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Volumes/SP UFD U2/"/>
    </mc:Choice>
  </mc:AlternateContent>
  <xr:revisionPtr revIDLastSave="0" documentId="13_ncr:1_{89D25407-DE83-1343-B5BC-4395D9B831B9}" xr6:coauthVersionLast="47" xr6:coauthVersionMax="47" xr10:uidLastSave="{00000000-0000-0000-0000-000000000000}"/>
  <bookViews>
    <workbookView xWindow="880" yWindow="520" windowWidth="24380" windowHeight="19920" activeTab="1" xr2:uid="{00000000-000D-0000-FFFF-FFFF00000000}"/>
  </bookViews>
  <sheets>
    <sheet name="Rekapitulácia stavby" sheetId="1" state="veryHidden" r:id="rId1"/>
    <sheet name="Kanalizácia Borovce,  " sheetId="2" r:id="rId2"/>
  </sheets>
  <definedNames>
    <definedName name="_xlnm._FilterDatabase" localSheetId="1" hidden="1">'Kanalizácia Borovce,  '!$C$240:$K$3265</definedName>
    <definedName name="_xlnm.Print_Titles" localSheetId="1">'Kanalizácia Borovce,  '!$240:$240</definedName>
    <definedName name="_xlnm.Print_Titles" localSheetId="0">'Rekapitulácia stavby'!$92:$92</definedName>
    <definedName name="_xlnm.Print_Area" localSheetId="1">'Kanalizácia Borovce,  '!$C$4:$J$76,'Kanalizácia Borovce,  '!$C$82:$J$220,'Kanalizácia Borovce,  '!$C$228:$J$3265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042" i="2" l="1"/>
  <c r="J2039" i="2"/>
  <c r="J3276" i="2"/>
  <c r="J3271" i="2"/>
  <c r="J3272" i="2"/>
  <c r="J3273" i="2"/>
  <c r="J3274" i="2"/>
  <c r="J3275" i="2"/>
  <c r="J3270" i="2"/>
  <c r="J3269" i="2" l="1"/>
  <c r="J220" i="2" s="1"/>
  <c r="J2042" i="2"/>
  <c r="J3051" i="2" l="1"/>
  <c r="J218" i="2" s="1"/>
  <c r="J3030" i="2"/>
  <c r="J215" i="2" s="1"/>
  <c r="J2988" i="2"/>
  <c r="J212" i="2" s="1"/>
  <c r="J2412" i="2"/>
  <c r="J209" i="2" s="1"/>
  <c r="J2407" i="2"/>
  <c r="J207" i="2" s="1"/>
  <c r="J2391" i="2"/>
  <c r="J204" i="2" s="1"/>
  <c r="J2366" i="2"/>
  <c r="J201" i="2" s="1"/>
  <c r="J2361" i="2"/>
  <c r="J199" i="2" s="1"/>
  <c r="J2351" i="2"/>
  <c r="J196" i="2" s="1"/>
  <c r="J2277" i="2"/>
  <c r="J193" i="2" s="1"/>
  <c r="J2272" i="2"/>
  <c r="J191" i="2" s="1"/>
  <c r="J2256" i="2"/>
  <c r="J188" i="2" s="1"/>
  <c r="J2223" i="2"/>
  <c r="J181" i="2" s="1"/>
  <c r="J2222" i="2"/>
  <c r="J180" i="2" s="1"/>
  <c r="J2187" i="2"/>
  <c r="J173" i="2" s="1"/>
  <c r="J2150" i="2"/>
  <c r="J168" i="2" s="1"/>
  <c r="J2138" i="2"/>
  <c r="J164" i="2" s="1"/>
  <c r="J1950" i="2"/>
  <c r="J155" i="2" s="1"/>
  <c r="J971" i="2"/>
  <c r="J148" i="2" s="1"/>
  <c r="J970" i="2"/>
  <c r="J147" i="2" s="1"/>
  <c r="J935" i="2"/>
  <c r="J140" i="2" s="1"/>
  <c r="J910" i="2"/>
  <c r="J135" i="2" s="1"/>
  <c r="J905" i="2"/>
  <c r="J133" i="2" s="1"/>
  <c r="J753" i="2"/>
  <c r="J125" i="2" s="1"/>
  <c r="J544" i="2"/>
  <c r="J121" i="2" s="1"/>
  <c r="J543" i="2"/>
  <c r="J120" i="2" s="1"/>
  <c r="J504" i="2"/>
  <c r="J114" i="2" s="1"/>
  <c r="J463" i="2"/>
  <c r="J109" i="2" s="1"/>
  <c r="J454" i="2"/>
  <c r="J106" i="2" s="1"/>
  <c r="J243" i="2"/>
  <c r="J98" i="2" s="1"/>
  <c r="J37" i="2"/>
  <c r="J36" i="2"/>
  <c r="AY95" i="1" s="1"/>
  <c r="J35" i="2"/>
  <c r="AX95" i="1" s="1"/>
  <c r="BI3070" i="2"/>
  <c r="BH3070" i="2"/>
  <c r="BG3070" i="2"/>
  <c r="BE3070" i="2"/>
  <c r="T3070" i="2"/>
  <c r="R3070" i="2"/>
  <c r="P3070" i="2"/>
  <c r="BI3069" i="2"/>
  <c r="BH3069" i="2"/>
  <c r="BG3069" i="2"/>
  <c r="BE3069" i="2"/>
  <c r="T3069" i="2"/>
  <c r="R3069" i="2"/>
  <c r="P3069" i="2"/>
  <c r="BI3068" i="2"/>
  <c r="BH3068" i="2"/>
  <c r="BG3068" i="2"/>
  <c r="BE3068" i="2"/>
  <c r="T3068" i="2"/>
  <c r="R3068" i="2"/>
  <c r="P3068" i="2"/>
  <c r="BI3067" i="2"/>
  <c r="BH3067" i="2"/>
  <c r="BG3067" i="2"/>
  <c r="BE3067" i="2"/>
  <c r="T3067" i="2"/>
  <c r="R3067" i="2"/>
  <c r="P3067" i="2"/>
  <c r="BI3066" i="2"/>
  <c r="BH3066" i="2"/>
  <c r="BG3066" i="2"/>
  <c r="BE3066" i="2"/>
  <c r="T3066" i="2"/>
  <c r="R3066" i="2"/>
  <c r="P3066" i="2"/>
  <c r="BI3065" i="2"/>
  <c r="BH3065" i="2"/>
  <c r="BG3065" i="2"/>
  <c r="BE3065" i="2"/>
  <c r="T3065" i="2"/>
  <c r="R3065" i="2"/>
  <c r="P3065" i="2"/>
  <c r="BI3064" i="2"/>
  <c r="BH3064" i="2"/>
  <c r="BG3064" i="2"/>
  <c r="BE3064" i="2"/>
  <c r="T3064" i="2"/>
  <c r="R3064" i="2"/>
  <c r="P3064" i="2"/>
  <c r="BI3063" i="2"/>
  <c r="BH3063" i="2"/>
  <c r="BG3063" i="2"/>
  <c r="BE3063" i="2"/>
  <c r="T3063" i="2"/>
  <c r="R3063" i="2"/>
  <c r="P3063" i="2"/>
  <c r="BI3062" i="2"/>
  <c r="BH3062" i="2"/>
  <c r="BG3062" i="2"/>
  <c r="BE3062" i="2"/>
  <c r="T3062" i="2"/>
  <c r="R3062" i="2"/>
  <c r="P3062" i="2"/>
  <c r="BI3061" i="2"/>
  <c r="BH3061" i="2"/>
  <c r="BG3061" i="2"/>
  <c r="BE3061" i="2"/>
  <c r="T3061" i="2"/>
  <c r="R3061" i="2"/>
  <c r="P3061" i="2"/>
  <c r="BI3060" i="2"/>
  <c r="BH3060" i="2"/>
  <c r="BG3060" i="2"/>
  <c r="BE3060" i="2"/>
  <c r="T3060" i="2"/>
  <c r="R3060" i="2"/>
  <c r="P3060" i="2"/>
  <c r="BI3059" i="2"/>
  <c r="BH3059" i="2"/>
  <c r="BG3059" i="2"/>
  <c r="BE3059" i="2"/>
  <c r="T3059" i="2"/>
  <c r="R3059" i="2"/>
  <c r="P3059" i="2"/>
  <c r="BI3058" i="2"/>
  <c r="BH3058" i="2"/>
  <c r="BG3058" i="2"/>
  <c r="BE3058" i="2"/>
  <c r="T3058" i="2"/>
  <c r="R3058" i="2"/>
  <c r="P3058" i="2"/>
  <c r="BI3057" i="2"/>
  <c r="BH3057" i="2"/>
  <c r="BG3057" i="2"/>
  <c r="BE3057" i="2"/>
  <c r="T3057" i="2"/>
  <c r="R3057" i="2"/>
  <c r="P3057" i="2"/>
  <c r="BI3056" i="2"/>
  <c r="BH3056" i="2"/>
  <c r="BG3056" i="2"/>
  <c r="BE3056" i="2"/>
  <c r="T3056" i="2"/>
  <c r="R3056" i="2"/>
  <c r="P3056" i="2"/>
  <c r="BI3055" i="2"/>
  <c r="BH3055" i="2"/>
  <c r="BG3055" i="2"/>
  <c r="BE3055" i="2"/>
  <c r="T3055" i="2"/>
  <c r="R3055" i="2"/>
  <c r="P3055" i="2"/>
  <c r="BI3054" i="2"/>
  <c r="BH3054" i="2"/>
  <c r="BG3054" i="2"/>
  <c r="BE3054" i="2"/>
  <c r="T3054" i="2"/>
  <c r="R3054" i="2"/>
  <c r="P3054" i="2"/>
  <c r="BI3053" i="2"/>
  <c r="BH3053" i="2"/>
  <c r="BG3053" i="2"/>
  <c r="BE3053" i="2"/>
  <c r="T3053" i="2"/>
  <c r="R3053" i="2"/>
  <c r="P3053" i="2"/>
  <c r="BI3049" i="2"/>
  <c r="BH3049" i="2"/>
  <c r="BG3049" i="2"/>
  <c r="BE3049" i="2"/>
  <c r="T3049" i="2"/>
  <c r="R3049" i="2"/>
  <c r="P3049" i="2"/>
  <c r="BI3048" i="2"/>
  <c r="BH3048" i="2"/>
  <c r="BG3048" i="2"/>
  <c r="BE3048" i="2"/>
  <c r="T3048" i="2"/>
  <c r="R3048" i="2"/>
  <c r="P3048" i="2"/>
  <c r="BI3047" i="2"/>
  <c r="BH3047" i="2"/>
  <c r="BG3047" i="2"/>
  <c r="BE3047" i="2"/>
  <c r="T3047" i="2"/>
  <c r="R3047" i="2"/>
  <c r="P3047" i="2"/>
  <c r="BI3046" i="2"/>
  <c r="BH3046" i="2"/>
  <c r="BG3046" i="2"/>
  <c r="BE3046" i="2"/>
  <c r="T3046" i="2"/>
  <c r="R3046" i="2"/>
  <c r="P3046" i="2"/>
  <c r="BI3045" i="2"/>
  <c r="BH3045" i="2"/>
  <c r="BG3045" i="2"/>
  <c r="BE3045" i="2"/>
  <c r="T3045" i="2"/>
  <c r="R3045" i="2"/>
  <c r="P3045" i="2"/>
  <c r="BI3044" i="2"/>
  <c r="BH3044" i="2"/>
  <c r="BG3044" i="2"/>
  <c r="BE3044" i="2"/>
  <c r="T3044" i="2"/>
  <c r="R3044" i="2"/>
  <c r="P3044" i="2"/>
  <c r="BI3043" i="2"/>
  <c r="BH3043" i="2"/>
  <c r="BG3043" i="2"/>
  <c r="BE3043" i="2"/>
  <c r="T3043" i="2"/>
  <c r="R3043" i="2"/>
  <c r="P3043" i="2"/>
  <c r="BI3042" i="2"/>
  <c r="BH3042" i="2"/>
  <c r="BG3042" i="2"/>
  <c r="BE3042" i="2"/>
  <c r="T3042" i="2"/>
  <c r="R3042" i="2"/>
  <c r="P3042" i="2"/>
  <c r="BI3041" i="2"/>
  <c r="BH3041" i="2"/>
  <c r="BG3041" i="2"/>
  <c r="BE3041" i="2"/>
  <c r="T3041" i="2"/>
  <c r="R3041" i="2"/>
  <c r="P3041" i="2"/>
  <c r="BI3040" i="2"/>
  <c r="BH3040" i="2"/>
  <c r="BG3040" i="2"/>
  <c r="BE3040" i="2"/>
  <c r="T3040" i="2"/>
  <c r="R3040" i="2"/>
  <c r="P3040" i="2"/>
  <c r="BI3039" i="2"/>
  <c r="BH3039" i="2"/>
  <c r="BG3039" i="2"/>
  <c r="BE3039" i="2"/>
  <c r="T3039" i="2"/>
  <c r="R3039" i="2"/>
  <c r="P3039" i="2"/>
  <c r="BI3038" i="2"/>
  <c r="BH3038" i="2"/>
  <c r="BG3038" i="2"/>
  <c r="BE3038" i="2"/>
  <c r="T3038" i="2"/>
  <c r="R3038" i="2"/>
  <c r="P3038" i="2"/>
  <c r="BI3037" i="2"/>
  <c r="BH3037" i="2"/>
  <c r="BG3037" i="2"/>
  <c r="BE3037" i="2"/>
  <c r="T3037" i="2"/>
  <c r="R3037" i="2"/>
  <c r="P3037" i="2"/>
  <c r="BI3036" i="2"/>
  <c r="BH3036" i="2"/>
  <c r="BG3036" i="2"/>
  <c r="BE3036" i="2"/>
  <c r="T3036" i="2"/>
  <c r="R3036" i="2"/>
  <c r="P3036" i="2"/>
  <c r="BI3035" i="2"/>
  <c r="BH3035" i="2"/>
  <c r="BG3035" i="2"/>
  <c r="BE3035" i="2"/>
  <c r="T3035" i="2"/>
  <c r="R3035" i="2"/>
  <c r="P3035" i="2"/>
  <c r="BI3034" i="2"/>
  <c r="BH3034" i="2"/>
  <c r="BG3034" i="2"/>
  <c r="BE3034" i="2"/>
  <c r="T3034" i="2"/>
  <c r="R3034" i="2"/>
  <c r="P3034" i="2"/>
  <c r="BI3033" i="2"/>
  <c r="BH3033" i="2"/>
  <c r="BG3033" i="2"/>
  <c r="BE3033" i="2"/>
  <c r="T3033" i="2"/>
  <c r="R3033" i="2"/>
  <c r="P3033" i="2"/>
  <c r="BI3032" i="2"/>
  <c r="BH3032" i="2"/>
  <c r="BG3032" i="2"/>
  <c r="BE3032" i="2"/>
  <c r="T3032" i="2"/>
  <c r="R3032" i="2"/>
  <c r="P3032" i="2"/>
  <c r="BI3007" i="2"/>
  <c r="BH3007" i="2"/>
  <c r="BG3007" i="2"/>
  <c r="BE3007" i="2"/>
  <c r="T3007" i="2"/>
  <c r="R3007" i="2"/>
  <c r="P3007" i="2"/>
  <c r="BI3006" i="2"/>
  <c r="BH3006" i="2"/>
  <c r="BG3006" i="2"/>
  <c r="BE3006" i="2"/>
  <c r="T3006" i="2"/>
  <c r="R3006" i="2"/>
  <c r="P3006" i="2"/>
  <c r="BI3005" i="2"/>
  <c r="BH3005" i="2"/>
  <c r="BG3005" i="2"/>
  <c r="BE3005" i="2"/>
  <c r="T3005" i="2"/>
  <c r="R3005" i="2"/>
  <c r="P3005" i="2"/>
  <c r="BI3004" i="2"/>
  <c r="BH3004" i="2"/>
  <c r="BG3004" i="2"/>
  <c r="BE3004" i="2"/>
  <c r="T3004" i="2"/>
  <c r="R3004" i="2"/>
  <c r="P3004" i="2"/>
  <c r="BI3003" i="2"/>
  <c r="BH3003" i="2"/>
  <c r="BG3003" i="2"/>
  <c r="BE3003" i="2"/>
  <c r="T3003" i="2"/>
  <c r="R3003" i="2"/>
  <c r="P3003" i="2"/>
  <c r="BI3002" i="2"/>
  <c r="BH3002" i="2"/>
  <c r="BG3002" i="2"/>
  <c r="BE3002" i="2"/>
  <c r="T3002" i="2"/>
  <c r="R3002" i="2"/>
  <c r="P3002" i="2"/>
  <c r="BI3001" i="2"/>
  <c r="BH3001" i="2"/>
  <c r="BG3001" i="2"/>
  <c r="BE3001" i="2"/>
  <c r="T3001" i="2"/>
  <c r="R3001" i="2"/>
  <c r="P3001" i="2"/>
  <c r="BI3000" i="2"/>
  <c r="BH3000" i="2"/>
  <c r="BG3000" i="2"/>
  <c r="BE3000" i="2"/>
  <c r="T3000" i="2"/>
  <c r="R3000" i="2"/>
  <c r="P3000" i="2"/>
  <c r="BI2999" i="2"/>
  <c r="BH2999" i="2"/>
  <c r="BG2999" i="2"/>
  <c r="BE2999" i="2"/>
  <c r="T2999" i="2"/>
  <c r="R2999" i="2"/>
  <c r="P2999" i="2"/>
  <c r="BI2998" i="2"/>
  <c r="BH2998" i="2"/>
  <c r="BG2998" i="2"/>
  <c r="BE2998" i="2"/>
  <c r="T2998" i="2"/>
  <c r="R2998" i="2"/>
  <c r="P2998" i="2"/>
  <c r="BI2997" i="2"/>
  <c r="BH2997" i="2"/>
  <c r="BG2997" i="2"/>
  <c r="BE2997" i="2"/>
  <c r="T2997" i="2"/>
  <c r="R2997" i="2"/>
  <c r="P2997" i="2"/>
  <c r="BI2996" i="2"/>
  <c r="BH2996" i="2"/>
  <c r="BG2996" i="2"/>
  <c r="BE2996" i="2"/>
  <c r="T2996" i="2"/>
  <c r="R2996" i="2"/>
  <c r="P2996" i="2"/>
  <c r="BI2995" i="2"/>
  <c r="BH2995" i="2"/>
  <c r="BG2995" i="2"/>
  <c r="BE2995" i="2"/>
  <c r="T2995" i="2"/>
  <c r="R2995" i="2"/>
  <c r="P2995" i="2"/>
  <c r="BI2994" i="2"/>
  <c r="BH2994" i="2"/>
  <c r="BG2994" i="2"/>
  <c r="BE2994" i="2"/>
  <c r="T2994" i="2"/>
  <c r="R2994" i="2"/>
  <c r="P2994" i="2"/>
  <c r="BI2993" i="2"/>
  <c r="BH2993" i="2"/>
  <c r="BG2993" i="2"/>
  <c r="BE2993" i="2"/>
  <c r="T2993" i="2"/>
  <c r="R2993" i="2"/>
  <c r="P2993" i="2"/>
  <c r="BI2992" i="2"/>
  <c r="BH2992" i="2"/>
  <c r="BG2992" i="2"/>
  <c r="BE2992" i="2"/>
  <c r="T2992" i="2"/>
  <c r="R2992" i="2"/>
  <c r="P2992" i="2"/>
  <c r="BI2991" i="2"/>
  <c r="BH2991" i="2"/>
  <c r="BG2991" i="2"/>
  <c r="BE2991" i="2"/>
  <c r="T2991" i="2"/>
  <c r="R2991" i="2"/>
  <c r="P2991" i="2"/>
  <c r="BI2990" i="2"/>
  <c r="BH2990" i="2"/>
  <c r="BG2990" i="2"/>
  <c r="BE2990" i="2"/>
  <c r="T2990" i="2"/>
  <c r="R2990" i="2"/>
  <c r="P2990" i="2"/>
  <c r="BI2445" i="2"/>
  <c r="BH2445" i="2"/>
  <c r="BG2445" i="2"/>
  <c r="BE2445" i="2"/>
  <c r="T2445" i="2"/>
  <c r="R2445" i="2"/>
  <c r="P2445" i="2"/>
  <c r="BI2444" i="2"/>
  <c r="BH2444" i="2"/>
  <c r="BG2444" i="2"/>
  <c r="BE2444" i="2"/>
  <c r="T2444" i="2"/>
  <c r="R2444" i="2"/>
  <c r="P2444" i="2"/>
  <c r="BI2443" i="2"/>
  <c r="BH2443" i="2"/>
  <c r="BG2443" i="2"/>
  <c r="BE2443" i="2"/>
  <c r="T2443" i="2"/>
  <c r="R2443" i="2"/>
  <c r="P2443" i="2"/>
  <c r="BI2442" i="2"/>
  <c r="BH2442" i="2"/>
  <c r="BG2442" i="2"/>
  <c r="BE2442" i="2"/>
  <c r="T2442" i="2"/>
  <c r="R2442" i="2"/>
  <c r="P2442" i="2"/>
  <c r="BI2441" i="2"/>
  <c r="BH2441" i="2"/>
  <c r="BG2441" i="2"/>
  <c r="BE2441" i="2"/>
  <c r="T2441" i="2"/>
  <c r="R2441" i="2"/>
  <c r="P2441" i="2"/>
  <c r="BI2440" i="2"/>
  <c r="BH2440" i="2"/>
  <c r="BG2440" i="2"/>
  <c r="BE2440" i="2"/>
  <c r="T2440" i="2"/>
  <c r="R2440" i="2"/>
  <c r="P2440" i="2"/>
  <c r="BI2439" i="2"/>
  <c r="BH2439" i="2"/>
  <c r="BG2439" i="2"/>
  <c r="BE2439" i="2"/>
  <c r="T2439" i="2"/>
  <c r="R2439" i="2"/>
  <c r="P2439" i="2"/>
  <c r="BI2438" i="2"/>
  <c r="BH2438" i="2"/>
  <c r="BG2438" i="2"/>
  <c r="BE2438" i="2"/>
  <c r="T2438" i="2"/>
  <c r="R2438" i="2"/>
  <c r="P2438" i="2"/>
  <c r="BI2437" i="2"/>
  <c r="BH2437" i="2"/>
  <c r="BG2437" i="2"/>
  <c r="BE2437" i="2"/>
  <c r="T2437" i="2"/>
  <c r="R2437" i="2"/>
  <c r="P2437" i="2"/>
  <c r="BI2436" i="2"/>
  <c r="BH2436" i="2"/>
  <c r="BG2436" i="2"/>
  <c r="BE2436" i="2"/>
  <c r="T2436" i="2"/>
  <c r="R2436" i="2"/>
  <c r="P2436" i="2"/>
  <c r="BI2435" i="2"/>
  <c r="BH2435" i="2"/>
  <c r="BG2435" i="2"/>
  <c r="BE2435" i="2"/>
  <c r="T2435" i="2"/>
  <c r="R2435" i="2"/>
  <c r="P2435" i="2"/>
  <c r="BI2434" i="2"/>
  <c r="BH2434" i="2"/>
  <c r="BG2434" i="2"/>
  <c r="BE2434" i="2"/>
  <c r="T2434" i="2"/>
  <c r="R2434" i="2"/>
  <c r="P2434" i="2"/>
  <c r="BI2433" i="2"/>
  <c r="BH2433" i="2"/>
  <c r="BG2433" i="2"/>
  <c r="BE2433" i="2"/>
  <c r="T2433" i="2"/>
  <c r="R2433" i="2"/>
  <c r="P2433" i="2"/>
  <c r="BI2432" i="2"/>
  <c r="BH2432" i="2"/>
  <c r="BG2432" i="2"/>
  <c r="BE2432" i="2"/>
  <c r="T2432" i="2"/>
  <c r="R2432" i="2"/>
  <c r="P2432" i="2"/>
  <c r="BI2431" i="2"/>
  <c r="BH2431" i="2"/>
  <c r="BG2431" i="2"/>
  <c r="BE2431" i="2"/>
  <c r="T2431" i="2"/>
  <c r="R2431" i="2"/>
  <c r="P2431" i="2"/>
  <c r="BI2430" i="2"/>
  <c r="BH2430" i="2"/>
  <c r="BG2430" i="2"/>
  <c r="BE2430" i="2"/>
  <c r="T2430" i="2"/>
  <c r="R2430" i="2"/>
  <c r="P2430" i="2"/>
  <c r="BI2429" i="2"/>
  <c r="BH2429" i="2"/>
  <c r="BG2429" i="2"/>
  <c r="BE2429" i="2"/>
  <c r="T2429" i="2"/>
  <c r="R2429" i="2"/>
  <c r="P2429" i="2"/>
  <c r="BI2428" i="2"/>
  <c r="BH2428" i="2"/>
  <c r="BG2428" i="2"/>
  <c r="BE2428" i="2"/>
  <c r="T2428" i="2"/>
  <c r="R2428" i="2"/>
  <c r="P2428" i="2"/>
  <c r="BI2427" i="2"/>
  <c r="BH2427" i="2"/>
  <c r="BG2427" i="2"/>
  <c r="BE2427" i="2"/>
  <c r="T2427" i="2"/>
  <c r="R2427" i="2"/>
  <c r="P2427" i="2"/>
  <c r="BI2426" i="2"/>
  <c r="BH2426" i="2"/>
  <c r="BG2426" i="2"/>
  <c r="BE2426" i="2"/>
  <c r="T2426" i="2"/>
  <c r="R2426" i="2"/>
  <c r="P2426" i="2"/>
  <c r="BI2425" i="2"/>
  <c r="BH2425" i="2"/>
  <c r="BG2425" i="2"/>
  <c r="BE2425" i="2"/>
  <c r="T2425" i="2"/>
  <c r="R2425" i="2"/>
  <c r="P2425" i="2"/>
  <c r="BI2424" i="2"/>
  <c r="BH2424" i="2"/>
  <c r="BG2424" i="2"/>
  <c r="BE2424" i="2"/>
  <c r="T2424" i="2"/>
  <c r="R2424" i="2"/>
  <c r="P2424" i="2"/>
  <c r="BI2423" i="2"/>
  <c r="BH2423" i="2"/>
  <c r="BG2423" i="2"/>
  <c r="BE2423" i="2"/>
  <c r="T2423" i="2"/>
  <c r="R2423" i="2"/>
  <c r="P2423" i="2"/>
  <c r="BI2422" i="2"/>
  <c r="BH2422" i="2"/>
  <c r="BG2422" i="2"/>
  <c r="BE2422" i="2"/>
  <c r="T2422" i="2"/>
  <c r="R2422" i="2"/>
  <c r="P2422" i="2"/>
  <c r="BI2421" i="2"/>
  <c r="BH2421" i="2"/>
  <c r="BG2421" i="2"/>
  <c r="BE2421" i="2"/>
  <c r="T2421" i="2"/>
  <c r="R2421" i="2"/>
  <c r="P2421" i="2"/>
  <c r="BI2420" i="2"/>
  <c r="BH2420" i="2"/>
  <c r="BG2420" i="2"/>
  <c r="BE2420" i="2"/>
  <c r="T2420" i="2"/>
  <c r="R2420" i="2"/>
  <c r="P2420" i="2"/>
  <c r="BI2419" i="2"/>
  <c r="BH2419" i="2"/>
  <c r="BG2419" i="2"/>
  <c r="BE2419" i="2"/>
  <c r="T2419" i="2"/>
  <c r="R2419" i="2"/>
  <c r="P2419" i="2"/>
  <c r="BI2418" i="2"/>
  <c r="BH2418" i="2"/>
  <c r="BG2418" i="2"/>
  <c r="BE2418" i="2"/>
  <c r="T2418" i="2"/>
  <c r="R2418" i="2"/>
  <c r="P2418" i="2"/>
  <c r="BI2417" i="2"/>
  <c r="BH2417" i="2"/>
  <c r="BG2417" i="2"/>
  <c r="BE2417" i="2"/>
  <c r="T2417" i="2"/>
  <c r="R2417" i="2"/>
  <c r="P2417" i="2"/>
  <c r="BI2416" i="2"/>
  <c r="BH2416" i="2"/>
  <c r="BG2416" i="2"/>
  <c r="BE2416" i="2"/>
  <c r="T2416" i="2"/>
  <c r="R2416" i="2"/>
  <c r="P2416" i="2"/>
  <c r="BI2415" i="2"/>
  <c r="BH2415" i="2"/>
  <c r="BG2415" i="2"/>
  <c r="BE2415" i="2"/>
  <c r="T2415" i="2"/>
  <c r="R2415" i="2"/>
  <c r="P2415" i="2"/>
  <c r="BI2414" i="2"/>
  <c r="BH2414" i="2"/>
  <c r="BG2414" i="2"/>
  <c r="BE2414" i="2"/>
  <c r="T2414" i="2"/>
  <c r="R2414" i="2"/>
  <c r="P2414" i="2"/>
  <c r="BI2411" i="2"/>
  <c r="BH2411" i="2"/>
  <c r="BG2411" i="2"/>
  <c r="BE2411" i="2"/>
  <c r="T2411" i="2"/>
  <c r="R2411" i="2"/>
  <c r="P2411" i="2"/>
  <c r="BI2410" i="2"/>
  <c r="BH2410" i="2"/>
  <c r="BG2410" i="2"/>
  <c r="BE2410" i="2"/>
  <c r="T2410" i="2"/>
  <c r="R2410" i="2"/>
  <c r="P2410" i="2"/>
  <c r="BI2409" i="2"/>
  <c r="BH2409" i="2"/>
  <c r="BG2409" i="2"/>
  <c r="BE2409" i="2"/>
  <c r="T2409" i="2"/>
  <c r="R2409" i="2"/>
  <c r="P2409" i="2"/>
  <c r="BI2406" i="2"/>
  <c r="BH2406" i="2"/>
  <c r="BG2406" i="2"/>
  <c r="BE2406" i="2"/>
  <c r="T2406" i="2"/>
  <c r="T2405" i="2" s="1"/>
  <c r="R2406" i="2"/>
  <c r="R2405" i="2" s="1"/>
  <c r="P2406" i="2"/>
  <c r="P2405" i="2" s="1"/>
  <c r="BI2404" i="2"/>
  <c r="BH2404" i="2"/>
  <c r="BG2404" i="2"/>
  <c r="BE2404" i="2"/>
  <c r="T2404" i="2"/>
  <c r="R2404" i="2"/>
  <c r="P2404" i="2"/>
  <c r="BI2403" i="2"/>
  <c r="BH2403" i="2"/>
  <c r="BG2403" i="2"/>
  <c r="BE2403" i="2"/>
  <c r="T2403" i="2"/>
  <c r="R2403" i="2"/>
  <c r="P2403" i="2"/>
  <c r="BI2402" i="2"/>
  <c r="BH2402" i="2"/>
  <c r="BG2402" i="2"/>
  <c r="BE2402" i="2"/>
  <c r="T2402" i="2"/>
  <c r="R2402" i="2"/>
  <c r="P2402" i="2"/>
  <c r="BI2401" i="2"/>
  <c r="BH2401" i="2"/>
  <c r="BG2401" i="2"/>
  <c r="BE2401" i="2"/>
  <c r="T2401" i="2"/>
  <c r="R2401" i="2"/>
  <c r="P2401" i="2"/>
  <c r="BI2400" i="2"/>
  <c r="BH2400" i="2"/>
  <c r="BG2400" i="2"/>
  <c r="BE2400" i="2"/>
  <c r="T2400" i="2"/>
  <c r="R2400" i="2"/>
  <c r="P2400" i="2"/>
  <c r="BI2399" i="2"/>
  <c r="BH2399" i="2"/>
  <c r="BG2399" i="2"/>
  <c r="BE2399" i="2"/>
  <c r="T2399" i="2"/>
  <c r="R2399" i="2"/>
  <c r="P2399" i="2"/>
  <c r="BI2398" i="2"/>
  <c r="BH2398" i="2"/>
  <c r="BG2398" i="2"/>
  <c r="BE2398" i="2"/>
  <c r="T2398" i="2"/>
  <c r="R2398" i="2"/>
  <c r="P2398" i="2"/>
  <c r="BI2397" i="2"/>
  <c r="BH2397" i="2"/>
  <c r="BG2397" i="2"/>
  <c r="BE2397" i="2"/>
  <c r="T2397" i="2"/>
  <c r="R2397" i="2"/>
  <c r="P2397" i="2"/>
  <c r="BI2396" i="2"/>
  <c r="BH2396" i="2"/>
  <c r="BG2396" i="2"/>
  <c r="BE2396" i="2"/>
  <c r="T2396" i="2"/>
  <c r="R2396" i="2"/>
  <c r="P2396" i="2"/>
  <c r="BI2395" i="2"/>
  <c r="BH2395" i="2"/>
  <c r="BG2395" i="2"/>
  <c r="BE2395" i="2"/>
  <c r="T2395" i="2"/>
  <c r="R2395" i="2"/>
  <c r="P2395" i="2"/>
  <c r="BI2394" i="2"/>
  <c r="BH2394" i="2"/>
  <c r="BG2394" i="2"/>
  <c r="BE2394" i="2"/>
  <c r="T2394" i="2"/>
  <c r="R2394" i="2"/>
  <c r="P2394" i="2"/>
  <c r="BI2393" i="2"/>
  <c r="BH2393" i="2"/>
  <c r="BG2393" i="2"/>
  <c r="BE2393" i="2"/>
  <c r="T2393" i="2"/>
  <c r="R2393" i="2"/>
  <c r="P2393" i="2"/>
  <c r="BI2389" i="2"/>
  <c r="BH2389" i="2"/>
  <c r="BG2389" i="2"/>
  <c r="BE2389" i="2"/>
  <c r="T2389" i="2"/>
  <c r="R2389" i="2"/>
  <c r="P2389" i="2"/>
  <c r="BI2388" i="2"/>
  <c r="BH2388" i="2"/>
  <c r="BG2388" i="2"/>
  <c r="BE2388" i="2"/>
  <c r="T2388" i="2"/>
  <c r="R2388" i="2"/>
  <c r="P2388" i="2"/>
  <c r="BI2387" i="2"/>
  <c r="BH2387" i="2"/>
  <c r="BG2387" i="2"/>
  <c r="BE2387" i="2"/>
  <c r="T2387" i="2"/>
  <c r="R2387" i="2"/>
  <c r="P2387" i="2"/>
  <c r="BI2386" i="2"/>
  <c r="BH2386" i="2"/>
  <c r="BG2386" i="2"/>
  <c r="BE2386" i="2"/>
  <c r="T2386" i="2"/>
  <c r="R2386" i="2"/>
  <c r="P2386" i="2"/>
  <c r="BI2385" i="2"/>
  <c r="BH2385" i="2"/>
  <c r="BG2385" i="2"/>
  <c r="BE2385" i="2"/>
  <c r="T2385" i="2"/>
  <c r="R2385" i="2"/>
  <c r="P2385" i="2"/>
  <c r="BI2384" i="2"/>
  <c r="BH2384" i="2"/>
  <c r="BG2384" i="2"/>
  <c r="BE2384" i="2"/>
  <c r="T2384" i="2"/>
  <c r="R2384" i="2"/>
  <c r="P2384" i="2"/>
  <c r="BI2383" i="2"/>
  <c r="BH2383" i="2"/>
  <c r="BG2383" i="2"/>
  <c r="BE2383" i="2"/>
  <c r="T2383" i="2"/>
  <c r="R2383" i="2"/>
  <c r="P2383" i="2"/>
  <c r="BI2382" i="2"/>
  <c r="BH2382" i="2"/>
  <c r="BG2382" i="2"/>
  <c r="BE2382" i="2"/>
  <c r="T2382" i="2"/>
  <c r="R2382" i="2"/>
  <c r="P2382" i="2"/>
  <c r="BI2381" i="2"/>
  <c r="BH2381" i="2"/>
  <c r="BG2381" i="2"/>
  <c r="BE2381" i="2"/>
  <c r="T2381" i="2"/>
  <c r="R2381" i="2"/>
  <c r="P2381" i="2"/>
  <c r="BI2380" i="2"/>
  <c r="BH2380" i="2"/>
  <c r="BG2380" i="2"/>
  <c r="BE2380" i="2"/>
  <c r="T2380" i="2"/>
  <c r="R2380" i="2"/>
  <c r="P2380" i="2"/>
  <c r="BI2379" i="2"/>
  <c r="BH2379" i="2"/>
  <c r="BG2379" i="2"/>
  <c r="BE2379" i="2"/>
  <c r="T2379" i="2"/>
  <c r="R2379" i="2"/>
  <c r="P2379" i="2"/>
  <c r="BI2378" i="2"/>
  <c r="BH2378" i="2"/>
  <c r="BG2378" i="2"/>
  <c r="BE2378" i="2"/>
  <c r="T2378" i="2"/>
  <c r="R2378" i="2"/>
  <c r="P2378" i="2"/>
  <c r="BI2377" i="2"/>
  <c r="BH2377" i="2"/>
  <c r="BG2377" i="2"/>
  <c r="BE2377" i="2"/>
  <c r="T2377" i="2"/>
  <c r="R2377" i="2"/>
  <c r="P2377" i="2"/>
  <c r="BI2376" i="2"/>
  <c r="BH2376" i="2"/>
  <c r="BG2376" i="2"/>
  <c r="BE2376" i="2"/>
  <c r="T2376" i="2"/>
  <c r="R2376" i="2"/>
  <c r="P2376" i="2"/>
  <c r="BI2375" i="2"/>
  <c r="BH2375" i="2"/>
  <c r="BG2375" i="2"/>
  <c r="BE2375" i="2"/>
  <c r="T2375" i="2"/>
  <c r="R2375" i="2"/>
  <c r="P2375" i="2"/>
  <c r="BI2374" i="2"/>
  <c r="BH2374" i="2"/>
  <c r="BG2374" i="2"/>
  <c r="BE2374" i="2"/>
  <c r="T2374" i="2"/>
  <c r="R2374" i="2"/>
  <c r="P2374" i="2"/>
  <c r="BI2373" i="2"/>
  <c r="BH2373" i="2"/>
  <c r="BG2373" i="2"/>
  <c r="BE2373" i="2"/>
  <c r="T2373" i="2"/>
  <c r="R2373" i="2"/>
  <c r="P2373" i="2"/>
  <c r="BI2372" i="2"/>
  <c r="BH2372" i="2"/>
  <c r="BG2372" i="2"/>
  <c r="BE2372" i="2"/>
  <c r="T2372" i="2"/>
  <c r="R2372" i="2"/>
  <c r="P2372" i="2"/>
  <c r="BI2371" i="2"/>
  <c r="BH2371" i="2"/>
  <c r="BG2371" i="2"/>
  <c r="BE2371" i="2"/>
  <c r="T2371" i="2"/>
  <c r="R2371" i="2"/>
  <c r="P2371" i="2"/>
  <c r="BI2370" i="2"/>
  <c r="BH2370" i="2"/>
  <c r="BG2370" i="2"/>
  <c r="BE2370" i="2"/>
  <c r="T2370" i="2"/>
  <c r="R2370" i="2"/>
  <c r="P2370" i="2"/>
  <c r="BI2369" i="2"/>
  <c r="BH2369" i="2"/>
  <c r="BG2369" i="2"/>
  <c r="BE2369" i="2"/>
  <c r="T2369" i="2"/>
  <c r="R2369" i="2"/>
  <c r="P2369" i="2"/>
  <c r="BI2368" i="2"/>
  <c r="BH2368" i="2"/>
  <c r="BG2368" i="2"/>
  <c r="BE2368" i="2"/>
  <c r="T2368" i="2"/>
  <c r="R2368" i="2"/>
  <c r="P2368" i="2"/>
  <c r="BI2365" i="2"/>
  <c r="BH2365" i="2"/>
  <c r="BG2365" i="2"/>
  <c r="BE2365" i="2"/>
  <c r="T2365" i="2"/>
  <c r="R2365" i="2"/>
  <c r="P2365" i="2"/>
  <c r="BI2364" i="2"/>
  <c r="BH2364" i="2"/>
  <c r="BG2364" i="2"/>
  <c r="BE2364" i="2"/>
  <c r="T2364" i="2"/>
  <c r="R2364" i="2"/>
  <c r="P2364" i="2"/>
  <c r="BI2363" i="2"/>
  <c r="BH2363" i="2"/>
  <c r="BG2363" i="2"/>
  <c r="BE2363" i="2"/>
  <c r="T2363" i="2"/>
  <c r="R2363" i="2"/>
  <c r="P2363" i="2"/>
  <c r="BI2360" i="2"/>
  <c r="BH2360" i="2"/>
  <c r="BG2360" i="2"/>
  <c r="BE2360" i="2"/>
  <c r="T2360" i="2"/>
  <c r="T2359" i="2" s="1"/>
  <c r="R2360" i="2"/>
  <c r="R2359" i="2" s="1"/>
  <c r="P2360" i="2"/>
  <c r="P2359" i="2" s="1"/>
  <c r="BI2358" i="2"/>
  <c r="BH2358" i="2"/>
  <c r="BG2358" i="2"/>
  <c r="BE2358" i="2"/>
  <c r="T2358" i="2"/>
  <c r="R2358" i="2"/>
  <c r="P2358" i="2"/>
  <c r="BI2357" i="2"/>
  <c r="BH2357" i="2"/>
  <c r="BG2357" i="2"/>
  <c r="BE2357" i="2"/>
  <c r="T2357" i="2"/>
  <c r="R2357" i="2"/>
  <c r="P2357" i="2"/>
  <c r="BI2356" i="2"/>
  <c r="BH2356" i="2"/>
  <c r="BG2356" i="2"/>
  <c r="BE2356" i="2"/>
  <c r="T2356" i="2"/>
  <c r="R2356" i="2"/>
  <c r="P2356" i="2"/>
  <c r="BI2355" i="2"/>
  <c r="BH2355" i="2"/>
  <c r="BG2355" i="2"/>
  <c r="BE2355" i="2"/>
  <c r="T2355" i="2"/>
  <c r="R2355" i="2"/>
  <c r="P2355" i="2"/>
  <c r="BI2354" i="2"/>
  <c r="BH2354" i="2"/>
  <c r="BG2354" i="2"/>
  <c r="BE2354" i="2"/>
  <c r="T2354" i="2"/>
  <c r="R2354" i="2"/>
  <c r="P2354" i="2"/>
  <c r="BI2353" i="2"/>
  <c r="BH2353" i="2"/>
  <c r="BG2353" i="2"/>
  <c r="BE2353" i="2"/>
  <c r="T2353" i="2"/>
  <c r="R2353" i="2"/>
  <c r="P2353" i="2"/>
  <c r="BI2310" i="2"/>
  <c r="BH2310" i="2"/>
  <c r="BG2310" i="2"/>
  <c r="BE2310" i="2"/>
  <c r="T2310" i="2"/>
  <c r="R2310" i="2"/>
  <c r="P2310" i="2"/>
  <c r="BI2309" i="2"/>
  <c r="BH2309" i="2"/>
  <c r="BG2309" i="2"/>
  <c r="BE2309" i="2"/>
  <c r="T2309" i="2"/>
  <c r="R2309" i="2"/>
  <c r="P2309" i="2"/>
  <c r="BI2308" i="2"/>
  <c r="BH2308" i="2"/>
  <c r="BG2308" i="2"/>
  <c r="BE2308" i="2"/>
  <c r="T2308" i="2"/>
  <c r="R2308" i="2"/>
  <c r="P2308" i="2"/>
  <c r="BI2307" i="2"/>
  <c r="BH2307" i="2"/>
  <c r="BG2307" i="2"/>
  <c r="BE2307" i="2"/>
  <c r="T2307" i="2"/>
  <c r="R2307" i="2"/>
  <c r="P2307" i="2"/>
  <c r="BI2306" i="2"/>
  <c r="BH2306" i="2"/>
  <c r="BG2306" i="2"/>
  <c r="BE2306" i="2"/>
  <c r="T2306" i="2"/>
  <c r="R2306" i="2"/>
  <c r="P2306" i="2"/>
  <c r="BI2305" i="2"/>
  <c r="BH2305" i="2"/>
  <c r="BG2305" i="2"/>
  <c r="BE2305" i="2"/>
  <c r="T2305" i="2"/>
  <c r="R2305" i="2"/>
  <c r="P2305" i="2"/>
  <c r="BI2304" i="2"/>
  <c r="BH2304" i="2"/>
  <c r="BG2304" i="2"/>
  <c r="BE2304" i="2"/>
  <c r="T2304" i="2"/>
  <c r="R2304" i="2"/>
  <c r="P2304" i="2"/>
  <c r="BI2303" i="2"/>
  <c r="BH2303" i="2"/>
  <c r="BG2303" i="2"/>
  <c r="BE2303" i="2"/>
  <c r="T2303" i="2"/>
  <c r="R2303" i="2"/>
  <c r="P2303" i="2"/>
  <c r="BI2302" i="2"/>
  <c r="BH2302" i="2"/>
  <c r="BG2302" i="2"/>
  <c r="BE2302" i="2"/>
  <c r="T2302" i="2"/>
  <c r="R2302" i="2"/>
  <c r="P2302" i="2"/>
  <c r="BI2301" i="2"/>
  <c r="BH2301" i="2"/>
  <c r="BG2301" i="2"/>
  <c r="BE2301" i="2"/>
  <c r="T2301" i="2"/>
  <c r="R2301" i="2"/>
  <c r="P2301" i="2"/>
  <c r="BI2300" i="2"/>
  <c r="BH2300" i="2"/>
  <c r="BG2300" i="2"/>
  <c r="BE2300" i="2"/>
  <c r="T2300" i="2"/>
  <c r="R2300" i="2"/>
  <c r="P2300" i="2"/>
  <c r="BI2299" i="2"/>
  <c r="BH2299" i="2"/>
  <c r="BG2299" i="2"/>
  <c r="BE2299" i="2"/>
  <c r="T2299" i="2"/>
  <c r="R2299" i="2"/>
  <c r="P2299" i="2"/>
  <c r="BI2298" i="2"/>
  <c r="BH2298" i="2"/>
  <c r="BG2298" i="2"/>
  <c r="BE2298" i="2"/>
  <c r="T2298" i="2"/>
  <c r="R2298" i="2"/>
  <c r="P2298" i="2"/>
  <c r="BI2297" i="2"/>
  <c r="BH2297" i="2"/>
  <c r="BG2297" i="2"/>
  <c r="BE2297" i="2"/>
  <c r="T2297" i="2"/>
  <c r="R2297" i="2"/>
  <c r="P2297" i="2"/>
  <c r="BI2296" i="2"/>
  <c r="BH2296" i="2"/>
  <c r="BG2296" i="2"/>
  <c r="BE2296" i="2"/>
  <c r="T2296" i="2"/>
  <c r="R2296" i="2"/>
  <c r="P2296" i="2"/>
  <c r="BI2295" i="2"/>
  <c r="BH2295" i="2"/>
  <c r="BG2295" i="2"/>
  <c r="BE2295" i="2"/>
  <c r="T2295" i="2"/>
  <c r="R2295" i="2"/>
  <c r="P2295" i="2"/>
  <c r="BI2294" i="2"/>
  <c r="BH2294" i="2"/>
  <c r="BG2294" i="2"/>
  <c r="BE2294" i="2"/>
  <c r="T2294" i="2"/>
  <c r="R2294" i="2"/>
  <c r="P2294" i="2"/>
  <c r="BI2293" i="2"/>
  <c r="BH2293" i="2"/>
  <c r="BG2293" i="2"/>
  <c r="BE2293" i="2"/>
  <c r="T2293" i="2"/>
  <c r="R2293" i="2"/>
  <c r="P2293" i="2"/>
  <c r="BI2292" i="2"/>
  <c r="BH2292" i="2"/>
  <c r="BG2292" i="2"/>
  <c r="BE2292" i="2"/>
  <c r="T2292" i="2"/>
  <c r="R2292" i="2"/>
  <c r="P2292" i="2"/>
  <c r="BI2291" i="2"/>
  <c r="BH2291" i="2"/>
  <c r="BG2291" i="2"/>
  <c r="BE2291" i="2"/>
  <c r="T2291" i="2"/>
  <c r="R2291" i="2"/>
  <c r="P2291" i="2"/>
  <c r="BI2290" i="2"/>
  <c r="BH2290" i="2"/>
  <c r="BG2290" i="2"/>
  <c r="BE2290" i="2"/>
  <c r="T2290" i="2"/>
  <c r="R2290" i="2"/>
  <c r="P2290" i="2"/>
  <c r="BI2289" i="2"/>
  <c r="BH2289" i="2"/>
  <c r="BG2289" i="2"/>
  <c r="BE2289" i="2"/>
  <c r="T2289" i="2"/>
  <c r="R2289" i="2"/>
  <c r="P2289" i="2"/>
  <c r="BI2288" i="2"/>
  <c r="BH2288" i="2"/>
  <c r="BG2288" i="2"/>
  <c r="BE2288" i="2"/>
  <c r="T2288" i="2"/>
  <c r="R2288" i="2"/>
  <c r="P2288" i="2"/>
  <c r="BI2287" i="2"/>
  <c r="BH2287" i="2"/>
  <c r="BG2287" i="2"/>
  <c r="BE2287" i="2"/>
  <c r="T2287" i="2"/>
  <c r="R2287" i="2"/>
  <c r="P2287" i="2"/>
  <c r="BI2286" i="2"/>
  <c r="BH2286" i="2"/>
  <c r="BG2286" i="2"/>
  <c r="BE2286" i="2"/>
  <c r="T2286" i="2"/>
  <c r="R2286" i="2"/>
  <c r="P2286" i="2"/>
  <c r="BI2285" i="2"/>
  <c r="BH2285" i="2"/>
  <c r="BG2285" i="2"/>
  <c r="BE2285" i="2"/>
  <c r="T2285" i="2"/>
  <c r="R2285" i="2"/>
  <c r="P2285" i="2"/>
  <c r="BI2284" i="2"/>
  <c r="BH2284" i="2"/>
  <c r="BG2284" i="2"/>
  <c r="BE2284" i="2"/>
  <c r="T2284" i="2"/>
  <c r="R2284" i="2"/>
  <c r="P2284" i="2"/>
  <c r="BI2283" i="2"/>
  <c r="BH2283" i="2"/>
  <c r="BG2283" i="2"/>
  <c r="BE2283" i="2"/>
  <c r="T2283" i="2"/>
  <c r="R2283" i="2"/>
  <c r="P2283" i="2"/>
  <c r="BI2282" i="2"/>
  <c r="BH2282" i="2"/>
  <c r="BG2282" i="2"/>
  <c r="BE2282" i="2"/>
  <c r="T2282" i="2"/>
  <c r="R2282" i="2"/>
  <c r="P2282" i="2"/>
  <c r="BI2281" i="2"/>
  <c r="BH2281" i="2"/>
  <c r="BG2281" i="2"/>
  <c r="BE2281" i="2"/>
  <c r="T2281" i="2"/>
  <c r="R2281" i="2"/>
  <c r="P2281" i="2"/>
  <c r="BI2280" i="2"/>
  <c r="BH2280" i="2"/>
  <c r="BG2280" i="2"/>
  <c r="BE2280" i="2"/>
  <c r="T2280" i="2"/>
  <c r="R2280" i="2"/>
  <c r="P2280" i="2"/>
  <c r="BI2279" i="2"/>
  <c r="BH2279" i="2"/>
  <c r="BG2279" i="2"/>
  <c r="BE2279" i="2"/>
  <c r="T2279" i="2"/>
  <c r="R2279" i="2"/>
  <c r="P2279" i="2"/>
  <c r="BI2276" i="2"/>
  <c r="BH2276" i="2"/>
  <c r="BG2276" i="2"/>
  <c r="BE2276" i="2"/>
  <c r="T2276" i="2"/>
  <c r="R2276" i="2"/>
  <c r="P2276" i="2"/>
  <c r="BI2275" i="2"/>
  <c r="BH2275" i="2"/>
  <c r="BG2275" i="2"/>
  <c r="BE2275" i="2"/>
  <c r="T2275" i="2"/>
  <c r="R2275" i="2"/>
  <c r="P2275" i="2"/>
  <c r="BI2274" i="2"/>
  <c r="BH2274" i="2"/>
  <c r="BG2274" i="2"/>
  <c r="BE2274" i="2"/>
  <c r="T2274" i="2"/>
  <c r="R2274" i="2"/>
  <c r="P2274" i="2"/>
  <c r="BI2271" i="2"/>
  <c r="BH2271" i="2"/>
  <c r="BG2271" i="2"/>
  <c r="BE2271" i="2"/>
  <c r="T2271" i="2"/>
  <c r="T2270" i="2" s="1"/>
  <c r="R2271" i="2"/>
  <c r="R2270" i="2" s="1"/>
  <c r="P2271" i="2"/>
  <c r="P2270" i="2" s="1"/>
  <c r="BI2269" i="2"/>
  <c r="BH2269" i="2"/>
  <c r="BG2269" i="2"/>
  <c r="BE2269" i="2"/>
  <c r="T2269" i="2"/>
  <c r="R2269" i="2"/>
  <c r="P2269" i="2"/>
  <c r="BI2268" i="2"/>
  <c r="BH2268" i="2"/>
  <c r="BG2268" i="2"/>
  <c r="BE2268" i="2"/>
  <c r="T2268" i="2"/>
  <c r="R2268" i="2"/>
  <c r="P2268" i="2"/>
  <c r="BI2267" i="2"/>
  <c r="BH2267" i="2"/>
  <c r="BG2267" i="2"/>
  <c r="BE2267" i="2"/>
  <c r="T2267" i="2"/>
  <c r="R2267" i="2"/>
  <c r="P2267" i="2"/>
  <c r="BI2266" i="2"/>
  <c r="BH2266" i="2"/>
  <c r="BG2266" i="2"/>
  <c r="BE2266" i="2"/>
  <c r="T2266" i="2"/>
  <c r="R2266" i="2"/>
  <c r="P2266" i="2"/>
  <c r="BI2265" i="2"/>
  <c r="BH2265" i="2"/>
  <c r="BG2265" i="2"/>
  <c r="BE2265" i="2"/>
  <c r="T2265" i="2"/>
  <c r="R2265" i="2"/>
  <c r="P2265" i="2"/>
  <c r="BI2264" i="2"/>
  <c r="BH2264" i="2"/>
  <c r="BG2264" i="2"/>
  <c r="BE2264" i="2"/>
  <c r="T2264" i="2"/>
  <c r="R2264" i="2"/>
  <c r="P2264" i="2"/>
  <c r="BI2263" i="2"/>
  <c r="BH2263" i="2"/>
  <c r="BG2263" i="2"/>
  <c r="BE2263" i="2"/>
  <c r="T2263" i="2"/>
  <c r="R2263" i="2"/>
  <c r="P2263" i="2"/>
  <c r="BI2262" i="2"/>
  <c r="BH2262" i="2"/>
  <c r="BG2262" i="2"/>
  <c r="BE2262" i="2"/>
  <c r="T2262" i="2"/>
  <c r="R2262" i="2"/>
  <c r="P2262" i="2"/>
  <c r="BI2261" i="2"/>
  <c r="BH2261" i="2"/>
  <c r="BG2261" i="2"/>
  <c r="BE2261" i="2"/>
  <c r="T2261" i="2"/>
  <c r="R2261" i="2"/>
  <c r="P2261" i="2"/>
  <c r="BI2260" i="2"/>
  <c r="BH2260" i="2"/>
  <c r="BG2260" i="2"/>
  <c r="BE2260" i="2"/>
  <c r="T2260" i="2"/>
  <c r="R2260" i="2"/>
  <c r="P2260" i="2"/>
  <c r="BI2259" i="2"/>
  <c r="BH2259" i="2"/>
  <c r="BG2259" i="2"/>
  <c r="BE2259" i="2"/>
  <c r="T2259" i="2"/>
  <c r="R2259" i="2"/>
  <c r="P2259" i="2"/>
  <c r="BI2258" i="2"/>
  <c r="BH2258" i="2"/>
  <c r="BG2258" i="2"/>
  <c r="BE2258" i="2"/>
  <c r="T2258" i="2"/>
  <c r="R2258" i="2"/>
  <c r="P2258" i="2"/>
  <c r="BI2254" i="2"/>
  <c r="BH2254" i="2"/>
  <c r="BG2254" i="2"/>
  <c r="BE2254" i="2"/>
  <c r="T2254" i="2"/>
  <c r="R2254" i="2"/>
  <c r="P2254" i="2"/>
  <c r="BI2253" i="2"/>
  <c r="BH2253" i="2"/>
  <c r="BG2253" i="2"/>
  <c r="BE2253" i="2"/>
  <c r="T2253" i="2"/>
  <c r="R2253" i="2"/>
  <c r="P2253" i="2"/>
  <c r="BI2251" i="2"/>
  <c r="BH2251" i="2"/>
  <c r="BG2251" i="2"/>
  <c r="BE2251" i="2"/>
  <c r="T2251" i="2"/>
  <c r="R2251" i="2"/>
  <c r="P2251" i="2"/>
  <c r="BI2250" i="2"/>
  <c r="BH2250" i="2"/>
  <c r="BG2250" i="2"/>
  <c r="BE2250" i="2"/>
  <c r="T2250" i="2"/>
  <c r="R2250" i="2"/>
  <c r="P2250" i="2"/>
  <c r="BI2249" i="2"/>
  <c r="BH2249" i="2"/>
  <c r="BG2249" i="2"/>
  <c r="BE2249" i="2"/>
  <c r="T2249" i="2"/>
  <c r="R2249" i="2"/>
  <c r="P2249" i="2"/>
  <c r="BI2248" i="2"/>
  <c r="BH2248" i="2"/>
  <c r="BG2248" i="2"/>
  <c r="BE2248" i="2"/>
  <c r="T2248" i="2"/>
  <c r="R2248" i="2"/>
  <c r="P2248" i="2"/>
  <c r="BI2247" i="2"/>
  <c r="BH2247" i="2"/>
  <c r="BG2247" i="2"/>
  <c r="BE2247" i="2"/>
  <c r="T2247" i="2"/>
  <c r="R2247" i="2"/>
  <c r="P2247" i="2"/>
  <c r="BI2246" i="2"/>
  <c r="BH2246" i="2"/>
  <c r="BG2246" i="2"/>
  <c r="BE2246" i="2"/>
  <c r="T2246" i="2"/>
  <c r="R2246" i="2"/>
  <c r="P2246" i="2"/>
  <c r="BI2245" i="2"/>
  <c r="BH2245" i="2"/>
  <c r="BG2245" i="2"/>
  <c r="BE2245" i="2"/>
  <c r="T2245" i="2"/>
  <c r="R2245" i="2"/>
  <c r="P2245" i="2"/>
  <c r="BI2243" i="2"/>
  <c r="BH2243" i="2"/>
  <c r="BG2243" i="2"/>
  <c r="BE2243" i="2"/>
  <c r="T2243" i="2"/>
  <c r="R2243" i="2"/>
  <c r="P2243" i="2"/>
  <c r="BI2242" i="2"/>
  <c r="BH2242" i="2"/>
  <c r="BG2242" i="2"/>
  <c r="BE2242" i="2"/>
  <c r="T2242" i="2"/>
  <c r="R2242" i="2"/>
  <c r="P2242" i="2"/>
  <c r="BI2240" i="2"/>
  <c r="BH2240" i="2"/>
  <c r="BG2240" i="2"/>
  <c r="BE2240" i="2"/>
  <c r="T2240" i="2"/>
  <c r="R2240" i="2"/>
  <c r="P2240" i="2"/>
  <c r="BI2239" i="2"/>
  <c r="BH2239" i="2"/>
  <c r="BG2239" i="2"/>
  <c r="BE2239" i="2"/>
  <c r="T2239" i="2"/>
  <c r="R2239" i="2"/>
  <c r="P2239" i="2"/>
  <c r="BI2238" i="2"/>
  <c r="BH2238" i="2"/>
  <c r="BG2238" i="2"/>
  <c r="BE2238" i="2"/>
  <c r="T2238" i="2"/>
  <c r="R2238" i="2"/>
  <c r="P2238" i="2"/>
  <c r="BI2237" i="2"/>
  <c r="BH2237" i="2"/>
  <c r="BG2237" i="2"/>
  <c r="BE2237" i="2"/>
  <c r="T2237" i="2"/>
  <c r="R2237" i="2"/>
  <c r="P2237" i="2"/>
  <c r="BI2236" i="2"/>
  <c r="BH2236" i="2"/>
  <c r="BG2236" i="2"/>
  <c r="BE2236" i="2"/>
  <c r="T2236" i="2"/>
  <c r="R2236" i="2"/>
  <c r="P2236" i="2"/>
  <c r="BI2235" i="2"/>
  <c r="BH2235" i="2"/>
  <c r="BG2235" i="2"/>
  <c r="BE2235" i="2"/>
  <c r="T2235" i="2"/>
  <c r="R2235" i="2"/>
  <c r="P2235" i="2"/>
  <c r="BI2233" i="2"/>
  <c r="BH2233" i="2"/>
  <c r="BG2233" i="2"/>
  <c r="BE2233" i="2"/>
  <c r="T2233" i="2"/>
  <c r="R2233" i="2"/>
  <c r="P2233" i="2"/>
  <c r="BI2232" i="2"/>
  <c r="BH2232" i="2"/>
  <c r="BG2232" i="2"/>
  <c r="BE2232" i="2"/>
  <c r="T2232" i="2"/>
  <c r="R2232" i="2"/>
  <c r="P2232" i="2"/>
  <c r="BI2231" i="2"/>
  <c r="BH2231" i="2"/>
  <c r="BG2231" i="2"/>
  <c r="BE2231" i="2"/>
  <c r="T2231" i="2"/>
  <c r="R2231" i="2"/>
  <c r="P2231" i="2"/>
  <c r="BI2230" i="2"/>
  <c r="BH2230" i="2"/>
  <c r="BG2230" i="2"/>
  <c r="BE2230" i="2"/>
  <c r="T2230" i="2"/>
  <c r="R2230" i="2"/>
  <c r="P2230" i="2"/>
  <c r="BI2229" i="2"/>
  <c r="BH2229" i="2"/>
  <c r="BG2229" i="2"/>
  <c r="BE2229" i="2"/>
  <c r="T2229" i="2"/>
  <c r="R2229" i="2"/>
  <c r="P2229" i="2"/>
  <c r="BI2228" i="2"/>
  <c r="BH2228" i="2"/>
  <c r="BG2228" i="2"/>
  <c r="BE2228" i="2"/>
  <c r="T2228" i="2"/>
  <c r="R2228" i="2"/>
  <c r="P2228" i="2"/>
  <c r="BI2227" i="2"/>
  <c r="BH2227" i="2"/>
  <c r="BG2227" i="2"/>
  <c r="BE2227" i="2"/>
  <c r="T2227" i="2"/>
  <c r="R2227" i="2"/>
  <c r="P2227" i="2"/>
  <c r="BI2226" i="2"/>
  <c r="BH2226" i="2"/>
  <c r="BG2226" i="2"/>
  <c r="BE2226" i="2"/>
  <c r="T2226" i="2"/>
  <c r="R2226" i="2"/>
  <c r="P2226" i="2"/>
  <c r="BI2225" i="2"/>
  <c r="BH2225" i="2"/>
  <c r="BG2225" i="2"/>
  <c r="BE2225" i="2"/>
  <c r="T2225" i="2"/>
  <c r="R2225" i="2"/>
  <c r="P2225" i="2"/>
  <c r="BI2220" i="2"/>
  <c r="BH2220" i="2"/>
  <c r="BG2220" i="2"/>
  <c r="BE2220" i="2"/>
  <c r="T2220" i="2"/>
  <c r="R2220" i="2"/>
  <c r="P2220" i="2"/>
  <c r="BI2219" i="2"/>
  <c r="BH2219" i="2"/>
  <c r="BG2219" i="2"/>
  <c r="BE2219" i="2"/>
  <c r="T2219" i="2"/>
  <c r="R2219" i="2"/>
  <c r="P2219" i="2"/>
  <c r="BI2217" i="2"/>
  <c r="BH2217" i="2"/>
  <c r="BG2217" i="2"/>
  <c r="BE2217" i="2"/>
  <c r="T2217" i="2"/>
  <c r="R2217" i="2"/>
  <c r="P2217" i="2"/>
  <c r="BI2216" i="2"/>
  <c r="BH2216" i="2"/>
  <c r="BG2216" i="2"/>
  <c r="BE2216" i="2"/>
  <c r="T2216" i="2"/>
  <c r="R2216" i="2"/>
  <c r="P2216" i="2"/>
  <c r="BI2214" i="2"/>
  <c r="BH2214" i="2"/>
  <c r="BG2214" i="2"/>
  <c r="BE2214" i="2"/>
  <c r="T2214" i="2"/>
  <c r="R2214" i="2"/>
  <c r="P2214" i="2"/>
  <c r="BI2213" i="2"/>
  <c r="BH2213" i="2"/>
  <c r="BG2213" i="2"/>
  <c r="BE2213" i="2"/>
  <c r="T2213" i="2"/>
  <c r="R2213" i="2"/>
  <c r="P2213" i="2"/>
  <c r="BI2212" i="2"/>
  <c r="BH2212" i="2"/>
  <c r="BG2212" i="2"/>
  <c r="BE2212" i="2"/>
  <c r="T2212" i="2"/>
  <c r="R2212" i="2"/>
  <c r="P2212" i="2"/>
  <c r="BI2211" i="2"/>
  <c r="BH2211" i="2"/>
  <c r="BG2211" i="2"/>
  <c r="BE2211" i="2"/>
  <c r="T2211" i="2"/>
  <c r="R2211" i="2"/>
  <c r="P2211" i="2"/>
  <c r="BI2209" i="2"/>
  <c r="BH2209" i="2"/>
  <c r="BG2209" i="2"/>
  <c r="BE2209" i="2"/>
  <c r="T2209" i="2"/>
  <c r="T2208" i="2" s="1"/>
  <c r="R2209" i="2"/>
  <c r="R2208" i="2" s="1"/>
  <c r="P2209" i="2"/>
  <c r="P2208" i="2" s="1"/>
  <c r="BI2207" i="2"/>
  <c r="BH2207" i="2"/>
  <c r="BG2207" i="2"/>
  <c r="BE2207" i="2"/>
  <c r="T2207" i="2"/>
  <c r="R2207" i="2"/>
  <c r="P2207" i="2"/>
  <c r="BI2206" i="2"/>
  <c r="BH2206" i="2"/>
  <c r="BG2206" i="2"/>
  <c r="BE2206" i="2"/>
  <c r="T2206" i="2"/>
  <c r="R2206" i="2"/>
  <c r="P2206" i="2"/>
  <c r="BI2205" i="2"/>
  <c r="BH2205" i="2"/>
  <c r="BG2205" i="2"/>
  <c r="BE2205" i="2"/>
  <c r="T2205" i="2"/>
  <c r="R2205" i="2"/>
  <c r="P2205" i="2"/>
  <c r="BI2204" i="2"/>
  <c r="BH2204" i="2"/>
  <c r="BG2204" i="2"/>
  <c r="BE2204" i="2"/>
  <c r="T2204" i="2"/>
  <c r="R2204" i="2"/>
  <c r="P2204" i="2"/>
  <c r="BI2203" i="2"/>
  <c r="BH2203" i="2"/>
  <c r="BG2203" i="2"/>
  <c r="BE2203" i="2"/>
  <c r="T2203" i="2"/>
  <c r="R2203" i="2"/>
  <c r="P2203" i="2"/>
  <c r="BI2202" i="2"/>
  <c r="BH2202" i="2"/>
  <c r="BG2202" i="2"/>
  <c r="BE2202" i="2"/>
  <c r="T2202" i="2"/>
  <c r="R2202" i="2"/>
  <c r="P2202" i="2"/>
  <c r="BI2201" i="2"/>
  <c r="BH2201" i="2"/>
  <c r="BG2201" i="2"/>
  <c r="BE2201" i="2"/>
  <c r="T2201" i="2"/>
  <c r="R2201" i="2"/>
  <c r="P2201" i="2"/>
  <c r="BI2200" i="2"/>
  <c r="BH2200" i="2"/>
  <c r="BG2200" i="2"/>
  <c r="BE2200" i="2"/>
  <c r="T2200" i="2"/>
  <c r="R2200" i="2"/>
  <c r="P2200" i="2"/>
  <c r="BI2199" i="2"/>
  <c r="BH2199" i="2"/>
  <c r="BG2199" i="2"/>
  <c r="BE2199" i="2"/>
  <c r="T2199" i="2"/>
  <c r="R2199" i="2"/>
  <c r="P2199" i="2"/>
  <c r="BI2198" i="2"/>
  <c r="BH2198" i="2"/>
  <c r="BG2198" i="2"/>
  <c r="BE2198" i="2"/>
  <c r="T2198" i="2"/>
  <c r="R2198" i="2"/>
  <c r="P2198" i="2"/>
  <c r="BI2197" i="2"/>
  <c r="BH2197" i="2"/>
  <c r="BG2197" i="2"/>
  <c r="BE2197" i="2"/>
  <c r="T2197" i="2"/>
  <c r="R2197" i="2"/>
  <c r="P2197" i="2"/>
  <c r="BI2196" i="2"/>
  <c r="BH2196" i="2"/>
  <c r="BG2196" i="2"/>
  <c r="BE2196" i="2"/>
  <c r="T2196" i="2"/>
  <c r="R2196" i="2"/>
  <c r="P2196" i="2"/>
  <c r="BI2195" i="2"/>
  <c r="BH2195" i="2"/>
  <c r="BG2195" i="2"/>
  <c r="BE2195" i="2"/>
  <c r="T2195" i="2"/>
  <c r="R2195" i="2"/>
  <c r="P2195" i="2"/>
  <c r="BI2194" i="2"/>
  <c r="BH2194" i="2"/>
  <c r="BG2194" i="2"/>
  <c r="BE2194" i="2"/>
  <c r="T2194" i="2"/>
  <c r="R2194" i="2"/>
  <c r="P2194" i="2"/>
  <c r="BI2193" i="2"/>
  <c r="BH2193" i="2"/>
  <c r="BG2193" i="2"/>
  <c r="BE2193" i="2"/>
  <c r="T2193" i="2"/>
  <c r="R2193" i="2"/>
  <c r="P2193" i="2"/>
  <c r="BI2192" i="2"/>
  <c r="BH2192" i="2"/>
  <c r="BG2192" i="2"/>
  <c r="BE2192" i="2"/>
  <c r="T2192" i="2"/>
  <c r="R2192" i="2"/>
  <c r="P2192" i="2"/>
  <c r="BI2191" i="2"/>
  <c r="BH2191" i="2"/>
  <c r="BG2191" i="2"/>
  <c r="BE2191" i="2"/>
  <c r="T2191" i="2"/>
  <c r="R2191" i="2"/>
  <c r="P2191" i="2"/>
  <c r="BI2190" i="2"/>
  <c r="BH2190" i="2"/>
  <c r="BG2190" i="2"/>
  <c r="BE2190" i="2"/>
  <c r="T2190" i="2"/>
  <c r="R2190" i="2"/>
  <c r="P2190" i="2"/>
  <c r="BI2189" i="2"/>
  <c r="BH2189" i="2"/>
  <c r="BG2189" i="2"/>
  <c r="BE2189" i="2"/>
  <c r="T2189" i="2"/>
  <c r="R2189" i="2"/>
  <c r="P2189" i="2"/>
  <c r="BI2185" i="2"/>
  <c r="BH2185" i="2"/>
  <c r="BG2185" i="2"/>
  <c r="BE2185" i="2"/>
  <c r="T2185" i="2"/>
  <c r="R2185" i="2"/>
  <c r="P2185" i="2"/>
  <c r="BI2184" i="2"/>
  <c r="BH2184" i="2"/>
  <c r="BG2184" i="2"/>
  <c r="BE2184" i="2"/>
  <c r="T2184" i="2"/>
  <c r="R2184" i="2"/>
  <c r="P2184" i="2"/>
  <c r="BI2182" i="2"/>
  <c r="BH2182" i="2"/>
  <c r="BG2182" i="2"/>
  <c r="BE2182" i="2"/>
  <c r="T2182" i="2"/>
  <c r="R2182" i="2"/>
  <c r="P2182" i="2"/>
  <c r="BI2181" i="2"/>
  <c r="BH2181" i="2"/>
  <c r="BG2181" i="2"/>
  <c r="BE2181" i="2"/>
  <c r="T2181" i="2"/>
  <c r="R2181" i="2"/>
  <c r="P2181" i="2"/>
  <c r="BI2180" i="2"/>
  <c r="BH2180" i="2"/>
  <c r="BG2180" i="2"/>
  <c r="BE2180" i="2"/>
  <c r="T2180" i="2"/>
  <c r="R2180" i="2"/>
  <c r="P2180" i="2"/>
  <c r="BI2179" i="2"/>
  <c r="BH2179" i="2"/>
  <c r="BG2179" i="2"/>
  <c r="BE2179" i="2"/>
  <c r="T2179" i="2"/>
  <c r="R2179" i="2"/>
  <c r="P2179" i="2"/>
  <c r="BI2178" i="2"/>
  <c r="BH2178" i="2"/>
  <c r="BG2178" i="2"/>
  <c r="BE2178" i="2"/>
  <c r="T2178" i="2"/>
  <c r="R2178" i="2"/>
  <c r="P2178" i="2"/>
  <c r="BI2177" i="2"/>
  <c r="BH2177" i="2"/>
  <c r="BG2177" i="2"/>
  <c r="BE2177" i="2"/>
  <c r="T2177" i="2"/>
  <c r="R2177" i="2"/>
  <c r="P2177" i="2"/>
  <c r="BI2176" i="2"/>
  <c r="BH2176" i="2"/>
  <c r="BG2176" i="2"/>
  <c r="BE2176" i="2"/>
  <c r="T2176" i="2"/>
  <c r="R2176" i="2"/>
  <c r="P2176" i="2"/>
  <c r="BI2175" i="2"/>
  <c r="BH2175" i="2"/>
  <c r="BG2175" i="2"/>
  <c r="BE2175" i="2"/>
  <c r="T2175" i="2"/>
  <c r="R2175" i="2"/>
  <c r="P2175" i="2"/>
  <c r="BI2174" i="2"/>
  <c r="BH2174" i="2"/>
  <c r="BG2174" i="2"/>
  <c r="BE2174" i="2"/>
  <c r="T2174" i="2"/>
  <c r="R2174" i="2"/>
  <c r="P2174" i="2"/>
  <c r="BI2173" i="2"/>
  <c r="BH2173" i="2"/>
  <c r="BG2173" i="2"/>
  <c r="BE2173" i="2"/>
  <c r="T2173" i="2"/>
  <c r="R2173" i="2"/>
  <c r="P2173" i="2"/>
  <c r="BI2172" i="2"/>
  <c r="BH2172" i="2"/>
  <c r="BG2172" i="2"/>
  <c r="BE2172" i="2"/>
  <c r="T2172" i="2"/>
  <c r="R2172" i="2"/>
  <c r="P2172" i="2"/>
  <c r="BI2171" i="2"/>
  <c r="BH2171" i="2"/>
  <c r="BG2171" i="2"/>
  <c r="BE2171" i="2"/>
  <c r="T2171" i="2"/>
  <c r="R2171" i="2"/>
  <c r="P2171" i="2"/>
  <c r="BI2170" i="2"/>
  <c r="BH2170" i="2"/>
  <c r="BG2170" i="2"/>
  <c r="BE2170" i="2"/>
  <c r="T2170" i="2"/>
  <c r="R2170" i="2"/>
  <c r="P2170" i="2"/>
  <c r="BI2169" i="2"/>
  <c r="BH2169" i="2"/>
  <c r="BG2169" i="2"/>
  <c r="BE2169" i="2"/>
  <c r="T2169" i="2"/>
  <c r="R2169" i="2"/>
  <c r="P2169" i="2"/>
  <c r="BI2168" i="2"/>
  <c r="BH2168" i="2"/>
  <c r="BG2168" i="2"/>
  <c r="BE2168" i="2"/>
  <c r="T2168" i="2"/>
  <c r="R2168" i="2"/>
  <c r="P2168" i="2"/>
  <c r="BI2167" i="2"/>
  <c r="BH2167" i="2"/>
  <c r="BG2167" i="2"/>
  <c r="BE2167" i="2"/>
  <c r="T2167" i="2"/>
  <c r="R2167" i="2"/>
  <c r="P2167" i="2"/>
  <c r="BI2166" i="2"/>
  <c r="BH2166" i="2"/>
  <c r="BG2166" i="2"/>
  <c r="BE2166" i="2"/>
  <c r="T2166" i="2"/>
  <c r="R2166" i="2"/>
  <c r="P2166" i="2"/>
  <c r="BI2165" i="2"/>
  <c r="BH2165" i="2"/>
  <c r="BG2165" i="2"/>
  <c r="BE2165" i="2"/>
  <c r="T2165" i="2"/>
  <c r="R2165" i="2"/>
  <c r="P2165" i="2"/>
  <c r="BI2164" i="2"/>
  <c r="BH2164" i="2"/>
  <c r="BG2164" i="2"/>
  <c r="BE2164" i="2"/>
  <c r="T2164" i="2"/>
  <c r="R2164" i="2"/>
  <c r="P2164" i="2"/>
  <c r="BI2163" i="2"/>
  <c r="BH2163" i="2"/>
  <c r="BG2163" i="2"/>
  <c r="BE2163" i="2"/>
  <c r="T2163" i="2"/>
  <c r="R2163" i="2"/>
  <c r="P2163" i="2"/>
  <c r="BI2162" i="2"/>
  <c r="BH2162" i="2"/>
  <c r="BG2162" i="2"/>
  <c r="BE2162" i="2"/>
  <c r="T2162" i="2"/>
  <c r="R2162" i="2"/>
  <c r="P2162" i="2"/>
  <c r="BI2161" i="2"/>
  <c r="BH2161" i="2"/>
  <c r="BG2161" i="2"/>
  <c r="BE2161" i="2"/>
  <c r="T2161" i="2"/>
  <c r="R2161" i="2"/>
  <c r="P2161" i="2"/>
  <c r="BI2160" i="2"/>
  <c r="BH2160" i="2"/>
  <c r="BG2160" i="2"/>
  <c r="BE2160" i="2"/>
  <c r="T2160" i="2"/>
  <c r="R2160" i="2"/>
  <c r="P2160" i="2"/>
  <c r="BI2159" i="2"/>
  <c r="BH2159" i="2"/>
  <c r="BG2159" i="2"/>
  <c r="BE2159" i="2"/>
  <c r="T2159" i="2"/>
  <c r="R2159" i="2"/>
  <c r="P2159" i="2"/>
  <c r="BI2157" i="2"/>
  <c r="BH2157" i="2"/>
  <c r="BG2157" i="2"/>
  <c r="BE2157" i="2"/>
  <c r="T2157" i="2"/>
  <c r="R2157" i="2"/>
  <c r="P2157" i="2"/>
  <c r="BI2156" i="2"/>
  <c r="BH2156" i="2"/>
  <c r="BG2156" i="2"/>
  <c r="BE2156" i="2"/>
  <c r="T2156" i="2"/>
  <c r="R2156" i="2"/>
  <c r="P2156" i="2"/>
  <c r="BI2155" i="2"/>
  <c r="BH2155" i="2"/>
  <c r="BG2155" i="2"/>
  <c r="BE2155" i="2"/>
  <c r="T2155" i="2"/>
  <c r="R2155" i="2"/>
  <c r="P2155" i="2"/>
  <c r="BI2154" i="2"/>
  <c r="BH2154" i="2"/>
  <c r="BG2154" i="2"/>
  <c r="BE2154" i="2"/>
  <c r="T2154" i="2"/>
  <c r="R2154" i="2"/>
  <c r="P2154" i="2"/>
  <c r="BI2153" i="2"/>
  <c r="BH2153" i="2"/>
  <c r="BG2153" i="2"/>
  <c r="BE2153" i="2"/>
  <c r="T2153" i="2"/>
  <c r="R2153" i="2"/>
  <c r="P2153" i="2"/>
  <c r="BI2152" i="2"/>
  <c r="BH2152" i="2"/>
  <c r="BG2152" i="2"/>
  <c r="BE2152" i="2"/>
  <c r="T2152" i="2"/>
  <c r="R2152" i="2"/>
  <c r="P2152" i="2"/>
  <c r="BI2149" i="2"/>
  <c r="BH2149" i="2"/>
  <c r="BG2149" i="2"/>
  <c r="BE2149" i="2"/>
  <c r="T2149" i="2"/>
  <c r="R2149" i="2"/>
  <c r="P2149" i="2"/>
  <c r="BI2148" i="2"/>
  <c r="BH2148" i="2"/>
  <c r="BG2148" i="2"/>
  <c r="BE2148" i="2"/>
  <c r="T2148" i="2"/>
  <c r="R2148" i="2"/>
  <c r="P2148" i="2"/>
  <c r="BI2147" i="2"/>
  <c r="BH2147" i="2"/>
  <c r="BG2147" i="2"/>
  <c r="BE2147" i="2"/>
  <c r="T2147" i="2"/>
  <c r="R2147" i="2"/>
  <c r="P2147" i="2"/>
  <c r="BI2145" i="2"/>
  <c r="BH2145" i="2"/>
  <c r="BG2145" i="2"/>
  <c r="BE2145" i="2"/>
  <c r="T2145" i="2"/>
  <c r="R2145" i="2"/>
  <c r="P2145" i="2"/>
  <c r="BI2144" i="2"/>
  <c r="BH2144" i="2"/>
  <c r="BG2144" i="2"/>
  <c r="BE2144" i="2"/>
  <c r="T2144" i="2"/>
  <c r="R2144" i="2"/>
  <c r="P2144" i="2"/>
  <c r="BI2142" i="2"/>
  <c r="BH2142" i="2"/>
  <c r="BG2142" i="2"/>
  <c r="BE2142" i="2"/>
  <c r="T2142" i="2"/>
  <c r="R2142" i="2"/>
  <c r="P2142" i="2"/>
  <c r="BI2141" i="2"/>
  <c r="BH2141" i="2"/>
  <c r="BG2141" i="2"/>
  <c r="BE2141" i="2"/>
  <c r="T2141" i="2"/>
  <c r="R2141" i="2"/>
  <c r="P2141" i="2"/>
  <c r="BI2140" i="2"/>
  <c r="BH2140" i="2"/>
  <c r="BG2140" i="2"/>
  <c r="BE2140" i="2"/>
  <c r="T2140" i="2"/>
  <c r="R2140" i="2"/>
  <c r="P2140" i="2"/>
  <c r="BI2137" i="2"/>
  <c r="BH2137" i="2"/>
  <c r="BG2137" i="2"/>
  <c r="BE2137" i="2"/>
  <c r="T2137" i="2"/>
  <c r="R2137" i="2"/>
  <c r="P2137" i="2"/>
  <c r="BI2136" i="2"/>
  <c r="BH2136" i="2"/>
  <c r="BG2136" i="2"/>
  <c r="BE2136" i="2"/>
  <c r="T2136" i="2"/>
  <c r="R2136" i="2"/>
  <c r="P2136" i="2"/>
  <c r="BI2134" i="2"/>
  <c r="BH2134" i="2"/>
  <c r="BG2134" i="2"/>
  <c r="BE2134" i="2"/>
  <c r="T2134" i="2"/>
  <c r="R2134" i="2"/>
  <c r="P2134" i="2"/>
  <c r="BI2133" i="2"/>
  <c r="BH2133" i="2"/>
  <c r="BG2133" i="2"/>
  <c r="BE2133" i="2"/>
  <c r="T2133" i="2"/>
  <c r="R2133" i="2"/>
  <c r="P2133" i="2"/>
  <c r="BI2132" i="2"/>
  <c r="BH2132" i="2"/>
  <c r="BG2132" i="2"/>
  <c r="BE2132" i="2"/>
  <c r="T2132" i="2"/>
  <c r="R2132" i="2"/>
  <c r="P2132" i="2"/>
  <c r="BI2131" i="2"/>
  <c r="BH2131" i="2"/>
  <c r="BG2131" i="2"/>
  <c r="BE2131" i="2"/>
  <c r="T2131" i="2"/>
  <c r="R2131" i="2"/>
  <c r="P2131" i="2"/>
  <c r="BI2130" i="2"/>
  <c r="BH2130" i="2"/>
  <c r="BG2130" i="2"/>
  <c r="BE2130" i="2"/>
  <c r="T2130" i="2"/>
  <c r="R2130" i="2"/>
  <c r="P2130" i="2"/>
  <c r="BI2129" i="2"/>
  <c r="BH2129" i="2"/>
  <c r="BG2129" i="2"/>
  <c r="BE2129" i="2"/>
  <c r="T2129" i="2"/>
  <c r="R2129" i="2"/>
  <c r="P2129" i="2"/>
  <c r="BI2128" i="2"/>
  <c r="BH2128" i="2"/>
  <c r="BG2128" i="2"/>
  <c r="BE2128" i="2"/>
  <c r="T2128" i="2"/>
  <c r="R2128" i="2"/>
  <c r="P2128" i="2"/>
  <c r="BI2127" i="2"/>
  <c r="BH2127" i="2"/>
  <c r="BG2127" i="2"/>
  <c r="BE2127" i="2"/>
  <c r="T2127" i="2"/>
  <c r="R2127" i="2"/>
  <c r="P2127" i="2"/>
  <c r="BI2126" i="2"/>
  <c r="BH2126" i="2"/>
  <c r="BG2126" i="2"/>
  <c r="BE2126" i="2"/>
  <c r="T2126" i="2"/>
  <c r="R2126" i="2"/>
  <c r="P2126" i="2"/>
  <c r="BI2125" i="2"/>
  <c r="BH2125" i="2"/>
  <c r="BG2125" i="2"/>
  <c r="BE2125" i="2"/>
  <c r="T2125" i="2"/>
  <c r="R2125" i="2"/>
  <c r="P2125" i="2"/>
  <c r="BI2124" i="2"/>
  <c r="BH2124" i="2"/>
  <c r="BG2124" i="2"/>
  <c r="BE2124" i="2"/>
  <c r="T2124" i="2"/>
  <c r="R2124" i="2"/>
  <c r="P2124" i="2"/>
  <c r="BI2123" i="2"/>
  <c r="BH2123" i="2"/>
  <c r="BG2123" i="2"/>
  <c r="BE2123" i="2"/>
  <c r="T2123" i="2"/>
  <c r="R2123" i="2"/>
  <c r="P2123" i="2"/>
  <c r="BI2122" i="2"/>
  <c r="BH2122" i="2"/>
  <c r="BG2122" i="2"/>
  <c r="BE2122" i="2"/>
  <c r="T2122" i="2"/>
  <c r="R2122" i="2"/>
  <c r="P2122" i="2"/>
  <c r="BI2121" i="2"/>
  <c r="BH2121" i="2"/>
  <c r="BG2121" i="2"/>
  <c r="BE2121" i="2"/>
  <c r="T2121" i="2"/>
  <c r="R2121" i="2"/>
  <c r="P2121" i="2"/>
  <c r="BI2120" i="2"/>
  <c r="BH2120" i="2"/>
  <c r="BG2120" i="2"/>
  <c r="BE2120" i="2"/>
  <c r="T2120" i="2"/>
  <c r="R2120" i="2"/>
  <c r="P2120" i="2"/>
  <c r="BI2119" i="2"/>
  <c r="BH2119" i="2"/>
  <c r="BG2119" i="2"/>
  <c r="BE2119" i="2"/>
  <c r="T2119" i="2"/>
  <c r="R2119" i="2"/>
  <c r="P2119" i="2"/>
  <c r="BI2118" i="2"/>
  <c r="BH2118" i="2"/>
  <c r="BG2118" i="2"/>
  <c r="BE2118" i="2"/>
  <c r="T2118" i="2"/>
  <c r="R2118" i="2"/>
  <c r="P2118" i="2"/>
  <c r="BI2116" i="2"/>
  <c r="BH2116" i="2"/>
  <c r="BG2116" i="2"/>
  <c r="BE2116" i="2"/>
  <c r="T2116" i="2"/>
  <c r="R2116" i="2"/>
  <c r="P2116" i="2"/>
  <c r="BI2115" i="2"/>
  <c r="BH2115" i="2"/>
  <c r="BG2115" i="2"/>
  <c r="BE2115" i="2"/>
  <c r="T2115" i="2"/>
  <c r="R2115" i="2"/>
  <c r="P2115" i="2"/>
  <c r="BI2114" i="2"/>
  <c r="BH2114" i="2"/>
  <c r="BG2114" i="2"/>
  <c r="BE2114" i="2"/>
  <c r="T2114" i="2"/>
  <c r="R2114" i="2"/>
  <c r="P2114" i="2"/>
  <c r="BI2113" i="2"/>
  <c r="BH2113" i="2"/>
  <c r="BG2113" i="2"/>
  <c r="BE2113" i="2"/>
  <c r="T2113" i="2"/>
  <c r="R2113" i="2"/>
  <c r="P2113" i="2"/>
  <c r="BI2112" i="2"/>
  <c r="BH2112" i="2"/>
  <c r="BG2112" i="2"/>
  <c r="BE2112" i="2"/>
  <c r="T2112" i="2"/>
  <c r="R2112" i="2"/>
  <c r="P2112" i="2"/>
  <c r="BI2111" i="2"/>
  <c r="BH2111" i="2"/>
  <c r="BG2111" i="2"/>
  <c r="BE2111" i="2"/>
  <c r="T2111" i="2"/>
  <c r="R2111" i="2"/>
  <c r="P2111" i="2"/>
  <c r="BI2110" i="2"/>
  <c r="BH2110" i="2"/>
  <c r="BG2110" i="2"/>
  <c r="BE2110" i="2"/>
  <c r="T2110" i="2"/>
  <c r="R2110" i="2"/>
  <c r="P2110" i="2"/>
  <c r="BI2109" i="2"/>
  <c r="BH2109" i="2"/>
  <c r="BG2109" i="2"/>
  <c r="BE2109" i="2"/>
  <c r="T2109" i="2"/>
  <c r="R2109" i="2"/>
  <c r="P2109" i="2"/>
  <c r="BI2108" i="2"/>
  <c r="BH2108" i="2"/>
  <c r="BG2108" i="2"/>
  <c r="BE2108" i="2"/>
  <c r="T2108" i="2"/>
  <c r="R2108" i="2"/>
  <c r="P2108" i="2"/>
  <c r="BI2107" i="2"/>
  <c r="BH2107" i="2"/>
  <c r="BG2107" i="2"/>
  <c r="BE2107" i="2"/>
  <c r="T2107" i="2"/>
  <c r="R2107" i="2"/>
  <c r="P2107" i="2"/>
  <c r="BI2106" i="2"/>
  <c r="BH2106" i="2"/>
  <c r="BG2106" i="2"/>
  <c r="BE2106" i="2"/>
  <c r="T2106" i="2"/>
  <c r="R2106" i="2"/>
  <c r="P2106" i="2"/>
  <c r="BI2105" i="2"/>
  <c r="BH2105" i="2"/>
  <c r="BG2105" i="2"/>
  <c r="BE2105" i="2"/>
  <c r="T2105" i="2"/>
  <c r="R2105" i="2"/>
  <c r="P2105" i="2"/>
  <c r="BI2104" i="2"/>
  <c r="BH2104" i="2"/>
  <c r="BG2104" i="2"/>
  <c r="BE2104" i="2"/>
  <c r="T2104" i="2"/>
  <c r="R2104" i="2"/>
  <c r="P2104" i="2"/>
  <c r="BI2103" i="2"/>
  <c r="BH2103" i="2"/>
  <c r="BG2103" i="2"/>
  <c r="BE2103" i="2"/>
  <c r="T2103" i="2"/>
  <c r="R2103" i="2"/>
  <c r="P2103" i="2"/>
  <c r="BI2102" i="2"/>
  <c r="BH2102" i="2"/>
  <c r="BG2102" i="2"/>
  <c r="BE2102" i="2"/>
  <c r="T2102" i="2"/>
  <c r="R2102" i="2"/>
  <c r="P2102" i="2"/>
  <c r="BI2101" i="2"/>
  <c r="BH2101" i="2"/>
  <c r="BG2101" i="2"/>
  <c r="BE2101" i="2"/>
  <c r="T2101" i="2"/>
  <c r="R2101" i="2"/>
  <c r="P2101" i="2"/>
  <c r="BI2100" i="2"/>
  <c r="BH2100" i="2"/>
  <c r="BG2100" i="2"/>
  <c r="BE2100" i="2"/>
  <c r="T2100" i="2"/>
  <c r="R2100" i="2"/>
  <c r="P2100" i="2"/>
  <c r="BI2099" i="2"/>
  <c r="BH2099" i="2"/>
  <c r="BG2099" i="2"/>
  <c r="BE2099" i="2"/>
  <c r="T2099" i="2"/>
  <c r="R2099" i="2"/>
  <c r="P2099" i="2"/>
  <c r="BI2098" i="2"/>
  <c r="BH2098" i="2"/>
  <c r="BG2098" i="2"/>
  <c r="BE2098" i="2"/>
  <c r="T2098" i="2"/>
  <c r="R2098" i="2"/>
  <c r="P2098" i="2"/>
  <c r="BI2097" i="2"/>
  <c r="BH2097" i="2"/>
  <c r="BG2097" i="2"/>
  <c r="BE2097" i="2"/>
  <c r="T2097" i="2"/>
  <c r="R2097" i="2"/>
  <c r="P2097" i="2"/>
  <c r="BI2096" i="2"/>
  <c r="BH2096" i="2"/>
  <c r="BG2096" i="2"/>
  <c r="BE2096" i="2"/>
  <c r="T2096" i="2"/>
  <c r="R2096" i="2"/>
  <c r="P2096" i="2"/>
  <c r="BI2095" i="2"/>
  <c r="BH2095" i="2"/>
  <c r="BG2095" i="2"/>
  <c r="BE2095" i="2"/>
  <c r="T2095" i="2"/>
  <c r="R2095" i="2"/>
  <c r="P2095" i="2"/>
  <c r="BI2094" i="2"/>
  <c r="BH2094" i="2"/>
  <c r="BG2094" i="2"/>
  <c r="BE2094" i="2"/>
  <c r="T2094" i="2"/>
  <c r="R2094" i="2"/>
  <c r="P2094" i="2"/>
  <c r="BI2093" i="2"/>
  <c r="BH2093" i="2"/>
  <c r="BG2093" i="2"/>
  <c r="BE2093" i="2"/>
  <c r="T2093" i="2"/>
  <c r="R2093" i="2"/>
  <c r="P2093" i="2"/>
  <c r="BI2092" i="2"/>
  <c r="BH2092" i="2"/>
  <c r="BG2092" i="2"/>
  <c r="BE2092" i="2"/>
  <c r="T2092" i="2"/>
  <c r="R2092" i="2"/>
  <c r="P2092" i="2"/>
  <c r="BI2091" i="2"/>
  <c r="BH2091" i="2"/>
  <c r="BG2091" i="2"/>
  <c r="BE2091" i="2"/>
  <c r="T2091" i="2"/>
  <c r="R2091" i="2"/>
  <c r="P2091" i="2"/>
  <c r="BI2090" i="2"/>
  <c r="BH2090" i="2"/>
  <c r="BG2090" i="2"/>
  <c r="BE2090" i="2"/>
  <c r="T2090" i="2"/>
  <c r="R2090" i="2"/>
  <c r="P2090" i="2"/>
  <c r="BI2089" i="2"/>
  <c r="BH2089" i="2"/>
  <c r="BG2089" i="2"/>
  <c r="BE2089" i="2"/>
  <c r="T2089" i="2"/>
  <c r="R2089" i="2"/>
  <c r="P2089" i="2"/>
  <c r="BI2088" i="2"/>
  <c r="BH2088" i="2"/>
  <c r="BG2088" i="2"/>
  <c r="BE2088" i="2"/>
  <c r="T2088" i="2"/>
  <c r="R2088" i="2"/>
  <c r="P2088" i="2"/>
  <c r="BI2087" i="2"/>
  <c r="BH2087" i="2"/>
  <c r="BG2087" i="2"/>
  <c r="BE2087" i="2"/>
  <c r="T2087" i="2"/>
  <c r="R2087" i="2"/>
  <c r="P2087" i="2"/>
  <c r="BI2086" i="2"/>
  <c r="BH2086" i="2"/>
  <c r="BG2086" i="2"/>
  <c r="BE2086" i="2"/>
  <c r="T2086" i="2"/>
  <c r="R2086" i="2"/>
  <c r="P2086" i="2"/>
  <c r="BI2085" i="2"/>
  <c r="BH2085" i="2"/>
  <c r="BG2085" i="2"/>
  <c r="BE2085" i="2"/>
  <c r="T2085" i="2"/>
  <c r="R2085" i="2"/>
  <c r="P2085" i="2"/>
  <c r="BI2084" i="2"/>
  <c r="BH2084" i="2"/>
  <c r="BG2084" i="2"/>
  <c r="BE2084" i="2"/>
  <c r="T2084" i="2"/>
  <c r="R2084" i="2"/>
  <c r="P2084" i="2"/>
  <c r="BI2083" i="2"/>
  <c r="BH2083" i="2"/>
  <c r="BG2083" i="2"/>
  <c r="BE2083" i="2"/>
  <c r="T2083" i="2"/>
  <c r="R2083" i="2"/>
  <c r="P2083" i="2"/>
  <c r="BI2082" i="2"/>
  <c r="BH2082" i="2"/>
  <c r="BG2082" i="2"/>
  <c r="BE2082" i="2"/>
  <c r="T2082" i="2"/>
  <c r="R2082" i="2"/>
  <c r="P2082" i="2"/>
  <c r="BI2081" i="2"/>
  <c r="BH2081" i="2"/>
  <c r="BG2081" i="2"/>
  <c r="BE2081" i="2"/>
  <c r="T2081" i="2"/>
  <c r="R2081" i="2"/>
  <c r="P2081" i="2"/>
  <c r="BI2080" i="2"/>
  <c r="BH2080" i="2"/>
  <c r="BG2080" i="2"/>
  <c r="BE2080" i="2"/>
  <c r="T2080" i="2"/>
  <c r="R2080" i="2"/>
  <c r="P2080" i="2"/>
  <c r="BI2079" i="2"/>
  <c r="BH2079" i="2"/>
  <c r="BG2079" i="2"/>
  <c r="BE2079" i="2"/>
  <c r="T2079" i="2"/>
  <c r="R2079" i="2"/>
  <c r="P2079" i="2"/>
  <c r="BI2078" i="2"/>
  <c r="BH2078" i="2"/>
  <c r="BG2078" i="2"/>
  <c r="BE2078" i="2"/>
  <c r="T2078" i="2"/>
  <c r="R2078" i="2"/>
  <c r="P2078" i="2"/>
  <c r="BI2077" i="2"/>
  <c r="BH2077" i="2"/>
  <c r="BG2077" i="2"/>
  <c r="BE2077" i="2"/>
  <c r="T2077" i="2"/>
  <c r="R2077" i="2"/>
  <c r="P2077" i="2"/>
  <c r="BI2076" i="2"/>
  <c r="BH2076" i="2"/>
  <c r="BG2076" i="2"/>
  <c r="BE2076" i="2"/>
  <c r="T2076" i="2"/>
  <c r="R2076" i="2"/>
  <c r="P2076" i="2"/>
  <c r="BI2075" i="2"/>
  <c r="BH2075" i="2"/>
  <c r="BG2075" i="2"/>
  <c r="BE2075" i="2"/>
  <c r="T2075" i="2"/>
  <c r="R2075" i="2"/>
  <c r="P2075" i="2"/>
  <c r="BI2074" i="2"/>
  <c r="BH2074" i="2"/>
  <c r="BG2074" i="2"/>
  <c r="BE2074" i="2"/>
  <c r="T2074" i="2"/>
  <c r="R2074" i="2"/>
  <c r="P2074" i="2"/>
  <c r="BI2073" i="2"/>
  <c r="BH2073" i="2"/>
  <c r="BG2073" i="2"/>
  <c r="BE2073" i="2"/>
  <c r="T2073" i="2"/>
  <c r="R2073" i="2"/>
  <c r="P2073" i="2"/>
  <c r="BI2072" i="2"/>
  <c r="BH2072" i="2"/>
  <c r="BG2072" i="2"/>
  <c r="BE2072" i="2"/>
  <c r="T2072" i="2"/>
  <c r="R2072" i="2"/>
  <c r="P2072" i="2"/>
  <c r="BI2071" i="2"/>
  <c r="BH2071" i="2"/>
  <c r="BG2071" i="2"/>
  <c r="BE2071" i="2"/>
  <c r="T2071" i="2"/>
  <c r="R2071" i="2"/>
  <c r="P2071" i="2"/>
  <c r="BI2070" i="2"/>
  <c r="BH2070" i="2"/>
  <c r="BG2070" i="2"/>
  <c r="BE2070" i="2"/>
  <c r="T2070" i="2"/>
  <c r="R2070" i="2"/>
  <c r="P2070" i="2"/>
  <c r="BI2069" i="2"/>
  <c r="BH2069" i="2"/>
  <c r="BG2069" i="2"/>
  <c r="BE2069" i="2"/>
  <c r="T2069" i="2"/>
  <c r="R2069" i="2"/>
  <c r="P2069" i="2"/>
  <c r="BI2068" i="2"/>
  <c r="BH2068" i="2"/>
  <c r="BG2068" i="2"/>
  <c r="BE2068" i="2"/>
  <c r="T2068" i="2"/>
  <c r="R2068" i="2"/>
  <c r="P2068" i="2"/>
  <c r="BI2067" i="2"/>
  <c r="BH2067" i="2"/>
  <c r="BG2067" i="2"/>
  <c r="BE2067" i="2"/>
  <c r="T2067" i="2"/>
  <c r="R2067" i="2"/>
  <c r="P2067" i="2"/>
  <c r="BI2066" i="2"/>
  <c r="BH2066" i="2"/>
  <c r="BG2066" i="2"/>
  <c r="BE2066" i="2"/>
  <c r="T2066" i="2"/>
  <c r="R2066" i="2"/>
  <c r="P2066" i="2"/>
  <c r="BI2065" i="2"/>
  <c r="BH2065" i="2"/>
  <c r="BG2065" i="2"/>
  <c r="BE2065" i="2"/>
  <c r="T2065" i="2"/>
  <c r="R2065" i="2"/>
  <c r="P2065" i="2"/>
  <c r="BI2064" i="2"/>
  <c r="BH2064" i="2"/>
  <c r="BG2064" i="2"/>
  <c r="BE2064" i="2"/>
  <c r="T2064" i="2"/>
  <c r="R2064" i="2"/>
  <c r="P2064" i="2"/>
  <c r="BI2063" i="2"/>
  <c r="BH2063" i="2"/>
  <c r="BG2063" i="2"/>
  <c r="BE2063" i="2"/>
  <c r="T2063" i="2"/>
  <c r="R2063" i="2"/>
  <c r="P2063" i="2"/>
  <c r="BI2062" i="2"/>
  <c r="BH2062" i="2"/>
  <c r="BG2062" i="2"/>
  <c r="BE2062" i="2"/>
  <c r="T2062" i="2"/>
  <c r="R2062" i="2"/>
  <c r="P2062" i="2"/>
  <c r="BI2061" i="2"/>
  <c r="BH2061" i="2"/>
  <c r="BG2061" i="2"/>
  <c r="BE2061" i="2"/>
  <c r="T2061" i="2"/>
  <c r="R2061" i="2"/>
  <c r="P2061" i="2"/>
  <c r="BI2060" i="2"/>
  <c r="BH2060" i="2"/>
  <c r="BG2060" i="2"/>
  <c r="BE2060" i="2"/>
  <c r="T2060" i="2"/>
  <c r="R2060" i="2"/>
  <c r="P2060" i="2"/>
  <c r="BI2059" i="2"/>
  <c r="BH2059" i="2"/>
  <c r="BG2059" i="2"/>
  <c r="BE2059" i="2"/>
  <c r="T2059" i="2"/>
  <c r="R2059" i="2"/>
  <c r="P2059" i="2"/>
  <c r="BI2058" i="2"/>
  <c r="BH2058" i="2"/>
  <c r="BG2058" i="2"/>
  <c r="BE2058" i="2"/>
  <c r="T2058" i="2"/>
  <c r="R2058" i="2"/>
  <c r="P2058" i="2"/>
  <c r="BI2057" i="2"/>
  <c r="BH2057" i="2"/>
  <c r="BG2057" i="2"/>
  <c r="BE2057" i="2"/>
  <c r="T2057" i="2"/>
  <c r="R2057" i="2"/>
  <c r="P2057" i="2"/>
  <c r="BI2056" i="2"/>
  <c r="BH2056" i="2"/>
  <c r="BG2056" i="2"/>
  <c r="BE2056" i="2"/>
  <c r="T2056" i="2"/>
  <c r="R2056" i="2"/>
  <c r="P2056" i="2"/>
  <c r="BI2055" i="2"/>
  <c r="BH2055" i="2"/>
  <c r="BG2055" i="2"/>
  <c r="BE2055" i="2"/>
  <c r="T2055" i="2"/>
  <c r="R2055" i="2"/>
  <c r="P2055" i="2"/>
  <c r="BI2054" i="2"/>
  <c r="BH2054" i="2"/>
  <c r="BG2054" i="2"/>
  <c r="BE2054" i="2"/>
  <c r="T2054" i="2"/>
  <c r="R2054" i="2"/>
  <c r="P2054" i="2"/>
  <c r="BI2053" i="2"/>
  <c r="BH2053" i="2"/>
  <c r="BG2053" i="2"/>
  <c r="BE2053" i="2"/>
  <c r="T2053" i="2"/>
  <c r="R2053" i="2"/>
  <c r="P2053" i="2"/>
  <c r="BI2052" i="2"/>
  <c r="BH2052" i="2"/>
  <c r="BG2052" i="2"/>
  <c r="BE2052" i="2"/>
  <c r="T2052" i="2"/>
  <c r="R2052" i="2"/>
  <c r="P2052" i="2"/>
  <c r="BI2051" i="2"/>
  <c r="BH2051" i="2"/>
  <c r="BG2051" i="2"/>
  <c r="BE2051" i="2"/>
  <c r="T2051" i="2"/>
  <c r="R2051" i="2"/>
  <c r="P2051" i="2"/>
  <c r="BI2049" i="2"/>
  <c r="BH2049" i="2"/>
  <c r="BG2049" i="2"/>
  <c r="BE2049" i="2"/>
  <c r="T2049" i="2"/>
  <c r="T2048" i="2" s="1"/>
  <c r="R2049" i="2"/>
  <c r="R2048" i="2" s="1"/>
  <c r="P2049" i="2"/>
  <c r="P2048" i="2" s="1"/>
  <c r="BI2047" i="2"/>
  <c r="BH2047" i="2"/>
  <c r="BG2047" i="2"/>
  <c r="BE2047" i="2"/>
  <c r="T2047" i="2"/>
  <c r="R2047" i="2"/>
  <c r="P2047" i="2"/>
  <c r="BI2046" i="2"/>
  <c r="BH2046" i="2"/>
  <c r="BG2046" i="2"/>
  <c r="BE2046" i="2"/>
  <c r="T2046" i="2"/>
  <c r="R2046" i="2"/>
  <c r="P2046" i="2"/>
  <c r="BI2045" i="2"/>
  <c r="BH2045" i="2"/>
  <c r="BG2045" i="2"/>
  <c r="BE2045" i="2"/>
  <c r="T2045" i="2"/>
  <c r="R2045" i="2"/>
  <c r="P2045" i="2"/>
  <c r="BI2044" i="2"/>
  <c r="BH2044" i="2"/>
  <c r="BG2044" i="2"/>
  <c r="BE2044" i="2"/>
  <c r="T2044" i="2"/>
  <c r="R2044" i="2"/>
  <c r="P2044" i="2"/>
  <c r="BI2043" i="2"/>
  <c r="BH2043" i="2"/>
  <c r="BG2043" i="2"/>
  <c r="BE2043" i="2"/>
  <c r="T2043" i="2"/>
  <c r="R2043" i="2"/>
  <c r="P2043" i="2"/>
  <c r="BI2041" i="2"/>
  <c r="BH2041" i="2"/>
  <c r="BG2041" i="2"/>
  <c r="BE2041" i="2"/>
  <c r="T2041" i="2"/>
  <c r="R2041" i="2"/>
  <c r="P2041" i="2"/>
  <c r="BI2040" i="2"/>
  <c r="BH2040" i="2"/>
  <c r="BG2040" i="2"/>
  <c r="BE2040" i="2"/>
  <c r="T2040" i="2"/>
  <c r="R2040" i="2"/>
  <c r="P2040" i="2"/>
  <c r="BI2039" i="2"/>
  <c r="BH2039" i="2"/>
  <c r="BG2039" i="2"/>
  <c r="BE2039" i="2"/>
  <c r="T2039" i="2"/>
  <c r="R2039" i="2"/>
  <c r="P2039" i="2"/>
  <c r="BI2038" i="2"/>
  <c r="BH2038" i="2"/>
  <c r="BG2038" i="2"/>
  <c r="BE2038" i="2"/>
  <c r="T2038" i="2"/>
  <c r="R2038" i="2"/>
  <c r="P2038" i="2"/>
  <c r="BI2037" i="2"/>
  <c r="BH2037" i="2"/>
  <c r="BG2037" i="2"/>
  <c r="BE2037" i="2"/>
  <c r="T2037" i="2"/>
  <c r="R2037" i="2"/>
  <c r="P2037" i="2"/>
  <c r="BI2036" i="2"/>
  <c r="BH2036" i="2"/>
  <c r="BG2036" i="2"/>
  <c r="BE2036" i="2"/>
  <c r="T2036" i="2"/>
  <c r="R2036" i="2"/>
  <c r="P2036" i="2"/>
  <c r="BI2035" i="2"/>
  <c r="BH2035" i="2"/>
  <c r="BG2035" i="2"/>
  <c r="BE2035" i="2"/>
  <c r="T2035" i="2"/>
  <c r="R2035" i="2"/>
  <c r="P2035" i="2"/>
  <c r="BI2034" i="2"/>
  <c r="BH2034" i="2"/>
  <c r="BG2034" i="2"/>
  <c r="BE2034" i="2"/>
  <c r="T2034" i="2"/>
  <c r="R2034" i="2"/>
  <c r="P2034" i="2"/>
  <c r="BI2032" i="2"/>
  <c r="BH2032" i="2"/>
  <c r="BG2032" i="2"/>
  <c r="BE2032" i="2"/>
  <c r="T2032" i="2"/>
  <c r="R2032" i="2"/>
  <c r="P2032" i="2"/>
  <c r="BI2031" i="2"/>
  <c r="BH2031" i="2"/>
  <c r="BG2031" i="2"/>
  <c r="BE2031" i="2"/>
  <c r="T2031" i="2"/>
  <c r="R2031" i="2"/>
  <c r="P2031" i="2"/>
  <c r="BI2030" i="2"/>
  <c r="BH2030" i="2"/>
  <c r="BG2030" i="2"/>
  <c r="BE2030" i="2"/>
  <c r="T2030" i="2"/>
  <c r="R2030" i="2"/>
  <c r="P2030" i="2"/>
  <c r="BI2029" i="2"/>
  <c r="BH2029" i="2"/>
  <c r="BG2029" i="2"/>
  <c r="BE2029" i="2"/>
  <c r="T2029" i="2"/>
  <c r="R2029" i="2"/>
  <c r="P2029" i="2"/>
  <c r="BI2028" i="2"/>
  <c r="BH2028" i="2"/>
  <c r="BG2028" i="2"/>
  <c r="BE2028" i="2"/>
  <c r="T2028" i="2"/>
  <c r="R2028" i="2"/>
  <c r="P2028" i="2"/>
  <c r="BI2027" i="2"/>
  <c r="BH2027" i="2"/>
  <c r="BG2027" i="2"/>
  <c r="BE2027" i="2"/>
  <c r="T2027" i="2"/>
  <c r="R2027" i="2"/>
  <c r="P2027" i="2"/>
  <c r="BI2026" i="2"/>
  <c r="BH2026" i="2"/>
  <c r="BG2026" i="2"/>
  <c r="BE2026" i="2"/>
  <c r="T2026" i="2"/>
  <c r="R2026" i="2"/>
  <c r="P2026" i="2"/>
  <c r="BI2025" i="2"/>
  <c r="BH2025" i="2"/>
  <c r="BG2025" i="2"/>
  <c r="BE2025" i="2"/>
  <c r="T2025" i="2"/>
  <c r="R2025" i="2"/>
  <c r="P2025" i="2"/>
  <c r="BI2024" i="2"/>
  <c r="BH2024" i="2"/>
  <c r="BG2024" i="2"/>
  <c r="BE2024" i="2"/>
  <c r="T2024" i="2"/>
  <c r="R2024" i="2"/>
  <c r="P2024" i="2"/>
  <c r="BI2023" i="2"/>
  <c r="BH2023" i="2"/>
  <c r="BG2023" i="2"/>
  <c r="BE2023" i="2"/>
  <c r="T2023" i="2"/>
  <c r="R2023" i="2"/>
  <c r="P2023" i="2"/>
  <c r="BI2022" i="2"/>
  <c r="BH2022" i="2"/>
  <c r="BG2022" i="2"/>
  <c r="BE2022" i="2"/>
  <c r="T2022" i="2"/>
  <c r="R2022" i="2"/>
  <c r="P2022" i="2"/>
  <c r="BI2021" i="2"/>
  <c r="BH2021" i="2"/>
  <c r="BG2021" i="2"/>
  <c r="BE2021" i="2"/>
  <c r="T2021" i="2"/>
  <c r="R2021" i="2"/>
  <c r="P2021" i="2"/>
  <c r="BI2020" i="2"/>
  <c r="BH2020" i="2"/>
  <c r="BG2020" i="2"/>
  <c r="BE2020" i="2"/>
  <c r="T2020" i="2"/>
  <c r="R2020" i="2"/>
  <c r="P2020" i="2"/>
  <c r="BI2019" i="2"/>
  <c r="BH2019" i="2"/>
  <c r="BG2019" i="2"/>
  <c r="BE2019" i="2"/>
  <c r="T2019" i="2"/>
  <c r="R2019" i="2"/>
  <c r="P2019" i="2"/>
  <c r="BI2017" i="2"/>
  <c r="BH2017" i="2"/>
  <c r="BG2017" i="2"/>
  <c r="BE2017" i="2"/>
  <c r="T2017" i="2"/>
  <c r="R2017" i="2"/>
  <c r="P2017" i="2"/>
  <c r="BI2016" i="2"/>
  <c r="BH2016" i="2"/>
  <c r="BG2016" i="2"/>
  <c r="BE2016" i="2"/>
  <c r="T2016" i="2"/>
  <c r="R2016" i="2"/>
  <c r="P2016" i="2"/>
  <c r="BI2015" i="2"/>
  <c r="BH2015" i="2"/>
  <c r="BG2015" i="2"/>
  <c r="BE2015" i="2"/>
  <c r="T2015" i="2"/>
  <c r="R2015" i="2"/>
  <c r="P2015" i="2"/>
  <c r="BI2014" i="2"/>
  <c r="BH2014" i="2"/>
  <c r="BG2014" i="2"/>
  <c r="BE2014" i="2"/>
  <c r="T2014" i="2"/>
  <c r="R2014" i="2"/>
  <c r="P2014" i="2"/>
  <c r="BI2013" i="2"/>
  <c r="BH2013" i="2"/>
  <c r="BG2013" i="2"/>
  <c r="BE2013" i="2"/>
  <c r="T2013" i="2"/>
  <c r="R2013" i="2"/>
  <c r="P2013" i="2"/>
  <c r="BI2012" i="2"/>
  <c r="BH2012" i="2"/>
  <c r="BG2012" i="2"/>
  <c r="BE2012" i="2"/>
  <c r="T2012" i="2"/>
  <c r="R2012" i="2"/>
  <c r="P2012" i="2"/>
  <c r="BI2011" i="2"/>
  <c r="BH2011" i="2"/>
  <c r="BG2011" i="2"/>
  <c r="BE2011" i="2"/>
  <c r="T2011" i="2"/>
  <c r="R2011" i="2"/>
  <c r="P2011" i="2"/>
  <c r="BI2010" i="2"/>
  <c r="BH2010" i="2"/>
  <c r="BG2010" i="2"/>
  <c r="BE2010" i="2"/>
  <c r="T2010" i="2"/>
  <c r="R2010" i="2"/>
  <c r="P2010" i="2"/>
  <c r="BI2009" i="2"/>
  <c r="BH2009" i="2"/>
  <c r="BG2009" i="2"/>
  <c r="BE2009" i="2"/>
  <c r="T2009" i="2"/>
  <c r="R2009" i="2"/>
  <c r="P2009" i="2"/>
  <c r="BI2008" i="2"/>
  <c r="BH2008" i="2"/>
  <c r="BG2008" i="2"/>
  <c r="BE2008" i="2"/>
  <c r="T2008" i="2"/>
  <c r="R2008" i="2"/>
  <c r="P2008" i="2"/>
  <c r="BI2007" i="2"/>
  <c r="BH2007" i="2"/>
  <c r="BG2007" i="2"/>
  <c r="BE2007" i="2"/>
  <c r="T2007" i="2"/>
  <c r="R2007" i="2"/>
  <c r="P2007" i="2"/>
  <c r="BI2006" i="2"/>
  <c r="BH2006" i="2"/>
  <c r="BG2006" i="2"/>
  <c r="BE2006" i="2"/>
  <c r="T2006" i="2"/>
  <c r="R2006" i="2"/>
  <c r="P2006" i="2"/>
  <c r="BI2005" i="2"/>
  <c r="BH2005" i="2"/>
  <c r="BG2005" i="2"/>
  <c r="BE2005" i="2"/>
  <c r="T2005" i="2"/>
  <c r="R2005" i="2"/>
  <c r="P2005" i="2"/>
  <c r="BI2004" i="2"/>
  <c r="BH2004" i="2"/>
  <c r="BG2004" i="2"/>
  <c r="BE2004" i="2"/>
  <c r="T2004" i="2"/>
  <c r="R2004" i="2"/>
  <c r="P2004" i="2"/>
  <c r="BI2003" i="2"/>
  <c r="BH2003" i="2"/>
  <c r="BG2003" i="2"/>
  <c r="BE2003" i="2"/>
  <c r="T2003" i="2"/>
  <c r="R2003" i="2"/>
  <c r="P2003" i="2"/>
  <c r="BI2002" i="2"/>
  <c r="BH2002" i="2"/>
  <c r="BG2002" i="2"/>
  <c r="BE2002" i="2"/>
  <c r="T2002" i="2"/>
  <c r="R2002" i="2"/>
  <c r="P2002" i="2"/>
  <c r="BI2001" i="2"/>
  <c r="BH2001" i="2"/>
  <c r="BG2001" i="2"/>
  <c r="BE2001" i="2"/>
  <c r="T2001" i="2"/>
  <c r="R2001" i="2"/>
  <c r="P2001" i="2"/>
  <c r="BI2000" i="2"/>
  <c r="BH2000" i="2"/>
  <c r="BG2000" i="2"/>
  <c r="BE2000" i="2"/>
  <c r="T2000" i="2"/>
  <c r="R2000" i="2"/>
  <c r="P2000" i="2"/>
  <c r="BI1999" i="2"/>
  <c r="BH1999" i="2"/>
  <c r="BG1999" i="2"/>
  <c r="BE1999" i="2"/>
  <c r="T1999" i="2"/>
  <c r="R1999" i="2"/>
  <c r="P1999" i="2"/>
  <c r="BI1998" i="2"/>
  <c r="BH1998" i="2"/>
  <c r="BG1998" i="2"/>
  <c r="BE1998" i="2"/>
  <c r="T1998" i="2"/>
  <c r="R1998" i="2"/>
  <c r="P1998" i="2"/>
  <c r="BI1997" i="2"/>
  <c r="BH1997" i="2"/>
  <c r="BG1997" i="2"/>
  <c r="BE1997" i="2"/>
  <c r="T1997" i="2"/>
  <c r="R1997" i="2"/>
  <c r="P1997" i="2"/>
  <c r="BI1996" i="2"/>
  <c r="BH1996" i="2"/>
  <c r="BG1996" i="2"/>
  <c r="BE1996" i="2"/>
  <c r="T1996" i="2"/>
  <c r="R1996" i="2"/>
  <c r="P1996" i="2"/>
  <c r="BI1995" i="2"/>
  <c r="BH1995" i="2"/>
  <c r="BG1995" i="2"/>
  <c r="BE1995" i="2"/>
  <c r="T1995" i="2"/>
  <c r="R1995" i="2"/>
  <c r="P1995" i="2"/>
  <c r="BI1994" i="2"/>
  <c r="BH1994" i="2"/>
  <c r="BG1994" i="2"/>
  <c r="BE1994" i="2"/>
  <c r="T1994" i="2"/>
  <c r="R1994" i="2"/>
  <c r="P1994" i="2"/>
  <c r="BI1993" i="2"/>
  <c r="BH1993" i="2"/>
  <c r="BG1993" i="2"/>
  <c r="BE1993" i="2"/>
  <c r="T1993" i="2"/>
  <c r="R1993" i="2"/>
  <c r="P1993" i="2"/>
  <c r="BI1992" i="2"/>
  <c r="BH1992" i="2"/>
  <c r="BG1992" i="2"/>
  <c r="BE1992" i="2"/>
  <c r="T1992" i="2"/>
  <c r="R1992" i="2"/>
  <c r="P1992" i="2"/>
  <c r="BI1991" i="2"/>
  <c r="BH1991" i="2"/>
  <c r="BG1991" i="2"/>
  <c r="BE1991" i="2"/>
  <c r="T1991" i="2"/>
  <c r="R1991" i="2"/>
  <c r="P1991" i="2"/>
  <c r="BI1990" i="2"/>
  <c r="BH1990" i="2"/>
  <c r="BG1990" i="2"/>
  <c r="BE1990" i="2"/>
  <c r="T1990" i="2"/>
  <c r="R1990" i="2"/>
  <c r="P1990" i="2"/>
  <c r="BI1988" i="2"/>
  <c r="BH1988" i="2"/>
  <c r="BG1988" i="2"/>
  <c r="BE1988" i="2"/>
  <c r="T1988" i="2"/>
  <c r="R1988" i="2"/>
  <c r="P1988" i="2"/>
  <c r="BI1987" i="2"/>
  <c r="BH1987" i="2"/>
  <c r="BG1987" i="2"/>
  <c r="BE1987" i="2"/>
  <c r="T1987" i="2"/>
  <c r="R1987" i="2"/>
  <c r="P1987" i="2"/>
  <c r="BI1986" i="2"/>
  <c r="BH1986" i="2"/>
  <c r="BG1986" i="2"/>
  <c r="BE1986" i="2"/>
  <c r="T1986" i="2"/>
  <c r="R1986" i="2"/>
  <c r="P1986" i="2"/>
  <c r="BI1985" i="2"/>
  <c r="BH1985" i="2"/>
  <c r="BG1985" i="2"/>
  <c r="BE1985" i="2"/>
  <c r="T1985" i="2"/>
  <c r="R1985" i="2"/>
  <c r="P1985" i="2"/>
  <c r="BI1984" i="2"/>
  <c r="BH1984" i="2"/>
  <c r="BG1984" i="2"/>
  <c r="BE1984" i="2"/>
  <c r="T1984" i="2"/>
  <c r="R1984" i="2"/>
  <c r="P1984" i="2"/>
  <c r="BI1983" i="2"/>
  <c r="BH1983" i="2"/>
  <c r="BG1983" i="2"/>
  <c r="BE1983" i="2"/>
  <c r="T1983" i="2"/>
  <c r="R1983" i="2"/>
  <c r="P1983" i="2"/>
  <c r="BI1982" i="2"/>
  <c r="BH1982" i="2"/>
  <c r="BG1982" i="2"/>
  <c r="BE1982" i="2"/>
  <c r="T1982" i="2"/>
  <c r="R1982" i="2"/>
  <c r="P1982" i="2"/>
  <c r="BI1981" i="2"/>
  <c r="BH1981" i="2"/>
  <c r="BG1981" i="2"/>
  <c r="BE1981" i="2"/>
  <c r="T1981" i="2"/>
  <c r="R1981" i="2"/>
  <c r="P1981" i="2"/>
  <c r="BI1980" i="2"/>
  <c r="BH1980" i="2"/>
  <c r="BG1980" i="2"/>
  <c r="BE1980" i="2"/>
  <c r="T1980" i="2"/>
  <c r="R1980" i="2"/>
  <c r="P1980" i="2"/>
  <c r="BI1979" i="2"/>
  <c r="BH1979" i="2"/>
  <c r="BG1979" i="2"/>
  <c r="BE1979" i="2"/>
  <c r="T1979" i="2"/>
  <c r="R1979" i="2"/>
  <c r="P1979" i="2"/>
  <c r="BI1978" i="2"/>
  <c r="BH1978" i="2"/>
  <c r="BG1978" i="2"/>
  <c r="BE1978" i="2"/>
  <c r="T1978" i="2"/>
  <c r="R1978" i="2"/>
  <c r="P1978" i="2"/>
  <c r="BI1977" i="2"/>
  <c r="BH1977" i="2"/>
  <c r="BG1977" i="2"/>
  <c r="BE1977" i="2"/>
  <c r="T1977" i="2"/>
  <c r="R1977" i="2"/>
  <c r="P1977" i="2"/>
  <c r="BI1976" i="2"/>
  <c r="BH1976" i="2"/>
  <c r="BG1976" i="2"/>
  <c r="BE1976" i="2"/>
  <c r="T1976" i="2"/>
  <c r="R1976" i="2"/>
  <c r="P1976" i="2"/>
  <c r="BI1975" i="2"/>
  <c r="BH1975" i="2"/>
  <c r="BG1975" i="2"/>
  <c r="BE1975" i="2"/>
  <c r="T1975" i="2"/>
  <c r="R1975" i="2"/>
  <c r="P1975" i="2"/>
  <c r="BI1974" i="2"/>
  <c r="BH1974" i="2"/>
  <c r="BG1974" i="2"/>
  <c r="BE1974" i="2"/>
  <c r="T1974" i="2"/>
  <c r="R1974" i="2"/>
  <c r="P1974" i="2"/>
  <c r="BI1973" i="2"/>
  <c r="BH1973" i="2"/>
  <c r="BG1973" i="2"/>
  <c r="BE1973" i="2"/>
  <c r="T1973" i="2"/>
  <c r="R1973" i="2"/>
  <c r="P1973" i="2"/>
  <c r="BI1972" i="2"/>
  <c r="BH1972" i="2"/>
  <c r="BG1972" i="2"/>
  <c r="BE1972" i="2"/>
  <c r="T1972" i="2"/>
  <c r="R1972" i="2"/>
  <c r="P1972" i="2"/>
  <c r="BI1971" i="2"/>
  <c r="BH1971" i="2"/>
  <c r="BG1971" i="2"/>
  <c r="BE1971" i="2"/>
  <c r="T1971" i="2"/>
  <c r="R1971" i="2"/>
  <c r="P1971" i="2"/>
  <c r="BI1970" i="2"/>
  <c r="BH1970" i="2"/>
  <c r="BG1970" i="2"/>
  <c r="BE1970" i="2"/>
  <c r="T1970" i="2"/>
  <c r="R1970" i="2"/>
  <c r="P1970" i="2"/>
  <c r="BI1969" i="2"/>
  <c r="BH1969" i="2"/>
  <c r="BG1969" i="2"/>
  <c r="BE1969" i="2"/>
  <c r="T1969" i="2"/>
  <c r="R1969" i="2"/>
  <c r="P1969" i="2"/>
  <c r="BI1968" i="2"/>
  <c r="BH1968" i="2"/>
  <c r="BG1968" i="2"/>
  <c r="BE1968" i="2"/>
  <c r="T1968" i="2"/>
  <c r="R1968" i="2"/>
  <c r="P1968" i="2"/>
  <c r="BI1967" i="2"/>
  <c r="BH1967" i="2"/>
  <c r="BG1967" i="2"/>
  <c r="BE1967" i="2"/>
  <c r="T1967" i="2"/>
  <c r="R1967" i="2"/>
  <c r="P1967" i="2"/>
  <c r="BI1966" i="2"/>
  <c r="BH1966" i="2"/>
  <c r="BG1966" i="2"/>
  <c r="BE1966" i="2"/>
  <c r="T1966" i="2"/>
  <c r="R1966" i="2"/>
  <c r="P1966" i="2"/>
  <c r="BI1965" i="2"/>
  <c r="BH1965" i="2"/>
  <c r="BG1965" i="2"/>
  <c r="BE1965" i="2"/>
  <c r="T1965" i="2"/>
  <c r="R1965" i="2"/>
  <c r="P1965" i="2"/>
  <c r="BI1964" i="2"/>
  <c r="BH1964" i="2"/>
  <c r="BG1964" i="2"/>
  <c r="BE1964" i="2"/>
  <c r="T1964" i="2"/>
  <c r="R1964" i="2"/>
  <c r="P1964" i="2"/>
  <c r="BI1963" i="2"/>
  <c r="BH1963" i="2"/>
  <c r="BG1963" i="2"/>
  <c r="BE1963" i="2"/>
  <c r="T1963" i="2"/>
  <c r="R1963" i="2"/>
  <c r="P1963" i="2"/>
  <c r="BI1962" i="2"/>
  <c r="BH1962" i="2"/>
  <c r="BG1962" i="2"/>
  <c r="BE1962" i="2"/>
  <c r="T1962" i="2"/>
  <c r="R1962" i="2"/>
  <c r="P1962" i="2"/>
  <c r="BI1961" i="2"/>
  <c r="BH1961" i="2"/>
  <c r="BG1961" i="2"/>
  <c r="BE1961" i="2"/>
  <c r="T1961" i="2"/>
  <c r="R1961" i="2"/>
  <c r="P1961" i="2"/>
  <c r="BI1960" i="2"/>
  <c r="BH1960" i="2"/>
  <c r="BG1960" i="2"/>
  <c r="BE1960" i="2"/>
  <c r="T1960" i="2"/>
  <c r="R1960" i="2"/>
  <c r="P1960" i="2"/>
  <c r="BI1959" i="2"/>
  <c r="BH1959" i="2"/>
  <c r="BG1959" i="2"/>
  <c r="BE1959" i="2"/>
  <c r="T1959" i="2"/>
  <c r="R1959" i="2"/>
  <c r="P1959" i="2"/>
  <c r="BI1958" i="2"/>
  <c r="BH1958" i="2"/>
  <c r="BG1958" i="2"/>
  <c r="BE1958" i="2"/>
  <c r="T1958" i="2"/>
  <c r="R1958" i="2"/>
  <c r="P1958" i="2"/>
  <c r="BI1957" i="2"/>
  <c r="BH1957" i="2"/>
  <c r="BG1957" i="2"/>
  <c r="BE1957" i="2"/>
  <c r="T1957" i="2"/>
  <c r="R1957" i="2"/>
  <c r="P1957" i="2"/>
  <c r="BI1956" i="2"/>
  <c r="BH1956" i="2"/>
  <c r="BG1956" i="2"/>
  <c r="BE1956" i="2"/>
  <c r="T1956" i="2"/>
  <c r="R1956" i="2"/>
  <c r="P1956" i="2"/>
  <c r="BI1955" i="2"/>
  <c r="BH1955" i="2"/>
  <c r="BG1955" i="2"/>
  <c r="BE1955" i="2"/>
  <c r="T1955" i="2"/>
  <c r="R1955" i="2"/>
  <c r="P1955" i="2"/>
  <c r="BI1954" i="2"/>
  <c r="BH1954" i="2"/>
  <c r="BG1954" i="2"/>
  <c r="BE1954" i="2"/>
  <c r="T1954" i="2"/>
  <c r="R1954" i="2"/>
  <c r="P1954" i="2"/>
  <c r="BI1953" i="2"/>
  <c r="BH1953" i="2"/>
  <c r="BG1953" i="2"/>
  <c r="BE1953" i="2"/>
  <c r="T1953" i="2"/>
  <c r="R1953" i="2"/>
  <c r="P1953" i="2"/>
  <c r="BI1952" i="2"/>
  <c r="BH1952" i="2"/>
  <c r="BG1952" i="2"/>
  <c r="BE1952" i="2"/>
  <c r="T1952" i="2"/>
  <c r="R1952" i="2"/>
  <c r="P1952" i="2"/>
  <c r="BI1002" i="2"/>
  <c r="BH1002" i="2"/>
  <c r="BG1002" i="2"/>
  <c r="BE1002" i="2"/>
  <c r="T1002" i="2"/>
  <c r="R1002" i="2"/>
  <c r="P1002" i="2"/>
  <c r="BI1001" i="2"/>
  <c r="BH1001" i="2"/>
  <c r="BG1001" i="2"/>
  <c r="BE1001" i="2"/>
  <c r="T1001" i="2"/>
  <c r="R1001" i="2"/>
  <c r="P1001" i="2"/>
  <c r="BI999" i="2"/>
  <c r="BH999" i="2"/>
  <c r="BG999" i="2"/>
  <c r="BE999" i="2"/>
  <c r="T999" i="2"/>
  <c r="R999" i="2"/>
  <c r="P999" i="2"/>
  <c r="BI998" i="2"/>
  <c r="BH998" i="2"/>
  <c r="BG998" i="2"/>
  <c r="BE998" i="2"/>
  <c r="T998" i="2"/>
  <c r="R998" i="2"/>
  <c r="P998" i="2"/>
  <c r="BI997" i="2"/>
  <c r="BH997" i="2"/>
  <c r="BG997" i="2"/>
  <c r="BE997" i="2"/>
  <c r="T997" i="2"/>
  <c r="R997" i="2"/>
  <c r="P997" i="2"/>
  <c r="BI996" i="2"/>
  <c r="BH996" i="2"/>
  <c r="BG996" i="2"/>
  <c r="BE996" i="2"/>
  <c r="T996" i="2"/>
  <c r="R996" i="2"/>
  <c r="P996" i="2"/>
  <c r="BI995" i="2"/>
  <c r="BH995" i="2"/>
  <c r="BG995" i="2"/>
  <c r="BE995" i="2"/>
  <c r="T995" i="2"/>
  <c r="R995" i="2"/>
  <c r="P995" i="2"/>
  <c r="BI994" i="2"/>
  <c r="BH994" i="2"/>
  <c r="BG994" i="2"/>
  <c r="BE994" i="2"/>
  <c r="T994" i="2"/>
  <c r="R994" i="2"/>
  <c r="P994" i="2"/>
  <c r="BI993" i="2"/>
  <c r="BH993" i="2"/>
  <c r="BG993" i="2"/>
  <c r="BE993" i="2"/>
  <c r="T993" i="2"/>
  <c r="R993" i="2"/>
  <c r="P993" i="2"/>
  <c r="BI991" i="2"/>
  <c r="BH991" i="2"/>
  <c r="BG991" i="2"/>
  <c r="BE991" i="2"/>
  <c r="T991" i="2"/>
  <c r="R991" i="2"/>
  <c r="P991" i="2"/>
  <c r="BI990" i="2"/>
  <c r="BH990" i="2"/>
  <c r="BG990" i="2"/>
  <c r="BE990" i="2"/>
  <c r="T990" i="2"/>
  <c r="R990" i="2"/>
  <c r="P990" i="2"/>
  <c r="BI988" i="2"/>
  <c r="BH988" i="2"/>
  <c r="BG988" i="2"/>
  <c r="BE988" i="2"/>
  <c r="T988" i="2"/>
  <c r="R988" i="2"/>
  <c r="P988" i="2"/>
  <c r="BI987" i="2"/>
  <c r="BH987" i="2"/>
  <c r="BG987" i="2"/>
  <c r="BE987" i="2"/>
  <c r="T987" i="2"/>
  <c r="R987" i="2"/>
  <c r="P987" i="2"/>
  <c r="BI986" i="2"/>
  <c r="BH986" i="2"/>
  <c r="BG986" i="2"/>
  <c r="BE986" i="2"/>
  <c r="T986" i="2"/>
  <c r="R986" i="2"/>
  <c r="P986" i="2"/>
  <c r="BI985" i="2"/>
  <c r="BH985" i="2"/>
  <c r="BG985" i="2"/>
  <c r="BE985" i="2"/>
  <c r="T985" i="2"/>
  <c r="R985" i="2"/>
  <c r="P985" i="2"/>
  <c r="BI984" i="2"/>
  <c r="BH984" i="2"/>
  <c r="BG984" i="2"/>
  <c r="BE984" i="2"/>
  <c r="T984" i="2"/>
  <c r="R984" i="2"/>
  <c r="P984" i="2"/>
  <c r="BI983" i="2"/>
  <c r="BH983" i="2"/>
  <c r="BG983" i="2"/>
  <c r="BE983" i="2"/>
  <c r="T983" i="2"/>
  <c r="R983" i="2"/>
  <c r="P983" i="2"/>
  <c r="BI981" i="2"/>
  <c r="BH981" i="2"/>
  <c r="BG981" i="2"/>
  <c r="BE981" i="2"/>
  <c r="T981" i="2"/>
  <c r="R981" i="2"/>
  <c r="P981" i="2"/>
  <c r="BI980" i="2"/>
  <c r="BH980" i="2"/>
  <c r="BG980" i="2"/>
  <c r="BE980" i="2"/>
  <c r="T980" i="2"/>
  <c r="R980" i="2"/>
  <c r="P980" i="2"/>
  <c r="BI979" i="2"/>
  <c r="BH979" i="2"/>
  <c r="BG979" i="2"/>
  <c r="BE979" i="2"/>
  <c r="T979" i="2"/>
  <c r="R979" i="2"/>
  <c r="P979" i="2"/>
  <c r="BI978" i="2"/>
  <c r="BH978" i="2"/>
  <c r="BG978" i="2"/>
  <c r="BE978" i="2"/>
  <c r="T978" i="2"/>
  <c r="R978" i="2"/>
  <c r="P978" i="2"/>
  <c r="BI977" i="2"/>
  <c r="BH977" i="2"/>
  <c r="BG977" i="2"/>
  <c r="BE977" i="2"/>
  <c r="T977" i="2"/>
  <c r="R977" i="2"/>
  <c r="P977" i="2"/>
  <c r="BI976" i="2"/>
  <c r="BH976" i="2"/>
  <c r="BG976" i="2"/>
  <c r="BE976" i="2"/>
  <c r="T976" i="2"/>
  <c r="R976" i="2"/>
  <c r="P976" i="2"/>
  <c r="BI975" i="2"/>
  <c r="BH975" i="2"/>
  <c r="BG975" i="2"/>
  <c r="BE975" i="2"/>
  <c r="T975" i="2"/>
  <c r="R975" i="2"/>
  <c r="P975" i="2"/>
  <c r="BI974" i="2"/>
  <c r="BH974" i="2"/>
  <c r="BG974" i="2"/>
  <c r="BE974" i="2"/>
  <c r="T974" i="2"/>
  <c r="R974" i="2"/>
  <c r="P974" i="2"/>
  <c r="BI973" i="2"/>
  <c r="BH973" i="2"/>
  <c r="BG973" i="2"/>
  <c r="BE973" i="2"/>
  <c r="T973" i="2"/>
  <c r="R973" i="2"/>
  <c r="P973" i="2"/>
  <c r="BI968" i="2"/>
  <c r="BH968" i="2"/>
  <c r="BG968" i="2"/>
  <c r="BE968" i="2"/>
  <c r="T968" i="2"/>
  <c r="R968" i="2"/>
  <c r="P968" i="2"/>
  <c r="BI967" i="2"/>
  <c r="BH967" i="2"/>
  <c r="BG967" i="2"/>
  <c r="BE967" i="2"/>
  <c r="T967" i="2"/>
  <c r="R967" i="2"/>
  <c r="P967" i="2"/>
  <c r="BI965" i="2"/>
  <c r="BH965" i="2"/>
  <c r="BG965" i="2"/>
  <c r="BE965" i="2"/>
  <c r="T965" i="2"/>
  <c r="R965" i="2"/>
  <c r="P965" i="2"/>
  <c r="BI964" i="2"/>
  <c r="BH964" i="2"/>
  <c r="BG964" i="2"/>
  <c r="BE964" i="2"/>
  <c r="T964" i="2"/>
  <c r="R964" i="2"/>
  <c r="P964" i="2"/>
  <c r="BI962" i="2"/>
  <c r="BH962" i="2"/>
  <c r="BG962" i="2"/>
  <c r="BE962" i="2"/>
  <c r="T962" i="2"/>
  <c r="R962" i="2"/>
  <c r="P962" i="2"/>
  <c r="BI961" i="2"/>
  <c r="BH961" i="2"/>
  <c r="BG961" i="2"/>
  <c r="BE961" i="2"/>
  <c r="T961" i="2"/>
  <c r="R961" i="2"/>
  <c r="P961" i="2"/>
  <c r="BI960" i="2"/>
  <c r="BH960" i="2"/>
  <c r="BG960" i="2"/>
  <c r="BE960" i="2"/>
  <c r="T960" i="2"/>
  <c r="R960" i="2"/>
  <c r="P960" i="2"/>
  <c r="BI959" i="2"/>
  <c r="BH959" i="2"/>
  <c r="BG959" i="2"/>
  <c r="BE959" i="2"/>
  <c r="T959" i="2"/>
  <c r="R959" i="2"/>
  <c r="P959" i="2"/>
  <c r="BI957" i="2"/>
  <c r="BH957" i="2"/>
  <c r="BG957" i="2"/>
  <c r="BE957" i="2"/>
  <c r="T957" i="2"/>
  <c r="T956" i="2" s="1"/>
  <c r="R957" i="2"/>
  <c r="R956" i="2" s="1"/>
  <c r="P957" i="2"/>
  <c r="P956" i="2" s="1"/>
  <c r="BI955" i="2"/>
  <c r="BH955" i="2"/>
  <c r="BG955" i="2"/>
  <c r="BE955" i="2"/>
  <c r="T955" i="2"/>
  <c r="R955" i="2"/>
  <c r="P955" i="2"/>
  <c r="BI954" i="2"/>
  <c r="BH954" i="2"/>
  <c r="BG954" i="2"/>
  <c r="BE954" i="2"/>
  <c r="T954" i="2"/>
  <c r="R954" i="2"/>
  <c r="P954" i="2"/>
  <c r="BI953" i="2"/>
  <c r="BH953" i="2"/>
  <c r="BG953" i="2"/>
  <c r="BE953" i="2"/>
  <c r="T953" i="2"/>
  <c r="R953" i="2"/>
  <c r="P953" i="2"/>
  <c r="BI952" i="2"/>
  <c r="BH952" i="2"/>
  <c r="BG952" i="2"/>
  <c r="BE952" i="2"/>
  <c r="T952" i="2"/>
  <c r="R952" i="2"/>
  <c r="P952" i="2"/>
  <c r="BI951" i="2"/>
  <c r="BH951" i="2"/>
  <c r="BG951" i="2"/>
  <c r="BE951" i="2"/>
  <c r="T951" i="2"/>
  <c r="R951" i="2"/>
  <c r="P951" i="2"/>
  <c r="BI950" i="2"/>
  <c r="BH950" i="2"/>
  <c r="BG950" i="2"/>
  <c r="BE950" i="2"/>
  <c r="T950" i="2"/>
  <c r="R950" i="2"/>
  <c r="P950" i="2"/>
  <c r="BI949" i="2"/>
  <c r="BH949" i="2"/>
  <c r="BG949" i="2"/>
  <c r="BE949" i="2"/>
  <c r="T949" i="2"/>
  <c r="R949" i="2"/>
  <c r="P949" i="2"/>
  <c r="BI948" i="2"/>
  <c r="BH948" i="2"/>
  <c r="BG948" i="2"/>
  <c r="BE948" i="2"/>
  <c r="T948" i="2"/>
  <c r="R948" i="2"/>
  <c r="P948" i="2"/>
  <c r="BI947" i="2"/>
  <c r="BH947" i="2"/>
  <c r="BG947" i="2"/>
  <c r="BE947" i="2"/>
  <c r="T947" i="2"/>
  <c r="R947" i="2"/>
  <c r="P947" i="2"/>
  <c r="BI946" i="2"/>
  <c r="BH946" i="2"/>
  <c r="BG946" i="2"/>
  <c r="BE946" i="2"/>
  <c r="T946" i="2"/>
  <c r="R946" i="2"/>
  <c r="P946" i="2"/>
  <c r="BI945" i="2"/>
  <c r="BH945" i="2"/>
  <c r="BG945" i="2"/>
  <c r="BE945" i="2"/>
  <c r="T945" i="2"/>
  <c r="R945" i="2"/>
  <c r="P945" i="2"/>
  <c r="BI944" i="2"/>
  <c r="BH944" i="2"/>
  <c r="BG944" i="2"/>
  <c r="BE944" i="2"/>
  <c r="T944" i="2"/>
  <c r="R944" i="2"/>
  <c r="P944" i="2"/>
  <c r="BI943" i="2"/>
  <c r="BH943" i="2"/>
  <c r="BG943" i="2"/>
  <c r="BE943" i="2"/>
  <c r="T943" i="2"/>
  <c r="R943" i="2"/>
  <c r="P943" i="2"/>
  <c r="BI942" i="2"/>
  <c r="BH942" i="2"/>
  <c r="BG942" i="2"/>
  <c r="BE942" i="2"/>
  <c r="T942" i="2"/>
  <c r="R942" i="2"/>
  <c r="P942" i="2"/>
  <c r="BI941" i="2"/>
  <c r="BH941" i="2"/>
  <c r="BG941" i="2"/>
  <c r="BE941" i="2"/>
  <c r="T941" i="2"/>
  <c r="R941" i="2"/>
  <c r="P941" i="2"/>
  <c r="BI940" i="2"/>
  <c r="BH940" i="2"/>
  <c r="BG940" i="2"/>
  <c r="BE940" i="2"/>
  <c r="T940" i="2"/>
  <c r="R940" i="2"/>
  <c r="P940" i="2"/>
  <c r="BI939" i="2"/>
  <c r="BH939" i="2"/>
  <c r="BG939" i="2"/>
  <c r="BE939" i="2"/>
  <c r="T939" i="2"/>
  <c r="R939" i="2"/>
  <c r="P939" i="2"/>
  <c r="BI938" i="2"/>
  <c r="BH938" i="2"/>
  <c r="BG938" i="2"/>
  <c r="BE938" i="2"/>
  <c r="T938" i="2"/>
  <c r="R938" i="2"/>
  <c r="P938" i="2"/>
  <c r="BI937" i="2"/>
  <c r="BH937" i="2"/>
  <c r="BG937" i="2"/>
  <c r="BE937" i="2"/>
  <c r="T937" i="2"/>
  <c r="R937" i="2"/>
  <c r="P937" i="2"/>
  <c r="BI933" i="2"/>
  <c r="BH933" i="2"/>
  <c r="BG933" i="2"/>
  <c r="BE933" i="2"/>
  <c r="T933" i="2"/>
  <c r="R933" i="2"/>
  <c r="P933" i="2"/>
  <c r="BI932" i="2"/>
  <c r="BH932" i="2"/>
  <c r="BG932" i="2"/>
  <c r="BE932" i="2"/>
  <c r="T932" i="2"/>
  <c r="R932" i="2"/>
  <c r="P932" i="2"/>
  <c r="BI930" i="2"/>
  <c r="BH930" i="2"/>
  <c r="BG930" i="2"/>
  <c r="BE930" i="2"/>
  <c r="T930" i="2"/>
  <c r="R930" i="2"/>
  <c r="P930" i="2"/>
  <c r="BI929" i="2"/>
  <c r="BH929" i="2"/>
  <c r="BG929" i="2"/>
  <c r="BE929" i="2"/>
  <c r="T929" i="2"/>
  <c r="R929" i="2"/>
  <c r="P929" i="2"/>
  <c r="BI928" i="2"/>
  <c r="BH928" i="2"/>
  <c r="BG928" i="2"/>
  <c r="BE928" i="2"/>
  <c r="T928" i="2"/>
  <c r="R928" i="2"/>
  <c r="P928" i="2"/>
  <c r="BI927" i="2"/>
  <c r="BH927" i="2"/>
  <c r="BG927" i="2"/>
  <c r="BE927" i="2"/>
  <c r="T927" i="2"/>
  <c r="R927" i="2"/>
  <c r="P927" i="2"/>
  <c r="BI926" i="2"/>
  <c r="BH926" i="2"/>
  <c r="BG926" i="2"/>
  <c r="BE926" i="2"/>
  <c r="T926" i="2"/>
  <c r="R926" i="2"/>
  <c r="P926" i="2"/>
  <c r="BI925" i="2"/>
  <c r="BH925" i="2"/>
  <c r="BG925" i="2"/>
  <c r="BE925" i="2"/>
  <c r="T925" i="2"/>
  <c r="R925" i="2"/>
  <c r="P925" i="2"/>
  <c r="BI924" i="2"/>
  <c r="BH924" i="2"/>
  <c r="BG924" i="2"/>
  <c r="BE924" i="2"/>
  <c r="T924" i="2"/>
  <c r="R924" i="2"/>
  <c r="P924" i="2"/>
  <c r="BI923" i="2"/>
  <c r="BH923" i="2"/>
  <c r="BG923" i="2"/>
  <c r="BE923" i="2"/>
  <c r="T923" i="2"/>
  <c r="R923" i="2"/>
  <c r="P923" i="2"/>
  <c r="BI922" i="2"/>
  <c r="BH922" i="2"/>
  <c r="BG922" i="2"/>
  <c r="BE922" i="2"/>
  <c r="T922" i="2"/>
  <c r="R922" i="2"/>
  <c r="P922" i="2"/>
  <c r="BI921" i="2"/>
  <c r="BH921" i="2"/>
  <c r="BG921" i="2"/>
  <c r="BE921" i="2"/>
  <c r="T921" i="2"/>
  <c r="R921" i="2"/>
  <c r="P921" i="2"/>
  <c r="BI920" i="2"/>
  <c r="BH920" i="2"/>
  <c r="BG920" i="2"/>
  <c r="BE920" i="2"/>
  <c r="T920" i="2"/>
  <c r="R920" i="2"/>
  <c r="P920" i="2"/>
  <c r="BI919" i="2"/>
  <c r="BH919" i="2"/>
  <c r="BG919" i="2"/>
  <c r="BE919" i="2"/>
  <c r="T919" i="2"/>
  <c r="R919" i="2"/>
  <c r="P919" i="2"/>
  <c r="BI917" i="2"/>
  <c r="BH917" i="2"/>
  <c r="BG917" i="2"/>
  <c r="BE917" i="2"/>
  <c r="T917" i="2"/>
  <c r="R917" i="2"/>
  <c r="P917" i="2"/>
  <c r="BI916" i="2"/>
  <c r="BH916" i="2"/>
  <c r="BG916" i="2"/>
  <c r="BE916" i="2"/>
  <c r="T916" i="2"/>
  <c r="R916" i="2"/>
  <c r="P916" i="2"/>
  <c r="BI915" i="2"/>
  <c r="BH915" i="2"/>
  <c r="BG915" i="2"/>
  <c r="BE915" i="2"/>
  <c r="T915" i="2"/>
  <c r="R915" i="2"/>
  <c r="P915" i="2"/>
  <c r="BI914" i="2"/>
  <c r="BH914" i="2"/>
  <c r="BG914" i="2"/>
  <c r="BE914" i="2"/>
  <c r="T914" i="2"/>
  <c r="R914" i="2"/>
  <c r="P914" i="2"/>
  <c r="BI913" i="2"/>
  <c r="BH913" i="2"/>
  <c r="BG913" i="2"/>
  <c r="BE913" i="2"/>
  <c r="T913" i="2"/>
  <c r="R913" i="2"/>
  <c r="P913" i="2"/>
  <c r="BI912" i="2"/>
  <c r="BH912" i="2"/>
  <c r="BG912" i="2"/>
  <c r="BE912" i="2"/>
  <c r="T912" i="2"/>
  <c r="R912" i="2"/>
  <c r="P912" i="2"/>
  <c r="BI909" i="2"/>
  <c r="BH909" i="2"/>
  <c r="BG909" i="2"/>
  <c r="BE909" i="2"/>
  <c r="T909" i="2"/>
  <c r="R909" i="2"/>
  <c r="P909" i="2"/>
  <c r="BI908" i="2"/>
  <c r="BH908" i="2"/>
  <c r="BG908" i="2"/>
  <c r="BE908" i="2"/>
  <c r="T908" i="2"/>
  <c r="R908" i="2"/>
  <c r="P908" i="2"/>
  <c r="BI907" i="2"/>
  <c r="BH907" i="2"/>
  <c r="BG907" i="2"/>
  <c r="BE907" i="2"/>
  <c r="T907" i="2"/>
  <c r="R907" i="2"/>
  <c r="P907" i="2"/>
  <c r="BI904" i="2"/>
  <c r="BH904" i="2"/>
  <c r="BG904" i="2"/>
  <c r="BE904" i="2"/>
  <c r="T904" i="2"/>
  <c r="R904" i="2"/>
  <c r="P904" i="2"/>
  <c r="BI903" i="2"/>
  <c r="BH903" i="2"/>
  <c r="BG903" i="2"/>
  <c r="BE903" i="2"/>
  <c r="T903" i="2"/>
  <c r="R903" i="2"/>
  <c r="P903" i="2"/>
  <c r="BI901" i="2"/>
  <c r="BH901" i="2"/>
  <c r="BG901" i="2"/>
  <c r="BE901" i="2"/>
  <c r="T901" i="2"/>
  <c r="R901" i="2"/>
  <c r="P901" i="2"/>
  <c r="BI900" i="2"/>
  <c r="BH900" i="2"/>
  <c r="BG900" i="2"/>
  <c r="BE900" i="2"/>
  <c r="T900" i="2"/>
  <c r="R900" i="2"/>
  <c r="P900" i="2"/>
  <c r="BI899" i="2"/>
  <c r="BH899" i="2"/>
  <c r="BG899" i="2"/>
  <c r="BE899" i="2"/>
  <c r="T899" i="2"/>
  <c r="R899" i="2"/>
  <c r="P899" i="2"/>
  <c r="BI898" i="2"/>
  <c r="BH898" i="2"/>
  <c r="BG898" i="2"/>
  <c r="BE898" i="2"/>
  <c r="T898" i="2"/>
  <c r="R898" i="2"/>
  <c r="P898" i="2"/>
  <c r="BI897" i="2"/>
  <c r="BH897" i="2"/>
  <c r="BG897" i="2"/>
  <c r="BE897" i="2"/>
  <c r="T897" i="2"/>
  <c r="R897" i="2"/>
  <c r="P897" i="2"/>
  <c r="BI896" i="2"/>
  <c r="BH896" i="2"/>
  <c r="BG896" i="2"/>
  <c r="BE896" i="2"/>
  <c r="T896" i="2"/>
  <c r="R896" i="2"/>
  <c r="P896" i="2"/>
  <c r="BI895" i="2"/>
  <c r="BH895" i="2"/>
  <c r="BG895" i="2"/>
  <c r="BE895" i="2"/>
  <c r="T895" i="2"/>
  <c r="R895" i="2"/>
  <c r="P895" i="2"/>
  <c r="BI894" i="2"/>
  <c r="BH894" i="2"/>
  <c r="BG894" i="2"/>
  <c r="BE894" i="2"/>
  <c r="T894" i="2"/>
  <c r="R894" i="2"/>
  <c r="P894" i="2"/>
  <c r="BI893" i="2"/>
  <c r="BH893" i="2"/>
  <c r="BG893" i="2"/>
  <c r="BE893" i="2"/>
  <c r="T893" i="2"/>
  <c r="R893" i="2"/>
  <c r="P893" i="2"/>
  <c r="BI892" i="2"/>
  <c r="BH892" i="2"/>
  <c r="BG892" i="2"/>
  <c r="BE892" i="2"/>
  <c r="T892" i="2"/>
  <c r="R892" i="2"/>
  <c r="P892" i="2"/>
  <c r="BI891" i="2"/>
  <c r="BH891" i="2"/>
  <c r="BG891" i="2"/>
  <c r="BE891" i="2"/>
  <c r="T891" i="2"/>
  <c r="R891" i="2"/>
  <c r="P891" i="2"/>
  <c r="BI890" i="2"/>
  <c r="BH890" i="2"/>
  <c r="BG890" i="2"/>
  <c r="BE890" i="2"/>
  <c r="T890" i="2"/>
  <c r="R890" i="2"/>
  <c r="P890" i="2"/>
  <c r="BI889" i="2"/>
  <c r="BH889" i="2"/>
  <c r="BG889" i="2"/>
  <c r="BE889" i="2"/>
  <c r="T889" i="2"/>
  <c r="R889" i="2"/>
  <c r="P889" i="2"/>
  <c r="BI888" i="2"/>
  <c r="BH888" i="2"/>
  <c r="BG888" i="2"/>
  <c r="BE888" i="2"/>
  <c r="T888" i="2"/>
  <c r="R888" i="2"/>
  <c r="P888" i="2"/>
  <c r="BI887" i="2"/>
  <c r="BH887" i="2"/>
  <c r="BG887" i="2"/>
  <c r="BE887" i="2"/>
  <c r="T887" i="2"/>
  <c r="R887" i="2"/>
  <c r="P887" i="2"/>
  <c r="BI886" i="2"/>
  <c r="BH886" i="2"/>
  <c r="BG886" i="2"/>
  <c r="BE886" i="2"/>
  <c r="T886" i="2"/>
  <c r="R886" i="2"/>
  <c r="P886" i="2"/>
  <c r="BI885" i="2"/>
  <c r="BH885" i="2"/>
  <c r="BG885" i="2"/>
  <c r="BE885" i="2"/>
  <c r="T885" i="2"/>
  <c r="R885" i="2"/>
  <c r="P885" i="2"/>
  <c r="BI883" i="2"/>
  <c r="BH883" i="2"/>
  <c r="BG883" i="2"/>
  <c r="BE883" i="2"/>
  <c r="T883" i="2"/>
  <c r="R883" i="2"/>
  <c r="P883" i="2"/>
  <c r="BI882" i="2"/>
  <c r="BH882" i="2"/>
  <c r="BG882" i="2"/>
  <c r="BE882" i="2"/>
  <c r="T882" i="2"/>
  <c r="R882" i="2"/>
  <c r="P882" i="2"/>
  <c r="BI881" i="2"/>
  <c r="BH881" i="2"/>
  <c r="BG881" i="2"/>
  <c r="BE881" i="2"/>
  <c r="T881" i="2"/>
  <c r="R881" i="2"/>
  <c r="P881" i="2"/>
  <c r="BI880" i="2"/>
  <c r="BH880" i="2"/>
  <c r="BG880" i="2"/>
  <c r="BE880" i="2"/>
  <c r="T880" i="2"/>
  <c r="R880" i="2"/>
  <c r="P880" i="2"/>
  <c r="BI879" i="2"/>
  <c r="BH879" i="2"/>
  <c r="BG879" i="2"/>
  <c r="BE879" i="2"/>
  <c r="T879" i="2"/>
  <c r="R879" i="2"/>
  <c r="P879" i="2"/>
  <c r="BI878" i="2"/>
  <c r="BH878" i="2"/>
  <c r="BG878" i="2"/>
  <c r="BE878" i="2"/>
  <c r="T878" i="2"/>
  <c r="R878" i="2"/>
  <c r="P878" i="2"/>
  <c r="BI877" i="2"/>
  <c r="BH877" i="2"/>
  <c r="BG877" i="2"/>
  <c r="BE877" i="2"/>
  <c r="T877" i="2"/>
  <c r="R877" i="2"/>
  <c r="P877" i="2"/>
  <c r="BI876" i="2"/>
  <c r="BH876" i="2"/>
  <c r="BG876" i="2"/>
  <c r="BE876" i="2"/>
  <c r="T876" i="2"/>
  <c r="R876" i="2"/>
  <c r="P876" i="2"/>
  <c r="BI875" i="2"/>
  <c r="BH875" i="2"/>
  <c r="BG875" i="2"/>
  <c r="BE875" i="2"/>
  <c r="T875" i="2"/>
  <c r="R875" i="2"/>
  <c r="P875" i="2"/>
  <c r="BI874" i="2"/>
  <c r="BH874" i="2"/>
  <c r="BG874" i="2"/>
  <c r="BE874" i="2"/>
  <c r="T874" i="2"/>
  <c r="R874" i="2"/>
  <c r="P874" i="2"/>
  <c r="BI873" i="2"/>
  <c r="BH873" i="2"/>
  <c r="BG873" i="2"/>
  <c r="BE873" i="2"/>
  <c r="T873" i="2"/>
  <c r="R873" i="2"/>
  <c r="P873" i="2"/>
  <c r="BI872" i="2"/>
  <c r="BH872" i="2"/>
  <c r="BG872" i="2"/>
  <c r="BE872" i="2"/>
  <c r="T872" i="2"/>
  <c r="R872" i="2"/>
  <c r="P872" i="2"/>
  <c r="BI871" i="2"/>
  <c r="BH871" i="2"/>
  <c r="BG871" i="2"/>
  <c r="BE871" i="2"/>
  <c r="T871" i="2"/>
  <c r="R871" i="2"/>
  <c r="P871" i="2"/>
  <c r="BI870" i="2"/>
  <c r="BH870" i="2"/>
  <c r="BG870" i="2"/>
  <c r="BE870" i="2"/>
  <c r="T870" i="2"/>
  <c r="R870" i="2"/>
  <c r="P870" i="2"/>
  <c r="BI869" i="2"/>
  <c r="BH869" i="2"/>
  <c r="BG869" i="2"/>
  <c r="BE869" i="2"/>
  <c r="T869" i="2"/>
  <c r="R869" i="2"/>
  <c r="P869" i="2"/>
  <c r="BI868" i="2"/>
  <c r="BH868" i="2"/>
  <c r="BG868" i="2"/>
  <c r="BE868" i="2"/>
  <c r="T868" i="2"/>
  <c r="R868" i="2"/>
  <c r="P868" i="2"/>
  <c r="BI867" i="2"/>
  <c r="BH867" i="2"/>
  <c r="BG867" i="2"/>
  <c r="BE867" i="2"/>
  <c r="T867" i="2"/>
  <c r="R867" i="2"/>
  <c r="P867" i="2"/>
  <c r="BI866" i="2"/>
  <c r="BH866" i="2"/>
  <c r="BG866" i="2"/>
  <c r="BE866" i="2"/>
  <c r="T866" i="2"/>
  <c r="R866" i="2"/>
  <c r="P866" i="2"/>
  <c r="BI865" i="2"/>
  <c r="BH865" i="2"/>
  <c r="BG865" i="2"/>
  <c r="BE865" i="2"/>
  <c r="T865" i="2"/>
  <c r="R865" i="2"/>
  <c r="P865" i="2"/>
  <c r="BI864" i="2"/>
  <c r="BH864" i="2"/>
  <c r="BG864" i="2"/>
  <c r="BE864" i="2"/>
  <c r="T864" i="2"/>
  <c r="R864" i="2"/>
  <c r="P864" i="2"/>
  <c r="BI863" i="2"/>
  <c r="BH863" i="2"/>
  <c r="BG863" i="2"/>
  <c r="BE863" i="2"/>
  <c r="T863" i="2"/>
  <c r="R863" i="2"/>
  <c r="P863" i="2"/>
  <c r="BI862" i="2"/>
  <c r="BH862" i="2"/>
  <c r="BG862" i="2"/>
  <c r="BE862" i="2"/>
  <c r="T862" i="2"/>
  <c r="R862" i="2"/>
  <c r="P862" i="2"/>
  <c r="BI861" i="2"/>
  <c r="BH861" i="2"/>
  <c r="BG861" i="2"/>
  <c r="BE861" i="2"/>
  <c r="T861" i="2"/>
  <c r="R861" i="2"/>
  <c r="P861" i="2"/>
  <c r="BI860" i="2"/>
  <c r="BH860" i="2"/>
  <c r="BG860" i="2"/>
  <c r="BE860" i="2"/>
  <c r="T860" i="2"/>
  <c r="R860" i="2"/>
  <c r="P860" i="2"/>
  <c r="BI859" i="2"/>
  <c r="BH859" i="2"/>
  <c r="BG859" i="2"/>
  <c r="BE859" i="2"/>
  <c r="T859" i="2"/>
  <c r="R859" i="2"/>
  <c r="P859" i="2"/>
  <c r="BI858" i="2"/>
  <c r="BH858" i="2"/>
  <c r="BG858" i="2"/>
  <c r="BE858" i="2"/>
  <c r="T858" i="2"/>
  <c r="R858" i="2"/>
  <c r="P858" i="2"/>
  <c r="BI857" i="2"/>
  <c r="BH857" i="2"/>
  <c r="BG857" i="2"/>
  <c r="BE857" i="2"/>
  <c r="T857" i="2"/>
  <c r="R857" i="2"/>
  <c r="P857" i="2"/>
  <c r="BI856" i="2"/>
  <c r="BH856" i="2"/>
  <c r="BG856" i="2"/>
  <c r="BE856" i="2"/>
  <c r="T856" i="2"/>
  <c r="R856" i="2"/>
  <c r="P856" i="2"/>
  <c r="BI855" i="2"/>
  <c r="BH855" i="2"/>
  <c r="BG855" i="2"/>
  <c r="BE855" i="2"/>
  <c r="T855" i="2"/>
  <c r="R855" i="2"/>
  <c r="P855" i="2"/>
  <c r="BI854" i="2"/>
  <c r="BH854" i="2"/>
  <c r="BG854" i="2"/>
  <c r="BE854" i="2"/>
  <c r="T854" i="2"/>
  <c r="R854" i="2"/>
  <c r="P854" i="2"/>
  <c r="BI853" i="2"/>
  <c r="BH853" i="2"/>
  <c r="BG853" i="2"/>
  <c r="BE853" i="2"/>
  <c r="T853" i="2"/>
  <c r="R853" i="2"/>
  <c r="P853" i="2"/>
  <c r="BI852" i="2"/>
  <c r="BH852" i="2"/>
  <c r="BG852" i="2"/>
  <c r="BE852" i="2"/>
  <c r="T852" i="2"/>
  <c r="R852" i="2"/>
  <c r="P852" i="2"/>
  <c r="BI851" i="2"/>
  <c r="BH851" i="2"/>
  <c r="BG851" i="2"/>
  <c r="BE851" i="2"/>
  <c r="T851" i="2"/>
  <c r="R851" i="2"/>
  <c r="P851" i="2"/>
  <c r="BI850" i="2"/>
  <c r="BH850" i="2"/>
  <c r="BG850" i="2"/>
  <c r="BE850" i="2"/>
  <c r="T850" i="2"/>
  <c r="R850" i="2"/>
  <c r="P850" i="2"/>
  <c r="BI849" i="2"/>
  <c r="BH849" i="2"/>
  <c r="BG849" i="2"/>
  <c r="BE849" i="2"/>
  <c r="T849" i="2"/>
  <c r="R849" i="2"/>
  <c r="P849" i="2"/>
  <c r="BI848" i="2"/>
  <c r="BH848" i="2"/>
  <c r="BG848" i="2"/>
  <c r="BE848" i="2"/>
  <c r="T848" i="2"/>
  <c r="R848" i="2"/>
  <c r="P848" i="2"/>
  <c r="BI847" i="2"/>
  <c r="BH847" i="2"/>
  <c r="BG847" i="2"/>
  <c r="BE847" i="2"/>
  <c r="T847" i="2"/>
  <c r="R847" i="2"/>
  <c r="P847" i="2"/>
  <c r="BI846" i="2"/>
  <c r="BH846" i="2"/>
  <c r="BG846" i="2"/>
  <c r="BE846" i="2"/>
  <c r="T846" i="2"/>
  <c r="R846" i="2"/>
  <c r="P846" i="2"/>
  <c r="BI845" i="2"/>
  <c r="BH845" i="2"/>
  <c r="BG845" i="2"/>
  <c r="BE845" i="2"/>
  <c r="T845" i="2"/>
  <c r="R845" i="2"/>
  <c r="P845" i="2"/>
  <c r="BI844" i="2"/>
  <c r="BH844" i="2"/>
  <c r="BG844" i="2"/>
  <c r="BE844" i="2"/>
  <c r="T844" i="2"/>
  <c r="R844" i="2"/>
  <c r="P844" i="2"/>
  <c r="BI843" i="2"/>
  <c r="BH843" i="2"/>
  <c r="BG843" i="2"/>
  <c r="BE843" i="2"/>
  <c r="T843" i="2"/>
  <c r="R843" i="2"/>
  <c r="P843" i="2"/>
  <c r="BI842" i="2"/>
  <c r="BH842" i="2"/>
  <c r="BG842" i="2"/>
  <c r="BE842" i="2"/>
  <c r="T842" i="2"/>
  <c r="R842" i="2"/>
  <c r="P842" i="2"/>
  <c r="BI841" i="2"/>
  <c r="BH841" i="2"/>
  <c r="BG841" i="2"/>
  <c r="BE841" i="2"/>
  <c r="T841" i="2"/>
  <c r="R841" i="2"/>
  <c r="P841" i="2"/>
  <c r="BI839" i="2"/>
  <c r="BH839" i="2"/>
  <c r="BG839" i="2"/>
  <c r="BE839" i="2"/>
  <c r="T839" i="2"/>
  <c r="R839" i="2"/>
  <c r="P839" i="2"/>
  <c r="BI838" i="2"/>
  <c r="BH838" i="2"/>
  <c r="BG838" i="2"/>
  <c r="BE838" i="2"/>
  <c r="T838" i="2"/>
  <c r="R838" i="2"/>
  <c r="P838" i="2"/>
  <c r="BI837" i="2"/>
  <c r="BH837" i="2"/>
  <c r="BG837" i="2"/>
  <c r="BE837" i="2"/>
  <c r="T837" i="2"/>
  <c r="R837" i="2"/>
  <c r="P837" i="2"/>
  <c r="BI836" i="2"/>
  <c r="BH836" i="2"/>
  <c r="BG836" i="2"/>
  <c r="BE836" i="2"/>
  <c r="T836" i="2"/>
  <c r="R836" i="2"/>
  <c r="P836" i="2"/>
  <c r="BI835" i="2"/>
  <c r="BH835" i="2"/>
  <c r="BG835" i="2"/>
  <c r="BE835" i="2"/>
  <c r="T835" i="2"/>
  <c r="R835" i="2"/>
  <c r="P835" i="2"/>
  <c r="BI834" i="2"/>
  <c r="BH834" i="2"/>
  <c r="BG834" i="2"/>
  <c r="BE834" i="2"/>
  <c r="T834" i="2"/>
  <c r="R834" i="2"/>
  <c r="P834" i="2"/>
  <c r="BI833" i="2"/>
  <c r="BH833" i="2"/>
  <c r="BG833" i="2"/>
  <c r="BE833" i="2"/>
  <c r="T833" i="2"/>
  <c r="R833" i="2"/>
  <c r="P833" i="2"/>
  <c r="BI832" i="2"/>
  <c r="BH832" i="2"/>
  <c r="BG832" i="2"/>
  <c r="BE832" i="2"/>
  <c r="T832" i="2"/>
  <c r="R832" i="2"/>
  <c r="P832" i="2"/>
  <c r="BI831" i="2"/>
  <c r="BH831" i="2"/>
  <c r="BG831" i="2"/>
  <c r="BE831" i="2"/>
  <c r="T831" i="2"/>
  <c r="R831" i="2"/>
  <c r="P831" i="2"/>
  <c r="BI830" i="2"/>
  <c r="BH830" i="2"/>
  <c r="BG830" i="2"/>
  <c r="BE830" i="2"/>
  <c r="T830" i="2"/>
  <c r="R830" i="2"/>
  <c r="P830" i="2"/>
  <c r="BI829" i="2"/>
  <c r="BH829" i="2"/>
  <c r="BG829" i="2"/>
  <c r="BE829" i="2"/>
  <c r="T829" i="2"/>
  <c r="R829" i="2"/>
  <c r="P829" i="2"/>
  <c r="BI828" i="2"/>
  <c r="BH828" i="2"/>
  <c r="BG828" i="2"/>
  <c r="BE828" i="2"/>
  <c r="T828" i="2"/>
  <c r="R828" i="2"/>
  <c r="P828" i="2"/>
  <c r="BI827" i="2"/>
  <c r="BH827" i="2"/>
  <c r="BG827" i="2"/>
  <c r="BE827" i="2"/>
  <c r="T827" i="2"/>
  <c r="R827" i="2"/>
  <c r="P827" i="2"/>
  <c r="BI825" i="2"/>
  <c r="BH825" i="2"/>
  <c r="BG825" i="2"/>
  <c r="BE825" i="2"/>
  <c r="T825" i="2"/>
  <c r="R825" i="2"/>
  <c r="P825" i="2"/>
  <c r="BI824" i="2"/>
  <c r="BH824" i="2"/>
  <c r="BG824" i="2"/>
  <c r="BE824" i="2"/>
  <c r="T824" i="2"/>
  <c r="R824" i="2"/>
  <c r="P824" i="2"/>
  <c r="BI823" i="2"/>
  <c r="BH823" i="2"/>
  <c r="BG823" i="2"/>
  <c r="BE823" i="2"/>
  <c r="T823" i="2"/>
  <c r="R823" i="2"/>
  <c r="P823" i="2"/>
  <c r="BI822" i="2"/>
  <c r="BH822" i="2"/>
  <c r="BG822" i="2"/>
  <c r="BE822" i="2"/>
  <c r="T822" i="2"/>
  <c r="R822" i="2"/>
  <c r="P822" i="2"/>
  <c r="BI821" i="2"/>
  <c r="BH821" i="2"/>
  <c r="BG821" i="2"/>
  <c r="BE821" i="2"/>
  <c r="T821" i="2"/>
  <c r="R821" i="2"/>
  <c r="P821" i="2"/>
  <c r="BI820" i="2"/>
  <c r="BH820" i="2"/>
  <c r="BG820" i="2"/>
  <c r="BE820" i="2"/>
  <c r="T820" i="2"/>
  <c r="R820" i="2"/>
  <c r="P820" i="2"/>
  <c r="BI819" i="2"/>
  <c r="BH819" i="2"/>
  <c r="BG819" i="2"/>
  <c r="BE819" i="2"/>
  <c r="T819" i="2"/>
  <c r="R819" i="2"/>
  <c r="P819" i="2"/>
  <c r="BI818" i="2"/>
  <c r="BH818" i="2"/>
  <c r="BG818" i="2"/>
  <c r="BE818" i="2"/>
  <c r="T818" i="2"/>
  <c r="R818" i="2"/>
  <c r="P818" i="2"/>
  <c r="BI817" i="2"/>
  <c r="BH817" i="2"/>
  <c r="BG817" i="2"/>
  <c r="BE817" i="2"/>
  <c r="T817" i="2"/>
  <c r="R817" i="2"/>
  <c r="P817" i="2"/>
  <c r="BI816" i="2"/>
  <c r="BH816" i="2"/>
  <c r="BG816" i="2"/>
  <c r="BE816" i="2"/>
  <c r="T816" i="2"/>
  <c r="R816" i="2"/>
  <c r="P816" i="2"/>
  <c r="BI814" i="2"/>
  <c r="BH814" i="2"/>
  <c r="BG814" i="2"/>
  <c r="BE814" i="2"/>
  <c r="T814" i="2"/>
  <c r="R814" i="2"/>
  <c r="P814" i="2"/>
  <c r="BI813" i="2"/>
  <c r="BH813" i="2"/>
  <c r="BG813" i="2"/>
  <c r="BE813" i="2"/>
  <c r="T813" i="2"/>
  <c r="R813" i="2"/>
  <c r="P813" i="2"/>
  <c r="BI812" i="2"/>
  <c r="BH812" i="2"/>
  <c r="BG812" i="2"/>
  <c r="BE812" i="2"/>
  <c r="T812" i="2"/>
  <c r="R812" i="2"/>
  <c r="P812" i="2"/>
  <c r="BI811" i="2"/>
  <c r="BH811" i="2"/>
  <c r="BG811" i="2"/>
  <c r="BE811" i="2"/>
  <c r="T811" i="2"/>
  <c r="R811" i="2"/>
  <c r="P811" i="2"/>
  <c r="BI810" i="2"/>
  <c r="BH810" i="2"/>
  <c r="BG810" i="2"/>
  <c r="BE810" i="2"/>
  <c r="T810" i="2"/>
  <c r="R810" i="2"/>
  <c r="P810" i="2"/>
  <c r="BI809" i="2"/>
  <c r="BH809" i="2"/>
  <c r="BG809" i="2"/>
  <c r="BE809" i="2"/>
  <c r="T809" i="2"/>
  <c r="R809" i="2"/>
  <c r="P809" i="2"/>
  <c r="BI808" i="2"/>
  <c r="BH808" i="2"/>
  <c r="BG808" i="2"/>
  <c r="BE808" i="2"/>
  <c r="T808" i="2"/>
  <c r="R808" i="2"/>
  <c r="P808" i="2"/>
  <c r="BI807" i="2"/>
  <c r="BH807" i="2"/>
  <c r="BG807" i="2"/>
  <c r="BE807" i="2"/>
  <c r="T807" i="2"/>
  <c r="R807" i="2"/>
  <c r="P807" i="2"/>
  <c r="BI806" i="2"/>
  <c r="BH806" i="2"/>
  <c r="BG806" i="2"/>
  <c r="BE806" i="2"/>
  <c r="T806" i="2"/>
  <c r="R806" i="2"/>
  <c r="P806" i="2"/>
  <c r="BI805" i="2"/>
  <c r="BH805" i="2"/>
  <c r="BG805" i="2"/>
  <c r="BE805" i="2"/>
  <c r="T805" i="2"/>
  <c r="R805" i="2"/>
  <c r="P805" i="2"/>
  <c r="BI804" i="2"/>
  <c r="BH804" i="2"/>
  <c r="BG804" i="2"/>
  <c r="BE804" i="2"/>
  <c r="T804" i="2"/>
  <c r="R804" i="2"/>
  <c r="P804" i="2"/>
  <c r="BI803" i="2"/>
  <c r="BH803" i="2"/>
  <c r="BG803" i="2"/>
  <c r="BE803" i="2"/>
  <c r="T803" i="2"/>
  <c r="R803" i="2"/>
  <c r="P803" i="2"/>
  <c r="BI802" i="2"/>
  <c r="BH802" i="2"/>
  <c r="BG802" i="2"/>
  <c r="BE802" i="2"/>
  <c r="T802" i="2"/>
  <c r="R802" i="2"/>
  <c r="P802" i="2"/>
  <c r="BI801" i="2"/>
  <c r="BH801" i="2"/>
  <c r="BG801" i="2"/>
  <c r="BE801" i="2"/>
  <c r="T801" i="2"/>
  <c r="R801" i="2"/>
  <c r="P801" i="2"/>
  <c r="BI800" i="2"/>
  <c r="BH800" i="2"/>
  <c r="BG800" i="2"/>
  <c r="BE800" i="2"/>
  <c r="T800" i="2"/>
  <c r="R800" i="2"/>
  <c r="P800" i="2"/>
  <c r="BI799" i="2"/>
  <c r="BH799" i="2"/>
  <c r="BG799" i="2"/>
  <c r="BE799" i="2"/>
  <c r="T799" i="2"/>
  <c r="R799" i="2"/>
  <c r="P799" i="2"/>
  <c r="BI798" i="2"/>
  <c r="BH798" i="2"/>
  <c r="BG798" i="2"/>
  <c r="BE798" i="2"/>
  <c r="T798" i="2"/>
  <c r="R798" i="2"/>
  <c r="P798" i="2"/>
  <c r="BI797" i="2"/>
  <c r="BH797" i="2"/>
  <c r="BG797" i="2"/>
  <c r="BE797" i="2"/>
  <c r="T797" i="2"/>
  <c r="R797" i="2"/>
  <c r="P797" i="2"/>
  <c r="BI796" i="2"/>
  <c r="BH796" i="2"/>
  <c r="BG796" i="2"/>
  <c r="BE796" i="2"/>
  <c r="T796" i="2"/>
  <c r="R796" i="2"/>
  <c r="P796" i="2"/>
  <c r="BI795" i="2"/>
  <c r="BH795" i="2"/>
  <c r="BG795" i="2"/>
  <c r="BE795" i="2"/>
  <c r="T795" i="2"/>
  <c r="R795" i="2"/>
  <c r="P795" i="2"/>
  <c r="BI794" i="2"/>
  <c r="BH794" i="2"/>
  <c r="BG794" i="2"/>
  <c r="BE794" i="2"/>
  <c r="T794" i="2"/>
  <c r="R794" i="2"/>
  <c r="P794" i="2"/>
  <c r="BI793" i="2"/>
  <c r="BH793" i="2"/>
  <c r="BG793" i="2"/>
  <c r="BE793" i="2"/>
  <c r="T793" i="2"/>
  <c r="R793" i="2"/>
  <c r="P793" i="2"/>
  <c r="BI792" i="2"/>
  <c r="BH792" i="2"/>
  <c r="BG792" i="2"/>
  <c r="BE792" i="2"/>
  <c r="T792" i="2"/>
  <c r="R792" i="2"/>
  <c r="P792" i="2"/>
  <c r="BI790" i="2"/>
  <c r="BH790" i="2"/>
  <c r="BG790" i="2"/>
  <c r="BE790" i="2"/>
  <c r="T790" i="2"/>
  <c r="R790" i="2"/>
  <c r="P790" i="2"/>
  <c r="BI789" i="2"/>
  <c r="BH789" i="2"/>
  <c r="BG789" i="2"/>
  <c r="BE789" i="2"/>
  <c r="T789" i="2"/>
  <c r="R789" i="2"/>
  <c r="P789" i="2"/>
  <c r="BI788" i="2"/>
  <c r="BH788" i="2"/>
  <c r="BG788" i="2"/>
  <c r="BE788" i="2"/>
  <c r="T788" i="2"/>
  <c r="R788" i="2"/>
  <c r="P788" i="2"/>
  <c r="BI787" i="2"/>
  <c r="BH787" i="2"/>
  <c r="BG787" i="2"/>
  <c r="BE787" i="2"/>
  <c r="T787" i="2"/>
  <c r="R787" i="2"/>
  <c r="P787" i="2"/>
  <c r="BI786" i="2"/>
  <c r="BH786" i="2"/>
  <c r="BG786" i="2"/>
  <c r="BE786" i="2"/>
  <c r="T786" i="2"/>
  <c r="R786" i="2"/>
  <c r="P786" i="2"/>
  <c r="BI785" i="2"/>
  <c r="BH785" i="2"/>
  <c r="BG785" i="2"/>
  <c r="BE785" i="2"/>
  <c r="T785" i="2"/>
  <c r="R785" i="2"/>
  <c r="P785" i="2"/>
  <c r="BI784" i="2"/>
  <c r="BH784" i="2"/>
  <c r="BG784" i="2"/>
  <c r="BE784" i="2"/>
  <c r="T784" i="2"/>
  <c r="R784" i="2"/>
  <c r="P784" i="2"/>
  <c r="BI783" i="2"/>
  <c r="BH783" i="2"/>
  <c r="BG783" i="2"/>
  <c r="BE783" i="2"/>
  <c r="T783" i="2"/>
  <c r="R783" i="2"/>
  <c r="P783" i="2"/>
  <c r="BI782" i="2"/>
  <c r="BH782" i="2"/>
  <c r="BG782" i="2"/>
  <c r="BE782" i="2"/>
  <c r="T782" i="2"/>
  <c r="R782" i="2"/>
  <c r="P782" i="2"/>
  <c r="BI781" i="2"/>
  <c r="BH781" i="2"/>
  <c r="BG781" i="2"/>
  <c r="BE781" i="2"/>
  <c r="T781" i="2"/>
  <c r="R781" i="2"/>
  <c r="P781" i="2"/>
  <c r="BI780" i="2"/>
  <c r="BH780" i="2"/>
  <c r="BG780" i="2"/>
  <c r="BE780" i="2"/>
  <c r="T780" i="2"/>
  <c r="R780" i="2"/>
  <c r="P780" i="2"/>
  <c r="BI779" i="2"/>
  <c r="BH779" i="2"/>
  <c r="BG779" i="2"/>
  <c r="BE779" i="2"/>
  <c r="T779" i="2"/>
  <c r="R779" i="2"/>
  <c r="P779" i="2"/>
  <c r="BI778" i="2"/>
  <c r="BH778" i="2"/>
  <c r="BG778" i="2"/>
  <c r="BE778" i="2"/>
  <c r="T778" i="2"/>
  <c r="R778" i="2"/>
  <c r="P778" i="2"/>
  <c r="BI777" i="2"/>
  <c r="BH777" i="2"/>
  <c r="BG777" i="2"/>
  <c r="BE777" i="2"/>
  <c r="T777" i="2"/>
  <c r="R777" i="2"/>
  <c r="P777" i="2"/>
  <c r="BI776" i="2"/>
  <c r="BH776" i="2"/>
  <c r="BG776" i="2"/>
  <c r="BE776" i="2"/>
  <c r="T776" i="2"/>
  <c r="R776" i="2"/>
  <c r="P776" i="2"/>
  <c r="BI775" i="2"/>
  <c r="BH775" i="2"/>
  <c r="BG775" i="2"/>
  <c r="BE775" i="2"/>
  <c r="T775" i="2"/>
  <c r="R775" i="2"/>
  <c r="P775" i="2"/>
  <c r="BI774" i="2"/>
  <c r="BH774" i="2"/>
  <c r="BG774" i="2"/>
  <c r="BE774" i="2"/>
  <c r="T774" i="2"/>
  <c r="R774" i="2"/>
  <c r="P774" i="2"/>
  <c r="BI773" i="2"/>
  <c r="BH773" i="2"/>
  <c r="BG773" i="2"/>
  <c r="BE773" i="2"/>
  <c r="T773" i="2"/>
  <c r="R773" i="2"/>
  <c r="P773" i="2"/>
  <c r="BI772" i="2"/>
  <c r="BH772" i="2"/>
  <c r="BG772" i="2"/>
  <c r="BE772" i="2"/>
  <c r="T772" i="2"/>
  <c r="R772" i="2"/>
  <c r="P772" i="2"/>
  <c r="BI771" i="2"/>
  <c r="BH771" i="2"/>
  <c r="BG771" i="2"/>
  <c r="BE771" i="2"/>
  <c r="T771" i="2"/>
  <c r="R771" i="2"/>
  <c r="P771" i="2"/>
  <c r="BI770" i="2"/>
  <c r="BH770" i="2"/>
  <c r="BG770" i="2"/>
  <c r="BE770" i="2"/>
  <c r="T770" i="2"/>
  <c r="R770" i="2"/>
  <c r="P770" i="2"/>
  <c r="BI769" i="2"/>
  <c r="BH769" i="2"/>
  <c r="BG769" i="2"/>
  <c r="BE769" i="2"/>
  <c r="T769" i="2"/>
  <c r="R769" i="2"/>
  <c r="P769" i="2"/>
  <c r="BI768" i="2"/>
  <c r="BH768" i="2"/>
  <c r="BG768" i="2"/>
  <c r="BE768" i="2"/>
  <c r="T768" i="2"/>
  <c r="R768" i="2"/>
  <c r="P768" i="2"/>
  <c r="BI767" i="2"/>
  <c r="BH767" i="2"/>
  <c r="BG767" i="2"/>
  <c r="BE767" i="2"/>
  <c r="T767" i="2"/>
  <c r="R767" i="2"/>
  <c r="P767" i="2"/>
  <c r="BI766" i="2"/>
  <c r="BH766" i="2"/>
  <c r="BG766" i="2"/>
  <c r="BE766" i="2"/>
  <c r="T766" i="2"/>
  <c r="R766" i="2"/>
  <c r="P766" i="2"/>
  <c r="BI765" i="2"/>
  <c r="BH765" i="2"/>
  <c r="BG765" i="2"/>
  <c r="BE765" i="2"/>
  <c r="T765" i="2"/>
  <c r="R765" i="2"/>
  <c r="P765" i="2"/>
  <c r="BI764" i="2"/>
  <c r="BH764" i="2"/>
  <c r="BG764" i="2"/>
  <c r="BE764" i="2"/>
  <c r="T764" i="2"/>
  <c r="R764" i="2"/>
  <c r="P764" i="2"/>
  <c r="BI763" i="2"/>
  <c r="BH763" i="2"/>
  <c r="BG763" i="2"/>
  <c r="BE763" i="2"/>
  <c r="T763" i="2"/>
  <c r="R763" i="2"/>
  <c r="P763" i="2"/>
  <c r="BI762" i="2"/>
  <c r="BH762" i="2"/>
  <c r="BG762" i="2"/>
  <c r="BE762" i="2"/>
  <c r="T762" i="2"/>
  <c r="R762" i="2"/>
  <c r="P762" i="2"/>
  <c r="BI761" i="2"/>
  <c r="BH761" i="2"/>
  <c r="BG761" i="2"/>
  <c r="BE761" i="2"/>
  <c r="T761" i="2"/>
  <c r="R761" i="2"/>
  <c r="P761" i="2"/>
  <c r="BI760" i="2"/>
  <c r="BH760" i="2"/>
  <c r="BG760" i="2"/>
  <c r="BE760" i="2"/>
  <c r="T760" i="2"/>
  <c r="R760" i="2"/>
  <c r="P760" i="2"/>
  <c r="BI759" i="2"/>
  <c r="BH759" i="2"/>
  <c r="BG759" i="2"/>
  <c r="BE759" i="2"/>
  <c r="T759" i="2"/>
  <c r="R759" i="2"/>
  <c r="P759" i="2"/>
  <c r="BI758" i="2"/>
  <c r="BH758" i="2"/>
  <c r="BG758" i="2"/>
  <c r="BE758" i="2"/>
  <c r="T758" i="2"/>
  <c r="R758" i="2"/>
  <c r="P758" i="2"/>
  <c r="BI757" i="2"/>
  <c r="BH757" i="2"/>
  <c r="BG757" i="2"/>
  <c r="BE757" i="2"/>
  <c r="T757" i="2"/>
  <c r="R757" i="2"/>
  <c r="P757" i="2"/>
  <c r="BI756" i="2"/>
  <c r="BH756" i="2"/>
  <c r="BG756" i="2"/>
  <c r="BE756" i="2"/>
  <c r="T756" i="2"/>
  <c r="R756" i="2"/>
  <c r="P756" i="2"/>
  <c r="BI755" i="2"/>
  <c r="BH755" i="2"/>
  <c r="BG755" i="2"/>
  <c r="BE755" i="2"/>
  <c r="T755" i="2"/>
  <c r="R755" i="2"/>
  <c r="P755" i="2"/>
  <c r="BI575" i="2"/>
  <c r="BH575" i="2"/>
  <c r="BG575" i="2"/>
  <c r="BE575" i="2"/>
  <c r="T575" i="2"/>
  <c r="R575" i="2"/>
  <c r="P575" i="2"/>
  <c r="BI574" i="2"/>
  <c r="BH574" i="2"/>
  <c r="BG574" i="2"/>
  <c r="BE574" i="2"/>
  <c r="T574" i="2"/>
  <c r="R574" i="2"/>
  <c r="P574" i="2"/>
  <c r="BI572" i="2"/>
  <c r="BH572" i="2"/>
  <c r="BG572" i="2"/>
  <c r="BE572" i="2"/>
  <c r="T572" i="2"/>
  <c r="R572" i="2"/>
  <c r="P572" i="2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9" i="2"/>
  <c r="BH569" i="2"/>
  <c r="BG569" i="2"/>
  <c r="BE569" i="2"/>
  <c r="T569" i="2"/>
  <c r="R569" i="2"/>
  <c r="P569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5" i="2"/>
  <c r="BH565" i="2"/>
  <c r="BG565" i="2"/>
  <c r="BE565" i="2"/>
  <c r="T565" i="2"/>
  <c r="R565" i="2"/>
  <c r="P565" i="2"/>
  <c r="BI564" i="2"/>
  <c r="BH564" i="2"/>
  <c r="BG564" i="2"/>
  <c r="BE564" i="2"/>
  <c r="T564" i="2"/>
  <c r="R564" i="2"/>
  <c r="P564" i="2"/>
  <c r="BI563" i="2"/>
  <c r="BH563" i="2"/>
  <c r="BG563" i="2"/>
  <c r="BE563" i="2"/>
  <c r="T563" i="2"/>
  <c r="R563" i="2"/>
  <c r="P563" i="2"/>
  <c r="BI562" i="2"/>
  <c r="BH562" i="2"/>
  <c r="BG562" i="2"/>
  <c r="BE562" i="2"/>
  <c r="T562" i="2"/>
  <c r="R562" i="2"/>
  <c r="P562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9" i="2"/>
  <c r="BH559" i="2"/>
  <c r="BG559" i="2"/>
  <c r="BE559" i="2"/>
  <c r="T559" i="2"/>
  <c r="R559" i="2"/>
  <c r="P559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20" i="2"/>
  <c r="BH520" i="2"/>
  <c r="BG520" i="2"/>
  <c r="BE520" i="2"/>
  <c r="T520" i="2"/>
  <c r="R520" i="2"/>
  <c r="P520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T343" i="2" s="1"/>
  <c r="R344" i="2"/>
  <c r="R343" i="2" s="1"/>
  <c r="P344" i="2"/>
  <c r="P343" i="2" s="1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J238" i="2"/>
  <c r="F238" i="2"/>
  <c r="J237" i="2"/>
  <c r="F237" i="2"/>
  <c r="F235" i="2"/>
  <c r="E233" i="2"/>
  <c r="J92" i="2"/>
  <c r="F92" i="2"/>
  <c r="J91" i="2"/>
  <c r="F91" i="2"/>
  <c r="F89" i="2"/>
  <c r="E87" i="2"/>
  <c r="E85" i="2"/>
  <c r="L90" i="1"/>
  <c r="AM90" i="1"/>
  <c r="AM89" i="1"/>
  <c r="L89" i="1"/>
  <c r="AM87" i="1"/>
  <c r="L87" i="1"/>
  <c r="L85" i="1"/>
  <c r="L84" i="1"/>
  <c r="BK2418" i="2"/>
  <c r="J2354" i="2"/>
  <c r="BK2300" i="2"/>
  <c r="J2274" i="2"/>
  <c r="J2250" i="2"/>
  <c r="J2207" i="2"/>
  <c r="BK2177" i="2"/>
  <c r="BK2157" i="2"/>
  <c r="J2122" i="2"/>
  <c r="J2105" i="2"/>
  <c r="BK2083" i="2"/>
  <c r="BK2058" i="2"/>
  <c r="J2024" i="2"/>
  <c r="BK1971" i="2"/>
  <c r="BK974" i="2"/>
  <c r="BK949" i="2"/>
  <c r="J848" i="2"/>
  <c r="J820" i="2"/>
  <c r="BK789" i="2"/>
  <c r="BK755" i="2"/>
  <c r="BK556" i="2"/>
  <c r="J523" i="2"/>
  <c r="J488" i="2"/>
  <c r="J456" i="2"/>
  <c r="J431" i="2"/>
  <c r="J395" i="2"/>
  <c r="BK365" i="2"/>
  <c r="J320" i="2"/>
  <c r="BK288" i="2"/>
  <c r="BK261" i="2"/>
  <c r="BK2411" i="2"/>
  <c r="J2386" i="2"/>
  <c r="BK2304" i="2"/>
  <c r="J2271" i="2"/>
  <c r="BK2220" i="2"/>
  <c r="J2184" i="2"/>
  <c r="BK2162" i="2"/>
  <c r="J2137" i="2"/>
  <c r="BK2109" i="2"/>
  <c r="BK2081" i="2"/>
  <c r="J2037" i="2"/>
  <c r="BK2023" i="2"/>
  <c r="J2006" i="2"/>
  <c r="BK1972" i="2"/>
  <c r="BK968" i="2"/>
  <c r="J947" i="2"/>
  <c r="J925" i="2"/>
  <c r="BK893" i="2"/>
  <c r="J853" i="2"/>
  <c r="J823" i="2"/>
  <c r="BK756" i="2"/>
  <c r="J551" i="2"/>
  <c r="J518" i="2"/>
  <c r="J478" i="2"/>
  <c r="BK425" i="2"/>
  <c r="BK393" i="2"/>
  <c r="BK369" i="2"/>
  <c r="BK337" i="2"/>
  <c r="J292" i="2"/>
  <c r="J2375" i="2"/>
  <c r="J2300" i="2"/>
  <c r="BK2286" i="2"/>
  <c r="BK2243" i="2"/>
  <c r="BK2225" i="2"/>
  <c r="J2191" i="2"/>
  <c r="BK2163" i="2"/>
  <c r="J2106" i="2"/>
  <c r="J2084" i="2"/>
  <c r="J2045" i="2"/>
  <c r="BK2001" i="2"/>
  <c r="J1972" i="2"/>
  <c r="BK1953" i="2"/>
  <c r="BK998" i="2"/>
  <c r="J959" i="2"/>
  <c r="J919" i="2"/>
  <c r="J876" i="2"/>
  <c r="BK844" i="2"/>
  <c r="J803" i="2"/>
  <c r="J761" i="2"/>
  <c r="J569" i="2"/>
  <c r="BK521" i="2"/>
  <c r="J465" i="2"/>
  <c r="BK433" i="2"/>
  <c r="BK382" i="2"/>
  <c r="BK344" i="2"/>
  <c r="J322" i="2"/>
  <c r="J276" i="2"/>
  <c r="BK249" i="2"/>
  <c r="BK3067" i="2"/>
  <c r="J3064" i="2"/>
  <c r="J3060" i="2"/>
  <c r="BK3056" i="2"/>
  <c r="J3049" i="2"/>
  <c r="BK3045" i="2"/>
  <c r="BK3041" i="2"/>
  <c r="J3038" i="2"/>
  <c r="BK3034" i="2"/>
  <c r="BK3005" i="2"/>
  <c r="J3002" i="2"/>
  <c r="J2998" i="2"/>
  <c r="J2993" i="2"/>
  <c r="J2426" i="2"/>
  <c r="J2415" i="2"/>
  <c r="J2371" i="2"/>
  <c r="BK2290" i="2"/>
  <c r="J2260" i="2"/>
  <c r="J2249" i="2"/>
  <c r="BK2200" i="2"/>
  <c r="J2170" i="2"/>
  <c r="BK2132" i="2"/>
  <c r="BK2114" i="2"/>
  <c r="J2073" i="2"/>
  <c r="BK2039" i="2"/>
  <c r="J2015" i="2"/>
  <c r="BK1987" i="2"/>
  <c r="BK1967" i="2"/>
  <c r="J974" i="2"/>
  <c r="BK925" i="2"/>
  <c r="BK895" i="2"/>
  <c r="J862" i="2"/>
  <c r="J828" i="2"/>
  <c r="J801" i="2"/>
  <c r="J767" i="2"/>
  <c r="J528" i="2"/>
  <c r="BK509" i="2"/>
  <c r="J485" i="2"/>
  <c r="BK424" i="2"/>
  <c r="BK402" i="2"/>
  <c r="BK363" i="2"/>
  <c r="BK316" i="2"/>
  <c r="BK278" i="2"/>
  <c r="J255" i="2"/>
  <c r="J2428" i="2"/>
  <c r="J2395" i="2"/>
  <c r="BK2354" i="2"/>
  <c r="J2310" i="2"/>
  <c r="BK2260" i="2"/>
  <c r="BK2232" i="2"/>
  <c r="BK2195" i="2"/>
  <c r="J2161" i="2"/>
  <c r="J2119" i="2"/>
  <c r="J2060" i="2"/>
  <c r="BK2040" i="2"/>
  <c r="BK2010" i="2"/>
  <c r="BK1994" i="2"/>
  <c r="J1962" i="2"/>
  <c r="BK981" i="2"/>
  <c r="BK909" i="2"/>
  <c r="J869" i="2"/>
  <c r="J832" i="2"/>
  <c r="BK781" i="2"/>
  <c r="J759" i="2"/>
  <c r="BK541" i="2"/>
  <c r="BK520" i="2"/>
  <c r="BK502" i="2"/>
  <c r="J481" i="2"/>
  <c r="J429" i="2"/>
  <c r="J401" i="2"/>
  <c r="BK379" i="2"/>
  <c r="J325" i="2"/>
  <c r="J302" i="2"/>
  <c r="BK275" i="2"/>
  <c r="BK2432" i="2"/>
  <c r="BK2395" i="2"/>
  <c r="BK2368" i="2"/>
  <c r="BK2305" i="2"/>
  <c r="J2266" i="2"/>
  <c r="J2206" i="2"/>
  <c r="J2168" i="2"/>
  <c r="BK2140" i="2"/>
  <c r="J2083" i="2"/>
  <c r="J2067" i="2"/>
  <c r="J2020" i="2"/>
  <c r="J1988" i="2"/>
  <c r="BK979" i="2"/>
  <c r="J941" i="2"/>
  <c r="J891" i="2"/>
  <c r="BK870" i="2"/>
  <c r="BK831" i="2"/>
  <c r="BK810" i="2"/>
  <c r="BK790" i="2"/>
  <c r="J766" i="2"/>
  <c r="J556" i="2"/>
  <c r="BK498" i="2"/>
  <c r="J424" i="2"/>
  <c r="J399" i="2"/>
  <c r="J340" i="2"/>
  <c r="J324" i="2"/>
  <c r="BK295" i="2"/>
  <c r="J287" i="2"/>
  <c r="J261" i="2"/>
  <c r="BK2442" i="2"/>
  <c r="J2414" i="2"/>
  <c r="BK2380" i="2"/>
  <c r="BK2289" i="2"/>
  <c r="J2231" i="2"/>
  <c r="J2163" i="2"/>
  <c r="BK2110" i="2"/>
  <c r="BK2075" i="2"/>
  <c r="J2066" i="2"/>
  <c r="J2010" i="2"/>
  <c r="BK1962" i="2"/>
  <c r="J952" i="2"/>
  <c r="J907" i="2"/>
  <c r="J874" i="2"/>
  <c r="J847" i="2"/>
  <c r="BK759" i="2"/>
  <c r="BK558" i="2"/>
  <c r="BK524" i="2"/>
  <c r="J453" i="2"/>
  <c r="J430" i="2"/>
  <c r="BK398" i="2"/>
  <c r="J365" i="2"/>
  <c r="BK336" i="2"/>
  <c r="BK324" i="2"/>
  <c r="J2398" i="2"/>
  <c r="BK2365" i="2"/>
  <c r="J2297" i="2"/>
  <c r="J2279" i="2"/>
  <c r="BK2217" i="2"/>
  <c r="J2175" i="2"/>
  <c r="BK2120" i="2"/>
  <c r="BK2093" i="2"/>
  <c r="BK2066" i="2"/>
  <c r="J2021" i="2"/>
  <c r="J2003" i="2"/>
  <c r="J1961" i="2"/>
  <c r="J995" i="2"/>
  <c r="BK960" i="2"/>
  <c r="BK929" i="2"/>
  <c r="J920" i="2"/>
  <c r="BK892" i="2"/>
  <c r="BK876" i="2"/>
  <c r="BK847" i="2"/>
  <c r="BK820" i="2"/>
  <c r="J794" i="2"/>
  <c r="J779" i="2"/>
  <c r="J763" i="2"/>
  <c r="BK567" i="2"/>
  <c r="BK552" i="2"/>
  <c r="BK499" i="2"/>
  <c r="BK475" i="2"/>
  <c r="J408" i="2"/>
  <c r="J383" i="2"/>
  <c r="J363" i="2"/>
  <c r="J316" i="2"/>
  <c r="J282" i="2"/>
  <c r="J271" i="2"/>
  <c r="BK255" i="2"/>
  <c r="J247" i="2"/>
  <c r="BK2428" i="2"/>
  <c r="J2376" i="2"/>
  <c r="BK2293" i="2"/>
  <c r="J2268" i="2"/>
  <c r="J2246" i="2"/>
  <c r="J2225" i="2"/>
  <c r="J2195" i="2"/>
  <c r="BK2171" i="2"/>
  <c r="BK2141" i="2"/>
  <c r="BK2113" i="2"/>
  <c r="J2100" i="2"/>
  <c r="BK2082" i="2"/>
  <c r="J2057" i="2"/>
  <c r="J1997" i="2"/>
  <c r="BK1966" i="2"/>
  <c r="BK987" i="2"/>
  <c r="BK959" i="2"/>
  <c r="BK915" i="2"/>
  <c r="J887" i="2"/>
  <c r="J852" i="2"/>
  <c r="J838" i="2"/>
  <c r="BK798" i="2"/>
  <c r="J765" i="2"/>
  <c r="BK546" i="2"/>
  <c r="BK512" i="2"/>
  <c r="J460" i="2"/>
  <c r="BK421" i="2"/>
  <c r="BK397" i="2"/>
  <c r="J372" i="2"/>
  <c r="BK331" i="2"/>
  <c r="J296" i="2"/>
  <c r="BK2430" i="2"/>
  <c r="J2357" i="2"/>
  <c r="J2288" i="2"/>
  <c r="J2242" i="2"/>
  <c r="J2193" i="2"/>
  <c r="J2173" i="2"/>
  <c r="J2140" i="2"/>
  <c r="BK2125" i="2"/>
  <c r="J2099" i="2"/>
  <c r="BK2080" i="2"/>
  <c r="J2043" i="2"/>
  <c r="BK2027" i="2"/>
  <c r="BK2003" i="2"/>
  <c r="BK953" i="2"/>
  <c r="J912" i="2"/>
  <c r="J870" i="2"/>
  <c r="BK835" i="2"/>
  <c r="BK799" i="2"/>
  <c r="J553" i="2"/>
  <c r="J506" i="2"/>
  <c r="BK453" i="2"/>
  <c r="BK411" i="2"/>
  <c r="J367" i="2"/>
  <c r="BK322" i="2"/>
  <c r="BK297" i="2"/>
  <c r="J2403" i="2"/>
  <c r="J2365" i="2"/>
  <c r="BK2299" i="2"/>
  <c r="BK2275" i="2"/>
  <c r="J2238" i="2"/>
  <c r="BK2206" i="2"/>
  <c r="BK2172" i="2"/>
  <c r="J2144" i="2"/>
  <c r="BK2105" i="2"/>
  <c r="J2013" i="2"/>
  <c r="J1983" i="2"/>
  <c r="BK1965" i="2"/>
  <c r="J988" i="2"/>
  <c r="J913" i="2"/>
  <c r="BK869" i="2"/>
  <c r="J836" i="2"/>
  <c r="BK788" i="2"/>
  <c r="BK764" i="2"/>
  <c r="J538" i="2"/>
  <c r="BK473" i="2"/>
  <c r="BK445" i="2"/>
  <c r="J402" i="2"/>
  <c r="BK373" i="2"/>
  <c r="BK342" i="2"/>
  <c r="BK273" i="2"/>
  <c r="BK246" i="2"/>
  <c r="BK3066" i="2"/>
  <c r="BK3062" i="2"/>
  <c r="BK3058" i="2"/>
  <c r="J3053" i="2"/>
  <c r="BK3046" i="2"/>
  <c r="BK3042" i="2"/>
  <c r="BK3038" i="2"/>
  <c r="J3034" i="2"/>
  <c r="BK3006" i="2"/>
  <c r="J3001" i="2"/>
  <c r="BK2996" i="2"/>
  <c r="J2991" i="2"/>
  <c r="BK2439" i="2"/>
  <c r="J2430" i="2"/>
  <c r="BK2406" i="2"/>
  <c r="J2380" i="2"/>
  <c r="BK2355" i="2"/>
  <c r="J2304" i="2"/>
  <c r="J2275" i="2"/>
  <c r="BK2250" i="2"/>
  <c r="J2190" i="2"/>
  <c r="BK2169" i="2"/>
  <c r="J2134" i="2"/>
  <c r="J2091" i="2"/>
  <c r="BK2055" i="2"/>
  <c r="J2016" i="2"/>
  <c r="BK1975" i="2"/>
  <c r="BK1964" i="2"/>
  <c r="BK986" i="2"/>
  <c r="J948" i="2"/>
  <c r="J923" i="2"/>
  <c r="BK867" i="2"/>
  <c r="J833" i="2"/>
  <c r="J802" i="2"/>
  <c r="BK783" i="2"/>
  <c r="J563" i="2"/>
  <c r="J513" i="2"/>
  <c r="BK492" i="2"/>
  <c r="BK470" i="2"/>
  <c r="J428" i="2"/>
  <c r="BK408" i="2"/>
  <c r="BK368" i="2"/>
  <c r="J350" i="2"/>
  <c r="BK301" i="2"/>
  <c r="J249" i="2"/>
  <c r="BK2429" i="2"/>
  <c r="J2409" i="2"/>
  <c r="J2372" i="2"/>
  <c r="J2287" i="2"/>
  <c r="J2237" i="2"/>
  <c r="J2203" i="2"/>
  <c r="BK2165" i="2"/>
  <c r="J2141" i="2"/>
  <c r="J2107" i="2"/>
  <c r="J2059" i="2"/>
  <c r="J2038" i="2"/>
  <c r="J2017" i="2"/>
  <c r="BK1982" i="2"/>
  <c r="BK1968" i="2"/>
  <c r="J937" i="2"/>
  <c r="J873" i="2"/>
  <c r="J844" i="2"/>
  <c r="J819" i="2"/>
  <c r="J804" i="2"/>
  <c r="J758" i="2"/>
  <c r="J522" i="2"/>
  <c r="J499" i="2"/>
  <c r="BK468" i="2"/>
  <c r="BK438" i="2"/>
  <c r="J414" i="2"/>
  <c r="J381" i="2"/>
  <c r="BK328" i="2"/>
  <c r="BK300" i="2"/>
  <c r="BK257" i="2"/>
  <c r="BK2421" i="2"/>
  <c r="J2377" i="2"/>
  <c r="J2296" i="2"/>
  <c r="J2219" i="2"/>
  <c r="J2199" i="2"/>
  <c r="J2159" i="2"/>
  <c r="J2112" i="2"/>
  <c r="BK2073" i="2"/>
  <c r="BK2017" i="2"/>
  <c r="BK1990" i="2"/>
  <c r="J1966" i="2"/>
  <c r="BK984" i="2"/>
  <c r="BK946" i="2"/>
  <c r="BK889" i="2"/>
  <c r="BK866" i="2"/>
  <c r="J818" i="2"/>
  <c r="J785" i="2"/>
  <c r="BK763" i="2"/>
  <c r="BK564" i="2"/>
  <c r="BK538" i="2"/>
  <c r="BK489" i="2"/>
  <c r="J447" i="2"/>
  <c r="J416" i="2"/>
  <c r="BK371" i="2"/>
  <c r="J327" i="2"/>
  <c r="J299" i="2"/>
  <c r="J288" i="2"/>
  <c r="BK267" i="2"/>
  <c r="J2434" i="2"/>
  <c r="J2410" i="2"/>
  <c r="J2387" i="2"/>
  <c r="BK2297" i="2"/>
  <c r="BK2235" i="2"/>
  <c r="BK2116" i="2"/>
  <c r="J2086" i="2"/>
  <c r="BK2015" i="2"/>
  <c r="BK927" i="2"/>
  <c r="BK903" i="2"/>
  <c r="J855" i="2"/>
  <c r="BK809" i="2"/>
  <c r="J546" i="2"/>
  <c r="J510" i="2"/>
  <c r="BK474" i="2"/>
  <c r="J441" i="2"/>
  <c r="BK428" i="2"/>
  <c r="J400" i="2"/>
  <c r="J386" i="2"/>
  <c r="J359" i="2"/>
  <c r="J326" i="2"/>
  <c r="J264" i="2"/>
  <c r="BK2401" i="2"/>
  <c r="BK2374" i="2"/>
  <c r="BK2230" i="2"/>
  <c r="BK2203" i="2"/>
  <c r="BK2168" i="2"/>
  <c r="BK2102" i="2"/>
  <c r="BK2079" i="2"/>
  <c r="J2031" i="2"/>
  <c r="BK2013" i="2"/>
  <c r="BK1985" i="2"/>
  <c r="BK951" i="2"/>
  <c r="J930" i="2"/>
  <c r="BK916" i="2"/>
  <c r="BK880" i="2"/>
  <c r="J859" i="2"/>
  <c r="J825" i="2"/>
  <c r="BK808" i="2"/>
  <c r="J789" i="2"/>
  <c r="J772" i="2"/>
  <c r="BK569" i="2"/>
  <c r="BK555" i="2"/>
  <c r="BK494" i="2"/>
  <c r="J450" i="2"/>
  <c r="J407" i="2"/>
  <c r="BK386" i="2"/>
  <c r="J358" i="2"/>
  <c r="BK340" i="2"/>
  <c r="BK287" i="2"/>
  <c r="BK274" i="2"/>
  <c r="J267" i="2"/>
  <c r="J246" i="2"/>
  <c r="BK2358" i="2"/>
  <c r="BK2310" i="2"/>
  <c r="BK2060" i="2"/>
  <c r="J2035" i="2"/>
  <c r="BK1995" i="2"/>
  <c r="J1967" i="2"/>
  <c r="J962" i="2"/>
  <c r="BK921" i="2"/>
  <c r="BK891" i="2"/>
  <c r="J871" i="2"/>
  <c r="J845" i="2"/>
  <c r="BK832" i="2"/>
  <c r="BK793" i="2"/>
  <c r="BK761" i="2"/>
  <c r="BK566" i="2"/>
  <c r="BK533" i="2"/>
  <c r="J491" i="2"/>
  <c r="BK462" i="2"/>
  <c r="BK448" i="2"/>
  <c r="BK414" i="2"/>
  <c r="J382" i="2"/>
  <c r="BK362" i="2"/>
  <c r="BK299" i="2"/>
  <c r="J262" i="2"/>
  <c r="J2439" i="2"/>
  <c r="BK2397" i="2"/>
  <c r="BK2281" i="2"/>
  <c r="J2209" i="2"/>
  <c r="BK2181" i="2"/>
  <c r="J2152" i="2"/>
  <c r="BK2131" i="2"/>
  <c r="J2115" i="2"/>
  <c r="J2090" i="2"/>
  <c r="J2056" i="2"/>
  <c r="BK2032" i="2"/>
  <c r="BK2020" i="2"/>
  <c r="J1984" i="2"/>
  <c r="J967" i="2"/>
  <c r="BK945" i="2"/>
  <c r="BK900" i="2"/>
  <c r="J879" i="2"/>
  <c r="BK865" i="2"/>
  <c r="BK834" i="2"/>
  <c r="J784" i="2"/>
  <c r="BK758" i="2"/>
  <c r="BK560" i="2"/>
  <c r="BK525" i="2"/>
  <c r="J492" i="2"/>
  <c r="BK469" i="2"/>
  <c r="J413" i="2"/>
  <c r="BK387" i="2"/>
  <c r="J352" i="2"/>
  <c r="J332" i="2"/>
  <c r="J301" i="2"/>
  <c r="J2374" i="2"/>
  <c r="BK2294" i="2"/>
  <c r="J2245" i="2"/>
  <c r="J2220" i="2"/>
  <c r="J2180" i="2"/>
  <c r="J2147" i="2"/>
  <c r="J2089" i="2"/>
  <c r="J2051" i="2"/>
  <c r="BK2014" i="2"/>
  <c r="J1994" i="2"/>
  <c r="J1979" i="2"/>
  <c r="BK1956" i="2"/>
  <c r="BK950" i="2"/>
  <c r="J924" i="2"/>
  <c r="BK885" i="2"/>
  <c r="BK814" i="2"/>
  <c r="J787" i="2"/>
  <c r="J771" i="2"/>
  <c r="J554" i="2"/>
  <c r="BK508" i="2"/>
  <c r="J466" i="2"/>
  <c r="J438" i="2"/>
  <c r="BK384" i="2"/>
  <c r="J334" i="2"/>
  <c r="BK296" i="2"/>
  <c r="J259" i="2"/>
  <c r="BK3070" i="2"/>
  <c r="J3066" i="2"/>
  <c r="BK3061" i="2"/>
  <c r="BK3057" i="2"/>
  <c r="J3054" i="2"/>
  <c r="BK3047" i="2"/>
  <c r="BK3043" i="2"/>
  <c r="J3040" i="2"/>
  <c r="BK3035" i="2"/>
  <c r="BK3003" i="2"/>
  <c r="J2999" i="2"/>
  <c r="BK2994" i="2"/>
  <c r="BK2437" i="2"/>
  <c r="BK2427" i="2"/>
  <c r="J2417" i="2"/>
  <c r="J2360" i="2"/>
  <c r="BK2276" i="2"/>
  <c r="BK2253" i="2"/>
  <c r="BK2212" i="2"/>
  <c r="J2160" i="2"/>
  <c r="J2130" i="2"/>
  <c r="BK2090" i="2"/>
  <c r="J2052" i="2"/>
  <c r="BK2024" i="2"/>
  <c r="J1999" i="2"/>
  <c r="J994" i="2"/>
  <c r="BK957" i="2"/>
  <c r="BK924" i="2"/>
  <c r="BK890" i="2"/>
  <c r="J850" i="2"/>
  <c r="BK823" i="2"/>
  <c r="BK787" i="2"/>
  <c r="J520" i="2"/>
  <c r="BK501" i="2"/>
  <c r="BK483" i="2"/>
  <c r="J448" i="2"/>
  <c r="BK409" i="2"/>
  <c r="BK376" i="2"/>
  <c r="BK339" i="2"/>
  <c r="BK308" i="2"/>
  <c r="BK298" i="2"/>
  <c r="J260" i="2"/>
  <c r="BK247" i="2"/>
  <c r="BK2445" i="2"/>
  <c r="BK2416" i="2"/>
  <c r="BK2377" i="2"/>
  <c r="BK2302" i="2"/>
  <c r="J2247" i="2"/>
  <c r="J2216" i="2"/>
  <c r="J2194" i="2"/>
  <c r="J2162" i="2"/>
  <c r="BK2133" i="2"/>
  <c r="BK2111" i="2"/>
  <c r="J2061" i="2"/>
  <c r="BK2043" i="2"/>
  <c r="BK2034" i="2"/>
  <c r="J2008" i="2"/>
  <c r="J1976" i="2"/>
  <c r="BK1960" i="2"/>
  <c r="BK983" i="2"/>
  <c r="J953" i="2"/>
  <c r="J886" i="2"/>
  <c r="BK849" i="2"/>
  <c r="J821" i="2"/>
  <c r="J800" i="2"/>
  <c r="BK766" i="2"/>
  <c r="BK557" i="2"/>
  <c r="J533" i="2"/>
  <c r="J517" i="2"/>
  <c r="J498" i="2"/>
  <c r="BK461" i="2"/>
  <c r="BK437" i="2"/>
  <c r="J390" i="2"/>
  <c r="BK332" i="2"/>
  <c r="BK305" i="2"/>
  <c r="BK279" i="2"/>
  <c r="J2440" i="2"/>
  <c r="J2406" i="2"/>
  <c r="BK2383" i="2"/>
  <c r="J2356" i="2"/>
  <c r="BK2298" i="2"/>
  <c r="J2264" i="2"/>
  <c r="J2217" i="2"/>
  <c r="J2201" i="2"/>
  <c r="BK2156" i="2"/>
  <c r="J2123" i="2"/>
  <c r="BK2084" i="2"/>
  <c r="BK2069" i="2"/>
  <c r="BK2004" i="2"/>
  <c r="J1982" i="2"/>
  <c r="J986" i="2"/>
  <c r="BK926" i="2"/>
  <c r="BK877" i="2"/>
  <c r="BK838" i="2"/>
  <c r="BK803" i="2"/>
  <c r="J788" i="2"/>
  <c r="J768" i="2"/>
  <c r="J560" i="2"/>
  <c r="J521" i="2"/>
  <c r="BK441" i="2"/>
  <c r="J397" i="2"/>
  <c r="J354" i="2"/>
  <c r="BK317" i="2"/>
  <c r="J294" i="2"/>
  <c r="J278" i="2"/>
  <c r="J266" i="2"/>
  <c r="BK2419" i="2"/>
  <c r="BK2393" i="2"/>
  <c r="J2373" i="2"/>
  <c r="J2306" i="2"/>
  <c r="J2269" i="2"/>
  <c r="J2232" i="2"/>
  <c r="BK2154" i="2"/>
  <c r="J2097" i="2"/>
  <c r="J2074" i="2"/>
  <c r="J2062" i="2"/>
  <c r="BK1979" i="2"/>
  <c r="J976" i="2"/>
  <c r="BK887" i="2"/>
  <c r="J851" i="2"/>
  <c r="J570" i="2"/>
  <c r="BK530" i="2"/>
  <c r="J468" i="2"/>
  <c r="J435" i="2"/>
  <c r="BK403" i="2"/>
  <c r="J380" i="2"/>
  <c r="J351" i="2"/>
  <c r="J310" i="2"/>
  <c r="BK266" i="2"/>
  <c r="BK254" i="2"/>
  <c r="BK2444" i="2"/>
  <c r="BK2404" i="2"/>
  <c r="BK2363" i="2"/>
  <c r="J2308" i="2"/>
  <c r="BK2266" i="2"/>
  <c r="BK2219" i="2"/>
  <c r="BK2170" i="2"/>
  <c r="J2121" i="2"/>
  <c r="BK2077" i="2"/>
  <c r="BK2044" i="2"/>
  <c r="BK1999" i="2"/>
  <c r="BK1959" i="2"/>
  <c r="J993" i="2"/>
  <c r="BK947" i="2"/>
  <c r="J932" i="2"/>
  <c r="BK908" i="2"/>
  <c r="BK882" i="2"/>
  <c r="BK855" i="2"/>
  <c r="BK824" i="2"/>
  <c r="J798" i="2"/>
  <c r="J783" i="2"/>
  <c r="BK773" i="2"/>
  <c r="J756" i="2"/>
  <c r="J566" i="2"/>
  <c r="BK523" i="2"/>
  <c r="J493" i="2"/>
  <c r="J444" i="2"/>
  <c r="J405" i="2"/>
  <c r="J388" i="2"/>
  <c r="J370" i="2"/>
  <c r="J357" i="2"/>
  <c r="BK311" i="2"/>
  <c r="J279" i="2"/>
  <c r="J270" i="2"/>
  <c r="J252" i="2"/>
  <c r="J2416" i="2"/>
  <c r="J2363" i="2"/>
  <c r="J2290" i="2"/>
  <c r="J2251" i="2"/>
  <c r="BK2231" i="2"/>
  <c r="J2196" i="2"/>
  <c r="BK2176" i="2"/>
  <c r="BK2149" i="2"/>
  <c r="J2116" i="2"/>
  <c r="J2101" i="2"/>
  <c r="BK2086" i="2"/>
  <c r="BK2062" i="2"/>
  <c r="BK2051" i="2"/>
  <c r="J1998" i="2"/>
  <c r="J1969" i="2"/>
  <c r="BK1001" i="2"/>
  <c r="J955" i="2"/>
  <c r="J917" i="2"/>
  <c r="BK897" i="2"/>
  <c r="BK859" i="2"/>
  <c r="BK842" i="2"/>
  <c r="BK804" i="2"/>
  <c r="BK771" i="2"/>
  <c r="BK554" i="2"/>
  <c r="J524" i="2"/>
  <c r="J497" i="2"/>
  <c r="BK467" i="2"/>
  <c r="J446" i="2"/>
  <c r="BK412" i="2"/>
  <c r="J368" i="2"/>
  <c r="BK348" i="2"/>
  <c r="J309" i="2"/>
  <c r="J284" i="2"/>
  <c r="J2442" i="2"/>
  <c r="J2396" i="2"/>
  <c r="J2267" i="2"/>
  <c r="BK2213" i="2"/>
  <c r="BK2180" i="2"/>
  <c r="J2149" i="2"/>
  <c r="J2133" i="2"/>
  <c r="J2102" i="2"/>
  <c r="BK2087" i="2"/>
  <c r="J2041" i="2"/>
  <c r="BK2007" i="2"/>
  <c r="BK1970" i="2"/>
  <c r="J1001" i="2"/>
  <c r="J943" i="2"/>
  <c r="BK896" i="2"/>
  <c r="BK874" i="2"/>
  <c r="J854" i="2"/>
  <c r="BK830" i="2"/>
  <c r="BK768" i="2"/>
  <c r="J559" i="2"/>
  <c r="BK496" i="2"/>
  <c r="J472" i="2"/>
  <c r="BK427" i="2"/>
  <c r="BK399" i="2"/>
  <c r="BK377" i="2"/>
  <c r="BK346" i="2"/>
  <c r="J319" i="2"/>
  <c r="BK2414" i="2"/>
  <c r="J2369" i="2"/>
  <c r="J2289" i="2"/>
  <c r="J2226" i="2"/>
  <c r="BK2194" i="2"/>
  <c r="J2153" i="2"/>
  <c r="BK2107" i="2"/>
  <c r="J2088" i="2"/>
  <c r="J2029" i="2"/>
  <c r="BK1998" i="2"/>
  <c r="J1957" i="2"/>
  <c r="BK999" i="2"/>
  <c r="J944" i="2"/>
  <c r="J898" i="2"/>
  <c r="BK822" i="2"/>
  <c r="J790" i="2"/>
  <c r="J775" i="2"/>
  <c r="J535" i="2"/>
  <c r="J467" i="2"/>
  <c r="J406" i="2"/>
  <c r="BK354" i="2"/>
  <c r="BK335" i="2"/>
  <c r="BK291" i="2"/>
  <c r="J258" i="2"/>
  <c r="J3068" i="2"/>
  <c r="BK3064" i="2"/>
  <c r="BK3060" i="2"/>
  <c r="J3057" i="2"/>
  <c r="BK3053" i="2"/>
  <c r="J3047" i="2"/>
  <c r="J3043" i="2"/>
  <c r="J3039" i="2"/>
  <c r="J3036" i="2"/>
  <c r="J3032" i="2"/>
  <c r="J3007" i="2"/>
  <c r="BK3002" i="2"/>
  <c r="BK2998" i="2"/>
  <c r="J2995" i="2"/>
  <c r="BK2991" i="2"/>
  <c r="BK2425" i="2"/>
  <c r="BK2400" i="2"/>
  <c r="J2381" i="2"/>
  <c r="BK2353" i="2"/>
  <c r="BK2282" i="2"/>
  <c r="J2258" i="2"/>
  <c r="J2233" i="2"/>
  <c r="BK2196" i="2"/>
  <c r="J2177" i="2"/>
  <c r="J2154" i="2"/>
  <c r="J2125" i="2"/>
  <c r="BK2074" i="2"/>
  <c r="J2040" i="2"/>
  <c r="BK2008" i="2"/>
  <c r="BK1974" i="2"/>
  <c r="BK1958" i="2"/>
  <c r="BK975" i="2"/>
  <c r="J929" i="2"/>
  <c r="BK899" i="2"/>
  <c r="J863" i="2"/>
  <c r="J842" i="2"/>
  <c r="BK813" i="2"/>
  <c r="BK786" i="2"/>
  <c r="BK562" i="2"/>
  <c r="J514" i="2"/>
  <c r="J496" i="2"/>
  <c r="BK480" i="2"/>
  <c r="BK460" i="2"/>
  <c r="BK415" i="2"/>
  <c r="BK383" i="2"/>
  <c r="BK356" i="2"/>
  <c r="J311" i="2"/>
  <c r="BK277" i="2"/>
  <c r="J256" i="2"/>
  <c r="J2431" i="2"/>
  <c r="BK2387" i="2"/>
  <c r="BK2291" i="2"/>
  <c r="J2262" i="2"/>
  <c r="J2204" i="2"/>
  <c r="BK2193" i="2"/>
  <c r="BK2164" i="2"/>
  <c r="BK2142" i="2"/>
  <c r="J2098" i="2"/>
  <c r="BK2041" i="2"/>
  <c r="BK2025" i="2"/>
  <c r="BK1963" i="2"/>
  <c r="BK995" i="2"/>
  <c r="BK965" i="2"/>
  <c r="BK881" i="2"/>
  <c r="BK848" i="2"/>
  <c r="J811" i="2"/>
  <c r="BK778" i="2"/>
  <c r="BK561" i="2"/>
  <c r="J537" i="2"/>
  <c r="J511" i="2"/>
  <c r="BK484" i="2"/>
  <c r="BK449" i="2"/>
  <c r="BK416" i="2"/>
  <c r="J389" i="2"/>
  <c r="BK326" i="2"/>
  <c r="BK304" i="2"/>
  <c r="BK270" i="2"/>
  <c r="J2424" i="2"/>
  <c r="BK2382" i="2"/>
  <c r="J2307" i="2"/>
  <c r="BK2283" i="2"/>
  <c r="BK2240" i="2"/>
  <c r="BK2182" i="2"/>
  <c r="J2155" i="2"/>
  <c r="BK2122" i="2"/>
  <c r="J2087" i="2"/>
  <c r="BK2071" i="2"/>
  <c r="J2032" i="2"/>
  <c r="BK1997" i="2"/>
  <c r="BK1973" i="2"/>
  <c r="J998" i="2"/>
  <c r="BK962" i="2"/>
  <c r="BK907" i="2"/>
  <c r="J872" i="2"/>
  <c r="J837" i="2"/>
  <c r="BK817" i="2"/>
  <c r="BK784" i="2"/>
  <c r="BK559" i="2"/>
  <c r="BK443" i="2"/>
  <c r="BK407" i="2"/>
  <c r="BK357" i="2"/>
  <c r="J335" i="2"/>
  <c r="BK313" i="2"/>
  <c r="J289" i="2"/>
  <c r="BK2440" i="2"/>
  <c r="J2397" i="2"/>
  <c r="BK2381" i="2"/>
  <c r="BK2307" i="2"/>
  <c r="J2263" i="2"/>
  <c r="BK2214" i="2"/>
  <c r="BK2136" i="2"/>
  <c r="BK2099" i="2"/>
  <c r="J2072" i="2"/>
  <c r="BK2021" i="2"/>
  <c r="J968" i="2"/>
  <c r="J908" i="2"/>
  <c r="BK873" i="2"/>
  <c r="BK819" i="2"/>
  <c r="BK571" i="2"/>
  <c r="BK537" i="2"/>
  <c r="J484" i="2"/>
  <c r="BK447" i="2"/>
  <c r="J420" i="2"/>
  <c r="J396" i="2"/>
  <c r="J385" i="2"/>
  <c r="J337" i="2"/>
  <c r="BK320" i="2"/>
  <c r="BK259" i="2"/>
  <c r="J2435" i="2"/>
  <c r="BK2386" i="2"/>
  <c r="J2282" i="2"/>
  <c r="J2239" i="2"/>
  <c r="J2182" i="2"/>
  <c r="BK2153" i="2"/>
  <c r="BK2097" i="2"/>
  <c r="BK2072" i="2"/>
  <c r="J2026" i="2"/>
  <c r="J2004" i="2"/>
  <c r="BK1983" i="2"/>
  <c r="J961" i="2"/>
  <c r="J938" i="2"/>
  <c r="J927" i="2"/>
  <c r="BK904" i="2"/>
  <c r="J885" i="2"/>
  <c r="BK854" i="2"/>
  <c r="BK816" i="2"/>
  <c r="J796" i="2"/>
  <c r="J778" i="2"/>
  <c r="J540" i="2"/>
  <c r="BK507" i="2"/>
  <c r="J479" i="2"/>
  <c r="BK417" i="2"/>
  <c r="BK380" i="2"/>
  <c r="BK359" i="2"/>
  <c r="J328" i="2"/>
  <c r="J281" i="2"/>
  <c r="J273" i="2"/>
  <c r="J268" i="2"/>
  <c r="J250" i="2"/>
  <c r="BK976" i="2"/>
  <c r="BK954" i="2"/>
  <c r="BK901" i="2"/>
  <c r="BK878" i="2"/>
  <c r="BK828" i="2"/>
  <c r="BK800" i="2"/>
  <c r="BK767" i="2"/>
  <c r="J571" i="2"/>
  <c r="J541" i="2"/>
  <c r="J487" i="2"/>
  <c r="J443" i="2"/>
  <c r="BK396" i="2"/>
  <c r="J366" i="2"/>
  <c r="BK321" i="2"/>
  <c r="BK285" i="2"/>
  <c r="J2427" i="2"/>
  <c r="J2358" i="2"/>
  <c r="J2302" i="2"/>
  <c r="BK2251" i="2"/>
  <c r="J2200" i="2"/>
  <c r="BK2178" i="2"/>
  <c r="J2148" i="2"/>
  <c r="BK2123" i="2"/>
  <c r="BK2092" i="2"/>
  <c r="BK2057" i="2"/>
  <c r="BK2035" i="2"/>
  <c r="J2022" i="2"/>
  <c r="BK1988" i="2"/>
  <c r="J1968" i="2"/>
  <c r="J987" i="2"/>
  <c r="BK952" i="2"/>
  <c r="J940" i="2"/>
  <c r="BK868" i="2"/>
  <c r="BK850" i="2"/>
  <c r="BK806" i="2"/>
  <c r="BK765" i="2"/>
  <c r="BK528" i="2"/>
  <c r="J482" i="2"/>
  <c r="BK444" i="2"/>
  <c r="BK410" i="2"/>
  <c r="BK381" i="2"/>
  <c r="J348" i="2"/>
  <c r="J317" i="2"/>
  <c r="J2402" i="2"/>
  <c r="BK2360" i="2"/>
  <c r="J2298" i="2"/>
  <c r="BK2268" i="2"/>
  <c r="BK2239" i="2"/>
  <c r="BK2192" i="2"/>
  <c r="J2114" i="2"/>
  <c r="J2079" i="2"/>
  <c r="J2044" i="2"/>
  <c r="J1996" i="2"/>
  <c r="J1975" i="2"/>
  <c r="J1960" i="2"/>
  <c r="J965" i="2"/>
  <c r="J926" i="2"/>
  <c r="J890" i="2"/>
  <c r="BK852" i="2"/>
  <c r="J813" i="2"/>
  <c r="J782" i="2"/>
  <c r="BK769" i="2"/>
  <c r="BK550" i="2"/>
  <c r="BK493" i="2"/>
  <c r="BK458" i="2"/>
  <c r="J418" i="2"/>
  <c r="BK378" i="2"/>
  <c r="J323" i="2"/>
  <c r="BK290" i="2"/>
  <c r="J3069" i="2"/>
  <c r="BK3065" i="2"/>
  <c r="J3061" i="2"/>
  <c r="J3058" i="2"/>
  <c r="BK3054" i="2"/>
  <c r="J3046" i="2"/>
  <c r="J3042" i="2"/>
  <c r="BK3037" i="2"/>
  <c r="BK3032" i="2"/>
  <c r="J3004" i="2"/>
  <c r="BK3000" i="2"/>
  <c r="J2997" i="2"/>
  <c r="BK2992" i="2"/>
  <c r="J2429" i="2"/>
  <c r="BK2409" i="2"/>
  <c r="BK2375" i="2"/>
  <c r="BK2295" i="2"/>
  <c r="BK2254" i="2"/>
  <c r="J2181" i="2"/>
  <c r="BK2155" i="2"/>
  <c r="BK2128" i="2"/>
  <c r="BK2103" i="2"/>
  <c r="BK2059" i="2"/>
  <c r="BK2009" i="2"/>
  <c r="J1973" i="2"/>
  <c r="BK1957" i="2"/>
  <c r="J999" i="2"/>
  <c r="J964" i="2"/>
  <c r="BK939" i="2"/>
  <c r="BK914" i="2"/>
  <c r="J889" i="2"/>
  <c r="J858" i="2"/>
  <c r="BK821" i="2"/>
  <c r="BK775" i="2"/>
  <c r="J552" i="2"/>
  <c r="BK506" i="2"/>
  <c r="J477" i="2"/>
  <c r="BK440" i="2"/>
  <c r="J421" i="2"/>
  <c r="J393" i="2"/>
  <c r="BK367" i="2"/>
  <c r="J318" i="2"/>
  <c r="BK292" i="2"/>
  <c r="BK250" i="2"/>
  <c r="J2437" i="2"/>
  <c r="BK2410" i="2"/>
  <c r="BK2356" i="2"/>
  <c r="BK2284" i="2"/>
  <c r="J2235" i="2"/>
  <c r="J2197" i="2"/>
  <c r="J2167" i="2"/>
  <c r="J2131" i="2"/>
  <c r="BK2101" i="2"/>
  <c r="BK2049" i="2"/>
  <c r="BK2036" i="2"/>
  <c r="BK1996" i="2"/>
  <c r="J1964" i="2"/>
  <c r="J984" i="2"/>
  <c r="BK940" i="2"/>
  <c r="BK875" i="2"/>
  <c r="J846" i="2"/>
  <c r="BK827" i="2"/>
  <c r="J776" i="2"/>
  <c r="J526" i="2"/>
  <c r="J509" i="2"/>
  <c r="J480" i="2"/>
  <c r="J440" i="2"/>
  <c r="J415" i="2"/>
  <c r="J391" i="2"/>
  <c r="J342" i="2"/>
  <c r="BK310" i="2"/>
  <c r="BK281" i="2"/>
  <c r="J2441" i="2"/>
  <c r="BK2399" i="2"/>
  <c r="BK2373" i="2"/>
  <c r="BK2301" i="2"/>
  <c r="J2281" i="2"/>
  <c r="BK2245" i="2"/>
  <c r="J2202" i="2"/>
  <c r="BK2160" i="2"/>
  <c r="J2142" i="2"/>
  <c r="J2120" i="2"/>
  <c r="J2085" i="2"/>
  <c r="J2054" i="2"/>
  <c r="BK2028" i="2"/>
  <c r="BK1993" i="2"/>
  <c r="J981" i="2"/>
  <c r="BK942" i="2"/>
  <c r="J903" i="2"/>
  <c r="BK839" i="2"/>
  <c r="BK811" i="2"/>
  <c r="J795" i="2"/>
  <c r="J781" i="2"/>
  <c r="BK760" i="2"/>
  <c r="J572" i="2"/>
  <c r="BK532" i="2"/>
  <c r="BK487" i="2"/>
  <c r="BK439" i="2"/>
  <c r="BK404" i="2"/>
  <c r="BK350" i="2"/>
  <c r="BK325" i="2"/>
  <c r="BK306" i="2"/>
  <c r="J293" i="2"/>
  <c r="BK271" i="2"/>
  <c r="AS94" i="1"/>
  <c r="J2443" i="2"/>
  <c r="J2421" i="2"/>
  <c r="J2401" i="2"/>
  <c r="J2368" i="2"/>
  <c r="J2276" i="2"/>
  <c r="BK2248" i="2"/>
  <c r="J2230" i="2"/>
  <c r="BK2130" i="2"/>
  <c r="BK2095" i="2"/>
  <c r="BK2070" i="2"/>
  <c r="BK2061" i="2"/>
  <c r="J2005" i="2"/>
  <c r="J980" i="2"/>
  <c r="BK922" i="2"/>
  <c r="J881" i="2"/>
  <c r="BK858" i="2"/>
  <c r="BK818" i="2"/>
  <c r="BK548" i="2"/>
  <c r="J515" i="2"/>
  <c r="J476" i="2"/>
  <c r="BK450" i="2"/>
  <c r="BK426" i="2"/>
  <c r="J394" i="2"/>
  <c r="J371" i="2"/>
  <c r="J349" i="2"/>
  <c r="J330" i="2"/>
  <c r="BK280" i="2"/>
  <c r="BK245" i="2"/>
  <c r="J2445" i="2"/>
  <c r="BK2417" i="2"/>
  <c r="BK2388" i="2"/>
  <c r="J2283" i="2"/>
  <c r="BK2242" i="2"/>
  <c r="J2212" i="2"/>
  <c r="BK2167" i="2"/>
  <c r="BK2106" i="2"/>
  <c r="BK2078" i="2"/>
  <c r="BK2063" i="2"/>
  <c r="J2011" i="2"/>
  <c r="BK1984" i="2"/>
  <c r="BK1952" i="2"/>
  <c r="J991" i="2"/>
  <c r="J933" i="2"/>
  <c r="J915" i="2"/>
  <c r="BK888" i="2"/>
  <c r="BK863" i="2"/>
  <c r="J829" i="2"/>
  <c r="J807" i="2"/>
  <c r="J786" i="2"/>
  <c r="J769" i="2"/>
  <c r="BK572" i="2"/>
  <c r="BK547" i="2"/>
  <c r="BK491" i="2"/>
  <c r="J426" i="2"/>
  <c r="J398" i="2"/>
  <c r="J379" i="2"/>
  <c r="BK360" i="2"/>
  <c r="J347" i="2"/>
  <c r="J2364" i="2"/>
  <c r="J2294" i="2"/>
  <c r="BK2269" i="2"/>
  <c r="BK2236" i="2"/>
  <c r="J2214" i="2"/>
  <c r="J2178" i="2"/>
  <c r="J2165" i="2"/>
  <c r="BK2137" i="2"/>
  <c r="J2111" i="2"/>
  <c r="BK2096" i="2"/>
  <c r="BK2076" i="2"/>
  <c r="BK2054" i="2"/>
  <c r="J2023" i="2"/>
  <c r="J1992" i="2"/>
  <c r="BK1954" i="2"/>
  <c r="BK1002" i="2"/>
  <c r="J973" i="2"/>
  <c r="BK948" i="2"/>
  <c r="J914" i="2"/>
  <c r="J880" i="2"/>
  <c r="J857" i="2"/>
  <c r="J841" i="2"/>
  <c r="J808" i="2"/>
  <c r="BK782" i="2"/>
  <c r="BK551" i="2"/>
  <c r="BK513" i="2"/>
  <c r="BK477" i="2"/>
  <c r="J452" i="2"/>
  <c r="J427" i="2"/>
  <c r="J410" i="2"/>
  <c r="J376" i="2"/>
  <c r="J361" i="2"/>
  <c r="J315" i="2"/>
  <c r="BK283" i="2"/>
  <c r="BK2403" i="2"/>
  <c r="BK2303" i="2"/>
  <c r="BK2279" i="2"/>
  <c r="BK2197" i="2"/>
  <c r="J2172" i="2"/>
  <c r="BK2144" i="2"/>
  <c r="BK2126" i="2"/>
  <c r="J2103" i="2"/>
  <c r="BK2085" i="2"/>
  <c r="BK2046" i="2"/>
  <c r="BK2029" i="2"/>
  <c r="BK2005" i="2"/>
  <c r="J1959" i="2"/>
  <c r="BK978" i="2"/>
  <c r="J951" i="2"/>
  <c r="BK938" i="2"/>
  <c r="J895" i="2"/>
  <c r="J866" i="2"/>
  <c r="J849" i="2"/>
  <c r="J822" i="2"/>
  <c r="J760" i="2"/>
  <c r="BK534" i="2"/>
  <c r="BK479" i="2"/>
  <c r="J423" i="2"/>
  <c r="BK389" i="2"/>
  <c r="J353" i="2"/>
  <c r="BK323" i="2"/>
  <c r="J295" i="2"/>
  <c r="BK2376" i="2"/>
  <c r="BK2296" i="2"/>
  <c r="BK2247" i="2"/>
  <c r="BK2227" i="2"/>
  <c r="J2198" i="2"/>
  <c r="J2171" i="2"/>
  <c r="BK2121" i="2"/>
  <c r="J2092" i="2"/>
  <c r="J2046" i="2"/>
  <c r="BK2022" i="2"/>
  <c r="J1990" i="2"/>
  <c r="J1970" i="2"/>
  <c r="BK1955" i="2"/>
  <c r="BK996" i="2"/>
  <c r="BK933" i="2"/>
  <c r="J909" i="2"/>
  <c r="BK857" i="2"/>
  <c r="BK797" i="2"/>
  <c r="BK772" i="2"/>
  <c r="BK519" i="2"/>
  <c r="J475" i="2"/>
  <c r="J449" i="2"/>
  <c r="BK430" i="2"/>
  <c r="BK349" i="2"/>
  <c r="BK327" i="2"/>
  <c r="BK293" i="2"/>
  <c r="BK260" i="2"/>
  <c r="BK3069" i="2"/>
  <c r="J3065" i="2"/>
  <c r="J3062" i="2"/>
  <c r="BK3055" i="2"/>
  <c r="BK3048" i="2"/>
  <c r="J3045" i="2"/>
  <c r="J3041" i="2"/>
  <c r="J3037" i="2"/>
  <c r="BK3033" i="2"/>
  <c r="J3006" i="2"/>
  <c r="J3003" i="2"/>
  <c r="BK2999" i="2"/>
  <c r="BK2995" i="2"/>
  <c r="J2992" i="2"/>
  <c r="BK2433" i="2"/>
  <c r="J2418" i="2"/>
  <c r="J2393" i="2"/>
  <c r="BK2357" i="2"/>
  <c r="BK2306" i="2"/>
  <c r="BK2274" i="2"/>
  <c r="J2254" i="2"/>
  <c r="J2213" i="2"/>
  <c r="BK2185" i="2"/>
  <c r="J2157" i="2"/>
  <c r="BK2115" i="2"/>
  <c r="BK2065" i="2"/>
  <c r="BK2031" i="2"/>
  <c r="J1978" i="2"/>
  <c r="J1963" i="2"/>
  <c r="BK961" i="2"/>
  <c r="J942" i="2"/>
  <c r="J900" i="2"/>
  <c r="J865" i="2"/>
  <c r="BK837" i="2"/>
  <c r="J810" i="2"/>
  <c r="J762" i="2"/>
  <c r="BK522" i="2"/>
  <c r="J508" i="2"/>
  <c r="J490" i="2"/>
  <c r="BK472" i="2"/>
  <c r="BK431" i="2"/>
  <c r="J412" i="2"/>
  <c r="J377" i="2"/>
  <c r="J338" i="2"/>
  <c r="J307" i="2"/>
  <c r="J269" i="2"/>
  <c r="BK248" i="2"/>
  <c r="BK2424" i="2"/>
  <c r="BK2379" i="2"/>
  <c r="J2280" i="2"/>
  <c r="J2240" i="2"/>
  <c r="BK2201" i="2"/>
  <c r="BK2173" i="2"/>
  <c r="BK2152" i="2"/>
  <c r="J2058" i="2"/>
  <c r="BK2037" i="2"/>
  <c r="BK2000" i="2"/>
  <c r="BK1978" i="2"/>
  <c r="J990" i="2"/>
  <c r="J960" i="2"/>
  <c r="J894" i="2"/>
  <c r="BK851" i="2"/>
  <c r="J809" i="2"/>
  <c r="BK777" i="2"/>
  <c r="J575" i="2"/>
  <c r="BK540" i="2"/>
  <c r="BK515" i="2"/>
  <c r="BK490" i="2"/>
  <c r="BK446" i="2"/>
  <c r="J419" i="2"/>
  <c r="BK392" i="2"/>
  <c r="BK355" i="2"/>
  <c r="BK315" i="2"/>
  <c r="J286" i="2"/>
  <c r="J253" i="2"/>
  <c r="BK2436" i="2"/>
  <c r="J2400" i="2"/>
  <c r="BK2372" i="2"/>
  <c r="BK2308" i="2"/>
  <c r="J2291" i="2"/>
  <c r="J2243" i="2"/>
  <c r="BK2175" i="2"/>
  <c r="BK2148" i="2"/>
  <c r="J2109" i="2"/>
  <c r="J2076" i="2"/>
  <c r="BK2030" i="2"/>
  <c r="J2000" i="2"/>
  <c r="J1980" i="2"/>
  <c r="J983" i="2"/>
  <c r="J945" i="2"/>
  <c r="BK923" i="2"/>
  <c r="J882" i="2"/>
  <c r="BK843" i="2"/>
  <c r="J816" i="2"/>
  <c r="BK796" i="2"/>
  <c r="BK779" i="2"/>
  <c r="J574" i="2"/>
  <c r="J558" i="2"/>
  <c r="J507" i="2"/>
  <c r="BK434" i="2"/>
  <c r="J403" i="2"/>
  <c r="J331" i="2"/>
  <c r="J305" i="2"/>
  <c r="J291" i="2"/>
  <c r="J265" i="2"/>
  <c r="J2425" i="2"/>
  <c r="BK2402" i="2"/>
  <c r="BK2384" i="2"/>
  <c r="BK2364" i="2"/>
  <c r="BK2265" i="2"/>
  <c r="BK2207" i="2"/>
  <c r="J2126" i="2"/>
  <c r="BK2094" i="2"/>
  <c r="J2069" i="2"/>
  <c r="BK2047" i="2"/>
  <c r="J1986" i="2"/>
  <c r="J978" i="2"/>
  <c r="BK912" i="2"/>
  <c r="BK879" i="2"/>
  <c r="BK833" i="2"/>
  <c r="BK565" i="2"/>
  <c r="J532" i="2"/>
  <c r="J489" i="2"/>
  <c r="J457" i="2"/>
  <c r="J437" i="2"/>
  <c r="BK418" i="2"/>
  <c r="J387" i="2"/>
  <c r="J360" i="2"/>
  <c r="J333" i="2"/>
  <c r="J321" i="2"/>
  <c r="J274" i="2"/>
  <c r="J2432" i="2"/>
  <c r="J2389" i="2"/>
  <c r="J2284" i="2"/>
  <c r="J2265" i="2"/>
  <c r="BK2216" i="2"/>
  <c r="J2127" i="2"/>
  <c r="J2095" i="2"/>
  <c r="J2070" i="2"/>
  <c r="J2027" i="2"/>
  <c r="J1993" i="2"/>
  <c r="J1955" i="2"/>
  <c r="BK994" i="2"/>
  <c r="J957" i="2"/>
  <c r="J922" i="2"/>
  <c r="J897" i="2"/>
  <c r="J878" i="2"/>
  <c r="J856" i="2"/>
  <c r="BK805" i="2"/>
  <c r="BK785" i="2"/>
  <c r="J777" i="2"/>
  <c r="BK563" i="2"/>
  <c r="BK518" i="2"/>
  <c r="BK476" i="2"/>
  <c r="J433" i="2"/>
  <c r="BK400" i="2"/>
  <c r="BK372" i="2"/>
  <c r="BK351" i="2"/>
  <c r="BK286" i="2"/>
  <c r="BK276" i="2"/>
  <c r="J251" i="2"/>
  <c r="BK2420" i="2"/>
  <c r="J2370" i="2"/>
  <c r="BK2288" i="2"/>
  <c r="BK2238" i="2"/>
  <c r="BK2205" i="2"/>
  <c r="BK2166" i="2"/>
  <c r="BK2124" i="2"/>
  <c r="J2110" i="2"/>
  <c r="J2094" i="2"/>
  <c r="J2063" i="2"/>
  <c r="J2053" i="2"/>
  <c r="BK2016" i="2"/>
  <c r="BK1977" i="2"/>
  <c r="J1952" i="2"/>
  <c r="BK967" i="2"/>
  <c r="BK944" i="2"/>
  <c r="J888" i="2"/>
  <c r="BK861" i="2"/>
  <c r="J843" i="2"/>
  <c r="J812" i="2"/>
  <c r="BK794" i="2"/>
  <c r="J564" i="2"/>
  <c r="BK526" i="2"/>
  <c r="BK511" i="2"/>
  <c r="J469" i="2"/>
  <c r="J445" i="2"/>
  <c r="BK413" i="2"/>
  <c r="J378" i="2"/>
  <c r="BK347" i="2"/>
  <c r="BK294" i="2"/>
  <c r="BK263" i="2"/>
  <c r="J2419" i="2"/>
  <c r="BK2389" i="2"/>
  <c r="BK2292" i="2"/>
  <c r="J2236" i="2"/>
  <c r="BK2189" i="2"/>
  <c r="J2156" i="2"/>
  <c r="BK2134" i="2"/>
  <c r="BK2100" i="2"/>
  <c r="BK2068" i="2"/>
  <c r="J2036" i="2"/>
  <c r="J2014" i="2"/>
  <c r="J1987" i="2"/>
  <c r="J996" i="2"/>
  <c r="BK964" i="2"/>
  <c r="BK941" i="2"/>
  <c r="J899" i="2"/>
  <c r="J877" i="2"/>
  <c r="BK841" i="2"/>
  <c r="BK780" i="2"/>
  <c r="BK529" i="2"/>
  <c r="BK481" i="2"/>
  <c r="BK465" i="2"/>
  <c r="BK420" i="2"/>
  <c r="J374" i="2"/>
  <c r="J341" i="2"/>
  <c r="J306" i="2"/>
  <c r="BK2443" i="2"/>
  <c r="J2292" i="2"/>
  <c r="BK2246" i="2"/>
  <c r="BK2209" i="2"/>
  <c r="J2179" i="2"/>
  <c r="BK2118" i="2"/>
  <c r="J2071" i="2"/>
  <c r="J2028" i="2"/>
  <c r="J2002" i="2"/>
  <c r="BK1976" i="2"/>
  <c r="BK1961" i="2"/>
  <c r="BK991" i="2"/>
  <c r="BK932" i="2"/>
  <c r="J901" i="2"/>
  <c r="BK845" i="2"/>
  <c r="BK795" i="2"/>
  <c r="J774" i="2"/>
  <c r="J755" i="2"/>
  <c r="BK570" i="2"/>
  <c r="BK517" i="2"/>
  <c r="BK486" i="2"/>
  <c r="BK442" i="2"/>
  <c r="BK358" i="2"/>
  <c r="BK338" i="2"/>
  <c r="J303" i="2"/>
  <c r="J275" i="2"/>
  <c r="BK251" i="2"/>
  <c r="BK3068" i="2"/>
  <c r="J3063" i="2"/>
  <c r="BK3059" i="2"/>
  <c r="J3056" i="2"/>
  <c r="BK3049" i="2"/>
  <c r="J3044" i="2"/>
  <c r="BK3040" i="2"/>
  <c r="BK3036" i="2"/>
  <c r="J3033" i="2"/>
  <c r="J3005" i="2"/>
  <c r="J3000" i="2"/>
  <c r="J2996" i="2"/>
  <c r="J2994" i="2"/>
  <c r="BK2990" i="2"/>
  <c r="BK2435" i="2"/>
  <c r="BK2423" i="2"/>
  <c r="J2399" i="2"/>
  <c r="BK2369" i="2"/>
  <c r="BK2264" i="2"/>
  <c r="J2253" i="2"/>
  <c r="J2211" i="2"/>
  <c r="BK2184" i="2"/>
  <c r="J2136" i="2"/>
  <c r="BK2104" i="2"/>
  <c r="BK2064" i="2"/>
  <c r="J2034" i="2"/>
  <c r="BK2002" i="2"/>
  <c r="J1965" i="2"/>
  <c r="BK988" i="2"/>
  <c r="BK943" i="2"/>
  <c r="J893" i="2"/>
  <c r="J861" i="2"/>
  <c r="J814" i="2"/>
  <c r="J792" i="2"/>
  <c r="J548" i="2"/>
  <c r="J502" i="2"/>
  <c r="J473" i="2"/>
  <c r="J434" i="2"/>
  <c r="J417" i="2"/>
  <c r="BK385" i="2"/>
  <c r="J364" i="2"/>
  <c r="J313" i="2"/>
  <c r="J300" i="2"/>
  <c r="J257" i="2"/>
  <c r="BK2441" i="2"/>
  <c r="J2411" i="2"/>
  <c r="BK2370" i="2"/>
  <c r="BK2285" i="2"/>
  <c r="J2248" i="2"/>
  <c r="J2228" i="2"/>
  <c r="BK2190" i="2"/>
  <c r="BK2159" i="2"/>
  <c r="BK2129" i="2"/>
  <c r="J2065" i="2"/>
  <c r="BK2053" i="2"/>
  <c r="BK2026" i="2"/>
  <c r="J2007" i="2"/>
  <c r="J1974" i="2"/>
  <c r="BK993" i="2"/>
  <c r="BK980" i="2"/>
  <c r="BK917" i="2"/>
  <c r="BK872" i="2"/>
  <c r="BK829" i="2"/>
  <c r="J805" i="2"/>
  <c r="BK770" i="2"/>
  <c r="J529" i="2"/>
  <c r="J519" i="2"/>
  <c r="BK488" i="2"/>
  <c r="J458" i="2"/>
  <c r="J436" i="2"/>
  <c r="J409" i="2"/>
  <c r="BK370" i="2"/>
  <c r="BK318" i="2"/>
  <c r="J298" i="2"/>
  <c r="BK2434" i="2"/>
  <c r="J2378" i="2"/>
  <c r="J2293" i="2"/>
  <c r="BK2258" i="2"/>
  <c r="BK2179" i="2"/>
  <c r="J2129" i="2"/>
  <c r="J2108" i="2"/>
  <c r="J2077" i="2"/>
  <c r="J1995" i="2"/>
  <c r="J1954" i="2"/>
  <c r="BK990" i="2"/>
  <c r="J950" i="2"/>
  <c r="J916" i="2"/>
  <c r="BK862" i="2"/>
  <c r="J830" i="2"/>
  <c r="J797" i="2"/>
  <c r="J770" i="2"/>
  <c r="BK535" i="2"/>
  <c r="BK452" i="2"/>
  <c r="BK423" i="2"/>
  <c r="BK401" i="2"/>
  <c r="J355" i="2"/>
  <c r="BK333" i="2"/>
  <c r="J297" i="2"/>
  <c r="J277" i="2"/>
  <c r="BK262" i="2"/>
  <c r="BK2426" i="2"/>
  <c r="J2404" i="2"/>
  <c r="J2385" i="2"/>
  <c r="BK2371" i="2"/>
  <c r="J2305" i="2"/>
  <c r="BK2261" i="2"/>
  <c r="BK2211" i="2"/>
  <c r="J2118" i="2"/>
  <c r="J2093" i="2"/>
  <c r="BK2067" i="2"/>
  <c r="J1977" i="2"/>
  <c r="J928" i="2"/>
  <c r="BK883" i="2"/>
  <c r="BK864" i="2"/>
  <c r="J817" i="2"/>
  <c r="BK574" i="2"/>
  <c r="J547" i="2"/>
  <c r="BK497" i="2"/>
  <c r="J462" i="2"/>
  <c r="J439" i="2"/>
  <c r="BK406" i="2"/>
  <c r="BK390" i="2"/>
  <c r="J369" i="2"/>
  <c r="BK334" i="2"/>
  <c r="J308" i="2"/>
  <c r="BK258" i="2"/>
  <c r="J2433" i="2"/>
  <c r="J2394" i="2"/>
  <c r="BK2287" i="2"/>
  <c r="BK2267" i="2"/>
  <c r="J2227" i="2"/>
  <c r="J2176" i="2"/>
  <c r="J2145" i="2"/>
  <c r="J2080" i="2"/>
  <c r="J2049" i="2"/>
  <c r="J2019" i="2"/>
  <c r="BK1991" i="2"/>
  <c r="J1958" i="2"/>
  <c r="BK997" i="2"/>
  <c r="J975" i="2"/>
  <c r="BK937" i="2"/>
  <c r="J921" i="2"/>
  <c r="BK894" i="2"/>
  <c r="J875" i="2"/>
  <c r="BK836" i="2"/>
  <c r="BK812" i="2"/>
  <c r="BK792" i="2"/>
  <c r="J764" i="2"/>
  <c r="BK575" i="2"/>
  <c r="J516" i="2"/>
  <c r="BK482" i="2"/>
  <c r="BK435" i="2"/>
  <c r="J404" i="2"/>
  <c r="J384" i="2"/>
  <c r="BK364" i="2"/>
  <c r="BK353" i="2"/>
  <c r="J312" i="2"/>
  <c r="BK284" i="2"/>
  <c r="J272" i="2"/>
  <c r="BK264" i="2"/>
  <c r="J248" i="2"/>
  <c r="J2422" i="2"/>
  <c r="J2383" i="2"/>
  <c r="J2295" i="2"/>
  <c r="J2286" i="2"/>
  <c r="BK2249" i="2"/>
  <c r="BK2226" i="2"/>
  <c r="J2185" i="2"/>
  <c r="BK2174" i="2"/>
  <c r="BK2147" i="2"/>
  <c r="BK2112" i="2"/>
  <c r="BK2098" i="2"/>
  <c r="J2081" i="2"/>
  <c r="BK2056" i="2"/>
  <c r="BK2019" i="2"/>
  <c r="J985" i="2"/>
  <c r="J946" i="2"/>
  <c r="BK898" i="2"/>
  <c r="J860" i="2"/>
  <c r="J839" i="2"/>
  <c r="BK807" i="2"/>
  <c r="J549" i="2"/>
  <c r="BK516" i="2"/>
  <c r="J461" i="2"/>
  <c r="J442" i="2"/>
  <c r="J411" i="2"/>
  <c r="BK374" i="2"/>
  <c r="J356" i="2"/>
  <c r="BK307" i="2"/>
  <c r="BK269" i="2"/>
  <c r="J2423" i="2"/>
  <c r="BK2394" i="2"/>
  <c r="BK2280" i="2"/>
  <c r="BK2228" i="2"/>
  <c r="J2192" i="2"/>
  <c r="J2169" i="2"/>
  <c r="BK2127" i="2"/>
  <c r="J2104" i="2"/>
  <c r="BK2088" i="2"/>
  <c r="BK2052" i="2"/>
  <c r="J2030" i="2"/>
  <c r="J2012" i="2"/>
  <c r="J1985" i="2"/>
  <c r="J954" i="2"/>
  <c r="BK920" i="2"/>
  <c r="J883" i="2"/>
  <c r="J864" i="2"/>
  <c r="J827" i="2"/>
  <c r="BK776" i="2"/>
  <c r="J531" i="2"/>
  <c r="J495" i="2"/>
  <c r="J470" i="2"/>
  <c r="J422" i="2"/>
  <c r="BK388" i="2"/>
  <c r="J362" i="2"/>
  <c r="J339" i="2"/>
  <c r="BK309" i="2"/>
  <c r="J263" i="2"/>
  <c r="J2379" i="2"/>
  <c r="J2259" i="2"/>
  <c r="BK2229" i="2"/>
  <c r="BK2204" i="2"/>
  <c r="J2164" i="2"/>
  <c r="J2128" i="2"/>
  <c r="J2096" i="2"/>
  <c r="J2047" i="2"/>
  <c r="BK2011" i="2"/>
  <c r="J1991" i="2"/>
  <c r="J1971" i="2"/>
  <c r="J979" i="2"/>
  <c r="BK930" i="2"/>
  <c r="J868" i="2"/>
  <c r="J835" i="2"/>
  <c r="BK802" i="2"/>
  <c r="BK762" i="2"/>
  <c r="BK553" i="2"/>
  <c r="BK495" i="2"/>
  <c r="J483" i="2"/>
  <c r="BK456" i="2"/>
  <c r="BK395" i="2"/>
  <c r="BK361" i="2"/>
  <c r="BK341" i="2"/>
  <c r="J304" i="2"/>
  <c r="BK256" i="2"/>
  <c r="J3070" i="2"/>
  <c r="J3067" i="2"/>
  <c r="BK3063" i="2"/>
  <c r="J3059" i="2"/>
  <c r="J3055" i="2"/>
  <c r="J3048" i="2"/>
  <c r="BK3044" i="2"/>
  <c r="BK3039" i="2"/>
  <c r="J3035" i="2"/>
  <c r="BK3007" i="2"/>
  <c r="BK3004" i="2"/>
  <c r="BK3001" i="2"/>
  <c r="BK2997" i="2"/>
  <c r="BK2993" i="2"/>
  <c r="J2990" i="2"/>
  <c r="BK2431" i="2"/>
  <c r="J2420" i="2"/>
  <c r="BK2396" i="2"/>
  <c r="BK2378" i="2"/>
  <c r="J2261" i="2"/>
  <c r="BK2237" i="2"/>
  <c r="BK2191" i="2"/>
  <c r="BK2161" i="2"/>
  <c r="J2124" i="2"/>
  <c r="BK2089" i="2"/>
  <c r="BK2038" i="2"/>
  <c r="BK2012" i="2"/>
  <c r="BK1981" i="2"/>
  <c r="BK1969" i="2"/>
  <c r="J997" i="2"/>
  <c r="BK955" i="2"/>
  <c r="BK919" i="2"/>
  <c r="J892" i="2"/>
  <c r="BK860" i="2"/>
  <c r="BK825" i="2"/>
  <c r="J793" i="2"/>
  <c r="J757" i="2"/>
  <c r="J557" i="2"/>
  <c r="J512" i="2"/>
  <c r="J494" i="2"/>
  <c r="J474" i="2"/>
  <c r="BK429" i="2"/>
  <c r="J392" i="2"/>
  <c r="BK366" i="2"/>
  <c r="BK330" i="2"/>
  <c r="BK302" i="2"/>
  <c r="BK272" i="2"/>
  <c r="BK253" i="2"/>
  <c r="BK2385" i="2"/>
  <c r="BK2263" i="2"/>
  <c r="BK2198" i="2"/>
  <c r="J2189" i="2"/>
  <c r="J2132" i="2"/>
  <c r="J2075" i="2"/>
  <c r="J2055" i="2"/>
  <c r="J2009" i="2"/>
  <c r="BK1980" i="2"/>
  <c r="J1956" i="2"/>
  <c r="BK928" i="2"/>
  <c r="BK856" i="2"/>
  <c r="J831" i="2"/>
  <c r="J806" i="2"/>
  <c r="BK774" i="2"/>
  <c r="BK568" i="2"/>
  <c r="BK531" i="2"/>
  <c r="BK510" i="2"/>
  <c r="J486" i="2"/>
  <c r="BK457" i="2"/>
  <c r="J425" i="2"/>
  <c r="BK394" i="2"/>
  <c r="J346" i="2"/>
  <c r="BK312" i="2"/>
  <c r="BK282" i="2"/>
  <c r="J245" i="2"/>
  <c r="BK2438" i="2"/>
  <c r="BK2398" i="2"/>
  <c r="J2353" i="2"/>
  <c r="J2299" i="2"/>
  <c r="BK2262" i="2"/>
  <c r="J2205" i="2"/>
  <c r="J2174" i="2"/>
  <c r="BK2145" i="2"/>
  <c r="J2113" i="2"/>
  <c r="J2082" i="2"/>
  <c r="BK2045" i="2"/>
  <c r="J2001" i="2"/>
  <c r="BK1986" i="2"/>
  <c r="BK985" i="2"/>
  <c r="J949" i="2"/>
  <c r="J896" i="2"/>
  <c r="BK853" i="2"/>
  <c r="J824" i="2"/>
  <c r="BK801" i="2"/>
  <c r="J773" i="2"/>
  <c r="J561" i="2"/>
  <c r="J530" i="2"/>
  <c r="BK485" i="2"/>
  <c r="BK422" i="2"/>
  <c r="BK375" i="2"/>
  <c r="J336" i="2"/>
  <c r="BK319" i="2"/>
  <c r="BK303" i="2"/>
  <c r="J290" i="2"/>
  <c r="BK268" i="2"/>
  <c r="BK252" i="2"/>
  <c r="BK2415" i="2"/>
  <c r="BK2309" i="2"/>
  <c r="BK2271" i="2"/>
  <c r="BK2233" i="2"/>
  <c r="BK2202" i="2"/>
  <c r="BK2119" i="2"/>
  <c r="J2078" i="2"/>
  <c r="J2064" i="2"/>
  <c r="BK2006" i="2"/>
  <c r="BK973" i="2"/>
  <c r="J904" i="2"/>
  <c r="BK871" i="2"/>
  <c r="J834" i="2"/>
  <c r="J567" i="2"/>
  <c r="J534" i="2"/>
  <c r="J501" i="2"/>
  <c r="BK466" i="2"/>
  <c r="BK436" i="2"/>
  <c r="BK405" i="2"/>
  <c r="J373" i="2"/>
  <c r="J344" i="2"/>
  <c r="J283" i="2"/>
  <c r="BK265" i="2"/>
  <c r="BK2422" i="2"/>
  <c r="J2355" i="2"/>
  <c r="J2285" i="2"/>
  <c r="BK2259" i="2"/>
  <c r="BK2199" i="2"/>
  <c r="J2166" i="2"/>
  <c r="BK2108" i="2"/>
  <c r="BK2091" i="2"/>
  <c r="J2068" i="2"/>
  <c r="J2025" i="2"/>
  <c r="BK1992" i="2"/>
  <c r="J1981" i="2"/>
  <c r="J1953" i="2"/>
  <c r="J1002" i="2"/>
  <c r="BK977" i="2"/>
  <c r="J939" i="2"/>
  <c r="BK913" i="2"/>
  <c r="BK886" i="2"/>
  <c r="J867" i="2"/>
  <c r="BK846" i="2"/>
  <c r="J799" i="2"/>
  <c r="J780" i="2"/>
  <c r="BK757" i="2"/>
  <c r="J568" i="2"/>
  <c r="BK549" i="2"/>
  <c r="BK514" i="2"/>
  <c r="BK478" i="2"/>
  <c r="BK419" i="2"/>
  <c r="BK391" i="2"/>
  <c r="J375" i="2"/>
  <c r="BK352" i="2"/>
  <c r="BK289" i="2"/>
  <c r="J280" i="2"/>
  <c r="J254" i="2"/>
  <c r="R244" i="2" l="1"/>
  <c r="R314" i="2"/>
  <c r="T329" i="2"/>
  <c r="BK432" i="2"/>
  <c r="J432" i="2" s="1"/>
  <c r="J104" i="2" s="1"/>
  <c r="R451" i="2"/>
  <c r="R455" i="2"/>
  <c r="R459" i="2"/>
  <c r="R464" i="2"/>
  <c r="BK505" i="2"/>
  <c r="J505" i="2" s="1"/>
  <c r="J115" i="2" s="1"/>
  <c r="T527" i="2"/>
  <c r="P539" i="2"/>
  <c r="T791" i="2"/>
  <c r="T840" i="2"/>
  <c r="R902" i="2"/>
  <c r="R918" i="2"/>
  <c r="R931" i="2"/>
  <c r="BK958" i="2"/>
  <c r="J958" i="2" s="1"/>
  <c r="J143" i="2" s="1"/>
  <c r="BK966" i="2"/>
  <c r="J966" i="2" s="1"/>
  <c r="J145" i="2" s="1"/>
  <c r="BK982" i="2"/>
  <c r="J982" i="2" s="1"/>
  <c r="J150" i="2" s="1"/>
  <c r="T989" i="2"/>
  <c r="P1000" i="2"/>
  <c r="R1989" i="2"/>
  <c r="T2033" i="2"/>
  <c r="R2224" i="2"/>
  <c r="T2241" i="2"/>
  <c r="BK2252" i="2"/>
  <c r="J2252" i="2" s="1"/>
  <c r="J186" i="2" s="1"/>
  <c r="BK2257" i="2"/>
  <c r="BK2273" i="2"/>
  <c r="J2273" i="2" s="1"/>
  <c r="J192" i="2" s="1"/>
  <c r="BK2352" i="2"/>
  <c r="J2352" i="2" s="1"/>
  <c r="J197" i="2" s="1"/>
  <c r="P2367" i="2"/>
  <c r="BK2408" i="2"/>
  <c r="J2408" i="2" s="1"/>
  <c r="J208" i="2" s="1"/>
  <c r="T3052" i="2"/>
  <c r="T3050" i="2" s="1"/>
  <c r="BK244" i="2"/>
  <c r="BK314" i="2"/>
  <c r="J314" i="2" s="1"/>
  <c r="J100" i="2" s="1"/>
  <c r="BK329" i="2"/>
  <c r="J329" i="2" s="1"/>
  <c r="J101" i="2" s="1"/>
  <c r="T432" i="2"/>
  <c r="BK471" i="2"/>
  <c r="J471" i="2" s="1"/>
  <c r="J111" i="2" s="1"/>
  <c r="R500" i="2"/>
  <c r="P527" i="2"/>
  <c r="T536" i="2"/>
  <c r="P545" i="2"/>
  <c r="R573" i="2"/>
  <c r="R754" i="2"/>
  <c r="BK826" i="2"/>
  <c r="J826" i="2" s="1"/>
  <c r="J129" i="2" s="1"/>
  <c r="T884" i="2"/>
  <c r="P906" i="2"/>
  <c r="R911" i="2"/>
  <c r="BK936" i="2"/>
  <c r="J936" i="2" s="1"/>
  <c r="J141" i="2" s="1"/>
  <c r="R958" i="2"/>
  <c r="P966" i="2"/>
  <c r="BK989" i="2"/>
  <c r="J989" i="2" s="1"/>
  <c r="J151" i="2" s="1"/>
  <c r="BK1000" i="2"/>
  <c r="J1000" i="2" s="1"/>
  <c r="J153" i="2" s="1"/>
  <c r="P1951" i="2"/>
  <c r="P2018" i="2"/>
  <c r="R2033" i="2"/>
  <c r="R2234" i="2"/>
  <c r="P2244" i="2"/>
  <c r="P2257" i="2"/>
  <c r="T2273" i="2"/>
  <c r="T2352" i="2"/>
  <c r="T2367" i="2"/>
  <c r="R2408" i="2"/>
  <c r="T2408" i="2"/>
  <c r="P2989" i="2"/>
  <c r="P2987" i="2" s="1"/>
  <c r="R3031" i="2"/>
  <c r="R3029" i="2" s="1"/>
  <c r="R3052" i="2"/>
  <c r="R3050" i="2" s="1"/>
  <c r="T345" i="2"/>
  <c r="P451" i="2"/>
  <c r="R471" i="2"/>
  <c r="P505" i="2"/>
  <c r="BK536" i="2"/>
  <c r="J536" i="2" s="1"/>
  <c r="J117" i="2" s="1"/>
  <c r="P754" i="2"/>
  <c r="T815" i="2"/>
  <c r="T826" i="2"/>
  <c r="P884" i="2"/>
  <c r="BK906" i="2"/>
  <c r="J906" i="2" s="1"/>
  <c r="J134" i="2" s="1"/>
  <c r="P918" i="2"/>
  <c r="P931" i="2"/>
  <c r="BK963" i="2"/>
  <c r="J963" i="2" s="1"/>
  <c r="J144" i="2" s="1"/>
  <c r="T966" i="2"/>
  <c r="R972" i="2"/>
  <c r="R989" i="2"/>
  <c r="R1000" i="2"/>
  <c r="T1951" i="2"/>
  <c r="T2018" i="2"/>
  <c r="BK2050" i="2"/>
  <c r="J2050" i="2" s="1"/>
  <c r="J161" i="2" s="1"/>
  <c r="BK2117" i="2"/>
  <c r="J2117" i="2" s="1"/>
  <c r="J162" i="2" s="1"/>
  <c r="BK2135" i="2"/>
  <c r="J2135" i="2" s="1"/>
  <c r="J163" i="2" s="1"/>
  <c r="R2135" i="2"/>
  <c r="BK2143" i="2"/>
  <c r="J2143" i="2" s="1"/>
  <c r="J166" i="2" s="1"/>
  <c r="R2143" i="2"/>
  <c r="T2146" i="2"/>
  <c r="T2151" i="2"/>
  <c r="T2158" i="2"/>
  <c r="P2183" i="2"/>
  <c r="P2188" i="2"/>
  <c r="BK2210" i="2"/>
  <c r="J2210" i="2" s="1"/>
  <c r="J176" i="2" s="1"/>
  <c r="R2210" i="2"/>
  <c r="R2215" i="2"/>
  <c r="P2224" i="2"/>
  <c r="BK2241" i="2"/>
  <c r="J2241" i="2" s="1"/>
  <c r="J184" i="2" s="1"/>
  <c r="T2244" i="2"/>
  <c r="BK2278" i="2"/>
  <c r="J2278" i="2" s="1"/>
  <c r="J194" i="2" s="1"/>
  <c r="T2362" i="2"/>
  <c r="T2392" i="2"/>
  <c r="R2413" i="2"/>
  <c r="BK3052" i="2"/>
  <c r="BK3050" i="2" s="1"/>
  <c r="J3050" i="2" s="1"/>
  <c r="J217" i="2" s="1"/>
  <c r="T244" i="2"/>
  <c r="T314" i="2"/>
  <c r="P329" i="2"/>
  <c r="P432" i="2"/>
  <c r="P455" i="2"/>
  <c r="P459" i="2"/>
  <c r="BK464" i="2"/>
  <c r="J464" i="2" s="1"/>
  <c r="J110" i="2" s="1"/>
  <c r="BK500" i="2"/>
  <c r="J500" i="2" s="1"/>
  <c r="J112" i="2" s="1"/>
  <c r="R527" i="2"/>
  <c r="BK545" i="2"/>
  <c r="J545" i="2" s="1"/>
  <c r="J122" i="2" s="1"/>
  <c r="BK573" i="2"/>
  <c r="J573" i="2" s="1"/>
  <c r="J123" i="2" s="1"/>
  <c r="BK754" i="2"/>
  <c r="BK815" i="2"/>
  <c r="J815" i="2" s="1"/>
  <c r="J128" i="2" s="1"/>
  <c r="R840" i="2"/>
  <c r="T911" i="2"/>
  <c r="R936" i="2"/>
  <c r="P963" i="2"/>
  <c r="P982" i="2"/>
  <c r="P992" i="2"/>
  <c r="T1989" i="2"/>
  <c r="BK2244" i="2"/>
  <c r="J2244" i="2" s="1"/>
  <c r="J185" i="2" s="1"/>
  <c r="T2257" i="2"/>
  <c r="P2273" i="2"/>
  <c r="R2352" i="2"/>
  <c r="BK2367" i="2"/>
  <c r="J2367" i="2" s="1"/>
  <c r="J202" i="2" s="1"/>
  <c r="P2392" i="2"/>
  <c r="BK2413" i="2"/>
  <c r="J2413" i="2" s="1"/>
  <c r="J210" i="2" s="1"/>
  <c r="BK3031" i="2"/>
  <c r="BK3029" i="2" s="1"/>
  <c r="J3029" i="2" s="1"/>
  <c r="J214" i="2" s="1"/>
  <c r="P3052" i="2"/>
  <c r="P3050" i="2" s="1"/>
  <c r="P345" i="2"/>
  <c r="T451" i="2"/>
  <c r="T455" i="2"/>
  <c r="T459" i="2"/>
  <c r="T464" i="2"/>
  <c r="T500" i="2"/>
  <c r="R536" i="2"/>
  <c r="R545" i="2"/>
  <c r="P573" i="2"/>
  <c r="T754" i="2"/>
  <c r="P815" i="2"/>
  <c r="P826" i="2"/>
  <c r="BK884" i="2"/>
  <c r="J884" i="2" s="1"/>
  <c r="J131" i="2" s="1"/>
  <c r="P902" i="2"/>
  <c r="BK918" i="2"/>
  <c r="J918" i="2" s="1"/>
  <c r="J137" i="2" s="1"/>
  <c r="P936" i="2"/>
  <c r="T958" i="2"/>
  <c r="R966" i="2"/>
  <c r="P972" i="2"/>
  <c r="BK992" i="2"/>
  <c r="J992" i="2" s="1"/>
  <c r="J152" i="2" s="1"/>
  <c r="T1000" i="2"/>
  <c r="P1989" i="2"/>
  <c r="BK2033" i="2"/>
  <c r="J2033" i="2" s="1"/>
  <c r="J159" i="2" s="1"/>
  <c r="R2050" i="2"/>
  <c r="R2117" i="2"/>
  <c r="BK2139" i="2"/>
  <c r="J2139" i="2" s="1"/>
  <c r="J165" i="2" s="1"/>
  <c r="R2139" i="2"/>
  <c r="BK2146" i="2"/>
  <c r="J2146" i="2" s="1"/>
  <c r="J167" i="2" s="1"/>
  <c r="R2146" i="2"/>
  <c r="P2151" i="2"/>
  <c r="P2158" i="2"/>
  <c r="T2183" i="2"/>
  <c r="T2188" i="2"/>
  <c r="BK2215" i="2"/>
  <c r="J2215" i="2" s="1"/>
  <c r="J177" i="2" s="1"/>
  <c r="T2215" i="2"/>
  <c r="R2218" i="2"/>
  <c r="T2234" i="2"/>
  <c r="R2244" i="2"/>
  <c r="P2278" i="2"/>
  <c r="R2362" i="2"/>
  <c r="R2392" i="2"/>
  <c r="T2413" i="2"/>
  <c r="R345" i="2"/>
  <c r="BK451" i="2"/>
  <c r="J451" i="2" s="1"/>
  <c r="J105" i="2" s="1"/>
  <c r="P471" i="2"/>
  <c r="T505" i="2"/>
  <c r="T539" i="2"/>
  <c r="BK791" i="2"/>
  <c r="J791" i="2" s="1"/>
  <c r="J127" i="2" s="1"/>
  <c r="R815" i="2"/>
  <c r="R826" i="2"/>
  <c r="R884" i="2"/>
  <c r="R906" i="2"/>
  <c r="P911" i="2"/>
  <c r="BK931" i="2"/>
  <c r="J931" i="2" s="1"/>
  <c r="J138" i="2" s="1"/>
  <c r="R963" i="2"/>
  <c r="T982" i="2"/>
  <c r="T992" i="2"/>
  <c r="BK1951" i="2"/>
  <c r="J1951" i="2" s="1"/>
  <c r="J156" i="2" s="1"/>
  <c r="BK2018" i="2"/>
  <c r="J2018" i="2" s="1"/>
  <c r="J158" i="2" s="1"/>
  <c r="P2033" i="2"/>
  <c r="P2050" i="2"/>
  <c r="P2117" i="2"/>
  <c r="T2135" i="2"/>
  <c r="T2139" i="2"/>
  <c r="T2143" i="2"/>
  <c r="BK2151" i="2"/>
  <c r="J2151" i="2" s="1"/>
  <c r="J169" i="2" s="1"/>
  <c r="BK2158" i="2"/>
  <c r="J2158" i="2" s="1"/>
  <c r="J170" i="2" s="1"/>
  <c r="BK2183" i="2"/>
  <c r="J2183" i="2" s="1"/>
  <c r="J171" i="2" s="1"/>
  <c r="BK2188" i="2"/>
  <c r="J2188" i="2" s="1"/>
  <c r="J174" i="2" s="1"/>
  <c r="T2210" i="2"/>
  <c r="BK2218" i="2"/>
  <c r="J2218" i="2" s="1"/>
  <c r="J178" i="2" s="1"/>
  <c r="T2218" i="2"/>
  <c r="T2224" i="2"/>
  <c r="P2241" i="2"/>
  <c r="R2252" i="2"/>
  <c r="R2278" i="2"/>
  <c r="R2367" i="2"/>
  <c r="P2408" i="2"/>
  <c r="BK2989" i="2"/>
  <c r="BK2987" i="2" s="1"/>
  <c r="J2987" i="2" s="1"/>
  <c r="J211" i="2" s="1"/>
  <c r="P244" i="2"/>
  <c r="P314" i="2"/>
  <c r="R329" i="2"/>
  <c r="R432" i="2"/>
  <c r="T471" i="2"/>
  <c r="R505" i="2"/>
  <c r="P536" i="2"/>
  <c r="R539" i="2"/>
  <c r="R791" i="2"/>
  <c r="BK840" i="2"/>
  <c r="J840" i="2" s="1"/>
  <c r="J130" i="2" s="1"/>
  <c r="BK902" i="2"/>
  <c r="J902" i="2" s="1"/>
  <c r="J132" i="2" s="1"/>
  <c r="T906" i="2"/>
  <c r="T918" i="2"/>
  <c r="T931" i="2"/>
  <c r="P958" i="2"/>
  <c r="T963" i="2"/>
  <c r="T972" i="2"/>
  <c r="P989" i="2"/>
  <c r="BK1989" i="2"/>
  <c r="J1989" i="2" s="1"/>
  <c r="J157" i="2" s="1"/>
  <c r="BK2234" i="2"/>
  <c r="J2234" i="2" s="1"/>
  <c r="J183" i="2" s="1"/>
  <c r="R2241" i="2"/>
  <c r="P2252" i="2"/>
  <c r="T2278" i="2"/>
  <c r="P2352" i="2"/>
  <c r="BK2362" i="2"/>
  <c r="J2362" i="2" s="1"/>
  <c r="J200" i="2" s="1"/>
  <c r="P2362" i="2"/>
  <c r="BK2392" i="2"/>
  <c r="J2392" i="2" s="1"/>
  <c r="J205" i="2" s="1"/>
  <c r="P2413" i="2"/>
  <c r="R2989" i="2"/>
  <c r="R2987" i="2" s="1"/>
  <c r="T3031" i="2"/>
  <c r="T3029" i="2" s="1"/>
  <c r="BK345" i="2"/>
  <c r="J345" i="2" s="1"/>
  <c r="J103" i="2" s="1"/>
  <c r="BK455" i="2"/>
  <c r="J455" i="2" s="1"/>
  <c r="J107" i="2" s="1"/>
  <c r="BK459" i="2"/>
  <c r="J459" i="2" s="1"/>
  <c r="J108" i="2" s="1"/>
  <c r="P464" i="2"/>
  <c r="P500" i="2"/>
  <c r="BK527" i="2"/>
  <c r="J527" i="2" s="1"/>
  <c r="J116" i="2" s="1"/>
  <c r="BK539" i="2"/>
  <c r="J539" i="2" s="1"/>
  <c r="J118" i="2" s="1"/>
  <c r="T545" i="2"/>
  <c r="T573" i="2"/>
  <c r="P791" i="2"/>
  <c r="P840" i="2"/>
  <c r="T902" i="2"/>
  <c r="BK911" i="2"/>
  <c r="J911" i="2" s="1"/>
  <c r="J136" i="2" s="1"/>
  <c r="T936" i="2"/>
  <c r="BK972" i="2"/>
  <c r="R982" i="2"/>
  <c r="R992" i="2"/>
  <c r="R1951" i="2"/>
  <c r="R2018" i="2"/>
  <c r="T2050" i="2"/>
  <c r="T2117" i="2"/>
  <c r="P2135" i="2"/>
  <c r="P2139" i="2"/>
  <c r="P2143" i="2"/>
  <c r="P2146" i="2"/>
  <c r="R2151" i="2"/>
  <c r="R2158" i="2"/>
  <c r="R2183" i="2"/>
  <c r="R2188" i="2"/>
  <c r="P2210" i="2"/>
  <c r="P2215" i="2"/>
  <c r="P2218" i="2"/>
  <c r="BK2224" i="2"/>
  <c r="J2224" i="2" s="1"/>
  <c r="J182" i="2" s="1"/>
  <c r="P2234" i="2"/>
  <c r="T2252" i="2"/>
  <c r="R2257" i="2"/>
  <c r="R2273" i="2"/>
  <c r="T2989" i="2"/>
  <c r="T2987" i="2" s="1"/>
  <c r="P3031" i="2"/>
  <c r="P3029" i="2" s="1"/>
  <c r="BK2270" i="2"/>
  <c r="J2270" i="2" s="1"/>
  <c r="J190" i="2" s="1"/>
  <c r="BK2359" i="2"/>
  <c r="J2359" i="2" s="1"/>
  <c r="J198" i="2" s="1"/>
  <c r="BK2048" i="2"/>
  <c r="J2048" i="2" s="1"/>
  <c r="J160" i="2" s="1"/>
  <c r="BK343" i="2"/>
  <c r="J343" i="2" s="1"/>
  <c r="J102" i="2" s="1"/>
  <c r="BK956" i="2"/>
  <c r="J956" i="2" s="1"/>
  <c r="J142" i="2" s="1"/>
  <c r="BK2208" i="2"/>
  <c r="J2208" i="2" s="1"/>
  <c r="J175" i="2" s="1"/>
  <c r="BK2405" i="2"/>
  <c r="J2405" i="2" s="1"/>
  <c r="J206" i="2" s="1"/>
  <c r="BF257" i="2"/>
  <c r="BF261" i="2"/>
  <c r="BF295" i="2"/>
  <c r="BF297" i="2"/>
  <c r="BF300" i="2"/>
  <c r="BF305" i="2"/>
  <c r="BF307" i="2"/>
  <c r="BF319" i="2"/>
  <c r="BF324" i="2"/>
  <c r="BF326" i="2"/>
  <c r="BF331" i="2"/>
  <c r="BF334" i="2"/>
  <c r="BF336" i="2"/>
  <c r="BF342" i="2"/>
  <c r="BF349" i="2"/>
  <c r="BF366" i="2"/>
  <c r="BF368" i="2"/>
  <c r="BF377" i="2"/>
  <c r="BF395" i="2"/>
  <c r="BF402" i="2"/>
  <c r="BF410" i="2"/>
  <c r="BF422" i="2"/>
  <c r="BF429" i="2"/>
  <c r="BF431" i="2"/>
  <c r="BF446" i="2"/>
  <c r="BF448" i="2"/>
  <c r="BF461" i="2"/>
  <c r="BF467" i="2"/>
  <c r="BF497" i="2"/>
  <c r="BF521" i="2"/>
  <c r="BF526" i="2"/>
  <c r="BF530" i="2"/>
  <c r="BF532" i="2"/>
  <c r="BF534" i="2"/>
  <c r="BF537" i="2"/>
  <c r="BF550" i="2"/>
  <c r="BF760" i="2"/>
  <c r="BF766" i="2"/>
  <c r="BF781" i="2"/>
  <c r="BF787" i="2"/>
  <c r="BF790" i="2"/>
  <c r="BF801" i="2"/>
  <c r="BF804" i="2"/>
  <c r="BF833" i="2"/>
  <c r="BF839" i="2"/>
  <c r="BF843" i="2"/>
  <c r="BF852" i="2"/>
  <c r="BF871" i="2"/>
  <c r="BF898" i="2"/>
  <c r="BF900" i="2"/>
  <c r="BF941" i="2"/>
  <c r="BF944" i="2"/>
  <c r="BF954" i="2"/>
  <c r="BF962" i="2"/>
  <c r="BF968" i="2"/>
  <c r="BF979" i="2"/>
  <c r="BF998" i="2"/>
  <c r="BF1964" i="2"/>
  <c r="BF1967" i="2"/>
  <c r="BF1969" i="2"/>
  <c r="BF1975" i="2"/>
  <c r="BF1987" i="2"/>
  <c r="BF1995" i="2"/>
  <c r="BF2001" i="2"/>
  <c r="BF2009" i="2"/>
  <c r="BF2014" i="2"/>
  <c r="BF2016" i="2"/>
  <c r="BF2029" i="2"/>
  <c r="BF2034" i="2"/>
  <c r="BF2038" i="2"/>
  <c r="BF2062" i="2"/>
  <c r="BF2075" i="2"/>
  <c r="BF2087" i="2"/>
  <c r="BF2098" i="2"/>
  <c r="BF2104" i="2"/>
  <c r="BF2123" i="2"/>
  <c r="BF2131" i="2"/>
  <c r="BF2157" i="2"/>
  <c r="BF2162" i="2"/>
  <c r="BF2164" i="2"/>
  <c r="BF2179" i="2"/>
  <c r="BF2189" i="2"/>
  <c r="BF2192" i="2"/>
  <c r="BF2194" i="2"/>
  <c r="BF2197" i="2"/>
  <c r="BF2248" i="2"/>
  <c r="BF2281" i="2"/>
  <c r="BF2289" i="2"/>
  <c r="BF2292" i="2"/>
  <c r="BF2294" i="2"/>
  <c r="BF2298" i="2"/>
  <c r="BF2303" i="2"/>
  <c r="BF2306" i="2"/>
  <c r="BF2353" i="2"/>
  <c r="BF2358" i="2"/>
  <c r="BF2368" i="2"/>
  <c r="BF2372" i="2"/>
  <c r="BF2378" i="2"/>
  <c r="BF2380" i="2"/>
  <c r="BF2395" i="2"/>
  <c r="BF2415" i="2"/>
  <c r="BF2420" i="2"/>
  <c r="BF2426" i="2"/>
  <c r="BF2440" i="2"/>
  <c r="BF2442" i="2"/>
  <c r="BF252" i="2"/>
  <c r="BF277" i="2"/>
  <c r="BF286" i="2"/>
  <c r="BF289" i="2"/>
  <c r="BF293" i="2"/>
  <c r="BF302" i="2"/>
  <c r="BF304" i="2"/>
  <c r="BF313" i="2"/>
  <c r="BF316" i="2"/>
  <c r="BF318" i="2"/>
  <c r="BF339" i="2"/>
  <c r="BF353" i="2"/>
  <c r="BF374" i="2"/>
  <c r="BF382" i="2"/>
  <c r="BF414" i="2"/>
  <c r="BF421" i="2"/>
  <c r="BF444" i="2"/>
  <c r="BF470" i="2"/>
  <c r="BF486" i="2"/>
  <c r="BF493" i="2"/>
  <c r="BF495" i="2"/>
  <c r="BF506" i="2"/>
  <c r="BF518" i="2"/>
  <c r="BF520" i="2"/>
  <c r="BF541" i="2"/>
  <c r="BF551" i="2"/>
  <c r="BF553" i="2"/>
  <c r="BF756" i="2"/>
  <c r="BF761" i="2"/>
  <c r="BF763" i="2"/>
  <c r="BF767" i="2"/>
  <c r="BF799" i="2"/>
  <c r="BF802" i="2"/>
  <c r="BF805" i="2"/>
  <c r="BF807" i="2"/>
  <c r="BF812" i="2"/>
  <c r="BF814" i="2"/>
  <c r="BF823" i="2"/>
  <c r="BF829" i="2"/>
  <c r="BF837" i="2"/>
  <c r="BF841" i="2"/>
  <c r="BF849" i="2"/>
  <c r="BF853" i="2"/>
  <c r="BF870" i="2"/>
  <c r="BF877" i="2"/>
  <c r="BF889" i="2"/>
  <c r="BF893" i="2"/>
  <c r="BF896" i="2"/>
  <c r="BF914" i="2"/>
  <c r="BF917" i="2"/>
  <c r="BF923" i="2"/>
  <c r="BF938" i="2"/>
  <c r="BF943" i="2"/>
  <c r="BF947" i="2"/>
  <c r="BF950" i="2"/>
  <c r="BF957" i="2"/>
  <c r="BF984" i="2"/>
  <c r="BF1953" i="2"/>
  <c r="BF1957" i="2"/>
  <c r="BF1965" i="2"/>
  <c r="BF1968" i="2"/>
  <c r="BF1990" i="2"/>
  <c r="BF2031" i="2"/>
  <c r="BF2039" i="2"/>
  <c r="BF2043" i="2"/>
  <c r="BF2045" i="2"/>
  <c r="BF2053" i="2"/>
  <c r="BF2055" i="2"/>
  <c r="BF2057" i="2"/>
  <c r="BF2083" i="2"/>
  <c r="BF2089" i="2"/>
  <c r="BF2091" i="2"/>
  <c r="BF2108" i="2"/>
  <c r="BF2114" i="2"/>
  <c r="BF2122" i="2"/>
  <c r="BF2124" i="2"/>
  <c r="BF2128" i="2"/>
  <c r="BF2132" i="2"/>
  <c r="BF2142" i="2"/>
  <c r="BF2145" i="2"/>
  <c r="BF2149" i="2"/>
  <c r="BF2170" i="2"/>
  <c r="BF2172" i="2"/>
  <c r="BF2181" i="2"/>
  <c r="BF2190" i="2"/>
  <c r="BF2193" i="2"/>
  <c r="BF2195" i="2"/>
  <c r="BF2200" i="2"/>
  <c r="BF2229" i="2"/>
  <c r="BF2240" i="2"/>
  <c r="BF2246" i="2"/>
  <c r="BF2251" i="2"/>
  <c r="BF2280" i="2"/>
  <c r="BF2284" i="2"/>
  <c r="BF2287" i="2"/>
  <c r="BF2291" i="2"/>
  <c r="BF2293" i="2"/>
  <c r="BF2295" i="2"/>
  <c r="BF2299" i="2"/>
  <c r="BF2301" i="2"/>
  <c r="BF2355" i="2"/>
  <c r="BF2360" i="2"/>
  <c r="BF2377" i="2"/>
  <c r="BF2394" i="2"/>
  <c r="BF2399" i="2"/>
  <c r="BF2423" i="2"/>
  <c r="BF2430" i="2"/>
  <c r="BF2438" i="2"/>
  <c r="BF247" i="2"/>
  <c r="BF250" i="2"/>
  <c r="BF256" i="2"/>
  <c r="BF258" i="2"/>
  <c r="BF274" i="2"/>
  <c r="BF282" i="2"/>
  <c r="BF285" i="2"/>
  <c r="BF311" i="2"/>
  <c r="BF338" i="2"/>
  <c r="BF344" i="2"/>
  <c r="BF352" i="2"/>
  <c r="BF362" i="2"/>
  <c r="BF367" i="2"/>
  <c r="BF373" i="2"/>
  <c r="BF378" i="2"/>
  <c r="BF381" i="2"/>
  <c r="BF390" i="2"/>
  <c r="BF394" i="2"/>
  <c r="BF420" i="2"/>
  <c r="BF425" i="2"/>
  <c r="BF428" i="2"/>
  <c r="BF430" i="2"/>
  <c r="BF437" i="2"/>
  <c r="BF457" i="2"/>
  <c r="BF460" i="2"/>
  <c r="BF462" i="2"/>
  <c r="BF469" i="2"/>
  <c r="BF474" i="2"/>
  <c r="BF477" i="2"/>
  <c r="BF481" i="2"/>
  <c r="BF483" i="2"/>
  <c r="BF491" i="2"/>
  <c r="BF494" i="2"/>
  <c r="BF509" i="2"/>
  <c r="BF511" i="2"/>
  <c r="BF513" i="2"/>
  <c r="BF519" i="2"/>
  <c r="BF523" i="2"/>
  <c r="BF546" i="2"/>
  <c r="BF549" i="2"/>
  <c r="BF552" i="2"/>
  <c r="BF566" i="2"/>
  <c r="BF568" i="2"/>
  <c r="BF758" i="2"/>
  <c r="BF771" i="2"/>
  <c r="BF776" i="2"/>
  <c r="BF778" i="2"/>
  <c r="BF789" i="2"/>
  <c r="BF798" i="2"/>
  <c r="BF806" i="2"/>
  <c r="BF827" i="2"/>
  <c r="BF835" i="2"/>
  <c r="BF845" i="2"/>
  <c r="BF848" i="2"/>
  <c r="BF850" i="2"/>
  <c r="BF858" i="2"/>
  <c r="BF880" i="2"/>
  <c r="BF885" i="2"/>
  <c r="BF894" i="2"/>
  <c r="BF919" i="2"/>
  <c r="BF925" i="2"/>
  <c r="BF929" i="2"/>
  <c r="BF937" i="2"/>
  <c r="BF961" i="2"/>
  <c r="BF965" i="2"/>
  <c r="BF973" i="2"/>
  <c r="BF991" i="2"/>
  <c r="BF995" i="2"/>
  <c r="BF997" i="2"/>
  <c r="BF999" i="2"/>
  <c r="BF1959" i="2"/>
  <c r="BF1962" i="2"/>
  <c r="BF1972" i="2"/>
  <c r="BF1977" i="2"/>
  <c r="BF1984" i="2"/>
  <c r="BF2003" i="2"/>
  <c r="BF2008" i="2"/>
  <c r="BF2010" i="2"/>
  <c r="BF2023" i="2"/>
  <c r="BF2026" i="2"/>
  <c r="BF2035" i="2"/>
  <c r="BF2037" i="2"/>
  <c r="BF2047" i="2"/>
  <c r="BF2051" i="2"/>
  <c r="BF2058" i="2"/>
  <c r="BF2063" i="2"/>
  <c r="BF2065" i="2"/>
  <c r="BF2080" i="2"/>
  <c r="BF2092" i="2"/>
  <c r="BF2097" i="2"/>
  <c r="BF2100" i="2"/>
  <c r="BF2102" i="2"/>
  <c r="BF2105" i="2"/>
  <c r="BF2115" i="2"/>
  <c r="BF2125" i="2"/>
  <c r="BF2127" i="2"/>
  <c r="BF2137" i="2"/>
  <c r="BF2152" i="2"/>
  <c r="BF2166" i="2"/>
  <c r="BF2184" i="2"/>
  <c r="BF2211" i="2"/>
  <c r="BF2213" i="2"/>
  <c r="BF2225" i="2"/>
  <c r="BF2227" i="2"/>
  <c r="BF2235" i="2"/>
  <c r="BF2238" i="2"/>
  <c r="BF2259" i="2"/>
  <c r="BF2275" i="2"/>
  <c r="BF2370" i="2"/>
  <c r="BF2375" i="2"/>
  <c r="BF2385" i="2"/>
  <c r="BF2388" i="2"/>
  <c r="BF2393" i="2"/>
  <c r="BF2410" i="2"/>
  <c r="BF2414" i="2"/>
  <c r="BF2416" i="2"/>
  <c r="BF2418" i="2"/>
  <c r="BF2422" i="2"/>
  <c r="BF2428" i="2"/>
  <c r="BF2445" i="2"/>
  <c r="E231" i="2"/>
  <c r="BF249" i="2"/>
  <c r="BF255" i="2"/>
  <c r="BF262" i="2"/>
  <c r="BF265" i="2"/>
  <c r="BF267" i="2"/>
  <c r="BF272" i="2"/>
  <c r="BF284" i="2"/>
  <c r="BF288" i="2"/>
  <c r="BF290" i="2"/>
  <c r="BF292" i="2"/>
  <c r="BF294" i="2"/>
  <c r="BF308" i="2"/>
  <c r="BF320" i="2"/>
  <c r="BF323" i="2"/>
  <c r="BF348" i="2"/>
  <c r="BF357" i="2"/>
  <c r="BF360" i="2"/>
  <c r="BF364" i="2"/>
  <c r="BF372" i="2"/>
  <c r="BF376" i="2"/>
  <c r="BF383" i="2"/>
  <c r="BF386" i="2"/>
  <c r="BF396" i="2"/>
  <c r="BF403" i="2"/>
  <c r="BF405" i="2"/>
  <c r="BF407" i="2"/>
  <c r="BF412" i="2"/>
  <c r="BF427" i="2"/>
  <c r="BF434" i="2"/>
  <c r="BF443" i="2"/>
  <c r="BF452" i="2"/>
  <c r="BF466" i="2"/>
  <c r="BF472" i="2"/>
  <c r="BF478" i="2"/>
  <c r="BF492" i="2"/>
  <c r="BF496" i="2"/>
  <c r="BF507" i="2"/>
  <c r="BF559" i="2"/>
  <c r="BF563" i="2"/>
  <c r="BF762" i="2"/>
  <c r="BF772" i="2"/>
  <c r="BF788" i="2"/>
  <c r="BF797" i="2"/>
  <c r="BF813" i="2"/>
  <c r="BF816" i="2"/>
  <c r="BF825" i="2"/>
  <c r="BF834" i="2"/>
  <c r="BF836" i="2"/>
  <c r="BF861" i="2"/>
  <c r="BF863" i="2"/>
  <c r="BF865" i="2"/>
  <c r="BF867" i="2"/>
  <c r="BF879" i="2"/>
  <c r="BF890" i="2"/>
  <c r="BF899" i="2"/>
  <c r="BF901" i="2"/>
  <c r="BF907" i="2"/>
  <c r="BF912" i="2"/>
  <c r="BF915" i="2"/>
  <c r="BF921" i="2"/>
  <c r="BF926" i="2"/>
  <c r="BF933" i="2"/>
  <c r="BF948" i="2"/>
  <c r="BF955" i="2"/>
  <c r="BF975" i="2"/>
  <c r="BF977" i="2"/>
  <c r="BF986" i="2"/>
  <c r="BF1002" i="2"/>
  <c r="BF1958" i="2"/>
  <c r="BF1966" i="2"/>
  <c r="BF1970" i="2"/>
  <c r="BF1983" i="2"/>
  <c r="BF1986" i="2"/>
  <c r="BF1992" i="2"/>
  <c r="BF1998" i="2"/>
  <c r="BF2002" i="2"/>
  <c r="BF2012" i="2"/>
  <c r="BF2019" i="2"/>
  <c r="BF2021" i="2"/>
  <c r="BF2024" i="2"/>
  <c r="BF2052" i="2"/>
  <c r="BF2068" i="2"/>
  <c r="BF2070" i="2"/>
  <c r="BF2072" i="2"/>
  <c r="BF2077" i="2"/>
  <c r="BF2081" i="2"/>
  <c r="BF2093" i="2"/>
  <c r="BF2096" i="2"/>
  <c r="BF2103" i="2"/>
  <c r="BF2116" i="2"/>
  <c r="BF2136" i="2"/>
  <c r="BF2155" i="2"/>
  <c r="BF2169" i="2"/>
  <c r="BF2171" i="2"/>
  <c r="BF2178" i="2"/>
  <c r="BF2180" i="2"/>
  <c r="BF2185" i="2"/>
  <c r="BF2209" i="2"/>
  <c r="BF2212" i="2"/>
  <c r="BF2220" i="2"/>
  <c r="BF2231" i="2"/>
  <c r="BF2250" i="2"/>
  <c r="BF2267" i="2"/>
  <c r="BF2274" i="2"/>
  <c r="BF2276" i="2"/>
  <c r="BF2296" i="2"/>
  <c r="BF2300" i="2"/>
  <c r="BF2357" i="2"/>
  <c r="BF2389" i="2"/>
  <c r="BF2403" i="2"/>
  <c r="BF2406" i="2"/>
  <c r="BF2419" i="2"/>
  <c r="BF2434" i="2"/>
  <c r="J235" i="2"/>
  <c r="BF245" i="2"/>
  <c r="BF264" i="2"/>
  <c r="BF266" i="2"/>
  <c r="BF270" i="2"/>
  <c r="BF296" i="2"/>
  <c r="BF309" i="2"/>
  <c r="BF321" i="2"/>
  <c r="BF322" i="2"/>
  <c r="BF333" i="2"/>
  <c r="BF341" i="2"/>
  <c r="BF346" i="2"/>
  <c r="BF347" i="2"/>
  <c r="BF354" i="2"/>
  <c r="BF359" i="2"/>
  <c r="BF361" i="2"/>
  <c r="BF370" i="2"/>
  <c r="BF379" i="2"/>
  <c r="BF380" i="2"/>
  <c r="BF388" i="2"/>
  <c r="BF389" i="2"/>
  <c r="BF419" i="2"/>
  <c r="BF435" i="2"/>
  <c r="BF438" i="2"/>
  <c r="BF442" i="2"/>
  <c r="BF445" i="2"/>
  <c r="BF450" i="2"/>
  <c r="BF453" i="2"/>
  <c r="BF468" i="2"/>
  <c r="BF475" i="2"/>
  <c r="BF488" i="2"/>
  <c r="BF516" i="2"/>
  <c r="BF517" i="2"/>
  <c r="BF535" i="2"/>
  <c r="BF538" i="2"/>
  <c r="BF554" i="2"/>
  <c r="BF555" i="2"/>
  <c r="BF558" i="2"/>
  <c r="BF560" i="2"/>
  <c r="BF564" i="2"/>
  <c r="BF565" i="2"/>
  <c r="BF570" i="2"/>
  <c r="BF764" i="2"/>
  <c r="BF765" i="2"/>
  <c r="BF768" i="2"/>
  <c r="BF769" i="2"/>
  <c r="BF777" i="2"/>
  <c r="BF779" i="2"/>
  <c r="BF784" i="2"/>
  <c r="BF795" i="2"/>
  <c r="BF796" i="2"/>
  <c r="BF803" i="2"/>
  <c r="BF808" i="2"/>
  <c r="BF819" i="2"/>
  <c r="BF824" i="2"/>
  <c r="BF831" i="2"/>
  <c r="BF851" i="2"/>
  <c r="BF856" i="2"/>
  <c r="BF869" i="2"/>
  <c r="BF874" i="2"/>
  <c r="BF876" i="2"/>
  <c r="BF882" i="2"/>
  <c r="BF883" i="2"/>
  <c r="BF886" i="2"/>
  <c r="BF897" i="2"/>
  <c r="BF903" i="2"/>
  <c r="BF916" i="2"/>
  <c r="BF920" i="2"/>
  <c r="BF940" i="2"/>
  <c r="BF945" i="2"/>
  <c r="BF946" i="2"/>
  <c r="BF952" i="2"/>
  <c r="BF953" i="2"/>
  <c r="BF959" i="2"/>
  <c r="BF967" i="2"/>
  <c r="BF978" i="2"/>
  <c r="BF1952" i="2"/>
  <c r="BF1954" i="2"/>
  <c r="BF1955" i="2"/>
  <c r="BF1960" i="2"/>
  <c r="BF1971" i="2"/>
  <c r="BF1976" i="2"/>
  <c r="BF1985" i="2"/>
  <c r="BF1991" i="2"/>
  <c r="BF1996" i="2"/>
  <c r="BF1999" i="2"/>
  <c r="BF2006" i="2"/>
  <c r="BF2007" i="2"/>
  <c r="BF2011" i="2"/>
  <c r="BF2022" i="2"/>
  <c r="BF2027" i="2"/>
  <c r="BF2044" i="2"/>
  <c r="BF2049" i="2"/>
  <c r="BF2060" i="2"/>
  <c r="BF2082" i="2"/>
  <c r="BF2084" i="2"/>
  <c r="BF2085" i="2"/>
  <c r="BF2086" i="2"/>
  <c r="BF2106" i="2"/>
  <c r="BF2107" i="2"/>
  <c r="BF2109" i="2"/>
  <c r="BF2110" i="2"/>
  <c r="BF2111" i="2"/>
  <c r="BF2113" i="2"/>
  <c r="BF2118" i="2"/>
  <c r="BF2119" i="2"/>
  <c r="BF2130" i="2"/>
  <c r="BF2140" i="2"/>
  <c r="BF2141" i="2"/>
  <c r="BF2147" i="2"/>
  <c r="BF2165" i="2"/>
  <c r="BF2167" i="2"/>
  <c r="BF2173" i="2"/>
  <c r="BF2174" i="2"/>
  <c r="BF2182" i="2"/>
  <c r="BF2198" i="2"/>
  <c r="BF2203" i="2"/>
  <c r="BF2204" i="2"/>
  <c r="BF2205" i="2"/>
  <c r="BF2207" i="2"/>
  <c r="BF2214" i="2"/>
  <c r="BF2217" i="2"/>
  <c r="BF2219" i="2"/>
  <c r="BF2242" i="2"/>
  <c r="BF2243" i="2"/>
  <c r="BF2247" i="2"/>
  <c r="BF2253" i="2"/>
  <c r="BF2254" i="2"/>
  <c r="BF2268" i="2"/>
  <c r="BF2269" i="2"/>
  <c r="BF2271" i="2"/>
  <c r="BF2286" i="2"/>
  <c r="BF2288" i="2"/>
  <c r="BF2309" i="2"/>
  <c r="BF2364" i="2"/>
  <c r="BF2365" i="2"/>
  <c r="BF2382" i="2"/>
  <c r="BF2402" i="2"/>
  <c r="BF2421" i="2"/>
  <c r="BF2443" i="2"/>
  <c r="BF2990" i="2"/>
  <c r="BF2991" i="2"/>
  <c r="BF2992" i="2"/>
  <c r="BF2993" i="2"/>
  <c r="BF2994" i="2"/>
  <c r="BF2995" i="2"/>
  <c r="BF2996" i="2"/>
  <c r="BF2997" i="2"/>
  <c r="BF2998" i="2"/>
  <c r="BF2999" i="2"/>
  <c r="BF3000" i="2"/>
  <c r="BF3001" i="2"/>
  <c r="BF3002" i="2"/>
  <c r="BF3003" i="2"/>
  <c r="BF3004" i="2"/>
  <c r="BF3005" i="2"/>
  <c r="BF3006" i="2"/>
  <c r="BF3007" i="2"/>
  <c r="BF3032" i="2"/>
  <c r="BF3033" i="2"/>
  <c r="BF3034" i="2"/>
  <c r="BF3035" i="2"/>
  <c r="BF3036" i="2"/>
  <c r="BF3037" i="2"/>
  <c r="BF3038" i="2"/>
  <c r="BF3039" i="2"/>
  <c r="BF3040" i="2"/>
  <c r="BF3041" i="2"/>
  <c r="BF3042" i="2"/>
  <c r="BF3043" i="2"/>
  <c r="BF3044" i="2"/>
  <c r="BF3045" i="2"/>
  <c r="BF3046" i="2"/>
  <c r="BF3047" i="2"/>
  <c r="BF3048" i="2"/>
  <c r="BF3049" i="2"/>
  <c r="BF3053" i="2"/>
  <c r="BF3054" i="2"/>
  <c r="BF3055" i="2"/>
  <c r="BF3056" i="2"/>
  <c r="BF3057" i="2"/>
  <c r="BF3058" i="2"/>
  <c r="BF3059" i="2"/>
  <c r="BF3060" i="2"/>
  <c r="BF3061" i="2"/>
  <c r="BF3062" i="2"/>
  <c r="BF3063" i="2"/>
  <c r="BF3064" i="2"/>
  <c r="BF3065" i="2"/>
  <c r="BF3066" i="2"/>
  <c r="BF3067" i="2"/>
  <c r="BF3068" i="2"/>
  <c r="BF3069" i="2"/>
  <c r="BF3070" i="2"/>
  <c r="BF254" i="2"/>
  <c r="BF263" i="2"/>
  <c r="BF269" i="2"/>
  <c r="BF287" i="2"/>
  <c r="BF298" i="2"/>
  <c r="BF310" i="2"/>
  <c r="BF312" i="2"/>
  <c r="BF317" i="2"/>
  <c r="BF332" i="2"/>
  <c r="BF351" i="2"/>
  <c r="BF356" i="2"/>
  <c r="BF363" i="2"/>
  <c r="BF369" i="2"/>
  <c r="BF371" i="2"/>
  <c r="BF391" i="2"/>
  <c r="BF393" i="2"/>
  <c r="BF398" i="2"/>
  <c r="BF400" i="2"/>
  <c r="BF411" i="2"/>
  <c r="BF413" i="2"/>
  <c r="BF416" i="2"/>
  <c r="BF424" i="2"/>
  <c r="BF426" i="2"/>
  <c r="BF436" i="2"/>
  <c r="BF480" i="2"/>
  <c r="BF490" i="2"/>
  <c r="BF501" i="2"/>
  <c r="BF512" i="2"/>
  <c r="BF515" i="2"/>
  <c r="BF525" i="2"/>
  <c r="BF528" i="2"/>
  <c r="BF531" i="2"/>
  <c r="BF533" i="2"/>
  <c r="BF547" i="2"/>
  <c r="BF572" i="2"/>
  <c r="BF575" i="2"/>
  <c r="BF757" i="2"/>
  <c r="BF759" i="2"/>
  <c r="BF780" i="2"/>
  <c r="BF793" i="2"/>
  <c r="BF800" i="2"/>
  <c r="BF810" i="2"/>
  <c r="BF817" i="2"/>
  <c r="BF821" i="2"/>
  <c r="BF828" i="2"/>
  <c r="BF830" i="2"/>
  <c r="BF832" i="2"/>
  <c r="BF842" i="2"/>
  <c r="BF847" i="2"/>
  <c r="BF854" i="2"/>
  <c r="BF860" i="2"/>
  <c r="BF878" i="2"/>
  <c r="BF881" i="2"/>
  <c r="BF888" i="2"/>
  <c r="BF892" i="2"/>
  <c r="BF895" i="2"/>
  <c r="BF922" i="2"/>
  <c r="BF942" i="2"/>
  <c r="BF983" i="2"/>
  <c r="BF987" i="2"/>
  <c r="BF993" i="2"/>
  <c r="BF1001" i="2"/>
  <c r="BF1993" i="2"/>
  <c r="BF2004" i="2"/>
  <c r="BF2017" i="2"/>
  <c r="BF2020" i="2"/>
  <c r="BF2036" i="2"/>
  <c r="BF2040" i="2"/>
  <c r="BF2054" i="2"/>
  <c r="BF2056" i="2"/>
  <c r="BF2059" i="2"/>
  <c r="BF2069" i="2"/>
  <c r="BF2073" i="2"/>
  <c r="BF2094" i="2"/>
  <c r="BF2099" i="2"/>
  <c r="BF2101" i="2"/>
  <c r="BF2126" i="2"/>
  <c r="BF2133" i="2"/>
  <c r="BF2148" i="2"/>
  <c r="BF2156" i="2"/>
  <c r="BF2159" i="2"/>
  <c r="BF2161" i="2"/>
  <c r="BF2168" i="2"/>
  <c r="BF2175" i="2"/>
  <c r="BF2177" i="2"/>
  <c r="BF2196" i="2"/>
  <c r="BF2202" i="2"/>
  <c r="BF2216" i="2"/>
  <c r="BF2233" i="2"/>
  <c r="BF2236" i="2"/>
  <c r="BF2249" i="2"/>
  <c r="BF2261" i="2"/>
  <c r="BF2263" i="2"/>
  <c r="BF2282" i="2"/>
  <c r="BF2304" i="2"/>
  <c r="BF2308" i="2"/>
  <c r="BF2310" i="2"/>
  <c r="BF2356" i="2"/>
  <c r="BF2371" i="2"/>
  <c r="BF2381" i="2"/>
  <c r="BF2387" i="2"/>
  <c r="BF2396" i="2"/>
  <c r="BF2398" i="2"/>
  <c r="BF2400" i="2"/>
  <c r="BF2404" i="2"/>
  <c r="BF2425" i="2"/>
  <c r="BF2427" i="2"/>
  <c r="BF2429" i="2"/>
  <c r="BF2431" i="2"/>
  <c r="BF2437" i="2"/>
  <c r="BF2439" i="2"/>
  <c r="BF2441" i="2"/>
  <c r="BF246" i="2"/>
  <c r="BF248" i="2"/>
  <c r="BF251" i="2"/>
  <c r="BF253" i="2"/>
  <c r="BF260" i="2"/>
  <c r="BF268" i="2"/>
  <c r="BF271" i="2"/>
  <c r="BF276" i="2"/>
  <c r="BF279" i="2"/>
  <c r="BF281" i="2"/>
  <c r="BF283" i="2"/>
  <c r="BF299" i="2"/>
  <c r="BF315" i="2"/>
  <c r="BF327" i="2"/>
  <c r="BF330" i="2"/>
  <c r="BF335" i="2"/>
  <c r="BF350" i="2"/>
  <c r="BF355" i="2"/>
  <c r="BF365" i="2"/>
  <c r="BF375" i="2"/>
  <c r="BF384" i="2"/>
  <c r="BF392" i="2"/>
  <c r="BF397" i="2"/>
  <c r="BF404" i="2"/>
  <c r="BF406" i="2"/>
  <c r="BF409" i="2"/>
  <c r="BF415" i="2"/>
  <c r="BF418" i="2"/>
  <c r="BF433" i="2"/>
  <c r="BF439" i="2"/>
  <c r="BF441" i="2"/>
  <c r="BF447" i="2"/>
  <c r="BF449" i="2"/>
  <c r="BF456" i="2"/>
  <c r="BF458" i="2"/>
  <c r="BF476" i="2"/>
  <c r="BF485" i="2"/>
  <c r="BF487" i="2"/>
  <c r="BF489" i="2"/>
  <c r="BF498" i="2"/>
  <c r="BF508" i="2"/>
  <c r="BF510" i="2"/>
  <c r="BF514" i="2"/>
  <c r="BF522" i="2"/>
  <c r="BF524" i="2"/>
  <c r="BF540" i="2"/>
  <c r="BF556" i="2"/>
  <c r="BF562" i="2"/>
  <c r="BF567" i="2"/>
  <c r="BF571" i="2"/>
  <c r="BF574" i="2"/>
  <c r="BF755" i="2"/>
  <c r="BF770" i="2"/>
  <c r="BF774" i="2"/>
  <c r="BF782" i="2"/>
  <c r="BF785" i="2"/>
  <c r="BF794" i="2"/>
  <c r="BF811" i="2"/>
  <c r="BF820" i="2"/>
  <c r="BF838" i="2"/>
  <c r="BF844" i="2"/>
  <c r="BF846" i="2"/>
  <c r="BF857" i="2"/>
  <c r="BF859" i="2"/>
  <c r="BF862" i="2"/>
  <c r="BF872" i="2"/>
  <c r="BF887" i="2"/>
  <c r="BF891" i="2"/>
  <c r="BF904" i="2"/>
  <c r="BF908" i="2"/>
  <c r="BF927" i="2"/>
  <c r="BF930" i="2"/>
  <c r="BF949" i="2"/>
  <c r="BF960" i="2"/>
  <c r="BF974" i="2"/>
  <c r="BF976" i="2"/>
  <c r="BF980" i="2"/>
  <c r="BF985" i="2"/>
  <c r="BF990" i="2"/>
  <c r="BF994" i="2"/>
  <c r="BF1956" i="2"/>
  <c r="BF1961" i="2"/>
  <c r="BF1973" i="2"/>
  <c r="BF1978" i="2"/>
  <c r="BF1980" i="2"/>
  <c r="BF1982" i="2"/>
  <c r="BF1997" i="2"/>
  <c r="BF2000" i="2"/>
  <c r="BF2015" i="2"/>
  <c r="BF2025" i="2"/>
  <c r="BF2061" i="2"/>
  <c r="BF2064" i="2"/>
  <c r="BF2066" i="2"/>
  <c r="BF2076" i="2"/>
  <c r="BF2079" i="2"/>
  <c r="BF2095" i="2"/>
  <c r="BF2112" i="2"/>
  <c r="BF2121" i="2"/>
  <c r="BF2154" i="2"/>
  <c r="BF2160" i="2"/>
  <c r="BF2176" i="2"/>
  <c r="BF2206" i="2"/>
  <c r="BF2226" i="2"/>
  <c r="BF2230" i="2"/>
  <c r="BF2232" i="2"/>
  <c r="BF2237" i="2"/>
  <c r="BF2239" i="2"/>
  <c r="BF2245" i="2"/>
  <c r="BF2258" i="2"/>
  <c r="BF2265" i="2"/>
  <c r="BF2285" i="2"/>
  <c r="BF2290" i="2"/>
  <c r="BF2297" i="2"/>
  <c r="BF2354" i="2"/>
  <c r="BF2363" i="2"/>
  <c r="BF2369" i="2"/>
  <c r="BF2374" i="2"/>
  <c r="BF2376" i="2"/>
  <c r="BF2379" i="2"/>
  <c r="BF2383" i="2"/>
  <c r="BF2417" i="2"/>
  <c r="BF2433" i="2"/>
  <c r="BF2435" i="2"/>
  <c r="BF259" i="2"/>
  <c r="BF273" i="2"/>
  <c r="BF275" i="2"/>
  <c r="BF278" i="2"/>
  <c r="BF280" i="2"/>
  <c r="BF291" i="2"/>
  <c r="BF301" i="2"/>
  <c r="BF303" i="2"/>
  <c r="BF306" i="2"/>
  <c r="BF325" i="2"/>
  <c r="BF328" i="2"/>
  <c r="BF337" i="2"/>
  <c r="BF340" i="2"/>
  <c r="BF358" i="2"/>
  <c r="BF385" i="2"/>
  <c r="BF387" i="2"/>
  <c r="BF399" i="2"/>
  <c r="BF401" i="2"/>
  <c r="BF408" i="2"/>
  <c r="BF417" i="2"/>
  <c r="BF423" i="2"/>
  <c r="BF440" i="2"/>
  <c r="BF465" i="2"/>
  <c r="BF473" i="2"/>
  <c r="BF479" i="2"/>
  <c r="BF482" i="2"/>
  <c r="BF484" i="2"/>
  <c r="BF499" i="2"/>
  <c r="BF502" i="2"/>
  <c r="BF529" i="2"/>
  <c r="BF548" i="2"/>
  <c r="BF557" i="2"/>
  <c r="BF561" i="2"/>
  <c r="BF569" i="2"/>
  <c r="BF773" i="2"/>
  <c r="BF775" i="2"/>
  <c r="BF783" i="2"/>
  <c r="BF786" i="2"/>
  <c r="BF792" i="2"/>
  <c r="BF809" i="2"/>
  <c r="BF818" i="2"/>
  <c r="BF822" i="2"/>
  <c r="BF855" i="2"/>
  <c r="BF864" i="2"/>
  <c r="BF866" i="2"/>
  <c r="BF868" i="2"/>
  <c r="BF873" i="2"/>
  <c r="BF875" i="2"/>
  <c r="BF909" i="2"/>
  <c r="BF913" i="2"/>
  <c r="BF924" i="2"/>
  <c r="BF928" i="2"/>
  <c r="BF932" i="2"/>
  <c r="BF939" i="2"/>
  <c r="BF951" i="2"/>
  <c r="BF964" i="2"/>
  <c r="BF981" i="2"/>
  <c r="BF988" i="2"/>
  <c r="BF996" i="2"/>
  <c r="BF1963" i="2"/>
  <c r="BF1974" i="2"/>
  <c r="BF1979" i="2"/>
  <c r="BF1981" i="2"/>
  <c r="BF1988" i="2"/>
  <c r="BF1994" i="2"/>
  <c r="BF2005" i="2"/>
  <c r="BF2013" i="2"/>
  <c r="BF2028" i="2"/>
  <c r="BF2030" i="2"/>
  <c r="BF2032" i="2"/>
  <c r="BF2041" i="2"/>
  <c r="BF2046" i="2"/>
  <c r="BF2067" i="2"/>
  <c r="BF2071" i="2"/>
  <c r="BF2074" i="2"/>
  <c r="BF2078" i="2"/>
  <c r="BF2088" i="2"/>
  <c r="BF2090" i="2"/>
  <c r="BF2120" i="2"/>
  <c r="BF2129" i="2"/>
  <c r="BF2134" i="2"/>
  <c r="BF2144" i="2"/>
  <c r="BF2153" i="2"/>
  <c r="BF2163" i="2"/>
  <c r="BF2191" i="2"/>
  <c r="BF2199" i="2"/>
  <c r="BF2201" i="2"/>
  <c r="BF2228" i="2"/>
  <c r="BF2260" i="2"/>
  <c r="BF2262" i="2"/>
  <c r="BF2264" i="2"/>
  <c r="BF2266" i="2"/>
  <c r="BF2279" i="2"/>
  <c r="BF2283" i="2"/>
  <c r="BF2302" i="2"/>
  <c r="BF2305" i="2"/>
  <c r="BF2307" i="2"/>
  <c r="BF2373" i="2"/>
  <c r="BF2384" i="2"/>
  <c r="BF2386" i="2"/>
  <c r="BF2397" i="2"/>
  <c r="BF2401" i="2"/>
  <c r="BF2409" i="2"/>
  <c r="BF2411" i="2"/>
  <c r="BF2424" i="2"/>
  <c r="BF2432" i="2"/>
  <c r="BF2436" i="2"/>
  <c r="BF2444" i="2"/>
  <c r="F33" i="2"/>
  <c r="AZ95" i="1" s="1"/>
  <c r="AZ94" i="1" s="1"/>
  <c r="W29" i="1" s="1"/>
  <c r="F35" i="2"/>
  <c r="BB95" i="1" s="1"/>
  <c r="BB94" i="1" s="1"/>
  <c r="W31" i="1" s="1"/>
  <c r="F37" i="2"/>
  <c r="BD95" i="1" s="1"/>
  <c r="BD94" i="1" s="1"/>
  <c r="W33" i="1" s="1"/>
  <c r="J33" i="2"/>
  <c r="AV95" i="1" s="1"/>
  <c r="F36" i="2"/>
  <c r="BC95" i="1" s="1"/>
  <c r="BC94" i="1" s="1"/>
  <c r="W32" i="1" s="1"/>
  <c r="R2390" i="2" l="1"/>
  <c r="T934" i="2"/>
  <c r="R2186" i="2"/>
  <c r="T969" i="2"/>
  <c r="BK969" i="2"/>
  <c r="J969" i="2" s="1"/>
  <c r="J146" i="2" s="1"/>
  <c r="R542" i="2"/>
  <c r="R2255" i="2"/>
  <c r="T503" i="2"/>
  <c r="R1949" i="2"/>
  <c r="T542" i="2"/>
  <c r="T2221" i="2"/>
  <c r="T2390" i="2"/>
  <c r="T2350" i="2"/>
  <c r="P542" i="2"/>
  <c r="P2350" i="2"/>
  <c r="R503" i="2"/>
  <c r="T2186" i="2"/>
  <c r="P969" i="2"/>
  <c r="P2390" i="2"/>
  <c r="R969" i="2"/>
  <c r="P2255" i="2"/>
  <c r="BK2255" i="2"/>
  <c r="J2255" i="2" s="1"/>
  <c r="J187" i="2" s="1"/>
  <c r="T242" i="2"/>
  <c r="P752" i="2"/>
  <c r="R752" i="2"/>
  <c r="P2221" i="2"/>
  <c r="R242" i="2"/>
  <c r="P934" i="2"/>
  <c r="T2255" i="2"/>
  <c r="R934" i="2"/>
  <c r="R2221" i="2"/>
  <c r="P242" i="2"/>
  <c r="BK752" i="2"/>
  <c r="J752" i="2" s="1"/>
  <c r="J124" i="2" s="1"/>
  <c r="T1949" i="2"/>
  <c r="T752" i="2"/>
  <c r="R2350" i="2"/>
  <c r="P2186" i="2"/>
  <c r="P503" i="2"/>
  <c r="P1949" i="2"/>
  <c r="BK242" i="2"/>
  <c r="BK2221" i="2"/>
  <c r="J2221" i="2" s="1"/>
  <c r="J179" i="2" s="1"/>
  <c r="J2257" i="2"/>
  <c r="J189" i="2" s="1"/>
  <c r="BK2390" i="2"/>
  <c r="J2390" i="2" s="1"/>
  <c r="J203" i="2" s="1"/>
  <c r="J244" i="2"/>
  <c r="J99" i="2" s="1"/>
  <c r="J972" i="2"/>
  <c r="J149" i="2" s="1"/>
  <c r="BK542" i="2"/>
  <c r="J542" i="2" s="1"/>
  <c r="J119" i="2" s="1"/>
  <c r="BK934" i="2"/>
  <c r="J934" i="2" s="1"/>
  <c r="J139" i="2" s="1"/>
  <c r="BK2350" i="2"/>
  <c r="J2350" i="2" s="1"/>
  <c r="J195" i="2" s="1"/>
  <c r="J2989" i="2"/>
  <c r="J213" i="2" s="1"/>
  <c r="J3031" i="2"/>
  <c r="J216" i="2" s="1"/>
  <c r="J3052" i="2"/>
  <c r="J219" i="2" s="1"/>
  <c r="BK503" i="2"/>
  <c r="J503" i="2" s="1"/>
  <c r="J113" i="2" s="1"/>
  <c r="J754" i="2"/>
  <c r="J126" i="2" s="1"/>
  <c r="BK1949" i="2"/>
  <c r="J1949" i="2" s="1"/>
  <c r="J154" i="2" s="1"/>
  <c r="BK2186" i="2"/>
  <c r="J2186" i="2" s="1"/>
  <c r="J172" i="2" s="1"/>
  <c r="AV94" i="1"/>
  <c r="AK29" i="1" s="1"/>
  <c r="J34" i="2"/>
  <c r="AW95" i="1" s="1"/>
  <c r="AT95" i="1" s="1"/>
  <c r="AY94" i="1"/>
  <c r="AX94" i="1"/>
  <c r="F34" i="2"/>
  <c r="BA95" i="1" s="1"/>
  <c r="BA94" i="1" s="1"/>
  <c r="W30" i="1" s="1"/>
  <c r="P241" i="2" l="1"/>
  <c r="AU95" i="1" s="1"/>
  <c r="AU94" i="1" s="1"/>
  <c r="BK241" i="2"/>
  <c r="R241" i="2"/>
  <c r="T241" i="2"/>
  <c r="J242" i="2"/>
  <c r="J97" i="2" s="1"/>
  <c r="J96" i="2" s="1"/>
  <c r="J30" i="2" s="1"/>
  <c r="J241" i="2" s="1"/>
  <c r="AW94" i="1"/>
  <c r="AK30" i="1" s="1"/>
  <c r="AG95" i="1" l="1"/>
  <c r="AG94" i="1" s="1"/>
  <c r="AK26" i="1" s="1"/>
  <c r="AK35" i="1" s="1"/>
  <c r="J39" i="2"/>
  <c r="AT94" i="1"/>
  <c r="AN94" i="1" l="1"/>
  <c r="AN95" i="1"/>
</calcChain>
</file>

<file path=xl/sharedStrings.xml><?xml version="1.0" encoding="utf-8"?>
<sst xmlns="http://schemas.openxmlformats.org/spreadsheetml/2006/main" count="15012" uniqueCount="2968">
  <si>
    <t>Export Komplet</t>
  </si>
  <si>
    <t/>
  </si>
  <si>
    <t>2.0</t>
  </si>
  <si>
    <t>False</t>
  </si>
  <si>
    <t>{799fc30f-fb25-4e82-b7de-b1c5e9e56365}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</si>
  <si>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</si>
  <si>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</si>
  <si>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</si>
  <si>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</si>
  <si>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</si>
  <si>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</si>
  <si>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</si>
  <si>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2021-2</t>
  </si>
  <si>
    <t>Stavba:</t>
  </si>
  <si>
    <t>Rakovice borovce</t>
  </si>
  <si>
    <t>JKSO:</t>
  </si>
  <si>
    <t>KS:</t>
  </si>
  <si>
    <t>Miesto:</t>
  </si>
  <si>
    <t xml:space="preserve"> </t>
  </si>
  <si>
    <t>Dátum:</t>
  </si>
  <si>
    <t>4. 8. 2021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</si>
  <si>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</si>
  <si>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</si>
  <si>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</si>
  <si>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</si>
  <si>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</si>
  <si>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</si>
  <si>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</si>
  <si>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</si>
  <si>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</si>
  <si>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</si>
  <si>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</si>
  <si>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</si>
  <si>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</si>
  <si>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</si>
  <si>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</si>
  <si>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</si>
  <si>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</si>
  <si>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</si>
  <si>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</si>
  <si>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</si>
  <si>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</si>
  <si>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</si>
  <si>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</si>
  <si>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</si>
  <si>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</si>
  <si>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</si>
  <si>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</si>
  <si>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</si>
  <si>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</si>
  <si>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</si>
  <si>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</si>
  <si>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</si>
  <si>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</si>
  <si>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</si>
  <si>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</si>
  <si>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</si>
  <si>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</si>
  <si>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</si>
  <si>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</si>
  <si>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</si>
  <si>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</si>
  <si>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</si>
  <si>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</si>
  <si>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</si>
  <si>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</si>
  <si>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</si>
  <si>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</si>
  <si>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</si>
  <si>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</si>
  <si>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</si>
  <si>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</si>
  <si>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</si>
  <si>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</si>
  <si>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Objekt0 (1)</t>
  </si>
  <si>
    <t>ItemPartData</t>
  </si>
  <si>
    <t>STA</t>
  </si>
  <si>
    <t>1</t>
  </si>
  <si>
    <t>{68482d81-c555-4c87-a0bc-e1ae8bf65fed}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</si>
  <si>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</si>
  <si>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</si>
  <si>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</si>
  <si>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</si>
  <si>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</si>
  <si>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</si>
  <si>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</si>
  <si>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1413301 - SO 01 - Kanalizácia Borovce</t>
  </si>
  <si>
    <t xml:space="preserve">    HSV - Práce a dodávky HSV</t>
  </si>
  <si>
    <t xml:space="preserve">    D1 - Zemné práce</t>
  </si>
  <si>
    <t xml:space="preserve">    D2 - Vodorovné konštrukcie</t>
  </si>
  <si>
    <t xml:space="preserve">    D3 - Komunikácie</t>
  </si>
  <si>
    <t xml:space="preserve">    D4 - Úpravy povrchov. podlahy. osadenie</t>
  </si>
  <si>
    <t xml:space="preserve">    D5 - Rúrové vedenie</t>
  </si>
  <si>
    <t xml:space="preserve">    D6 - Ostatné konštrukcie a práce - búranie</t>
  </si>
  <si>
    <t xml:space="preserve">    D7 - Presun hmôt HSV</t>
  </si>
  <si>
    <t xml:space="preserve">    PSV - Práce a dodávky PSV</t>
  </si>
  <si>
    <t xml:space="preserve">    D8 - Izolácie proti vode a vlhkosti</t>
  </si>
  <si>
    <t xml:space="preserve">    D9 - Konštrukcie doplnkové kovové</t>
  </si>
  <si>
    <t xml:space="preserve">    M - Práce a dodávky M</t>
  </si>
  <si>
    <t xml:space="preserve">    D10 - Elektromontáže</t>
  </si>
  <si>
    <t xml:space="preserve">    D11 - Montáže potrubia</t>
  </si>
  <si>
    <t xml:space="preserve">    OST - Ostatné náklady</t>
  </si>
  <si>
    <t>1413302 - SO 02 - Kanalizačné odbočenia</t>
  </si>
  <si>
    <t>1413303 - SO 03 - Prípojky NN k čerpacím staniciam</t>
  </si>
  <si>
    <t xml:space="preserve">    D12 - D1 Zemné práce</t>
  </si>
  <si>
    <t xml:space="preserve">    D13 - D3 Káble. chráničky</t>
  </si>
  <si>
    <t xml:space="preserve">    D14 - D4 Uzemnenie</t>
  </si>
  <si>
    <t xml:space="preserve">    D15 - D5 Ostatné práce. materiál</t>
  </si>
  <si>
    <t>1413307 - SO 07 - Kanalizácia Veselé</t>
  </si>
  <si>
    <t xml:space="preserve">    D16 - Zakladanie</t>
  </si>
  <si>
    <t>1413308 - SO 08 - Kanalizačné odbočenia</t>
  </si>
  <si>
    <t>1413309 - SO 09 - Prípojky NN k čerpacím staniciam</t>
  </si>
  <si>
    <t>1413312 - SO 12 - Kanalizácia Dubovany</t>
  </si>
  <si>
    <t xml:space="preserve">    D21 - Zdravotechnika - plynovod</t>
  </si>
  <si>
    <t>1413313 - SO 13 - Kanalizačné odbočenia</t>
  </si>
  <si>
    <t>1413314 - SO 14 - Prípojky NN k čerpacím staniciem</t>
  </si>
  <si>
    <t>14133011 - PS 01.1 - Strojná technológia ČS Borovce</t>
  </si>
  <si>
    <t>14133013 - PS 03.1 - Strojná technológia ČS Veselé</t>
  </si>
  <si>
    <t>14133014 - PS 04.1 - Strojná technológia ČS Dubovany</t>
  </si>
  <si>
    <t>14133015 - PS 01.2 - ČS elektroinštalácie Borovce</t>
  </si>
  <si>
    <t>14133017 - PS 03.2 - ČS elektroinštalácia Veselé</t>
  </si>
  <si>
    <t>14133018 - PS 04.2 - ČS elektroinštalácia Dubovany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</si>
  <si>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</si>
  <si>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</si>
  <si>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</si>
  <si>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</si>
  <si>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</si>
  <si>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</si>
  <si>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</si>
  <si>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</si>
  <si>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</si>
  <si>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</si>
  <si>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</si>
  <si>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</si>
  <si>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1413301</t>
  </si>
  <si>
    <t>SO 01 - Kanalizácia Borovce</t>
  </si>
  <si>
    <t>ROZPOCET</t>
  </si>
  <si>
    <t>HSV</t>
  </si>
  <si>
    <t>Práce a dodávky HSV</t>
  </si>
  <si>
    <t>D1</t>
  </si>
  <si>
    <t>Zemné práce</t>
  </si>
  <si>
    <t>K</t>
  </si>
  <si>
    <t>113106241</t>
  </si>
  <si>
    <t>Rozoberanie vozovky a plochy z panelov so škárami zaliatymi asfaltovou alebo cementovou maltou.  -0.40800t</t>
  </si>
  <si>
    <t>m2</t>
  </si>
  <si>
    <t>4</t>
  </si>
  <si>
    <t>2</t>
  </si>
  <si>
    <t>-805735751</t>
  </si>
  <si>
    <t>113106611</t>
  </si>
  <si>
    <t>Rozoberanie zámkovej dlažby všetkých druhov v ploche do 20 m2.  -0.2600 t</t>
  </si>
  <si>
    <t>1914700794</t>
  </si>
  <si>
    <t>3</t>
  </si>
  <si>
    <t>113107132</t>
  </si>
  <si>
    <t>Odstránenie krytu v ploche do 200 m2 z betónu prostého. hr. vrstvy 150 do 300 mm.  -0.50000t</t>
  </si>
  <si>
    <t>-1563359544</t>
  </si>
  <si>
    <t>113107142</t>
  </si>
  <si>
    <t>-1672179123</t>
  </si>
  <si>
    <t>5</t>
  </si>
  <si>
    <t>113151114</t>
  </si>
  <si>
    <t>Odstránenie asfaltového podkladu alebo krytu frézovaním. v ploche do 500 m2.pruh do 750 mm.hr. 50 mm.  -0.12700t</t>
  </si>
  <si>
    <t>1691216722</t>
  </si>
  <si>
    <t>6</t>
  </si>
  <si>
    <t>113307132</t>
  </si>
  <si>
    <t>178719327</t>
  </si>
  <si>
    <t>7</t>
  </si>
  <si>
    <t>113307141</t>
  </si>
  <si>
    <t>Odstránenie  podkladu asfaltového v ploche do 200 m2. hr. vrstvy do 50 mm.  -0.03800t</t>
  </si>
  <si>
    <t>1230644775</t>
  </si>
  <si>
    <t>8</t>
  </si>
  <si>
    <t>115001101</t>
  </si>
  <si>
    <t>Odvedenie vody potrubím pri priemere potrubia DN do 100</t>
  </si>
  <si>
    <t>m</t>
  </si>
  <si>
    <t>-1307237115</t>
  </si>
  <si>
    <t>9</t>
  </si>
  <si>
    <t>115101201</t>
  </si>
  <si>
    <t>Čerpanie vody na dopravnú výšku do 10 m s priemerným prítokom litrov za minútu nad 100 do 500 l</t>
  </si>
  <si>
    <t>hod</t>
  </si>
  <si>
    <t>-709245856</t>
  </si>
  <si>
    <t>10</t>
  </si>
  <si>
    <t>115101301</t>
  </si>
  <si>
    <t>Pohotovosť záložnej čerpacej súpravy pre výšku do 10 m. s prítokom litrov za minútu nad 100 do 500 l</t>
  </si>
  <si>
    <t>deň</t>
  </si>
  <si>
    <t>-1737834357</t>
  </si>
  <si>
    <t>11</t>
  </si>
  <si>
    <t>119001411</t>
  </si>
  <si>
    <t>Dočasné zaistenie podzemného potrubia DN do 200</t>
  </si>
  <si>
    <t>-1369833735</t>
  </si>
  <si>
    <t>12</t>
  </si>
  <si>
    <t>119001422</t>
  </si>
  <si>
    <t>Dočasné zaistenie káblov a káblových tratí do 6 káblov</t>
  </si>
  <si>
    <t>-506211514</t>
  </si>
  <si>
    <t>13</t>
  </si>
  <si>
    <t>119001801</t>
  </si>
  <si>
    <t>Ochranné zábradlie okolo výkopu. drevené výšky 1.10 m dvojtyčové</t>
  </si>
  <si>
    <t>-1228967878</t>
  </si>
  <si>
    <t>14</t>
  </si>
  <si>
    <t>120001101</t>
  </si>
  <si>
    <t>Príplatok k cenám výkopov za sťaženie výkopu v blízkosti podzemného vedenia alebo výbušnín</t>
  </si>
  <si>
    <t>m3</t>
  </si>
  <si>
    <t>-1094885430</t>
  </si>
  <si>
    <t>15</t>
  </si>
  <si>
    <t>124203101</t>
  </si>
  <si>
    <t>Výkop vodotoku do 3 m horn. 3 do 1000 m3</t>
  </si>
  <si>
    <t>-951254557</t>
  </si>
  <si>
    <t>16</t>
  </si>
  <si>
    <t>131201201</t>
  </si>
  <si>
    <t>974934307</t>
  </si>
  <si>
    <t>17</t>
  </si>
  <si>
    <t>131201209</t>
  </si>
  <si>
    <t>Príplatok za lepivosť pri hĺbení zapažených jám a zárezov s urovnaním dna v hornine 3</t>
  </si>
  <si>
    <t>-979608058</t>
  </si>
  <si>
    <t>18</t>
  </si>
  <si>
    <t>132201204</t>
  </si>
  <si>
    <t>Výkop ryhy šírky 600-2000mm horn.3 nad 10000m3</t>
  </si>
  <si>
    <t>1717081684</t>
  </si>
  <si>
    <t>19</t>
  </si>
  <si>
    <t>132201209</t>
  </si>
  <si>
    <t>Príplatok k cenám za lepivosť pri hĺbení rýh š. nad 600 do 2 000 mm zapažených i nezapažených. s urovnaním dna v hornine 3</t>
  </si>
  <si>
    <t>2018123181</t>
  </si>
  <si>
    <t>134702401</t>
  </si>
  <si>
    <t>Výkop pre vodárenskú studňu spúšťanú do 4 m2 v horn. 1 až 4 do 10 m</t>
  </si>
  <si>
    <t>-2025045618</t>
  </si>
  <si>
    <t>21</t>
  </si>
  <si>
    <t>141701101</t>
  </si>
  <si>
    <t>Pretláčanie rúry v hornina tr. 1-4 v hĺbky od 6 m dĺžky do 35 m vonkajšieho priemeru do 200 mm</t>
  </si>
  <si>
    <t>1900089595</t>
  </si>
  <si>
    <t>22</t>
  </si>
  <si>
    <t>M</t>
  </si>
  <si>
    <t>1422129100</t>
  </si>
  <si>
    <t>Rúrka hladká kruhová D 219 mm hrúbka 6.3 mm ozn.11 353.0</t>
  </si>
  <si>
    <t>813274670</t>
  </si>
  <si>
    <t>23</t>
  </si>
  <si>
    <t>141701102</t>
  </si>
  <si>
    <t>Pretláčanie rúry v hornina tr. 1-4 v hĺbky od 6 m dĺžky do 35 m vonkajšieho priemeru nad 200 do 500 mm</t>
  </si>
  <si>
    <t>-2068339811</t>
  </si>
  <si>
    <t>24</t>
  </si>
  <si>
    <t>1433314000</t>
  </si>
  <si>
    <t>Rúrka oceľová D 530 mm hrúbka 10mm pozdĺžna alebo špirálovite zváraná hladká ozn.11 373.0 (EN S235JRG1)</t>
  </si>
  <si>
    <t>-2124041012</t>
  </si>
  <si>
    <t>27</t>
  </si>
  <si>
    <t>151831052</t>
  </si>
  <si>
    <t>Zriadenie paženia a rozopretie stien rýh š. do 2 m. hĺ. do 6 m pažiacimi boxami STANDARD 3x2.25m (obojstranné) v hornine stredne tlačivej</t>
  </si>
  <si>
    <t>1264203295</t>
  </si>
  <si>
    <t>28</t>
  </si>
  <si>
    <t>151831152</t>
  </si>
  <si>
    <t>Odstránenie paženia a rozopretie stien rýh š. do 2 m. hĺ. do 6 m pažiacimi boxami STANDARD 3x2.25m (obojstranné)  v hornine stredne tlačivej</t>
  </si>
  <si>
    <t>-515497603</t>
  </si>
  <si>
    <t>29</t>
  </si>
  <si>
    <t>162501142</t>
  </si>
  <si>
    <t>Vodorovné premiestnenie výkopku  po spevnenej ceste z  horniny tr.1-4  v množstve nad 1000 do 10000 m3 na vzdialenosť do 3000 m</t>
  </si>
  <si>
    <t>847911175</t>
  </si>
  <si>
    <t>30</t>
  </si>
  <si>
    <t>162501143</t>
  </si>
  <si>
    <t>Vodorovné premiestnenie výkopku  po spevnenej ceste z  horniny tr.1-4  v množstve nad 1000 do 10000 m3. príplatok k cene za každých ďalšich a začatých 1000 m</t>
  </si>
  <si>
    <t>2000211611</t>
  </si>
  <si>
    <t>31</t>
  </si>
  <si>
    <t>167102102</t>
  </si>
  <si>
    <t>Nakladanie neuľahnutého výkopku z hornín tr.1-4 nad 1000 do 10000 m3</t>
  </si>
  <si>
    <t>491855676</t>
  </si>
  <si>
    <t>32</t>
  </si>
  <si>
    <t>171101112</t>
  </si>
  <si>
    <t>Uloženie sypaniny do násypu  nesúdržnej horníny mimo aktivívnej zóny</t>
  </si>
  <si>
    <t>-1427332410</t>
  </si>
  <si>
    <t>33</t>
  </si>
  <si>
    <t>171103202</t>
  </si>
  <si>
    <t>Uloženie netriedených sypanín do zemných hrádzí hornín 1-4 . ílová hlina do 50 % objemu</t>
  </si>
  <si>
    <t>-455017019</t>
  </si>
  <si>
    <t>34</t>
  </si>
  <si>
    <t>171201204</t>
  </si>
  <si>
    <t>-999077130</t>
  </si>
  <si>
    <t>35</t>
  </si>
  <si>
    <t>174101004</t>
  </si>
  <si>
    <t>Zásyp sypaninou so zhutnením jám. šachiet. rýh. zárezov alebo okolo objektov nad 10000 m3</t>
  </si>
  <si>
    <t>935205237</t>
  </si>
  <si>
    <t>36</t>
  </si>
  <si>
    <t>5833755102</t>
  </si>
  <si>
    <t>Štrkopiesok preddrvený 0-63 b</t>
  </si>
  <si>
    <t>-389536473</t>
  </si>
  <si>
    <t>37</t>
  </si>
  <si>
    <t>175101101</t>
  </si>
  <si>
    <t>Obsyp potrubia sypaninou z vhodných hornín 1 až 4 bez prehodenia sypaniny</t>
  </si>
  <si>
    <t>-127650955</t>
  </si>
  <si>
    <t>38</t>
  </si>
  <si>
    <t>5833730500</t>
  </si>
  <si>
    <t>Štrkopiesok 0- 8 a</t>
  </si>
  <si>
    <t>t</t>
  </si>
  <si>
    <t>929146865</t>
  </si>
  <si>
    <t>39</t>
  </si>
  <si>
    <t>180401213</t>
  </si>
  <si>
    <t>Založenie trávnika lúčneho výsevom na svahu nad 1:2 do 1:1</t>
  </si>
  <si>
    <t>1540341038</t>
  </si>
  <si>
    <t>40</t>
  </si>
  <si>
    <t>57211200</t>
  </si>
  <si>
    <t>Trávové semeno - parková zmes</t>
  </si>
  <si>
    <t>kg</t>
  </si>
  <si>
    <t>-560577161</t>
  </si>
  <si>
    <t>41</t>
  </si>
  <si>
    <t>181101102</t>
  </si>
  <si>
    <t>Úprava pláne v zárezoch v hornine 1-4 so zhutnením</t>
  </si>
  <si>
    <t>981005498</t>
  </si>
  <si>
    <t>42</t>
  </si>
  <si>
    <t>182001111</t>
  </si>
  <si>
    <t>Plošná úprava terénu pri nerovnostiach terénu nad 50-100mm v rovine alebo na svahu do 1:5</t>
  </si>
  <si>
    <t>-687916594</t>
  </si>
  <si>
    <t>43</t>
  </si>
  <si>
    <t>Pol404</t>
  </si>
  <si>
    <t>Zakladanie</t>
  </si>
  <si>
    <t>1516861408</t>
  </si>
  <si>
    <t>44</t>
  </si>
  <si>
    <t>211971110</t>
  </si>
  <si>
    <t>Zhotovenie opláštenia výplne z geotextílie. v ryhe alebo v záreze so stenami šikmými o skl. do 1:2.5</t>
  </si>
  <si>
    <t>838856485</t>
  </si>
  <si>
    <t>45</t>
  </si>
  <si>
    <t>6936651300</t>
  </si>
  <si>
    <t>Geotextília netkaná polypropylénová Tatratex PP   300</t>
  </si>
  <si>
    <t>-1398175600</t>
  </si>
  <si>
    <t>46</t>
  </si>
  <si>
    <t>212752125</t>
  </si>
  <si>
    <t>Trativody z flexodrenážnych rúr DN 100</t>
  </si>
  <si>
    <t>-423718277</t>
  </si>
  <si>
    <t>47</t>
  </si>
  <si>
    <t>231942231</t>
  </si>
  <si>
    <t>Oceľové štetovnice pre štetové steny baranené alebo nasadené rezanie otvorov na skládke</t>
  </si>
  <si>
    <t>ks</t>
  </si>
  <si>
    <t>1550600692</t>
  </si>
  <si>
    <t>48</t>
  </si>
  <si>
    <t>231942311</t>
  </si>
  <si>
    <t>Oceľové štetovnice pre štetové steny baranené alebo nasadené zváranie priečne na skládke</t>
  </si>
  <si>
    <t>-1579815164</t>
  </si>
  <si>
    <t>49</t>
  </si>
  <si>
    <t>231943111</t>
  </si>
  <si>
    <t>Steny baranené z oceľových štetovníc z terénu nastraženie pri dľžke štetovníc do 10 m</t>
  </si>
  <si>
    <t>-1196736515</t>
  </si>
  <si>
    <t>50</t>
  </si>
  <si>
    <t>1344212000</t>
  </si>
  <si>
    <t>Profil oceľový hrubý na štetovnice (neopracovaný) LARSEN (10 370) 3n</t>
  </si>
  <si>
    <t>-979762028</t>
  </si>
  <si>
    <t>51</t>
  </si>
  <si>
    <t>231943112</t>
  </si>
  <si>
    <t>Steny baranené z oceľových štetovníc z terénu nastraženie pri dľžke štetovníc nad 10 m</t>
  </si>
  <si>
    <t>1609024396</t>
  </si>
  <si>
    <t>52</t>
  </si>
  <si>
    <t>231943211</t>
  </si>
  <si>
    <t>Steny baranené z oceľových štetovníc z terénu zabaranenie na dľžku do 10 m</t>
  </si>
  <si>
    <t>952345474</t>
  </si>
  <si>
    <t>53</t>
  </si>
  <si>
    <t>231943213</t>
  </si>
  <si>
    <t>Steny baranené z oceľových štetovníc z terénu zabaranenie na dľžku nad 10 m</t>
  </si>
  <si>
    <t>546144425</t>
  </si>
  <si>
    <t>54</t>
  </si>
  <si>
    <t>234952919</t>
  </si>
  <si>
    <t>Príplatok k cene za dopravné hlavného materiálu oceňované v špecifikácii s obratovosťou</t>
  </si>
  <si>
    <t>1841028778</t>
  </si>
  <si>
    <t>55</t>
  </si>
  <si>
    <t>237941111</t>
  </si>
  <si>
    <t>Vytiahnutie štetovnicových stien z oceľových štetovníc zabaranených do 2 rokov. do 10m</t>
  </si>
  <si>
    <t>-1196270249</t>
  </si>
  <si>
    <t>56</t>
  </si>
  <si>
    <t>237941121</t>
  </si>
  <si>
    <t>Vytiahnutie štetovnicových stien z oceľových štetovníc zabaranených do 2 rokov. nad 10m</t>
  </si>
  <si>
    <t>1415411632</t>
  </si>
  <si>
    <t>57</t>
  </si>
  <si>
    <t>242111111</t>
  </si>
  <si>
    <t>Osadenie plášťa vodárenskej studne z betónových skruží celokruhových DN 800</t>
  </si>
  <si>
    <t>1957091507</t>
  </si>
  <si>
    <t>58</t>
  </si>
  <si>
    <t>5922533000</t>
  </si>
  <si>
    <t>Prefabrikát betónový pre studne - skruž kruhová TBH 2-80 Ms 80xdĺ.100cmxhr.steny 9</t>
  </si>
  <si>
    <t>-295714495</t>
  </si>
  <si>
    <t>59</t>
  </si>
  <si>
    <t>242111125</t>
  </si>
  <si>
    <t>Osadenie plášťa vodárenskej studne z betónových skruží dielcových DN 1500</t>
  </si>
  <si>
    <t>2076664285</t>
  </si>
  <si>
    <t>60</t>
  </si>
  <si>
    <t>5922530001</t>
  </si>
  <si>
    <t>Rúra   železobetonová DN1400mm.</t>
  </si>
  <si>
    <t>879957169</t>
  </si>
  <si>
    <t>61</t>
  </si>
  <si>
    <t>5922530005</t>
  </si>
  <si>
    <t>Rúra   železobetonová DN1200mm.</t>
  </si>
  <si>
    <t>-1882986463</t>
  </si>
  <si>
    <t>62</t>
  </si>
  <si>
    <t>242111126</t>
  </si>
  <si>
    <t>Osadenie plášťa vodárenskej studne z betónových skruží dielcových DN 2000</t>
  </si>
  <si>
    <t>641388576</t>
  </si>
  <si>
    <t>63</t>
  </si>
  <si>
    <t>5922530002</t>
  </si>
  <si>
    <t>Rúra  železobetonová DN2000mm.</t>
  </si>
  <si>
    <t>544916596</t>
  </si>
  <si>
    <t>64</t>
  </si>
  <si>
    <t>242111194</t>
  </si>
  <si>
    <t>Príplatok k cene za každý ďalší i začatý 1 m hĺbky studne nad 4m. pri vnútornom priem. studne 1.20m</t>
  </si>
  <si>
    <t>-1895728873</t>
  </si>
  <si>
    <t>65</t>
  </si>
  <si>
    <t>242111195</t>
  </si>
  <si>
    <t>Príplatok k cene za každý ďalší i začatý 1 m hĺbky studne nad 4 m. pri vnútornom priem. studne 1.50m</t>
  </si>
  <si>
    <t>-1013964300</t>
  </si>
  <si>
    <t>66</t>
  </si>
  <si>
    <t>242111196</t>
  </si>
  <si>
    <t>Príplatok k cene za každý ďalší i začatý 1 m hĺbky studne nad 4m. pri vnútornom priem. studne 2.00m</t>
  </si>
  <si>
    <t>-777578846</t>
  </si>
  <si>
    <t>67</t>
  </si>
  <si>
    <t>243311112</t>
  </si>
  <si>
    <t>Výplň na dne vodárenskej studne z betónu vodostavebného tr. V4-C 25/30</t>
  </si>
  <si>
    <t>-43295841</t>
  </si>
  <si>
    <t>68</t>
  </si>
  <si>
    <t>245111111</t>
  </si>
  <si>
    <t>Osadenie prefabrikovanej krycej dosky vodárenskej studne na maltu s vyškárovaním dvojdielnej</t>
  </si>
  <si>
    <t>2033577203</t>
  </si>
  <si>
    <t>69</t>
  </si>
  <si>
    <t>5922573033</t>
  </si>
  <si>
    <t>Prefabrikát betónový -zákrytová studňová doska D2000mm s otvormi</t>
  </si>
  <si>
    <t>-244303074</t>
  </si>
  <si>
    <t>70</t>
  </si>
  <si>
    <t>5922573034</t>
  </si>
  <si>
    <t>Prefabrikát betónový -zákrytová studňová doska D1400mm s otvormi</t>
  </si>
  <si>
    <t>1952665717</t>
  </si>
  <si>
    <t>71</t>
  </si>
  <si>
    <t>5922573036</t>
  </si>
  <si>
    <t>Prefabrikát betónový -zákrytová studňová doska D1200mm s otvormi</t>
  </si>
  <si>
    <t>788519960</t>
  </si>
  <si>
    <t>D2</t>
  </si>
  <si>
    <t>Vodorovné konštrukcie</t>
  </si>
  <si>
    <t>72</t>
  </si>
  <si>
    <t>451573111</t>
  </si>
  <si>
    <t>Lôžko pod potrubie. stoky a drobné objekty. v otvorenom výkope z piesku</t>
  </si>
  <si>
    <t>-599575820</t>
  </si>
  <si>
    <t>73</t>
  </si>
  <si>
    <t>452112111</t>
  </si>
  <si>
    <t>Osadenie prstenca alebo rámu pod poklopy a mreže. výšky do 100 mm</t>
  </si>
  <si>
    <t>783292652</t>
  </si>
  <si>
    <t>74</t>
  </si>
  <si>
    <t>5922442110</t>
  </si>
  <si>
    <t>Vyrovnávací prstenec 63/4</t>
  </si>
  <si>
    <t>779023594</t>
  </si>
  <si>
    <t>75</t>
  </si>
  <si>
    <t>5922442120</t>
  </si>
  <si>
    <t>Vyrovnávací prstenec 63/6</t>
  </si>
  <si>
    <t>-893118682</t>
  </si>
  <si>
    <t>76</t>
  </si>
  <si>
    <t>5922442130</t>
  </si>
  <si>
    <t>Vyrovnávací prstenec 63/8</t>
  </si>
  <si>
    <t>1976948787</t>
  </si>
  <si>
    <t>77</t>
  </si>
  <si>
    <t>5922442140</t>
  </si>
  <si>
    <t>Vyrovnávací prstenec 63/10</t>
  </si>
  <si>
    <t>2123366744</t>
  </si>
  <si>
    <t>78</t>
  </si>
  <si>
    <t>452112121</t>
  </si>
  <si>
    <t>Osadenie prstenca  pod poklopy a mreže. výšky nad 100 do 200 mm</t>
  </si>
  <si>
    <t>645998354</t>
  </si>
  <si>
    <t>79</t>
  </si>
  <si>
    <t>5922442150</t>
  </si>
  <si>
    <t>Vyrovnávací prstenec 63/12</t>
  </si>
  <si>
    <t>-598811460</t>
  </si>
  <si>
    <t>80</t>
  </si>
  <si>
    <t>452311131</t>
  </si>
  <si>
    <t>Dosky. bloky. sedlá z betónu v otvorenom výkope tr.C 12/15</t>
  </si>
  <si>
    <t>-1613674487</t>
  </si>
  <si>
    <t>81</t>
  </si>
  <si>
    <t>452311141</t>
  </si>
  <si>
    <t>Dosky. bloky. sedlá z betónu v otvorenom výkope tr.C 16/20</t>
  </si>
  <si>
    <t>-1712451302</t>
  </si>
  <si>
    <t>82</t>
  </si>
  <si>
    <t>452351101</t>
  </si>
  <si>
    <t>Debnenie v otvorenom výkope dosiek. sedlových lôžok a blokov pod potrubie.stoky a drobné objekty</t>
  </si>
  <si>
    <t>348726643</t>
  </si>
  <si>
    <t>83</t>
  </si>
  <si>
    <t>462511270</t>
  </si>
  <si>
    <t>Zahádzka z lomového kameňa bez preštrkovania z terénu. hmotnosti jednotlivých kameňov do 200 kg</t>
  </si>
  <si>
    <t>-828575316</t>
  </si>
  <si>
    <t>84</t>
  </si>
  <si>
    <t>465921112</t>
  </si>
  <si>
    <t>Ukladanie dlažby z betónových dosiek a tvárnic na sucho. hm. do 90 kg. hr.dosiek do 150 mm</t>
  </si>
  <si>
    <t>-1793008015</t>
  </si>
  <si>
    <t>85</t>
  </si>
  <si>
    <t>5922763000</t>
  </si>
  <si>
    <t>Tvárnica betónová doska obklad. TBM 2-50 50x50x8</t>
  </si>
  <si>
    <t>-792157269</t>
  </si>
  <si>
    <t>D3</t>
  </si>
  <si>
    <t>Komunikácie</t>
  </si>
  <si>
    <t>86</t>
  </si>
  <si>
    <t>564231111</t>
  </si>
  <si>
    <t>Podklad alebo podsyp zo štrkopiesku s rozprestretím. vlhčením a zhutnením po zhutnení hr. 100 mm</t>
  </si>
  <si>
    <t>-497905479</t>
  </si>
  <si>
    <t>87</t>
  </si>
  <si>
    <t>564772111</t>
  </si>
  <si>
    <t>Podklad alebo kryt z kameniva hrubého drveného veľ. 32-63mm(vibr.štrk) po zhut.hr. 250 mm</t>
  </si>
  <si>
    <t>-676613556</t>
  </si>
  <si>
    <t>88</t>
  </si>
  <si>
    <t>564851111</t>
  </si>
  <si>
    <t>Podklad zo štrkodrviny s rozprestrením a zhutnením po zhutnení hr. 150 mm</t>
  </si>
  <si>
    <t>1535424423</t>
  </si>
  <si>
    <t>89</t>
  </si>
  <si>
    <t>573211111</t>
  </si>
  <si>
    <t>Postrek asfaltový spojovací bez posypu kamenivom z asfaltu cestného v množstve od 0.50 do 0.70 kg/m2</t>
  </si>
  <si>
    <t>-1444565985</t>
  </si>
  <si>
    <t>90</t>
  </si>
  <si>
    <t>577141112</t>
  </si>
  <si>
    <t>Betón asfaltový po zhutnení I.tr. strednozrnný AC 11 O  hr. 50mm</t>
  </si>
  <si>
    <t>-1252614421</t>
  </si>
  <si>
    <t>91</t>
  </si>
  <si>
    <t>577141212</t>
  </si>
  <si>
    <t>Betón asfaltový  po zhutnení II.tr. jemnozrnný AC 8. strednozrnný AC 11O alebo hrubozrnný AC 16 L hr. 50mm</t>
  </si>
  <si>
    <t>-150885353</t>
  </si>
  <si>
    <t>92</t>
  </si>
  <si>
    <t>577141312</t>
  </si>
  <si>
    <t>Betón asfaltový po zhutnení III.tr. hrubozrnný AC 16 L hr. 50mm</t>
  </si>
  <si>
    <t>1565469721</t>
  </si>
  <si>
    <t>93</t>
  </si>
  <si>
    <t>581131115</t>
  </si>
  <si>
    <t>Kryt cementobetónový cestných komunikácií skupiny III.a IV.. hr. 200 mm</t>
  </si>
  <si>
    <t>184588049</t>
  </si>
  <si>
    <t>94</t>
  </si>
  <si>
    <t>581142115</t>
  </si>
  <si>
    <t>Kryt cementobetónový cestných komunikácií skupiny I.a II.. hr. 250 mm</t>
  </si>
  <si>
    <t>1300964248</t>
  </si>
  <si>
    <t>95</t>
  </si>
  <si>
    <t>584921121</t>
  </si>
  <si>
    <t>Zhotovenie spevnenej plochy z cest.. panelov osadených do lôžka z kameniva hr.50 mm</t>
  </si>
  <si>
    <t>-1587083986</t>
  </si>
  <si>
    <t>96</t>
  </si>
  <si>
    <t>5938122200</t>
  </si>
  <si>
    <t>Cestný panel 18 IZD 300/150. dĺ.3000xš.1500xhr.150mm</t>
  </si>
  <si>
    <t>-545697080</t>
  </si>
  <si>
    <t>97</t>
  </si>
  <si>
    <t>596911111</t>
  </si>
  <si>
    <t>Kladenie zámkovej dlažby hr. 6 cm pre peších do 20 m2</t>
  </si>
  <si>
    <t>-376877031</t>
  </si>
  <si>
    <t>98</t>
  </si>
  <si>
    <t>599142112</t>
  </si>
  <si>
    <t>Úprava zálievky dilatačných alebo pracovných škár hĺbky do 40 mm.samolepiacou páskou 40x10mm</t>
  </si>
  <si>
    <t>1975080353</t>
  </si>
  <si>
    <t>D4</t>
  </si>
  <si>
    <t>Úpravy povrchov. podlahy. osadenie</t>
  </si>
  <si>
    <t>99</t>
  </si>
  <si>
    <t>617451501</t>
  </si>
  <si>
    <t>Potery dna šachiet hr. 20 mm. hladené hladidlom oceľovým</t>
  </si>
  <si>
    <t>-1366614086</t>
  </si>
  <si>
    <t>D5</t>
  </si>
  <si>
    <t>Rúrové vedenie</t>
  </si>
  <si>
    <t>100</t>
  </si>
  <si>
    <t>852242121</t>
  </si>
  <si>
    <t>Montáž potrubia z rúr liat. prírubných abnormál. dĺžok. jednotlivo do 1 m DN 80</t>
  </si>
  <si>
    <t>44466548</t>
  </si>
  <si>
    <t>101</t>
  </si>
  <si>
    <t>5525212402</t>
  </si>
  <si>
    <t>Rura s privarenými prírubami TvLT TP DN80. PN10 dl. 1.0m</t>
  </si>
  <si>
    <t>1970399805</t>
  </si>
  <si>
    <t>102</t>
  </si>
  <si>
    <t>5525212403</t>
  </si>
  <si>
    <t>Rura s privarenými prírubami TvLT TP DN80. PN10 dl. 0.8m</t>
  </si>
  <si>
    <t>-695507523</t>
  </si>
  <si>
    <t>103</t>
  </si>
  <si>
    <t>5525212404</t>
  </si>
  <si>
    <t>Rura s privarenými prírubami TvLT TP DN80. PN10 dl. 0.2m</t>
  </si>
  <si>
    <t>-567256887</t>
  </si>
  <si>
    <t>104</t>
  </si>
  <si>
    <t>852262121</t>
  </si>
  <si>
    <t>Montáž potrubia z rúr liat. prírubných abnormál. dĺžok. jednotlivo do 1 m DN 100</t>
  </si>
  <si>
    <t>-279321869</t>
  </si>
  <si>
    <t>105</t>
  </si>
  <si>
    <t>5525216201</t>
  </si>
  <si>
    <t>Rúra ls privarenými prirubami TvLT TP DN100. PN10 dl.=0.8m</t>
  </si>
  <si>
    <t>337921143</t>
  </si>
  <si>
    <t>106</t>
  </si>
  <si>
    <t>5525216202</t>
  </si>
  <si>
    <t>Rúra ls privarenými prirubami TvLT TP DN100. PN10 dl.=0.2m</t>
  </si>
  <si>
    <t>-4292138</t>
  </si>
  <si>
    <t>107</t>
  </si>
  <si>
    <t>857242121</t>
  </si>
  <si>
    <t>Montáž liatin. tvarovky jednoosovej na potrubí z rúr prírubových DN 80</t>
  </si>
  <si>
    <t>-975821430</t>
  </si>
  <si>
    <t>108</t>
  </si>
  <si>
    <t>3199107217</t>
  </si>
  <si>
    <t>Prírubové koleno 90° s pätkou  PP DN 80    HAWLE</t>
  </si>
  <si>
    <t>-1025901394</t>
  </si>
  <si>
    <t>109</t>
  </si>
  <si>
    <t>31991070041</t>
  </si>
  <si>
    <t>Plnoprietočná rýchlospojka DN 80</t>
  </si>
  <si>
    <t>-1281025871</t>
  </si>
  <si>
    <t>110</t>
  </si>
  <si>
    <t>857244121</t>
  </si>
  <si>
    <t>Montáž liatin. tvarovky odbočnej na potrubí z rúr prírubových DN 80</t>
  </si>
  <si>
    <t>-559876606</t>
  </si>
  <si>
    <t>111</t>
  </si>
  <si>
    <t>3199107325</t>
  </si>
  <si>
    <t>T-kus DN 80-80   voda HAWLE. TvLT</t>
  </si>
  <si>
    <t>-1819593933</t>
  </si>
  <si>
    <t>112</t>
  </si>
  <si>
    <t>857264121</t>
  </si>
  <si>
    <t>Montáž liatin. tvarovky odbočnej na potrubí z rúr prírubových DN 100</t>
  </si>
  <si>
    <t>-2036737531</t>
  </si>
  <si>
    <t>113</t>
  </si>
  <si>
    <t>3199107319</t>
  </si>
  <si>
    <t>T-kus DN 100-100   voda HAWLE</t>
  </si>
  <si>
    <t>102146755</t>
  </si>
  <si>
    <t>114</t>
  </si>
  <si>
    <t>871211121</t>
  </si>
  <si>
    <t>Montáž potrubia z tlakových rúrok polyetylénových vonkajšieho priemeru 63 mm</t>
  </si>
  <si>
    <t>-683835922</t>
  </si>
  <si>
    <t>115</t>
  </si>
  <si>
    <t>2860017850</t>
  </si>
  <si>
    <t>HDPE rúra PE100  rúra  63x3.8/100m PN10 (SDR17)-pre tlakový rozvod  vody</t>
  </si>
  <si>
    <t>595923529</t>
  </si>
  <si>
    <t>116</t>
  </si>
  <si>
    <t>871241121</t>
  </si>
  <si>
    <t>Montáž potrubia z tlakových rúrok polyetylénových vonkajšieho priemeru  90 mm</t>
  </si>
  <si>
    <t>1948000515</t>
  </si>
  <si>
    <t>117</t>
  </si>
  <si>
    <t>2860017870</t>
  </si>
  <si>
    <t>HDPE rúra PE100  rúra  90x5.4/100m PN10 (SDR17)-pre tlakový rozvod vody</t>
  </si>
  <si>
    <t>-4882267</t>
  </si>
  <si>
    <t>118</t>
  </si>
  <si>
    <t>871270031</t>
  </si>
  <si>
    <t>Montáž kanalizačného potrubia z HDPE rúr zváraných na tupo. GEROfit HD-PE PE100RC+ (PAS1075 typ 3) SDR17/PN10. D 110 x 6.6 mm</t>
  </si>
  <si>
    <t>2091520242</t>
  </si>
  <si>
    <t>119</t>
  </si>
  <si>
    <t>2862461060</t>
  </si>
  <si>
    <t>HD-PE PE100  SDR17/PN10 D110x6.6.</t>
  </si>
  <si>
    <t>-837622480</t>
  </si>
  <si>
    <t>120</t>
  </si>
  <si>
    <t>871353121</t>
  </si>
  <si>
    <t>Montáž potrubia z kanalizačných rúr z tvrdého PVC tesn. gumovým krúžkom v skl. do 20% DN 200</t>
  </si>
  <si>
    <t>-1032537560</t>
  </si>
  <si>
    <t>121</t>
  </si>
  <si>
    <t>2860002550</t>
  </si>
  <si>
    <t>PVC rúra 200x5.9/5m  -hladký kanalizačný systém SN8</t>
  </si>
  <si>
    <t>1212658252</t>
  </si>
  <si>
    <t>122</t>
  </si>
  <si>
    <t>871373121</t>
  </si>
  <si>
    <t>Montáž potrubia z kanaliz. rúr z tvrdého PVC tesn. gumovým krúžkom v sklone do 20 % DN 300</t>
  </si>
  <si>
    <t>-1064092457</t>
  </si>
  <si>
    <t>123</t>
  </si>
  <si>
    <t>2860002590</t>
  </si>
  <si>
    <t>PVC rúra 250x7.3/5m  -hladký kanalizačný systém SN8</t>
  </si>
  <si>
    <t>-1009388818</t>
  </si>
  <si>
    <t>124</t>
  </si>
  <si>
    <t>2860002620</t>
  </si>
  <si>
    <t>PVC rúra 315x9.2/5m  -hladký kanalizačný systém SN8</t>
  </si>
  <si>
    <t>-1105980830</t>
  </si>
  <si>
    <t>125</t>
  </si>
  <si>
    <t>877353121</t>
  </si>
  <si>
    <t>Montáž tvarovky na potrubí z rúr z tvrdého PVC tesnených gumovým krúžkom. odbočná DN 200</t>
  </si>
  <si>
    <t>655698479</t>
  </si>
  <si>
    <t>126</t>
  </si>
  <si>
    <t>2860003260</t>
  </si>
  <si>
    <t>PVC odbočka 200/150/45°-hladký kanalizačný systém</t>
  </si>
  <si>
    <t>-2123398739</t>
  </si>
  <si>
    <t>127</t>
  </si>
  <si>
    <t>877373121</t>
  </si>
  <si>
    <t>Montáž tvarovky na potrubí z rúr z tvrdého PVC tesnených gumovým krúžkom. odbočná DN 300</t>
  </si>
  <si>
    <t>1654502586</t>
  </si>
  <si>
    <t>128</t>
  </si>
  <si>
    <t>2860003300</t>
  </si>
  <si>
    <t>PVC odbočka 250/150/45°-hladký kanalizačný systém</t>
  </si>
  <si>
    <t>-1082823921</t>
  </si>
  <si>
    <t>129</t>
  </si>
  <si>
    <t>2860003350</t>
  </si>
  <si>
    <t>PVC odbočka 300/150/45°-hladký kanalizačný systém</t>
  </si>
  <si>
    <t>-1447113926</t>
  </si>
  <si>
    <t>130</t>
  </si>
  <si>
    <t>2860003360</t>
  </si>
  <si>
    <t>PVC odbočka 300/200/45°-hladký kanalizačný systém</t>
  </si>
  <si>
    <t>1348804387</t>
  </si>
  <si>
    <t>131</t>
  </si>
  <si>
    <t>891241221</t>
  </si>
  <si>
    <t>Montáž vodovodnej armatúry na potrubí. posúvač v šachte s ručným kolieskom DN 80</t>
  </si>
  <si>
    <t>1601076697</t>
  </si>
  <si>
    <t>132</t>
  </si>
  <si>
    <t>4222520013</t>
  </si>
  <si>
    <t>Posúvač   DN  80 PN 16  krátky  EURO</t>
  </si>
  <si>
    <t>359920713</t>
  </si>
  <si>
    <t>133</t>
  </si>
  <si>
    <t>3199107260</t>
  </si>
  <si>
    <t>Ručné koleso DN 80   voda HAWLE</t>
  </si>
  <si>
    <t>261348122</t>
  </si>
  <si>
    <t>134</t>
  </si>
  <si>
    <t>891243321</t>
  </si>
  <si>
    <t>Montáž vodovodného ventila mechan. a plavákového prírubového na vonkajších radoch DN 80</t>
  </si>
  <si>
    <t>162392093</t>
  </si>
  <si>
    <t>135</t>
  </si>
  <si>
    <t>4225611632</t>
  </si>
  <si>
    <t>Ventil  DN  80/PN16 zavzdušňovací a odvzdušňovací   voda HAWLE</t>
  </si>
  <si>
    <t>-1275988839</t>
  </si>
  <si>
    <t>136</t>
  </si>
  <si>
    <t>891244121</t>
  </si>
  <si>
    <t>Montáž vodovodného kompenzátora upchávkového a gumového alebo montážnej vložky DN 80</t>
  </si>
  <si>
    <t>-1915838186</t>
  </si>
  <si>
    <t>137</t>
  </si>
  <si>
    <t>3199105221</t>
  </si>
  <si>
    <t>Montážna vložka DN 80   voda HAWLE</t>
  </si>
  <si>
    <t>136601068</t>
  </si>
  <si>
    <t>138</t>
  </si>
  <si>
    <t>891261221</t>
  </si>
  <si>
    <t>Montáž vodovodnej armatúry na potrubí. posúvač v šachte s ručným kolieskom DN 100</t>
  </si>
  <si>
    <t>-1182843775</t>
  </si>
  <si>
    <t>139</t>
  </si>
  <si>
    <t>4222520010</t>
  </si>
  <si>
    <t>Posúvač   DN 100 PN 16   krátky EURO 23</t>
  </si>
  <si>
    <t>2072755408</t>
  </si>
  <si>
    <t>140</t>
  </si>
  <si>
    <t>3199107251</t>
  </si>
  <si>
    <t>Ručné koleso DN 100   voda HAWLE</t>
  </si>
  <si>
    <t>-1395103507</t>
  </si>
  <si>
    <t>141</t>
  </si>
  <si>
    <t>891313321</t>
  </si>
  <si>
    <t>Montáž vodovodného ventilu mechanického a plavák. prírubového na vonkajších radoch DN 100</t>
  </si>
  <si>
    <t>561069205</t>
  </si>
  <si>
    <t>142</t>
  </si>
  <si>
    <t>4225611618</t>
  </si>
  <si>
    <t>Ventil  DN 100/PN16 zavzdušňovací a odvzdušňovací   voda HAWLE</t>
  </si>
  <si>
    <t>-1803751450</t>
  </si>
  <si>
    <t>143</t>
  </si>
  <si>
    <t>892241111</t>
  </si>
  <si>
    <t>Ostatné práce na rúrovom vedení. tlakové skúšky vodovodného potrubia DN do 80</t>
  </si>
  <si>
    <t>507051875</t>
  </si>
  <si>
    <t>144</t>
  </si>
  <si>
    <t>892271111</t>
  </si>
  <si>
    <t>Ostatné práce na rúrovom vedení. tlakové skúšky vodovodného potrubia DN 100 alebo 125</t>
  </si>
  <si>
    <t>2045621067</t>
  </si>
  <si>
    <t>145</t>
  </si>
  <si>
    <t>892351000</t>
  </si>
  <si>
    <t>Skúška tesnosti kanalizácie D 200</t>
  </si>
  <si>
    <t>-1815286725</t>
  </si>
  <si>
    <t>146</t>
  </si>
  <si>
    <t>892361000</t>
  </si>
  <si>
    <t>Skúška tesnosti kanalizácie D 250</t>
  </si>
  <si>
    <t>-183453627</t>
  </si>
  <si>
    <t>147</t>
  </si>
  <si>
    <t>892371000</t>
  </si>
  <si>
    <t>Skúška tesnosti kanalizácie D 300</t>
  </si>
  <si>
    <t>-1944125289</t>
  </si>
  <si>
    <t>148</t>
  </si>
  <si>
    <t>821111000</t>
  </si>
  <si>
    <t>Voda pitná pre obyvateľstvo</t>
  </si>
  <si>
    <t>2114782549</t>
  </si>
  <si>
    <t>149</t>
  </si>
  <si>
    <t>894118001</t>
  </si>
  <si>
    <t>Príplatok za každých ďalších 600 mm výšky vstupu šachty</t>
  </si>
  <si>
    <t>-1302414860</t>
  </si>
  <si>
    <t>150</t>
  </si>
  <si>
    <t>894411121</t>
  </si>
  <si>
    <t>Zhotovenie šachty kanalizačnej s obložením dna betónom tr. C 25/30 DN n. 200-300</t>
  </si>
  <si>
    <t>680016421</t>
  </si>
  <si>
    <t>151</t>
  </si>
  <si>
    <t>5922442170</t>
  </si>
  <si>
    <t>Skruž šikmá/kónus 100-63/58/9 KPS</t>
  </si>
  <si>
    <t>460568478</t>
  </si>
  <si>
    <t>152</t>
  </si>
  <si>
    <t>5922442190</t>
  </si>
  <si>
    <t>Skruž rovná 100/25/9 PS</t>
  </si>
  <si>
    <t>1085986661</t>
  </si>
  <si>
    <t>153</t>
  </si>
  <si>
    <t>5922442210</t>
  </si>
  <si>
    <t>Skruž rovná 100/50/9 PS</t>
  </si>
  <si>
    <t>-387623639</t>
  </si>
  <si>
    <t>154</t>
  </si>
  <si>
    <t>5922442230</t>
  </si>
  <si>
    <t>Skruž rovná 100/100/9 PS</t>
  </si>
  <si>
    <t>239912975</t>
  </si>
  <si>
    <t>155</t>
  </si>
  <si>
    <t>5922442260</t>
  </si>
  <si>
    <t>Šachtové dno 100/100  s bet. kynetou a PS bez šachtových prechodiek</t>
  </si>
  <si>
    <t>2141973223</t>
  </si>
  <si>
    <t>156</t>
  </si>
  <si>
    <t>5922442270</t>
  </si>
  <si>
    <t>Elastomérové tesnenie DN 1000</t>
  </si>
  <si>
    <t>921667936</t>
  </si>
  <si>
    <t>157</t>
  </si>
  <si>
    <t>5922442280</t>
  </si>
  <si>
    <t>Šachtová vložka DN 150 pre PVC hladké</t>
  </si>
  <si>
    <t>-1920659999</t>
  </si>
  <si>
    <t>158</t>
  </si>
  <si>
    <t>5922442290</t>
  </si>
  <si>
    <t>Šachtová vložka DN 200 pre PVC hladké</t>
  </si>
  <si>
    <t>-622011945</t>
  </si>
  <si>
    <t>159</t>
  </si>
  <si>
    <t>5922442300</t>
  </si>
  <si>
    <t>Šachtová vložka DN 250 pre PVC hladké</t>
  </si>
  <si>
    <t>1341054665</t>
  </si>
  <si>
    <t>160</t>
  </si>
  <si>
    <t>5922442310</t>
  </si>
  <si>
    <t>Šachtová vložka DN 300 pre PVC hladké</t>
  </si>
  <si>
    <t>-1247153790</t>
  </si>
  <si>
    <t>161</t>
  </si>
  <si>
    <t>899101111</t>
  </si>
  <si>
    <t>Osadenie poklopu liatinového a oceľového vrátane rámu hmotn. do 50 kg</t>
  </si>
  <si>
    <t>-1965721414</t>
  </si>
  <si>
    <t>162</t>
  </si>
  <si>
    <t>5524212000</t>
  </si>
  <si>
    <t>Mreža kanálová s ramom 200x200 mm</t>
  </si>
  <si>
    <t>-1472426950</t>
  </si>
  <si>
    <t>163</t>
  </si>
  <si>
    <t>899103111</t>
  </si>
  <si>
    <t>Osadenie poklopu liatinového a oceľového vrátane rámu hmotn. nad 100 do 150 kg</t>
  </si>
  <si>
    <t>-1917618960</t>
  </si>
  <si>
    <t>164</t>
  </si>
  <si>
    <t>5524211170</t>
  </si>
  <si>
    <t>Poklop kanalizačný komplet okrúhly.trieda D 400kN.DO-600 H. H 115</t>
  </si>
  <si>
    <t>1636660025</t>
  </si>
  <si>
    <t>165</t>
  </si>
  <si>
    <t>5524211160</t>
  </si>
  <si>
    <t>Poklop kanalizačný komplet okrúhly.so zámkom.trieda D 400kN.DO-600 Z. H 115</t>
  </si>
  <si>
    <t>1694876603</t>
  </si>
  <si>
    <t>166</t>
  </si>
  <si>
    <t>5524211100</t>
  </si>
  <si>
    <t>Poklop kanalizačný komplet štvorcový uzamykatelny trieda 400kN BK-800. 800/600/50</t>
  </si>
  <si>
    <t>-816769030</t>
  </si>
  <si>
    <t>167</t>
  </si>
  <si>
    <t>5524211102</t>
  </si>
  <si>
    <t>Poklop kanalizačný komplet štvorcový uzamykatelny trieda 400kN BK-600. 600/600/50</t>
  </si>
  <si>
    <t>-1026082754</t>
  </si>
  <si>
    <t>168</t>
  </si>
  <si>
    <t>899401112</t>
  </si>
  <si>
    <t>Osadenie poklopu liatinového posúvačového</t>
  </si>
  <si>
    <t>1568692410</t>
  </si>
  <si>
    <t>169</t>
  </si>
  <si>
    <t>4229135200</t>
  </si>
  <si>
    <t>Poklop Y 4504 - posúvačový</t>
  </si>
  <si>
    <t>-534427917</t>
  </si>
  <si>
    <t>170</t>
  </si>
  <si>
    <t>899503211</t>
  </si>
  <si>
    <t>Stúpadlo do šachiet a drobných objektov poplastované vidlicové osadené do vynechaných otvorov</t>
  </si>
  <si>
    <t>953247890</t>
  </si>
  <si>
    <t>171</t>
  </si>
  <si>
    <t>899623151</t>
  </si>
  <si>
    <t>Obetónovanie potrubia. alebo muriva stôk bet. prostým v otvorenom výkope. betón tr. C 16/20</t>
  </si>
  <si>
    <t>1482237344</t>
  </si>
  <si>
    <t>172</t>
  </si>
  <si>
    <t>899623161</t>
  </si>
  <si>
    <t>Obetónovanie potrubia. alebo muriva stôk bet. prostým v otvorenom výkope. betón tr. C 20/25</t>
  </si>
  <si>
    <t>1885083144</t>
  </si>
  <si>
    <t>173</t>
  </si>
  <si>
    <t>899623192</t>
  </si>
  <si>
    <t>Príplatok k cene za práce v štôlni pre obetónovanie potrubia</t>
  </si>
  <si>
    <t>1315696431</t>
  </si>
  <si>
    <t>174</t>
  </si>
  <si>
    <t>899643111</t>
  </si>
  <si>
    <t>Debnenie pre obetónovanie potrubia v otvorenom výkope</t>
  </si>
  <si>
    <t>-699947524</t>
  </si>
  <si>
    <t>175</t>
  </si>
  <si>
    <t>899713111</t>
  </si>
  <si>
    <t>Orientačná tabuľka na vodovodných a kanalizačných radoch na stĺpiku oceľovom alebo betónovom</t>
  </si>
  <si>
    <t>-2014405192</t>
  </si>
  <si>
    <t>176</t>
  </si>
  <si>
    <t>899721121</t>
  </si>
  <si>
    <t>Signalizačný vodič na potrubí PVC DN do 150 mm</t>
  </si>
  <si>
    <t>-805569413</t>
  </si>
  <si>
    <t>177</t>
  </si>
  <si>
    <t>899721132</t>
  </si>
  <si>
    <t>Označenie kanalizačného potrubia hnedou výstražnou fóliou</t>
  </si>
  <si>
    <t>807071330</t>
  </si>
  <si>
    <t>178</t>
  </si>
  <si>
    <t>899911113</t>
  </si>
  <si>
    <t>Osadenie oceľ. súčastí pre potrubia na mostoch. konštrukciách a pod. hmotnosti nad 10 kg</t>
  </si>
  <si>
    <t>-2122655723</t>
  </si>
  <si>
    <t>179</t>
  </si>
  <si>
    <t>5539551602</t>
  </si>
  <si>
    <t>Ocelovy brit pre studňu D1200</t>
  </si>
  <si>
    <t>-207340499</t>
  </si>
  <si>
    <t>180</t>
  </si>
  <si>
    <t>5539551603</t>
  </si>
  <si>
    <t>Ocelovy brit pre studňu D1400</t>
  </si>
  <si>
    <t>-419965795</t>
  </si>
  <si>
    <t>181</t>
  </si>
  <si>
    <t>5539551604</t>
  </si>
  <si>
    <t>Ocelovy brit pre studňu D2000</t>
  </si>
  <si>
    <t>486413903</t>
  </si>
  <si>
    <t>182</t>
  </si>
  <si>
    <t>899912131</t>
  </si>
  <si>
    <t>Montáž kĺznej objímky RACI montovaná na potrubie DN 50-100</t>
  </si>
  <si>
    <t>48175097</t>
  </si>
  <si>
    <t>183</t>
  </si>
  <si>
    <t>28652300121</t>
  </si>
  <si>
    <t>Objimka kĺzna RACI T20. výška 36 mm. vonkajší priemer rúry 55 - 260 mm.</t>
  </si>
  <si>
    <t>79896909</t>
  </si>
  <si>
    <t>184</t>
  </si>
  <si>
    <t>899912135</t>
  </si>
  <si>
    <t>Montáž kĺznej objímky RACI montovaná na potrubie DN 300</t>
  </si>
  <si>
    <t>802583746</t>
  </si>
  <si>
    <t>185</t>
  </si>
  <si>
    <t>2865230029</t>
  </si>
  <si>
    <t>Objimka kĺzna RACI F 60. typ F. výška 60 mm. vonkajší priemer rúry 92 - 500 mm.</t>
  </si>
  <si>
    <t>-963444948</t>
  </si>
  <si>
    <t>D6</t>
  </si>
  <si>
    <t>Ostatné konštrukcie a práce - búranie</t>
  </si>
  <si>
    <t>186</t>
  </si>
  <si>
    <t>919721110</t>
  </si>
  <si>
    <t>Geomreža pre vystužovanie asfaltových vrstiev. tkaná zo skleného vlákna . armatex80/80</t>
  </si>
  <si>
    <t>-698111309</t>
  </si>
  <si>
    <t>187</t>
  </si>
  <si>
    <t>919735111</t>
  </si>
  <si>
    <t>Rezanie existujúceho asfaltového krytu alebo podkladu hĺbky do 50 mm</t>
  </si>
  <si>
    <t>500382585</t>
  </si>
  <si>
    <t>188</t>
  </si>
  <si>
    <t>919735112</t>
  </si>
  <si>
    <t>Rezanie existujúceho asfaltového krytu alebo podkladu hĺbky nad 50 do 100 mm</t>
  </si>
  <si>
    <t>-1557243850</t>
  </si>
  <si>
    <t>189</t>
  </si>
  <si>
    <t>919735124</t>
  </si>
  <si>
    <t>Rezanie betónového krytu alebo podkladu tr. nad C 12/15 hr. nad 150 do 200 mm</t>
  </si>
  <si>
    <t>798598571</t>
  </si>
  <si>
    <t>190</t>
  </si>
  <si>
    <t>931994111</t>
  </si>
  <si>
    <t>Tesnenie styčnej škáry u prefa dielcov bobtnajúcim profilom "swell"</t>
  </si>
  <si>
    <t>1224392378</t>
  </si>
  <si>
    <t>191</t>
  </si>
  <si>
    <t>931994132</t>
  </si>
  <si>
    <t>Tesnenie dilatačnej škáry betónovej konštrukcia silikónovým tmelom do pl 4.0 cm2</t>
  </si>
  <si>
    <t>-1430974302</t>
  </si>
  <si>
    <t>192</t>
  </si>
  <si>
    <t>933901111</t>
  </si>
  <si>
    <t>Skúšky vodotesnosti betónovej nádrže akéhokoľvek druhu a tvaru. s obsahom do 1000 m3</t>
  </si>
  <si>
    <t>1831888518</t>
  </si>
  <si>
    <t>193</t>
  </si>
  <si>
    <t>-23600154</t>
  </si>
  <si>
    <t>194</t>
  </si>
  <si>
    <t>933901311</t>
  </si>
  <si>
    <t>Naplnenie a vyprázdnenie nádrže pre účely vymývacie (preplachovacie) s obsahom do 1000 m3</t>
  </si>
  <si>
    <t>2095078214</t>
  </si>
  <si>
    <t>195</t>
  </si>
  <si>
    <t>936311111</t>
  </si>
  <si>
    <t>Zabet. potrub. ulož. v otvor. v dne. v stenách nádrží z bet.V8TO-C16/20 s pl. otvoru do 0.25 m2</t>
  </si>
  <si>
    <t>193678768</t>
  </si>
  <si>
    <t>196</t>
  </si>
  <si>
    <t>952903112</t>
  </si>
  <si>
    <t>Vyčistenie objektov pri svetlej výške priestoru do3. 5 m čistiarní odpadových vôd. nádrží. kanálov</t>
  </si>
  <si>
    <t>-887418130</t>
  </si>
  <si>
    <t>197</t>
  </si>
  <si>
    <t>971056009</t>
  </si>
  <si>
    <t>Jadrové vrty diamantovými korunkami do D 100 mm do stien - železobetónových -0.00019t</t>
  </si>
  <si>
    <t>cm</t>
  </si>
  <si>
    <t>-762121430</t>
  </si>
  <si>
    <t>198</t>
  </si>
  <si>
    <t>971056011</t>
  </si>
  <si>
    <t>Jadrové vrty diamantovými korunkami do D 120 mm do stien - železobetónových -0.00027t</t>
  </si>
  <si>
    <t>148036665</t>
  </si>
  <si>
    <t>199</t>
  </si>
  <si>
    <t>971056017</t>
  </si>
  <si>
    <t>Jadrové vrty diamantovými korunkami do D 180 mm do stien - železobetónových -0.00061t</t>
  </si>
  <si>
    <t>-582386646</t>
  </si>
  <si>
    <t>200</t>
  </si>
  <si>
    <t>971056022</t>
  </si>
  <si>
    <t>Jadrové vrty diamantovými korunkami do D 350 mm do stien - železobetónových -0.00175t</t>
  </si>
  <si>
    <t>-1300843992</t>
  </si>
  <si>
    <t>201</t>
  </si>
  <si>
    <t>979082213</t>
  </si>
  <si>
    <t>Vodorovná doprava sutiny so zložením a hrubým urovnaním na vzdialenosť do 1 km</t>
  </si>
  <si>
    <t>1794301788</t>
  </si>
  <si>
    <t>202</t>
  </si>
  <si>
    <t>979082219</t>
  </si>
  <si>
    <t>Príplatok k cene za každý ďalší aj začatý 1 km nad 1 km</t>
  </si>
  <si>
    <t>973440302</t>
  </si>
  <si>
    <t>203</t>
  </si>
  <si>
    <t>979089012</t>
  </si>
  <si>
    <t>Poplatok za skladovanie - betón. tehly. dlaždice (17 01 ). ostatné</t>
  </si>
  <si>
    <t>1339024714</t>
  </si>
  <si>
    <t>D7</t>
  </si>
  <si>
    <t>Presun hmôt HSV</t>
  </si>
  <si>
    <t>204</t>
  </si>
  <si>
    <t>998225111</t>
  </si>
  <si>
    <t>Presun hmôt pre pozemnú komunikáciu a letisko s krytom asfaltovým akejkoľvek dĺžky objektu</t>
  </si>
  <si>
    <t>-786444738</t>
  </si>
  <si>
    <t>205</t>
  </si>
  <si>
    <t>998276101</t>
  </si>
  <si>
    <t>Presun hmôt pre rúrové vedenie hĺbené z rúr z plast.. hmôt alebo sklolamin. v otvorenom výkope</t>
  </si>
  <si>
    <t>1685125934</t>
  </si>
  <si>
    <t>PSV</t>
  </si>
  <si>
    <t>Práce a dodávky PSV</t>
  </si>
  <si>
    <t>D8</t>
  </si>
  <si>
    <t>Izolácie proti vode a vlhkosti</t>
  </si>
  <si>
    <t>206</t>
  </si>
  <si>
    <t>711512011</t>
  </si>
  <si>
    <t>Zhotovenie  izolácie nádrží. stôk. kanalizačnách šachiet z kryštalickej hydroizolácie. dvojnásobné</t>
  </si>
  <si>
    <t>1424024321</t>
  </si>
  <si>
    <t>207</t>
  </si>
  <si>
    <t>2353200800</t>
  </si>
  <si>
    <t>Aquafin IC kryštalická hydroizolačná hmota   SCHOMBURG</t>
  </si>
  <si>
    <t>-1266112164</t>
  </si>
  <si>
    <t>208</t>
  </si>
  <si>
    <t>998711201</t>
  </si>
  <si>
    <t>Presun hmôt pre izoláciu proti vode v objektoch výšky do 6 m</t>
  </si>
  <si>
    <t>1109575135</t>
  </si>
  <si>
    <t>D9</t>
  </si>
  <si>
    <t>Konštrukcie doplnkové kovové</t>
  </si>
  <si>
    <t>209</t>
  </si>
  <si>
    <t>767590112</t>
  </si>
  <si>
    <t>Dodávka a montáž ocelovej plošiny so zábradlím. žiarovo pozinkované</t>
  </si>
  <si>
    <t>1857486624</t>
  </si>
  <si>
    <t>210</t>
  </si>
  <si>
    <t>767590195</t>
  </si>
  <si>
    <t>Dodávka a montáž ocelovej tyče 40x40mm. žiarovo pozinkovaná</t>
  </si>
  <si>
    <t>1737477523</t>
  </si>
  <si>
    <t>211</t>
  </si>
  <si>
    <t>998767201</t>
  </si>
  <si>
    <t>Presun hmôt pre kovové stavebné doplnkové konštrukcie v objektoch výšky do 6 m</t>
  </si>
  <si>
    <t>-698539874</t>
  </si>
  <si>
    <t>Práce a dodávky M</t>
  </si>
  <si>
    <t>D10</t>
  </si>
  <si>
    <t>Elektromontáže</t>
  </si>
  <si>
    <t>212</t>
  </si>
  <si>
    <t>210220010</t>
  </si>
  <si>
    <t>Náter zemniaceho pásku do 120 mm2(1x náter včít.svo riek a vyznač.žlt.pruhov)</t>
  </si>
  <si>
    <t>-559513738</t>
  </si>
  <si>
    <t>213</t>
  </si>
  <si>
    <t>2462167500</t>
  </si>
  <si>
    <t>Email syntetický  vonkajší Industrol zelený S 2013</t>
  </si>
  <si>
    <t>1104622617</t>
  </si>
  <si>
    <t>214</t>
  </si>
  <si>
    <t>2462168100</t>
  </si>
  <si>
    <t>Email syntetický  vonkajší Industrol žltý   S 2013</t>
  </si>
  <si>
    <t>-340477195</t>
  </si>
  <si>
    <t>215</t>
  </si>
  <si>
    <t>2464203000</t>
  </si>
  <si>
    <t>Riedidlo do olejovo-syntetickej farby S 6006</t>
  </si>
  <si>
    <t>1698630155</t>
  </si>
  <si>
    <t>216</t>
  </si>
  <si>
    <t>210220020</t>
  </si>
  <si>
    <t>Uzemňovacie vedenie v zemi FeZn vrátane izolácie spojov</t>
  </si>
  <si>
    <t>-2077647839</t>
  </si>
  <si>
    <t>217</t>
  </si>
  <si>
    <t>3544223850</t>
  </si>
  <si>
    <t>Územňovacia pásovina   ocelová žiarovo zinkovaná  označenie   30 x 4 mm   ZIN HRONSKY BENADIKT</t>
  </si>
  <si>
    <t>-1742943186</t>
  </si>
  <si>
    <t>D11</t>
  </si>
  <si>
    <t>Montáže potrubia</t>
  </si>
  <si>
    <t>218</t>
  </si>
  <si>
    <t>230011140</t>
  </si>
  <si>
    <t>Montáž potrubia z oceľových rúr trieda 11 - 13 D x t 406 x 11</t>
  </si>
  <si>
    <t>-2059037384</t>
  </si>
  <si>
    <t>219</t>
  </si>
  <si>
    <t>1433051400</t>
  </si>
  <si>
    <t>Rúrka oceľová D 426 mm hrúbka   8 mm pozdĺžna alebo špirálovite zváraná hladká  ozn.11 343.0  (EN S195T)</t>
  </si>
  <si>
    <t>-257810605</t>
  </si>
  <si>
    <t>220</t>
  </si>
  <si>
    <t>230083373</t>
  </si>
  <si>
    <t>Demontáž potrubia pre ďalšie použitie nad 250 kg. pripojovací rozmer: D x t 426 x 8</t>
  </si>
  <si>
    <t>-1874926088</t>
  </si>
  <si>
    <t>221</t>
  </si>
  <si>
    <t>230180068</t>
  </si>
  <si>
    <t>Montáž rúrových dielov PE. PP DN 50</t>
  </si>
  <si>
    <t>-1423819166</t>
  </si>
  <si>
    <t>222</t>
  </si>
  <si>
    <t>2861673101</t>
  </si>
  <si>
    <t>lemový nákružok integr s prírubou EFL  PE 100 SDR 11 DN   50</t>
  </si>
  <si>
    <t>-348453767</t>
  </si>
  <si>
    <t>223</t>
  </si>
  <si>
    <t>230180071</t>
  </si>
  <si>
    <t>Montáž rúrových dielov PE. PP D x t 90 x 8.2</t>
  </si>
  <si>
    <t>370518489</t>
  </si>
  <si>
    <t>224</t>
  </si>
  <si>
    <t>2861684243</t>
  </si>
  <si>
    <t>Elektrotvarovky  oblúk 11° s dlhými ramenami bb 11° pe 100 sdr 17 d   90</t>
  </si>
  <si>
    <t>-890212156</t>
  </si>
  <si>
    <t>225</t>
  </si>
  <si>
    <t>2861684311</t>
  </si>
  <si>
    <t>Elektrotvarovky  oblúk 22° s dlhými ramenami bb 22° pe 100 sdr 11 d   90</t>
  </si>
  <si>
    <t>816771752</t>
  </si>
  <si>
    <t>226</t>
  </si>
  <si>
    <t>28616844231</t>
  </si>
  <si>
    <t>Elektrotvarovky  oblúk 45° s dlhými ramenami bb 60° pe 100 sdr 17 d   90</t>
  </si>
  <si>
    <t>-1599352162</t>
  </si>
  <si>
    <t>227</t>
  </si>
  <si>
    <t>2861615101</t>
  </si>
  <si>
    <t>koleno 30° elektrotvarovkové W 30°  PE 100 SDR 11 D 90</t>
  </si>
  <si>
    <t>-1078908249</t>
  </si>
  <si>
    <t>228</t>
  </si>
  <si>
    <t>2861616601</t>
  </si>
  <si>
    <t>koleno 45° elektrotvarovkové W 45°   PE 100 SDR 11 D 90</t>
  </si>
  <si>
    <t>-176563029</t>
  </si>
  <si>
    <t>229</t>
  </si>
  <si>
    <t>2861618701</t>
  </si>
  <si>
    <t>koleno 90° elektrotvarovkové W 90°  PE 100 SDR 11 D 90</t>
  </si>
  <si>
    <t>-885230191</t>
  </si>
  <si>
    <t>230</t>
  </si>
  <si>
    <t>2861673201</t>
  </si>
  <si>
    <t>lemový nákružok integr s prírubou EFL  PE 100 SDR 11 D 90</t>
  </si>
  <si>
    <t>-679605171</t>
  </si>
  <si>
    <t>231</t>
  </si>
  <si>
    <t>2861621738</t>
  </si>
  <si>
    <t>T-kus 90° redukovaný btr pe 100 sdr 17 d 90/  63</t>
  </si>
  <si>
    <t>222354089</t>
  </si>
  <si>
    <t>232</t>
  </si>
  <si>
    <t>230180072</t>
  </si>
  <si>
    <t>Montáž rúrových dielov PE. PP D x t 110 x 6.2</t>
  </si>
  <si>
    <t>-525370287</t>
  </si>
  <si>
    <t>233</t>
  </si>
  <si>
    <t>2861673301</t>
  </si>
  <si>
    <t>lemový nákružok integr s prírubou EFL  PE 100 SDR 11 D 110</t>
  </si>
  <si>
    <t>-378787533</t>
  </si>
  <si>
    <t>234</t>
  </si>
  <si>
    <t>28616842321</t>
  </si>
  <si>
    <t>Elektrotvarovky  oblúk 11° s dlhými ramenami bb 11° pe 100 sdr 17 d 110</t>
  </si>
  <si>
    <t>1708992984</t>
  </si>
  <si>
    <t>235</t>
  </si>
  <si>
    <t>2861684312</t>
  </si>
  <si>
    <t>Elektrotvarovky  oblúk 22° s dlhými ramenami bb 22° pe 100 sdr 17 d 110</t>
  </si>
  <si>
    <t>-1844241375</t>
  </si>
  <si>
    <t>236</t>
  </si>
  <si>
    <t>28616844121</t>
  </si>
  <si>
    <t>Elektrotvarovky  oblúk 60° s dlhými ramenami bb 60° pe 100 sdr 17 d 110</t>
  </si>
  <si>
    <t>-1729362913</t>
  </si>
  <si>
    <t>237</t>
  </si>
  <si>
    <t>2861615201</t>
  </si>
  <si>
    <t>koleno 30° elektrotvarovkové W 30°  PE 100 SDR 11 D 110</t>
  </si>
  <si>
    <t>-1574488838</t>
  </si>
  <si>
    <t>238</t>
  </si>
  <si>
    <t>2861616701</t>
  </si>
  <si>
    <t>koleno 45° elektrotvarovkové W 45°   PE 100 SDR 11 D 110</t>
  </si>
  <si>
    <t>-1162080152</t>
  </si>
  <si>
    <t>239</t>
  </si>
  <si>
    <t>2861618801</t>
  </si>
  <si>
    <t>koleno 90° elektrotvarovkové W 90°  PE 100 SDR 11 D 110</t>
  </si>
  <si>
    <t>56449335</t>
  </si>
  <si>
    <t>240</t>
  </si>
  <si>
    <t>230200117</t>
  </si>
  <si>
    <t>Nasunutie potrubnej sekcie do oceľovej chráničky DN 80</t>
  </si>
  <si>
    <t>-617906111</t>
  </si>
  <si>
    <t>241</t>
  </si>
  <si>
    <t>28611885442</t>
  </si>
  <si>
    <t>Tesniaca manžeta DU 80/200 s príslušenstvom</t>
  </si>
  <si>
    <t>-339217713</t>
  </si>
  <si>
    <t>242</t>
  </si>
  <si>
    <t>28611885443</t>
  </si>
  <si>
    <t>Tesniaca manžeta DU 100/200 s príslušenstvom</t>
  </si>
  <si>
    <t>1120714216</t>
  </si>
  <si>
    <t>243</t>
  </si>
  <si>
    <t>230200123</t>
  </si>
  <si>
    <t>Nasunutie potrubnej sekcie do oceľovej chráničky DN 300</t>
  </si>
  <si>
    <t>-1753514052</t>
  </si>
  <si>
    <t>244</t>
  </si>
  <si>
    <t>28611885446</t>
  </si>
  <si>
    <t>Tesniaca manžeta DU 300/500 s príslušenstvom</t>
  </si>
  <si>
    <t>2034903153</t>
  </si>
  <si>
    <t>245</t>
  </si>
  <si>
    <t>230250002</t>
  </si>
  <si>
    <t>Montáž kontrolného vývodu napäťového zemného KVZ</t>
  </si>
  <si>
    <t>1031218591</t>
  </si>
  <si>
    <t>OST</t>
  </si>
  <si>
    <t>Ostatné náklady</t>
  </si>
  <si>
    <t>246</t>
  </si>
  <si>
    <t>Pol405</t>
  </si>
  <si>
    <t>GZS</t>
  </si>
  <si>
    <t>-200785316</t>
  </si>
  <si>
    <t>247</t>
  </si>
  <si>
    <t>Pol406</t>
  </si>
  <si>
    <t>Vplyv prostredia</t>
  </si>
  <si>
    <t>-610980275</t>
  </si>
  <si>
    <t>1413302</t>
  </si>
  <si>
    <t>SO 02 - Kanalizačné odbočenia</t>
  </si>
  <si>
    <t>248</t>
  </si>
  <si>
    <t>-707729370</t>
  </si>
  <si>
    <t>249</t>
  </si>
  <si>
    <t>115101200</t>
  </si>
  <si>
    <t>Čerpanie vody na dopravnú výšku do 10 m s priemerným prítokom litrov za minútu do 100 l</t>
  </si>
  <si>
    <t>-1931964480</t>
  </si>
  <si>
    <t>250</t>
  </si>
  <si>
    <t>115101300</t>
  </si>
  <si>
    <t>Pohotovosť záložnej čerpacej súpravy pre výšku do 10 m. s prítokom litrov za minútu do 100 l</t>
  </si>
  <si>
    <t>1139821346</t>
  </si>
  <si>
    <t>251</t>
  </si>
  <si>
    <t>-1221256885</t>
  </si>
  <si>
    <t>252</t>
  </si>
  <si>
    <t>-1126587925</t>
  </si>
  <si>
    <t>253</t>
  </si>
  <si>
    <t>458984873</t>
  </si>
  <si>
    <t>254</t>
  </si>
  <si>
    <t>-1641119889</t>
  </si>
  <si>
    <t>255</t>
  </si>
  <si>
    <t>132201201</t>
  </si>
  <si>
    <t>1150110300</t>
  </si>
  <si>
    <t>256</t>
  </si>
  <si>
    <t>-582840074</t>
  </si>
  <si>
    <t>257</t>
  </si>
  <si>
    <t>141721116</t>
  </si>
  <si>
    <t>Riadené horizont. vŕtanie v hornine tr.1-4 pre pretláč. PE rúr. hĺbky do 6m. vonk. priem.cez 160 do 225mm</t>
  </si>
  <si>
    <t>1366607042</t>
  </si>
  <si>
    <t>258</t>
  </si>
  <si>
    <t>1760423132</t>
  </si>
  <si>
    <t>259</t>
  </si>
  <si>
    <t>-833386187</t>
  </si>
  <si>
    <t>260</t>
  </si>
  <si>
    <t>162501132</t>
  </si>
  <si>
    <t>Vodorovné premiestnenie výkopku  po nespevnenej ceste z  horniny tr.1-4  v množstve nad 100 do 1000 m3 na vzdialenosť do 3000 m</t>
  </si>
  <si>
    <t>333736266</t>
  </si>
  <si>
    <t>261</t>
  </si>
  <si>
    <t>162501133</t>
  </si>
  <si>
    <t>Vodorovné premiestnenie výkopku  po nespevnenej ceste z  horniny tr.1-4  v množstve nad 100 do 1000 m3. príplatok k cene za každých ďalšich a začatých 1000 m</t>
  </si>
  <si>
    <t>195214755</t>
  </si>
  <si>
    <t>262</t>
  </si>
  <si>
    <t>171201202</t>
  </si>
  <si>
    <t>-2040853943</t>
  </si>
  <si>
    <t>263</t>
  </si>
  <si>
    <t>174101001</t>
  </si>
  <si>
    <t>Zásyp sypaninou so zhutnením jám. šachiet. rýh. zárezov alebo okolo objektov do 100 m3</t>
  </si>
  <si>
    <t>-268393276</t>
  </si>
  <si>
    <t>264</t>
  </si>
  <si>
    <t>1821143025</t>
  </si>
  <si>
    <t>265</t>
  </si>
  <si>
    <t>-970561174</t>
  </si>
  <si>
    <t>266</t>
  </si>
  <si>
    <t>-1608573959</t>
  </si>
  <si>
    <t>267</t>
  </si>
  <si>
    <t>Pol407</t>
  </si>
  <si>
    <t>-693551802</t>
  </si>
  <si>
    <t>268</t>
  </si>
  <si>
    <t>-891234257</t>
  </si>
  <si>
    <t>269</t>
  </si>
  <si>
    <t>871313121</t>
  </si>
  <si>
    <t>Montáž potrubia z kanalizačných rúr z tvrdého PVC tesn. gumovým krúžkom v skl. do 20% DN 150</t>
  </si>
  <si>
    <t>-839681172</t>
  </si>
  <si>
    <t>270</t>
  </si>
  <si>
    <t>2861102000</t>
  </si>
  <si>
    <t>Rúrka kanalizačná hrdlová z PVC 160x3.9x5000 mm</t>
  </si>
  <si>
    <t>124518213</t>
  </si>
  <si>
    <t>271</t>
  </si>
  <si>
    <t>1485466814</t>
  </si>
  <si>
    <t>272</t>
  </si>
  <si>
    <t>467043916</t>
  </si>
  <si>
    <t>273</t>
  </si>
  <si>
    <t>877313123</t>
  </si>
  <si>
    <t>Montáž tvarovky na potrubí z rúr z tvrdého PVC tesn. gumovým krúžkom. jednoosá DN 150 mm</t>
  </si>
  <si>
    <t>-62302141</t>
  </si>
  <si>
    <t>274</t>
  </si>
  <si>
    <t>2860003000</t>
  </si>
  <si>
    <t>PVC koleno 150/45°-hladký kanalizačný systém</t>
  </si>
  <si>
    <t>1581785964</t>
  </si>
  <si>
    <t>275</t>
  </si>
  <si>
    <t>877353123</t>
  </si>
  <si>
    <t>Montáž tvaroviek na potrubí z PVC tesnených gumovým krúžkom v otv. výkope jednoosých DN 200</t>
  </si>
  <si>
    <t>1469025535</t>
  </si>
  <si>
    <t>276</t>
  </si>
  <si>
    <t>2860003010</t>
  </si>
  <si>
    <t>PVC koleno 200/45°-hladký kanalizačný systém</t>
  </si>
  <si>
    <t>2097832463</t>
  </si>
  <si>
    <t>277</t>
  </si>
  <si>
    <t>926531574</t>
  </si>
  <si>
    <t>278</t>
  </si>
  <si>
    <t>998276115</t>
  </si>
  <si>
    <t>Príplatok k cenám za zväčšený presun nad vymedzenú najväčšiu dopravnú vzdialenosť do 1000 m</t>
  </si>
  <si>
    <t>-1540665816</t>
  </si>
  <si>
    <t>279</t>
  </si>
  <si>
    <t>-1774715155</t>
  </si>
  <si>
    <t>280</t>
  </si>
  <si>
    <t>61146670</t>
  </si>
  <si>
    <t>1413303</t>
  </si>
  <si>
    <t>SO 03 - Prípojky NN k čerpacím staniciam</t>
  </si>
  <si>
    <t>D12</t>
  </si>
  <si>
    <t>D1 Zemné práce</t>
  </si>
  <si>
    <t>281</t>
  </si>
  <si>
    <t>Pol25</t>
  </si>
  <si>
    <t>Vytýcenie existujúcich inžinierskych sieti. vrátane vytýcenie trasy káblového vedenia</t>
  </si>
  <si>
    <t>km</t>
  </si>
  <si>
    <t>-789810311</t>
  </si>
  <si>
    <t>282</t>
  </si>
  <si>
    <t>Pol26</t>
  </si>
  <si>
    <t>Výkop a zásyp káblovej ryhy 35x80cm vrátane vytvorenia pieskového lôžka. vrátane výstražnej fólie a provizórnej úpravy terénu v šírke 1m</t>
  </si>
  <si>
    <t>-300248834</t>
  </si>
  <si>
    <t>283</t>
  </si>
  <si>
    <t>Pol27</t>
  </si>
  <si>
    <t>Výkop a zásyp káblovej ryhy 50x120cm vrátane vytvorenia pieskového lôžka.zhutnenia. vrátane výstražnej fólie a proviz. úpravy terénu v šírke 1m</t>
  </si>
  <si>
    <t>-288125514</t>
  </si>
  <si>
    <t>284</t>
  </si>
  <si>
    <t>Pol28</t>
  </si>
  <si>
    <t>Pretlácanie pod cestou v dlžke 8m (krtkovanie). vrátane štartovacej a koncovej jamy. vrátane zásypu</t>
  </si>
  <si>
    <t>sada</t>
  </si>
  <si>
    <t>-1422853721</t>
  </si>
  <si>
    <t>285</t>
  </si>
  <si>
    <t>Pol408</t>
  </si>
  <si>
    <t>D2 Elektromerový rozvádzač a rozpojovacia skrinka</t>
  </si>
  <si>
    <t>-1431333160</t>
  </si>
  <si>
    <t>286</t>
  </si>
  <si>
    <t>Pol29</t>
  </si>
  <si>
    <t>Uzamykatelná typizovaná plastová pilierová elektromerová skrina RE-P pilierový vrátane zemného dielu a kotviacej rohože. vrátane hlavného istica pred elektromerom do 63A. char.B. Ik=10kA. . vrátane osadenia a zapojenia</t>
  </si>
  <si>
    <t>549384869</t>
  </si>
  <si>
    <t>287</t>
  </si>
  <si>
    <t>Pol30</t>
  </si>
  <si>
    <t>Typizovaná prípojková skrina na stlp uzamykatelná SPP2. vrátane upevnenia a zapojenia. vrátane 3ks poistiek 40A</t>
  </si>
  <si>
    <t>683978142</t>
  </si>
  <si>
    <t>288</t>
  </si>
  <si>
    <t>Pol31</t>
  </si>
  <si>
    <t>Typizovaná káblová rozpájacia a istiaca skrina SR5.1 . pilierová vrátane zemného dielu a kotviacej rohože. vrátane odpínacov a poistiek</t>
  </si>
  <si>
    <t>-791399879</t>
  </si>
  <si>
    <t>289</t>
  </si>
  <si>
    <t>Pol32</t>
  </si>
  <si>
    <t>Typizovaná káblová rozpájacia a istiaca skrina SR3.1 . pilierová vrátane zemného dielu a kotviacej rohože. vrátane odpínacov a poistiek</t>
  </si>
  <si>
    <t>-2076614249</t>
  </si>
  <si>
    <t>290</t>
  </si>
  <si>
    <t>Pol409</t>
  </si>
  <si>
    <t>D3 Káble. chráničky</t>
  </si>
  <si>
    <t>-2055875260</t>
  </si>
  <si>
    <t>291</t>
  </si>
  <si>
    <t>Pol33</t>
  </si>
  <si>
    <t>Prípojka NN do SP- kábel typu NAYY-J 4x16. vrátane uloženia alebo uchytenia. vrátane pripojenia</t>
  </si>
  <si>
    <t>2011379167</t>
  </si>
  <si>
    <t>292</t>
  </si>
  <si>
    <t>Pol34</t>
  </si>
  <si>
    <t>Hlavný prívod NN do RE-P - kábel typu NAYY-J 4x16. vrátane uloženia alebo uchytenia. vrátane pripojenia</t>
  </si>
  <si>
    <t>-2038942838</t>
  </si>
  <si>
    <t>293</t>
  </si>
  <si>
    <t>Pol35</t>
  </si>
  <si>
    <t>Hlavný prívod NN do SR - kábel typu NAYY-J 4x16. vrátane uloženia alebo uchytenia. vrátane pripojenia</t>
  </si>
  <si>
    <t>1254765482</t>
  </si>
  <si>
    <t>294</t>
  </si>
  <si>
    <t>Pol36</t>
  </si>
  <si>
    <t>Hlavný prívod NN pre napájanie rozvádzaca RM - kábel typu CYKY-J 4x10. vrátane uloženia alebo uchytenia. vrátane pripojenia</t>
  </si>
  <si>
    <t>-368637545</t>
  </si>
  <si>
    <t>295</t>
  </si>
  <si>
    <t>Pol37</t>
  </si>
  <si>
    <t>Chránicka FXKV50 vrátane uloženia</t>
  </si>
  <si>
    <t>169022672</t>
  </si>
  <si>
    <t>296</t>
  </si>
  <si>
    <t>Pol38</t>
  </si>
  <si>
    <t>Chránicka - pancierová rúrka R40 - prechod prípojky NN zo stlpa do zeme</t>
  </si>
  <si>
    <t>2110931607</t>
  </si>
  <si>
    <t>297</t>
  </si>
  <si>
    <t>Pol410</t>
  </si>
  <si>
    <t>D4 Uzemnenie</t>
  </si>
  <si>
    <t>-1874458088</t>
  </si>
  <si>
    <t>298</t>
  </si>
  <si>
    <t>Pol39</t>
  </si>
  <si>
    <t>Vodic FeZnR10 dlžky 2.5m. vrátane svorky pre pripojenie k uzemneniu (SR03). vrátane pripojenia</t>
  </si>
  <si>
    <t>1143290020</t>
  </si>
  <si>
    <t>299</t>
  </si>
  <si>
    <t>Pol40</t>
  </si>
  <si>
    <t>Pásik FeZn 30/4 dlžky 30m v spolocnom výkope s rozvodmi NN. alebo zemniaca doska ZD01 uložená vo výkope. alebo 2ks zemniacích tycí v zemi. vrátane inštalácie</t>
  </si>
  <si>
    <t>1826743250</t>
  </si>
  <si>
    <t>300</t>
  </si>
  <si>
    <t>Pol411</t>
  </si>
  <si>
    <t>D5 Ostatné práce. materiál</t>
  </si>
  <si>
    <t>636336877</t>
  </si>
  <si>
    <t>301</t>
  </si>
  <si>
    <t>Pol41</t>
  </si>
  <si>
    <t>Podružný montážny materiál</t>
  </si>
  <si>
    <t>-2056364723</t>
  </si>
  <si>
    <t>302</t>
  </si>
  <si>
    <t>Pol42</t>
  </si>
  <si>
    <t>PPV</t>
  </si>
  <si>
    <t>-819583494</t>
  </si>
  <si>
    <t>303</t>
  </si>
  <si>
    <t>Pol43</t>
  </si>
  <si>
    <t>Výrobná dokumentácia</t>
  </si>
  <si>
    <t>-1816725505</t>
  </si>
  <si>
    <t>304</t>
  </si>
  <si>
    <t>Pol44</t>
  </si>
  <si>
    <t>Revízna správa</t>
  </si>
  <si>
    <t>-463546655</t>
  </si>
  <si>
    <t>305</t>
  </si>
  <si>
    <t>Pol45</t>
  </si>
  <si>
    <t>Komplexné skúšky</t>
  </si>
  <si>
    <t>1400281557</t>
  </si>
  <si>
    <t>306</t>
  </si>
  <si>
    <t>Pol46</t>
  </si>
  <si>
    <t>Vyhotovenie skutkového stavu</t>
  </si>
  <si>
    <t>-1143732703</t>
  </si>
  <si>
    <t>307</t>
  </si>
  <si>
    <t>Pol47</t>
  </si>
  <si>
    <t>Spolupráca so ZSE a.s.</t>
  </si>
  <si>
    <t>182898670</t>
  </si>
  <si>
    <t>308</t>
  </si>
  <si>
    <t>72118681</t>
  </si>
  <si>
    <t>309</t>
  </si>
  <si>
    <t>-1170923664</t>
  </si>
  <si>
    <t>2860002620.1</t>
  </si>
  <si>
    <t>D13</t>
  </si>
  <si>
    <t>D14</t>
  </si>
  <si>
    <t>D15</t>
  </si>
  <si>
    <t>1413307</t>
  </si>
  <si>
    <t>SO 07 - Kanalizácia Veselé</t>
  </si>
  <si>
    <t>457</t>
  </si>
  <si>
    <t>-1015718654</t>
  </si>
  <si>
    <t>458</t>
  </si>
  <si>
    <t>-1101996652</t>
  </si>
  <si>
    <t>459</t>
  </si>
  <si>
    <t>1738574837</t>
  </si>
  <si>
    <t>460</t>
  </si>
  <si>
    <t>1172629665</t>
  </si>
  <si>
    <t>461</t>
  </si>
  <si>
    <t>877364645</t>
  </si>
  <si>
    <t>462</t>
  </si>
  <si>
    <t>-1517934805</t>
  </si>
  <si>
    <t>463</t>
  </si>
  <si>
    <t>1465113676</t>
  </si>
  <si>
    <t>464</t>
  </si>
  <si>
    <t>-1748440112</t>
  </si>
  <si>
    <t>465</t>
  </si>
  <si>
    <t>-2060952976</t>
  </si>
  <si>
    <t>466</t>
  </si>
  <si>
    <t>-366372004</t>
  </si>
  <si>
    <t>467</t>
  </si>
  <si>
    <t>40539168</t>
  </si>
  <si>
    <t>468</t>
  </si>
  <si>
    <t>1720674802</t>
  </si>
  <si>
    <t>469</t>
  </si>
  <si>
    <t>1862009967</t>
  </si>
  <si>
    <t>470</t>
  </si>
  <si>
    <t>778172267</t>
  </si>
  <si>
    <t>471</t>
  </si>
  <si>
    <t>-912863523</t>
  </si>
  <si>
    <t>472</t>
  </si>
  <si>
    <t>-1747863131</t>
  </si>
  <si>
    <t>473</t>
  </si>
  <si>
    <t>-644742533</t>
  </si>
  <si>
    <t>474</t>
  </si>
  <si>
    <t>-817750480</t>
  </si>
  <si>
    <t>475</t>
  </si>
  <si>
    <t>-1251058553</t>
  </si>
  <si>
    <t>476</t>
  </si>
  <si>
    <t>-135518288</t>
  </si>
  <si>
    <t>477</t>
  </si>
  <si>
    <t>1091230804</t>
  </si>
  <si>
    <t>478</t>
  </si>
  <si>
    <t>-457453239</t>
  </si>
  <si>
    <t>479</t>
  </si>
  <si>
    <t>832673342</t>
  </si>
  <si>
    <t>482</t>
  </si>
  <si>
    <t>-1391716444</t>
  </si>
  <si>
    <t>483</t>
  </si>
  <si>
    <t>-871998895</t>
  </si>
  <si>
    <t>484</t>
  </si>
  <si>
    <t>1615470096</t>
  </si>
  <si>
    <t>485</t>
  </si>
  <si>
    <t>260612671</t>
  </si>
  <si>
    <t>486</t>
  </si>
  <si>
    <t>355211412</t>
  </si>
  <si>
    <t>487</t>
  </si>
  <si>
    <t>2085777566</t>
  </si>
  <si>
    <t>488</t>
  </si>
  <si>
    <t>1103888402</t>
  </si>
  <si>
    <t>489</t>
  </si>
  <si>
    <t>-375319999</t>
  </si>
  <si>
    <t>490</t>
  </si>
  <si>
    <t>-193603057</t>
  </si>
  <si>
    <t>491</t>
  </si>
  <si>
    <t>-1797624227</t>
  </si>
  <si>
    <t>492</t>
  </si>
  <si>
    <t>-2142761975</t>
  </si>
  <si>
    <t>493</t>
  </si>
  <si>
    <t>1053954150</t>
  </si>
  <si>
    <t>494</t>
  </si>
  <si>
    <t>-1735133874</t>
  </si>
  <si>
    <t>D16</t>
  </si>
  <si>
    <t>495</t>
  </si>
  <si>
    <t>470659378</t>
  </si>
  <si>
    <t>496</t>
  </si>
  <si>
    <t>1937619971</t>
  </si>
  <si>
    <t>497</t>
  </si>
  <si>
    <t>-1979442802</t>
  </si>
  <si>
    <t>498</t>
  </si>
  <si>
    <t>2025473054</t>
  </si>
  <si>
    <t>499</t>
  </si>
  <si>
    <t>-1409748406</t>
  </si>
  <si>
    <t>500</t>
  </si>
  <si>
    <t>1793935335</t>
  </si>
  <si>
    <t>501</t>
  </si>
  <si>
    <t>1512195882</t>
  </si>
  <si>
    <t>502</t>
  </si>
  <si>
    <t>-665260772</t>
  </si>
  <si>
    <t>503</t>
  </si>
  <si>
    <t>-1078621280</t>
  </si>
  <si>
    <t>504</t>
  </si>
  <si>
    <t>454155850</t>
  </si>
  <si>
    <t>505</t>
  </si>
  <si>
    <t>-1076055835</t>
  </si>
  <si>
    <t>506</t>
  </si>
  <si>
    <t>2018152238</t>
  </si>
  <si>
    <t>507</t>
  </si>
  <si>
    <t>-1849908380</t>
  </si>
  <si>
    <t>508</t>
  </si>
  <si>
    <t>-967766330</t>
  </si>
  <si>
    <t>509</t>
  </si>
  <si>
    <t>919837596</t>
  </si>
  <si>
    <t>510</t>
  </si>
  <si>
    <t>663589896</t>
  </si>
  <si>
    <t>511</t>
  </si>
  <si>
    <t>-1469233891</t>
  </si>
  <si>
    <t>512</t>
  </si>
  <si>
    <t>1057558476</t>
  </si>
  <si>
    <t>513</t>
  </si>
  <si>
    <t>-231403707</t>
  </si>
  <si>
    <t>514</t>
  </si>
  <si>
    <t>1732923498</t>
  </si>
  <si>
    <t>515</t>
  </si>
  <si>
    <t>1396869062</t>
  </si>
  <si>
    <t>516</t>
  </si>
  <si>
    <t>-1366216478</t>
  </si>
  <si>
    <t>517</t>
  </si>
  <si>
    <t>2123146061</t>
  </si>
  <si>
    <t>518</t>
  </si>
  <si>
    <t>-756387939</t>
  </si>
  <si>
    <t>519</t>
  </si>
  <si>
    <t>132203252</t>
  </si>
  <si>
    <t>520</t>
  </si>
  <si>
    <t>265505856</t>
  </si>
  <si>
    <t>521</t>
  </si>
  <si>
    <t>2144443790</t>
  </si>
  <si>
    <t>522</t>
  </si>
  <si>
    <t>-2113074043</t>
  </si>
  <si>
    <t>523</t>
  </si>
  <si>
    <t>1376850526</t>
  </si>
  <si>
    <t>524</t>
  </si>
  <si>
    <t>1521074112</t>
  </si>
  <si>
    <t>525</t>
  </si>
  <si>
    <t>714661925</t>
  </si>
  <si>
    <t>526</t>
  </si>
  <si>
    <t>-307289266</t>
  </si>
  <si>
    <t>527</t>
  </si>
  <si>
    <t>-1255103854</t>
  </si>
  <si>
    <t>528</t>
  </si>
  <si>
    <t>863449667</t>
  </si>
  <si>
    <t>529</t>
  </si>
  <si>
    <t>71363399</t>
  </si>
  <si>
    <t>530</t>
  </si>
  <si>
    <t>-1997060417</t>
  </si>
  <si>
    <t>531</t>
  </si>
  <si>
    <t>1384974691</t>
  </si>
  <si>
    <t>532</t>
  </si>
  <si>
    <t>1220791872</t>
  </si>
  <si>
    <t>533</t>
  </si>
  <si>
    <t>657012345</t>
  </si>
  <si>
    <t>534</t>
  </si>
  <si>
    <t>1482322403</t>
  </si>
  <si>
    <t>535</t>
  </si>
  <si>
    <t>1845869535</t>
  </si>
  <si>
    <t>536</t>
  </si>
  <si>
    <t>-622643906</t>
  </si>
  <si>
    <t>537</t>
  </si>
  <si>
    <t>996990095</t>
  </si>
  <si>
    <t>538</t>
  </si>
  <si>
    <t>-811865740</t>
  </si>
  <si>
    <t>539</t>
  </si>
  <si>
    <t>2062725468</t>
  </si>
  <si>
    <t>540</t>
  </si>
  <si>
    <t>-1752624891</t>
  </si>
  <si>
    <t>541</t>
  </si>
  <si>
    <t>-1515666094</t>
  </si>
  <si>
    <t>542</t>
  </si>
  <si>
    <t>-241766053</t>
  </si>
  <si>
    <t>543</t>
  </si>
  <si>
    <t>-1471270434</t>
  </si>
  <si>
    <t>544</t>
  </si>
  <si>
    <t>-577733468</t>
  </si>
  <si>
    <t>545</t>
  </si>
  <si>
    <t>2144836440</t>
  </si>
  <si>
    <t>546</t>
  </si>
  <si>
    <t>671289987</t>
  </si>
  <si>
    <t>547</t>
  </si>
  <si>
    <t>989879788</t>
  </si>
  <si>
    <t>548</t>
  </si>
  <si>
    <t>-234029518</t>
  </si>
  <si>
    <t>549</t>
  </si>
  <si>
    <t>-353492133</t>
  </si>
  <si>
    <t>550</t>
  </si>
  <si>
    <t>1121394396</t>
  </si>
  <si>
    <t>551</t>
  </si>
  <si>
    <t>189797290</t>
  </si>
  <si>
    <t>552</t>
  </si>
  <si>
    <t>1037509296</t>
  </si>
  <si>
    <t>553</t>
  </si>
  <si>
    <t>-745884363</t>
  </si>
  <si>
    <t>554</t>
  </si>
  <si>
    <t>-1759322770</t>
  </si>
  <si>
    <t>555</t>
  </si>
  <si>
    <t>-2062551486</t>
  </si>
  <si>
    <t>556</t>
  </si>
  <si>
    <t>1838622112</t>
  </si>
  <si>
    <t>557</t>
  </si>
  <si>
    <t>-2113227589</t>
  </si>
  <si>
    <t>558</t>
  </si>
  <si>
    <t>197329311</t>
  </si>
  <si>
    <t>559</t>
  </si>
  <si>
    <t>1868586607</t>
  </si>
  <si>
    <t>560</t>
  </si>
  <si>
    <t>-890787923</t>
  </si>
  <si>
    <t>561</t>
  </si>
  <si>
    <t>-1698748437</t>
  </si>
  <si>
    <t>562</t>
  </si>
  <si>
    <t>1321700405</t>
  </si>
  <si>
    <t>563</t>
  </si>
  <si>
    <t>-1615832759</t>
  </si>
  <si>
    <t>564</t>
  </si>
  <si>
    <t>-888059081</t>
  </si>
  <si>
    <t>565</t>
  </si>
  <si>
    <t>5524211103</t>
  </si>
  <si>
    <t>Poklop kanalizačný komplet štvorcový uzamykatelny trieda 400kN BK-800. 800/800/50</t>
  </si>
  <si>
    <t>-749548202</t>
  </si>
  <si>
    <t>566</t>
  </si>
  <si>
    <t>770415738</t>
  </si>
  <si>
    <t>567</t>
  </si>
  <si>
    <t>2013517866</t>
  </si>
  <si>
    <t>568</t>
  </si>
  <si>
    <t>-839838970</t>
  </si>
  <si>
    <t>569</t>
  </si>
  <si>
    <t>439121168</t>
  </si>
  <si>
    <t>570</t>
  </si>
  <si>
    <t>-208129759</t>
  </si>
  <si>
    <t>571</t>
  </si>
  <si>
    <t>1482039970</t>
  </si>
  <si>
    <t>572</t>
  </si>
  <si>
    <t>214002953</t>
  </si>
  <si>
    <t>573</t>
  </si>
  <si>
    <t>-259172260</t>
  </si>
  <si>
    <t>574</t>
  </si>
  <si>
    <t>-1150437205</t>
  </si>
  <si>
    <t>575</t>
  </si>
  <si>
    <t>-1652635620</t>
  </si>
  <si>
    <t>576</t>
  </si>
  <si>
    <t>1642516763</t>
  </si>
  <si>
    <t>577</t>
  </si>
  <si>
    <t>2066942509</t>
  </si>
  <si>
    <t>578</t>
  </si>
  <si>
    <t>1226289665</t>
  </si>
  <si>
    <t>579</t>
  </si>
  <si>
    <t>-1770595512</t>
  </si>
  <si>
    <t>580</t>
  </si>
  <si>
    <t>-556730928</t>
  </si>
  <si>
    <t>581</t>
  </si>
  <si>
    <t>28652300121.1</t>
  </si>
  <si>
    <t>-2051931047</t>
  </si>
  <si>
    <t>582</t>
  </si>
  <si>
    <t>-975855051</t>
  </si>
  <si>
    <t>583</t>
  </si>
  <si>
    <t>-829830854</t>
  </si>
  <si>
    <t>584</t>
  </si>
  <si>
    <t>-55353950</t>
  </si>
  <si>
    <t>585</t>
  </si>
  <si>
    <t>-845540158</t>
  </si>
  <si>
    <t>586</t>
  </si>
  <si>
    <t>-1100916525</t>
  </si>
  <si>
    <t>587</t>
  </si>
  <si>
    <t>932619095</t>
  </si>
  <si>
    <t>588</t>
  </si>
  <si>
    <t>-1333237389</t>
  </si>
  <si>
    <t>589</t>
  </si>
  <si>
    <t>-703612943</t>
  </si>
  <si>
    <t>590</t>
  </si>
  <si>
    <t>-406073084</t>
  </si>
  <si>
    <t>591</t>
  </si>
  <si>
    <t>-1322499689</t>
  </si>
  <si>
    <t>592</t>
  </si>
  <si>
    <t>-1011417440</t>
  </si>
  <si>
    <t>593</t>
  </si>
  <si>
    <t>-817708489</t>
  </si>
  <si>
    <t>594</t>
  </si>
  <si>
    <t>-348202090</t>
  </si>
  <si>
    <t>595</t>
  </si>
  <si>
    <t>-1998289802</t>
  </si>
  <si>
    <t>596</t>
  </si>
  <si>
    <t>1599748851</t>
  </si>
  <si>
    <t>597</t>
  </si>
  <si>
    <t>69949333</t>
  </si>
  <si>
    <t>598</t>
  </si>
  <si>
    <t>-307385429</t>
  </si>
  <si>
    <t>599</t>
  </si>
  <si>
    <t>312264951</t>
  </si>
  <si>
    <t>600</t>
  </si>
  <si>
    <t>1266292425</t>
  </si>
  <si>
    <t>601</t>
  </si>
  <si>
    <t>831413724</t>
  </si>
  <si>
    <t>602</t>
  </si>
  <si>
    <t>-1157218765</t>
  </si>
  <si>
    <t>603</t>
  </si>
  <si>
    <t>583848631</t>
  </si>
  <si>
    <t>604</t>
  </si>
  <si>
    <t>2353200800.1</t>
  </si>
  <si>
    <t>174326313</t>
  </si>
  <si>
    <t>605</t>
  </si>
  <si>
    <t>-1025763833</t>
  </si>
  <si>
    <t>606</t>
  </si>
  <si>
    <t>1825933539</t>
  </si>
  <si>
    <t>607</t>
  </si>
  <si>
    <t>1710857321</t>
  </si>
  <si>
    <t>608</t>
  </si>
  <si>
    <t>-975322658</t>
  </si>
  <si>
    <t>609</t>
  </si>
  <si>
    <t>38691191</t>
  </si>
  <si>
    <t>610</t>
  </si>
  <si>
    <t>1240392040</t>
  </si>
  <si>
    <t>611</t>
  </si>
  <si>
    <t>1622852652</t>
  </si>
  <si>
    <t>612</t>
  </si>
  <si>
    <t>-1139060001</t>
  </si>
  <si>
    <t>613</t>
  </si>
  <si>
    <t>-561440051</t>
  </si>
  <si>
    <t>614</t>
  </si>
  <si>
    <t>317117478</t>
  </si>
  <si>
    <t>615</t>
  </si>
  <si>
    <t>28616844233</t>
  </si>
  <si>
    <t>Elektrotvarovky  oblúk 60° s dlhými ramenami bb 60° pe 100 sdr 17 d   90</t>
  </si>
  <si>
    <t>-574333692</t>
  </si>
  <si>
    <t>616</t>
  </si>
  <si>
    <t>2139445167</t>
  </si>
  <si>
    <t>617</t>
  </si>
  <si>
    <t>-1606672470</t>
  </si>
  <si>
    <t>618</t>
  </si>
  <si>
    <t>1709737133</t>
  </si>
  <si>
    <t>619</t>
  </si>
  <si>
    <t>1717082742</t>
  </si>
  <si>
    <t>620</t>
  </si>
  <si>
    <t>-1759143616</t>
  </si>
  <si>
    <t>621</t>
  </si>
  <si>
    <t>873708231</t>
  </si>
  <si>
    <t>622</t>
  </si>
  <si>
    <t>106472003</t>
  </si>
  <si>
    <t>623</t>
  </si>
  <si>
    <t>399440550</t>
  </si>
  <si>
    <t>624</t>
  </si>
  <si>
    <t>307046727</t>
  </si>
  <si>
    <t>625</t>
  </si>
  <si>
    <t>540410300</t>
  </si>
  <si>
    <t>1413308</t>
  </si>
  <si>
    <t>SO 08 - Kanalizačné odbočenia</t>
  </si>
  <si>
    <t>626</t>
  </si>
  <si>
    <t>-1407284972</t>
  </si>
  <si>
    <t>627</t>
  </si>
  <si>
    <t>-705574942</t>
  </si>
  <si>
    <t>628</t>
  </si>
  <si>
    <t>-286826473</t>
  </si>
  <si>
    <t>629</t>
  </si>
  <si>
    <t>-719245202</t>
  </si>
  <si>
    <t>630</t>
  </si>
  <si>
    <t>1656741501</t>
  </si>
  <si>
    <t>631</t>
  </si>
  <si>
    <t>1219878562</t>
  </si>
  <si>
    <t>632</t>
  </si>
  <si>
    <t>1170847898</t>
  </si>
  <si>
    <t>633</t>
  </si>
  <si>
    <t>1124661795</t>
  </si>
  <si>
    <t>634</t>
  </si>
  <si>
    <t>-1616215725</t>
  </si>
  <si>
    <t>635</t>
  </si>
  <si>
    <t>1083618619</t>
  </si>
  <si>
    <t>636</t>
  </si>
  <si>
    <t>-1738315359</t>
  </si>
  <si>
    <t>637</t>
  </si>
  <si>
    <t>-1051486439</t>
  </si>
  <si>
    <t>638</t>
  </si>
  <si>
    <t>1898898709</t>
  </si>
  <si>
    <t>639</t>
  </si>
  <si>
    <t>-1713831961</t>
  </si>
  <si>
    <t>640</t>
  </si>
  <si>
    <t>1925746615</t>
  </si>
  <si>
    <t>641</t>
  </si>
  <si>
    <t>439401066</t>
  </si>
  <si>
    <t>642</t>
  </si>
  <si>
    <t>-1762867967</t>
  </si>
  <si>
    <t>643</t>
  </si>
  <si>
    <t>938602921</t>
  </si>
  <si>
    <t>644</t>
  </si>
  <si>
    <t>1447247252</t>
  </si>
  <si>
    <t>645</t>
  </si>
  <si>
    <t>1735415252</t>
  </si>
  <si>
    <t>646</t>
  </si>
  <si>
    <t>563338451</t>
  </si>
  <si>
    <t>647</t>
  </si>
  <si>
    <t>-1486711118</t>
  </si>
  <si>
    <t>648</t>
  </si>
  <si>
    <t>-897437171</t>
  </si>
  <si>
    <t>649</t>
  </si>
  <si>
    <t>-1838032802</t>
  </si>
  <si>
    <t>650</t>
  </si>
  <si>
    <t>994931756</t>
  </si>
  <si>
    <t>651</t>
  </si>
  <si>
    <t>-175038255</t>
  </si>
  <si>
    <t>652</t>
  </si>
  <si>
    <t>-45207080</t>
  </si>
  <si>
    <t>653</t>
  </si>
  <si>
    <t>-1022871528</t>
  </si>
  <si>
    <t>1413309</t>
  </si>
  <si>
    <t>SO 09 - Prípojky NN k čerpacím staniciam</t>
  </si>
  <si>
    <t>654</t>
  </si>
  <si>
    <t>-209910683</t>
  </si>
  <si>
    <t>655</t>
  </si>
  <si>
    <t>1607427367</t>
  </si>
  <si>
    <t>656</t>
  </si>
  <si>
    <t>1805752778</t>
  </si>
  <si>
    <t>657</t>
  </si>
  <si>
    <t>1744933251</t>
  </si>
  <si>
    <t>658</t>
  </si>
  <si>
    <t>366924932</t>
  </si>
  <si>
    <t>659</t>
  </si>
  <si>
    <t>-1171414363</t>
  </si>
  <si>
    <t>660</t>
  </si>
  <si>
    <t>668023279</t>
  </si>
  <si>
    <t>661</t>
  </si>
  <si>
    <t>15622867</t>
  </si>
  <si>
    <t>662</t>
  </si>
  <si>
    <t>Pol54</t>
  </si>
  <si>
    <t>Typizovaná káblová rozpájacia a istiaca skrina SR4.1 . pilierová vrátane zemného dielu a kotviacej rohože. vrátane odpínacov a poistiek</t>
  </si>
  <si>
    <t>-1000951423</t>
  </si>
  <si>
    <t>663</t>
  </si>
  <si>
    <t>-1588832963</t>
  </si>
  <si>
    <t>664</t>
  </si>
  <si>
    <t>127931045</t>
  </si>
  <si>
    <t>665</t>
  </si>
  <si>
    <t>-245446857</t>
  </si>
  <si>
    <t>666</t>
  </si>
  <si>
    <t>-1196419830</t>
  </si>
  <si>
    <t>667</t>
  </si>
  <si>
    <t>-876927111</t>
  </si>
  <si>
    <t>668</t>
  </si>
  <si>
    <t>517882900</t>
  </si>
  <si>
    <t>669</t>
  </si>
  <si>
    <t>72332514</t>
  </si>
  <si>
    <t>670</t>
  </si>
  <si>
    <t>-1821499053</t>
  </si>
  <si>
    <t>671</t>
  </si>
  <si>
    <t>551568784</t>
  </si>
  <si>
    <t>672</t>
  </si>
  <si>
    <t>1532590683</t>
  </si>
  <si>
    <t>673</t>
  </si>
  <si>
    <t>166908336</t>
  </si>
  <si>
    <t>674</t>
  </si>
  <si>
    <t>Pol55</t>
  </si>
  <si>
    <t>-918336013</t>
  </si>
  <si>
    <t>675</t>
  </si>
  <si>
    <t>Pol56</t>
  </si>
  <si>
    <t>-1479773602</t>
  </si>
  <si>
    <t>676</t>
  </si>
  <si>
    <t>Pol57</t>
  </si>
  <si>
    <t>1886614549</t>
  </si>
  <si>
    <t>677</t>
  </si>
  <si>
    <t>Pol58</t>
  </si>
  <si>
    <t>-190356734</t>
  </si>
  <si>
    <t>678</t>
  </si>
  <si>
    <t>1797283879</t>
  </si>
  <si>
    <t>679</t>
  </si>
  <si>
    <t>439630523</t>
  </si>
  <si>
    <t>1413312</t>
  </si>
  <si>
    <t>SO 12 - Kanalizácia Dubovany</t>
  </si>
  <si>
    <t>1464</t>
  </si>
  <si>
    <t>565504631</t>
  </si>
  <si>
    <t>1465</t>
  </si>
  <si>
    <t>-534052813</t>
  </si>
  <si>
    <t>1466</t>
  </si>
  <si>
    <t>-1918586276</t>
  </si>
  <si>
    <t>1467</t>
  </si>
  <si>
    <t>607277633</t>
  </si>
  <si>
    <t>1468</t>
  </si>
  <si>
    <t>974783726</t>
  </si>
  <si>
    <t>1469</t>
  </si>
  <si>
    <t>1279768686</t>
  </si>
  <si>
    <t>1470</t>
  </si>
  <si>
    <t>-1192711497</t>
  </si>
  <si>
    <t>1471</t>
  </si>
  <si>
    <t>1899903952</t>
  </si>
  <si>
    <t>1472</t>
  </si>
  <si>
    <t>705876757</t>
  </si>
  <si>
    <t>1473</t>
  </si>
  <si>
    <t>1994463451</t>
  </si>
  <si>
    <t>1474</t>
  </si>
  <si>
    <t>-674079487</t>
  </si>
  <si>
    <t>1475</t>
  </si>
  <si>
    <t>263446612</t>
  </si>
  <si>
    <t>1476</t>
  </si>
  <si>
    <t>-572034702</t>
  </si>
  <si>
    <t>1477</t>
  </si>
  <si>
    <t>1006290115</t>
  </si>
  <si>
    <t>1478</t>
  </si>
  <si>
    <t>1558807355</t>
  </si>
  <si>
    <t>1479</t>
  </si>
  <si>
    <t>1967425121</t>
  </si>
  <si>
    <t>1480</t>
  </si>
  <si>
    <t>1258188819</t>
  </si>
  <si>
    <t>1481</t>
  </si>
  <si>
    <t>-378159804</t>
  </si>
  <si>
    <t>1482</t>
  </si>
  <si>
    <t>1935221108</t>
  </si>
  <si>
    <t>1483</t>
  </si>
  <si>
    <t>-1729867821</t>
  </si>
  <si>
    <t>1484</t>
  </si>
  <si>
    <t>284117974</t>
  </si>
  <si>
    <t>1487</t>
  </si>
  <si>
    <t>-1202932354</t>
  </si>
  <si>
    <t>1488</t>
  </si>
  <si>
    <t>-1724862976</t>
  </si>
  <si>
    <t>1489</t>
  </si>
  <si>
    <t>-1862462572</t>
  </si>
  <si>
    <t>1490</t>
  </si>
  <si>
    <t>1543655727</t>
  </si>
  <si>
    <t>1491</t>
  </si>
  <si>
    <t>-30403438</t>
  </si>
  <si>
    <t>1492</t>
  </si>
  <si>
    <t>1812142346</t>
  </si>
  <si>
    <t>1493</t>
  </si>
  <si>
    <t>-150432366</t>
  </si>
  <si>
    <t>1494</t>
  </si>
  <si>
    <t>-147522781</t>
  </si>
  <si>
    <t>1495</t>
  </si>
  <si>
    <t>-144366385</t>
  </si>
  <si>
    <t>1496</t>
  </si>
  <si>
    <t>865493800</t>
  </si>
  <si>
    <t>1497</t>
  </si>
  <si>
    <t>-1914582729</t>
  </si>
  <si>
    <t>1498</t>
  </si>
  <si>
    <t>-1354783051</t>
  </si>
  <si>
    <t>1499</t>
  </si>
  <si>
    <t>1940596981</t>
  </si>
  <si>
    <t>1500</t>
  </si>
  <si>
    <t>1532637393</t>
  </si>
  <si>
    <t>1501</t>
  </si>
  <si>
    <t>210195732</t>
  </si>
  <si>
    <t>1502</t>
  </si>
  <si>
    <t>-367363291</t>
  </si>
  <si>
    <t>1503</t>
  </si>
  <si>
    <t>313896108</t>
  </si>
  <si>
    <t>1504</t>
  </si>
  <si>
    <t>-793235315</t>
  </si>
  <si>
    <t>1505</t>
  </si>
  <si>
    <t>41651795</t>
  </si>
  <si>
    <t>1506</t>
  </si>
  <si>
    <t>1369926900</t>
  </si>
  <si>
    <t>1507</t>
  </si>
  <si>
    <t>733314038</t>
  </si>
  <si>
    <t>1508</t>
  </si>
  <si>
    <t>791068156</t>
  </si>
  <si>
    <t>1509</t>
  </si>
  <si>
    <t>-485816390</t>
  </si>
  <si>
    <t>1510</t>
  </si>
  <si>
    <t>1210141669</t>
  </si>
  <si>
    <t>1511</t>
  </si>
  <si>
    <t>1979418921</t>
  </si>
  <si>
    <t>1512</t>
  </si>
  <si>
    <t>-1304914499</t>
  </si>
  <si>
    <t>1513</t>
  </si>
  <si>
    <t>1467360538</t>
  </si>
  <si>
    <t>1514</t>
  </si>
  <si>
    <t>-1602921799</t>
  </si>
  <si>
    <t>1515</t>
  </si>
  <si>
    <t>-1921741202</t>
  </si>
  <si>
    <t>1516</t>
  </si>
  <si>
    <t>485050740</t>
  </si>
  <si>
    <t>1517</t>
  </si>
  <si>
    <t>-628323324</t>
  </si>
  <si>
    <t>1518</t>
  </si>
  <si>
    <t>-1952851811</t>
  </si>
  <si>
    <t>1519</t>
  </si>
  <si>
    <t>-1484721737</t>
  </si>
  <si>
    <t>1520</t>
  </si>
  <si>
    <t>-1577656753</t>
  </si>
  <si>
    <t>1521</t>
  </si>
  <si>
    <t>416456100</t>
  </si>
  <si>
    <t>1522</t>
  </si>
  <si>
    <t>2012191927</t>
  </si>
  <si>
    <t>1523</t>
  </si>
  <si>
    <t>-2130771614</t>
  </si>
  <si>
    <t>1524</t>
  </si>
  <si>
    <t>-1882320363</t>
  </si>
  <si>
    <t>1525</t>
  </si>
  <si>
    <t>-279979829</t>
  </si>
  <si>
    <t>1526</t>
  </si>
  <si>
    <t>1941141389</t>
  </si>
  <si>
    <t>1527</t>
  </si>
  <si>
    <t>-2116737035</t>
  </si>
  <si>
    <t>1528</t>
  </si>
  <si>
    <t>1724799617</t>
  </si>
  <si>
    <t>1529</t>
  </si>
  <si>
    <t>-1928540979</t>
  </si>
  <si>
    <t>1530</t>
  </si>
  <si>
    <t>-363384147</t>
  </si>
  <si>
    <t>1531</t>
  </si>
  <si>
    <t>2144261738</t>
  </si>
  <si>
    <t>1532</t>
  </si>
  <si>
    <t>1996246027</t>
  </si>
  <si>
    <t>1533</t>
  </si>
  <si>
    <t>1741841537</t>
  </si>
  <si>
    <t>1534</t>
  </si>
  <si>
    <t>1389178950</t>
  </si>
  <si>
    <t>1535</t>
  </si>
  <si>
    <t>-675940218</t>
  </si>
  <si>
    <t>1536</t>
  </si>
  <si>
    <t>2004454025</t>
  </si>
  <si>
    <t>1537</t>
  </si>
  <si>
    <t>2007331278</t>
  </si>
  <si>
    <t>1538</t>
  </si>
  <si>
    <t>-75075010</t>
  </si>
  <si>
    <t>1539</t>
  </si>
  <si>
    <t>-1581196702</t>
  </si>
  <si>
    <t>1540</t>
  </si>
  <si>
    <t>-1440610387</t>
  </si>
  <si>
    <t>1541</t>
  </si>
  <si>
    <t>-1487555328</t>
  </si>
  <si>
    <t>1542</t>
  </si>
  <si>
    <t>-628504275</t>
  </si>
  <si>
    <t>1543</t>
  </si>
  <si>
    <t>1102302721</t>
  </si>
  <si>
    <t>1544</t>
  </si>
  <si>
    <t>-1284233350</t>
  </si>
  <si>
    <t>1545</t>
  </si>
  <si>
    <t>675868574</t>
  </si>
  <si>
    <t>1546</t>
  </si>
  <si>
    <t>960679905</t>
  </si>
  <si>
    <t>1547</t>
  </si>
  <si>
    <t>-317136661</t>
  </si>
  <si>
    <t>1548</t>
  </si>
  <si>
    <t>1501412434</t>
  </si>
  <si>
    <t>1549</t>
  </si>
  <si>
    <t>-2076179732</t>
  </si>
  <si>
    <t>1550</t>
  </si>
  <si>
    <t>1722077184</t>
  </si>
  <si>
    <t>1551</t>
  </si>
  <si>
    <t>-1129012402</t>
  </si>
  <si>
    <t>1552</t>
  </si>
  <si>
    <t>-776848875</t>
  </si>
  <si>
    <t>1553</t>
  </si>
  <si>
    <t>578735000</t>
  </si>
  <si>
    <t>1554</t>
  </si>
  <si>
    <t>1338440051</t>
  </si>
  <si>
    <t>1555</t>
  </si>
  <si>
    <t>5938121100</t>
  </si>
  <si>
    <t>Cestný panel 15 IZD 110/110. dĺ.3000xš.1000xhr.150mm</t>
  </si>
  <si>
    <t>-1701256722</t>
  </si>
  <si>
    <t>1556</t>
  </si>
  <si>
    <t>751260760</t>
  </si>
  <si>
    <t>1557</t>
  </si>
  <si>
    <t>346025977</t>
  </si>
  <si>
    <t>1558</t>
  </si>
  <si>
    <t>1312218363</t>
  </si>
  <si>
    <t>1559</t>
  </si>
  <si>
    <t>-69705285</t>
  </si>
  <si>
    <t>1560</t>
  </si>
  <si>
    <t>765009194</t>
  </si>
  <si>
    <t>1561</t>
  </si>
  <si>
    <t>337250785</t>
  </si>
  <si>
    <t>1562</t>
  </si>
  <si>
    <t>-1587044526</t>
  </si>
  <si>
    <t>1563</t>
  </si>
  <si>
    <t>116569054</t>
  </si>
  <si>
    <t>1564</t>
  </si>
  <si>
    <t>-291313854</t>
  </si>
  <si>
    <t>1565</t>
  </si>
  <si>
    <t>-1282646024</t>
  </si>
  <si>
    <t>1566</t>
  </si>
  <si>
    <t>-1389063768</t>
  </si>
  <si>
    <t>1567</t>
  </si>
  <si>
    <t>231522180</t>
  </si>
  <si>
    <t>1568</t>
  </si>
  <si>
    <t>759442064</t>
  </si>
  <si>
    <t>1569</t>
  </si>
  <si>
    <t>1326197360</t>
  </si>
  <si>
    <t>1570</t>
  </si>
  <si>
    <t>-1194521449</t>
  </si>
  <si>
    <t>1571</t>
  </si>
  <si>
    <t>1467764676</t>
  </si>
  <si>
    <t>1572</t>
  </si>
  <si>
    <t>820352281</t>
  </si>
  <si>
    <t>1573</t>
  </si>
  <si>
    <t>1805501356</t>
  </si>
  <si>
    <t>1574</t>
  </si>
  <si>
    <t>-1249483326</t>
  </si>
  <si>
    <t>1575</t>
  </si>
  <si>
    <t>631487933</t>
  </si>
  <si>
    <t>1576</t>
  </si>
  <si>
    <t>1225931205</t>
  </si>
  <si>
    <t>1577</t>
  </si>
  <si>
    <t>1752039921</t>
  </si>
  <si>
    <t>1578</t>
  </si>
  <si>
    <t>-700710674</t>
  </si>
  <si>
    <t>1579</t>
  </si>
  <si>
    <t>144815392</t>
  </si>
  <si>
    <t>1580</t>
  </si>
  <si>
    <t>1476747830</t>
  </si>
  <si>
    <t>1581</t>
  </si>
  <si>
    <t>1258262556</t>
  </si>
  <si>
    <t>1582</t>
  </si>
  <si>
    <t>-1149106657</t>
  </si>
  <si>
    <t>1583</t>
  </si>
  <si>
    <t>-1856235695</t>
  </si>
  <si>
    <t>1584</t>
  </si>
  <si>
    <t>-75380598</t>
  </si>
  <si>
    <t>1585</t>
  </si>
  <si>
    <t>1386087170</t>
  </si>
  <si>
    <t>1586</t>
  </si>
  <si>
    <t>2055189838</t>
  </si>
  <si>
    <t>1587</t>
  </si>
  <si>
    <t>-1400986937</t>
  </si>
  <si>
    <t>1588</t>
  </si>
  <si>
    <t>-1738307352</t>
  </si>
  <si>
    <t>1589</t>
  </si>
  <si>
    <t>-1600431314</t>
  </si>
  <si>
    <t>1590</t>
  </si>
  <si>
    <t>-532759889</t>
  </si>
  <si>
    <t>1591</t>
  </si>
  <si>
    <t>-1960427138</t>
  </si>
  <si>
    <t>1592</t>
  </si>
  <si>
    <t>5922442160</t>
  </si>
  <si>
    <t>Zákrytová doska 63/17</t>
  </si>
  <si>
    <t>601602757</t>
  </si>
  <si>
    <t>1593</t>
  </si>
  <si>
    <t>475488760</t>
  </si>
  <si>
    <t>1594</t>
  </si>
  <si>
    <t>96618919</t>
  </si>
  <si>
    <t>1595</t>
  </si>
  <si>
    <t>-2146535110</t>
  </si>
  <si>
    <t>1596</t>
  </si>
  <si>
    <t>-236200767</t>
  </si>
  <si>
    <t>1597</t>
  </si>
  <si>
    <t>1382399000</t>
  </si>
  <si>
    <t>1598</t>
  </si>
  <si>
    <t>637563332</t>
  </si>
  <si>
    <t>1599</t>
  </si>
  <si>
    <t>1225159642</t>
  </si>
  <si>
    <t>1600</t>
  </si>
  <si>
    <t>2118832117</t>
  </si>
  <si>
    <t>1601</t>
  </si>
  <si>
    <t>1548242522</t>
  </si>
  <si>
    <t>1602</t>
  </si>
  <si>
    <t>105373294</t>
  </si>
  <si>
    <t>1603</t>
  </si>
  <si>
    <t>1786789675</t>
  </si>
  <si>
    <t>1604</t>
  </si>
  <si>
    <t>-291761350</t>
  </si>
  <si>
    <t>1605</t>
  </si>
  <si>
    <t>5524211105</t>
  </si>
  <si>
    <t>2128040272</t>
  </si>
  <si>
    <t>1606</t>
  </si>
  <si>
    <t>-526757076</t>
  </si>
  <si>
    <t>1607</t>
  </si>
  <si>
    <t>-410145653</t>
  </si>
  <si>
    <t>1608</t>
  </si>
  <si>
    <t>-728401874</t>
  </si>
  <si>
    <t>1609</t>
  </si>
  <si>
    <t>-1493419817</t>
  </si>
  <si>
    <t>1610</t>
  </si>
  <si>
    <t>899623141</t>
  </si>
  <si>
    <t>Obetónovanie potrubia. alebo muriva stôk bet. prostým v otvorenom výkope. betón tr. C 12/15</t>
  </si>
  <si>
    <t>1920824721</t>
  </si>
  <si>
    <t>1611</t>
  </si>
  <si>
    <t>-556239456</t>
  </si>
  <si>
    <t>1612</t>
  </si>
  <si>
    <t>-1991109712</t>
  </si>
  <si>
    <t>1613</t>
  </si>
  <si>
    <t>1667892564</t>
  </si>
  <si>
    <t>1614</t>
  </si>
  <si>
    <t>-702396415</t>
  </si>
  <si>
    <t>1615</t>
  </si>
  <si>
    <t>202611731</t>
  </si>
  <si>
    <t>1616</t>
  </si>
  <si>
    <t>26439386</t>
  </si>
  <si>
    <t>1617</t>
  </si>
  <si>
    <t>1082906485</t>
  </si>
  <si>
    <t>1618</t>
  </si>
  <si>
    <t>688730531</t>
  </si>
  <si>
    <t>1619</t>
  </si>
  <si>
    <t>-280965089</t>
  </si>
  <si>
    <t>1620</t>
  </si>
  <si>
    <t>352029503</t>
  </si>
  <si>
    <t>1621</t>
  </si>
  <si>
    <t>1469701783</t>
  </si>
  <si>
    <t>1622</t>
  </si>
  <si>
    <t>970986961</t>
  </si>
  <si>
    <t>1623</t>
  </si>
  <si>
    <t>-1051028104</t>
  </si>
  <si>
    <t>1624</t>
  </si>
  <si>
    <t>1102950316</t>
  </si>
  <si>
    <t>1625</t>
  </si>
  <si>
    <t>618927966</t>
  </si>
  <si>
    <t>1626</t>
  </si>
  <si>
    <t>-303594983</t>
  </si>
  <si>
    <t>1627</t>
  </si>
  <si>
    <t>-1092441350</t>
  </si>
  <si>
    <t>1628</t>
  </si>
  <si>
    <t>-1585592278</t>
  </si>
  <si>
    <t>1629</t>
  </si>
  <si>
    <t>677412509</t>
  </si>
  <si>
    <t>1630</t>
  </si>
  <si>
    <t>625240719</t>
  </si>
  <si>
    <t>1631</t>
  </si>
  <si>
    <t>1116561396</t>
  </si>
  <si>
    <t>1632</t>
  </si>
  <si>
    <t>315178668</t>
  </si>
  <si>
    <t>1633</t>
  </si>
  <si>
    <t>-303841517</t>
  </si>
  <si>
    <t>1634</t>
  </si>
  <si>
    <t>65868664</t>
  </si>
  <si>
    <t>1635</t>
  </si>
  <si>
    <t>37176907</t>
  </si>
  <si>
    <t>1636</t>
  </si>
  <si>
    <t>-826330438</t>
  </si>
  <si>
    <t>1637</t>
  </si>
  <si>
    <t>-1788012612</t>
  </si>
  <si>
    <t>1638</t>
  </si>
  <si>
    <t>1916032376</t>
  </si>
  <si>
    <t>1639</t>
  </si>
  <si>
    <t>-26946108</t>
  </si>
  <si>
    <t>1640</t>
  </si>
  <si>
    <t>-649426615</t>
  </si>
  <si>
    <t>1641</t>
  </si>
  <si>
    <t>-486522296</t>
  </si>
  <si>
    <t>1642</t>
  </si>
  <si>
    <t>-2048228935</t>
  </si>
  <si>
    <t>1643</t>
  </si>
  <si>
    <t>-193026181</t>
  </si>
  <si>
    <t>1644</t>
  </si>
  <si>
    <t>-1094894665</t>
  </si>
  <si>
    <t>1645</t>
  </si>
  <si>
    <t>1250461967</t>
  </si>
  <si>
    <t>1646</t>
  </si>
  <si>
    <t>-755342825</t>
  </si>
  <si>
    <t>D21</t>
  </si>
  <si>
    <t>Zdravotechnika - plynovod</t>
  </si>
  <si>
    <t>1647</t>
  </si>
  <si>
    <t>723150374</t>
  </si>
  <si>
    <t>Potrubie z oceľových rúrok hladkých čiernych. chránička D 219/6.3</t>
  </si>
  <si>
    <t>-1388306247</t>
  </si>
  <si>
    <t>1648</t>
  </si>
  <si>
    <t>998723201</t>
  </si>
  <si>
    <t>Presun hmôt pre vnútorný plynovod v objektoch výšky do 6 m</t>
  </si>
  <si>
    <t>689578060</t>
  </si>
  <si>
    <t>1649</t>
  </si>
  <si>
    <t>-1988501111</t>
  </si>
  <si>
    <t>1650</t>
  </si>
  <si>
    <t>1831307052</t>
  </si>
  <si>
    <t>1651</t>
  </si>
  <si>
    <t>897405329</t>
  </si>
  <si>
    <t>1652</t>
  </si>
  <si>
    <t>1833317806</t>
  </si>
  <si>
    <t>1653</t>
  </si>
  <si>
    <t>-1059187171</t>
  </si>
  <si>
    <t>1654</t>
  </si>
  <si>
    <t>-362360855</t>
  </si>
  <si>
    <t>1655</t>
  </si>
  <si>
    <t>1856084658</t>
  </si>
  <si>
    <t>1656</t>
  </si>
  <si>
    <t>90734869</t>
  </si>
  <si>
    <t>1657</t>
  </si>
  <si>
    <t>1641510018</t>
  </si>
  <si>
    <t>1658</t>
  </si>
  <si>
    <t>230011208</t>
  </si>
  <si>
    <t>Montáž potrubia z oceľových rúr trieda 11 - 13 D x t 820 x 8</t>
  </si>
  <si>
    <t>-434059852</t>
  </si>
  <si>
    <t>1659</t>
  </si>
  <si>
    <t>1433317500</t>
  </si>
  <si>
    <t>Rúrka oceľová D 820 mm hrúbka 10mm pozdĺžna alebo špirálovite zváraná hladká ozn.11 373.0 (EN S235JRG1)</t>
  </si>
  <si>
    <t>1453014477</t>
  </si>
  <si>
    <t>1660</t>
  </si>
  <si>
    <t>230083412</t>
  </si>
  <si>
    <t>Demontáž potrubia pre ďalšie použitie nad 250 kg. pripojovací rozmer: D x t 820 x 10</t>
  </si>
  <si>
    <t>-1734096349</t>
  </si>
  <si>
    <t>1661</t>
  </si>
  <si>
    <t>904584531</t>
  </si>
  <si>
    <t>1662</t>
  </si>
  <si>
    <t>1366545826</t>
  </si>
  <si>
    <t>1663</t>
  </si>
  <si>
    <t>-1687560826</t>
  </si>
  <si>
    <t>1664</t>
  </si>
  <si>
    <t>-364173853</t>
  </si>
  <si>
    <t>1665</t>
  </si>
  <si>
    <t>-732357039</t>
  </si>
  <si>
    <t>1666</t>
  </si>
  <si>
    <t>28616843621</t>
  </si>
  <si>
    <t>Elektrotvarovky  oblúk 30° s dlhými ramenami bb 30° pe 100 sdr 17 d 90</t>
  </si>
  <si>
    <t>-1650098987</t>
  </si>
  <si>
    <t>1667</t>
  </si>
  <si>
    <t>-884305616</t>
  </si>
  <si>
    <t>1668</t>
  </si>
  <si>
    <t>854856038</t>
  </si>
  <si>
    <t>1669</t>
  </si>
  <si>
    <t>2861618704</t>
  </si>
  <si>
    <t>koleno 60° elektrotvarovkové W 60°  PE 100 SDR 11 D  90   F</t>
  </si>
  <si>
    <t>113781255</t>
  </si>
  <si>
    <t>1670</t>
  </si>
  <si>
    <t>97696164</t>
  </si>
  <si>
    <t>1671</t>
  </si>
  <si>
    <t>-78439449</t>
  </si>
  <si>
    <t>1672</t>
  </si>
  <si>
    <t>-950091199</t>
  </si>
  <si>
    <t>1673</t>
  </si>
  <si>
    <t>1918089384</t>
  </si>
  <si>
    <t>1674</t>
  </si>
  <si>
    <t>956648564</t>
  </si>
  <si>
    <t>1675</t>
  </si>
  <si>
    <t>1998531941</t>
  </si>
  <si>
    <t>1676</t>
  </si>
  <si>
    <t>989913911</t>
  </si>
  <si>
    <t>1677</t>
  </si>
  <si>
    <t>2086062581</t>
  </si>
  <si>
    <t>1678</t>
  </si>
  <si>
    <t>-1727313755</t>
  </si>
  <si>
    <t>1679</t>
  </si>
  <si>
    <t>1795041714</t>
  </si>
  <si>
    <t>1680</t>
  </si>
  <si>
    <t>-1272736294</t>
  </si>
  <si>
    <t>1681</t>
  </si>
  <si>
    <t>1007223302</t>
  </si>
  <si>
    <t>1682</t>
  </si>
  <si>
    <t>-2081957883</t>
  </si>
  <si>
    <t>1683</t>
  </si>
  <si>
    <t>1883202525</t>
  </si>
  <si>
    <t>1413313</t>
  </si>
  <si>
    <t>SO 13 - Kanalizačné odbočenia</t>
  </si>
  <si>
    <t>1684</t>
  </si>
  <si>
    <t>1086377581</t>
  </si>
  <si>
    <t>1685</t>
  </si>
  <si>
    <t>931554940</t>
  </si>
  <si>
    <t>1686</t>
  </si>
  <si>
    <t>835646701</t>
  </si>
  <si>
    <t>1687</t>
  </si>
  <si>
    <t>1267975125</t>
  </si>
  <si>
    <t>1688</t>
  </si>
  <si>
    <t>-2055861747</t>
  </si>
  <si>
    <t>1689</t>
  </si>
  <si>
    <t>1037932888</t>
  </si>
  <si>
    <t>1690</t>
  </si>
  <si>
    <t>-743994879</t>
  </si>
  <si>
    <t>1691</t>
  </si>
  <si>
    <t>1353250298</t>
  </si>
  <si>
    <t>1692</t>
  </si>
  <si>
    <t>-1171527284</t>
  </si>
  <si>
    <t>1693</t>
  </si>
  <si>
    <t>1659533683</t>
  </si>
  <si>
    <t>1694</t>
  </si>
  <si>
    <t>201027739</t>
  </si>
  <si>
    <t>1695</t>
  </si>
  <si>
    <t>-1563258627</t>
  </si>
  <si>
    <t>1696</t>
  </si>
  <si>
    <t>-1836632559</t>
  </si>
  <si>
    <t>1697</t>
  </si>
  <si>
    <t>1195897607</t>
  </si>
  <si>
    <t>1698</t>
  </si>
  <si>
    <t>1084527970</t>
  </si>
  <si>
    <t>1699</t>
  </si>
  <si>
    <t>934687076</t>
  </si>
  <si>
    <t>1700</t>
  </si>
  <si>
    <t>1393674730</t>
  </si>
  <si>
    <t>1701</t>
  </si>
  <si>
    <t>977629580</t>
  </si>
  <si>
    <t>1702</t>
  </si>
  <si>
    <t>-986202942</t>
  </si>
  <si>
    <t>1703</t>
  </si>
  <si>
    <t>-364871407</t>
  </si>
  <si>
    <t>1704</t>
  </si>
  <si>
    <t>-1525457159</t>
  </si>
  <si>
    <t>1705</t>
  </si>
  <si>
    <t>-532142370</t>
  </si>
  <si>
    <t>1706</t>
  </si>
  <si>
    <t>786472654</t>
  </si>
  <si>
    <t>1707</t>
  </si>
  <si>
    <t>469974180</t>
  </si>
  <si>
    <t>1708</t>
  </si>
  <si>
    <t>-350478233</t>
  </si>
  <si>
    <t>1709</t>
  </si>
  <si>
    <t>1822863164</t>
  </si>
  <si>
    <t>1710</t>
  </si>
  <si>
    <t>692507717</t>
  </si>
  <si>
    <t>1711</t>
  </si>
  <si>
    <t>1514938591</t>
  </si>
  <si>
    <t>1413314</t>
  </si>
  <si>
    <t>SO 14 - Prípojky NN k čerpacím staniciem</t>
  </si>
  <si>
    <t>1712</t>
  </si>
  <si>
    <t>-1321754964</t>
  </si>
  <si>
    <t>1713</t>
  </si>
  <si>
    <t>-181274211</t>
  </si>
  <si>
    <t>1714</t>
  </si>
  <si>
    <t>-2073487651</t>
  </si>
  <si>
    <t>1715</t>
  </si>
  <si>
    <t>349180545</t>
  </si>
  <si>
    <t>1716</t>
  </si>
  <si>
    <t>-2039964245</t>
  </si>
  <si>
    <t>1717</t>
  </si>
  <si>
    <t>984216173</t>
  </si>
  <si>
    <t>1718</t>
  </si>
  <si>
    <t>-2061214313</t>
  </si>
  <si>
    <t>1719</t>
  </si>
  <si>
    <t>-1494598451</t>
  </si>
  <si>
    <t>1720</t>
  </si>
  <si>
    <t>-1273877490</t>
  </si>
  <si>
    <t>1721</t>
  </si>
  <si>
    <t>1720221655</t>
  </si>
  <si>
    <t>1722</t>
  </si>
  <si>
    <t>-732200844</t>
  </si>
  <si>
    <t>1723</t>
  </si>
  <si>
    <t>1019934120</t>
  </si>
  <si>
    <t>1724</t>
  </si>
  <si>
    <t>176916044</t>
  </si>
  <si>
    <t>1725</t>
  </si>
  <si>
    <t>-1321938964</t>
  </si>
  <si>
    <t>1726</t>
  </si>
  <si>
    <t>-1824926507</t>
  </si>
  <si>
    <t>1727</t>
  </si>
  <si>
    <t>-311802752</t>
  </si>
  <si>
    <t>1728</t>
  </si>
  <si>
    <t>345452353</t>
  </si>
  <si>
    <t>1729</t>
  </si>
  <si>
    <t>927631503</t>
  </si>
  <si>
    <t>1730</t>
  </si>
  <si>
    <t>-442622892</t>
  </si>
  <si>
    <t>1731</t>
  </si>
  <si>
    <t>386660478</t>
  </si>
  <si>
    <t>1732</t>
  </si>
  <si>
    <t>580242983</t>
  </si>
  <si>
    <t>1733</t>
  </si>
  <si>
    <t>799083167</t>
  </si>
  <si>
    <t>1734</t>
  </si>
  <si>
    <t>Pol59</t>
  </si>
  <si>
    <t>554174901</t>
  </si>
  <si>
    <t>1735</t>
  </si>
  <si>
    <t>Pol60</t>
  </si>
  <si>
    <t>-967255104</t>
  </si>
  <si>
    <t>1736</t>
  </si>
  <si>
    <t>29481468</t>
  </si>
  <si>
    <t>1737</t>
  </si>
  <si>
    <t>-25552223</t>
  </si>
  <si>
    <t>14133011</t>
  </si>
  <si>
    <t>PS 01.1 - Strojná technológia ČS Borovce</t>
  </si>
  <si>
    <t>1738</t>
  </si>
  <si>
    <t>891211221</t>
  </si>
  <si>
    <t>Montáž vodovodnej armatúry na potrubí. posúvač v šachte s ručným kolieskom DN 50</t>
  </si>
  <si>
    <t>-1688240516</t>
  </si>
  <si>
    <t>1739</t>
  </si>
  <si>
    <t>42225200135</t>
  </si>
  <si>
    <t>Uzatváracie nožové zasúvadlo na kanalizačnú vodu s ručným kolesom. JMA. ZETA 101. PG24. TvLT. DN50. PN10</t>
  </si>
  <si>
    <t>490219802</t>
  </si>
  <si>
    <t>1740</t>
  </si>
  <si>
    <t>891214121</t>
  </si>
  <si>
    <t>Montáž  montážnej vložky DN 50</t>
  </si>
  <si>
    <t>1015733103</t>
  </si>
  <si>
    <t>1741</t>
  </si>
  <si>
    <t>4227383602</t>
  </si>
  <si>
    <t>Montážna vložka na kanalizačnú vodu. JMA. DN50. PN10</t>
  </si>
  <si>
    <t>286448569</t>
  </si>
  <si>
    <t>1742</t>
  </si>
  <si>
    <t>891215321</t>
  </si>
  <si>
    <t>Montáž spätnej klapky DN 50</t>
  </si>
  <si>
    <t>1291912434</t>
  </si>
  <si>
    <t>1743</t>
  </si>
  <si>
    <t>4228350602</t>
  </si>
  <si>
    <t>Spätný ventil prírubový s plavákovou guľou DN50. TvLT.  KRV PG04. PG18</t>
  </si>
  <si>
    <t>1158419141</t>
  </si>
  <si>
    <t>1744</t>
  </si>
  <si>
    <t>295141541</t>
  </si>
  <si>
    <t>1745</t>
  </si>
  <si>
    <t>42225200134</t>
  </si>
  <si>
    <t>Uzatváracie nožové zasúvadlo na kanalizačnú vodu s ručným kolesom. JMA. ZETA 101. PG24. TvLT. DN80. PN10</t>
  </si>
  <si>
    <t>1021307410</t>
  </si>
  <si>
    <t>1746</t>
  </si>
  <si>
    <t>891244121.1</t>
  </si>
  <si>
    <t>Montáž  montážnej vložky DN 80</t>
  </si>
  <si>
    <t>-1678075878</t>
  </si>
  <si>
    <t>1747</t>
  </si>
  <si>
    <t>4227383601</t>
  </si>
  <si>
    <t>Montážna vložka na kanalizačnú vodu. JMA. DN80. PN10</t>
  </si>
  <si>
    <t>-294623718</t>
  </si>
  <si>
    <t>1748</t>
  </si>
  <si>
    <t>891245321</t>
  </si>
  <si>
    <t>Montáž vodovodnej armatúry na potrubí. spätná klapka DN 80</t>
  </si>
  <si>
    <t>1440764749</t>
  </si>
  <si>
    <t>1749</t>
  </si>
  <si>
    <t>4228350601</t>
  </si>
  <si>
    <t>Spätný ventil prírubový s plavákovou guľou DN80. TvLT.  KRV PG04. PG18</t>
  </si>
  <si>
    <t>811830106</t>
  </si>
  <si>
    <t>1750</t>
  </si>
  <si>
    <t>998273101</t>
  </si>
  <si>
    <t>Presun hmôt pre rúrové vedenie hĺbené z rúr liat. vrátane nových objektov v otvorenom výkope</t>
  </si>
  <si>
    <t>598517592</t>
  </si>
  <si>
    <t>1751</t>
  </si>
  <si>
    <t>767995101.1</t>
  </si>
  <si>
    <t>Montáž  a dodávka ostatných atypických kovových stavebných doplnkových konštrukcií nad 5 kg</t>
  </si>
  <si>
    <t>720814839</t>
  </si>
  <si>
    <t>1752</t>
  </si>
  <si>
    <t>1375662211</t>
  </si>
  <si>
    <t>Doplnkový materiál nerezový</t>
  </si>
  <si>
    <t>-1847779671</t>
  </si>
  <si>
    <t>1753</t>
  </si>
  <si>
    <t>723729525</t>
  </si>
  <si>
    <t>1754</t>
  </si>
  <si>
    <t>230012030</t>
  </si>
  <si>
    <t>Montáž potrubia z oceľových rúr trieda 15 D x t 44.5 x 2.9</t>
  </si>
  <si>
    <t>-782599528</t>
  </si>
  <si>
    <t>1755</t>
  </si>
  <si>
    <t>1400000601</t>
  </si>
  <si>
    <t>Rúrka bezošvá nerez  DN 42.4 hrúbka steny 3.0 mm. ozn. 17 240. podľa EN 1.4301. ASTM 304   KUPA</t>
  </si>
  <si>
    <t>-405333636</t>
  </si>
  <si>
    <t>1756</t>
  </si>
  <si>
    <t>230012039</t>
  </si>
  <si>
    <t>Montáž potrubia z oceľových rúr trieda 15 D x t 57 x 3.2</t>
  </si>
  <si>
    <t>-1720879699</t>
  </si>
  <si>
    <t>1757</t>
  </si>
  <si>
    <t>1400000760</t>
  </si>
  <si>
    <t>Rúrka bezošvá nerez  D57 hrúbka steny 3.2 mm. ozn. 17 240. podľa EN 1.4301. ASTM 304   KUPA</t>
  </si>
  <si>
    <t>947335578</t>
  </si>
  <si>
    <t>1758</t>
  </si>
  <si>
    <t>230012058</t>
  </si>
  <si>
    <t>Montáž potrubia z oceľových rúr trieda 15 D x t 89 x 4</t>
  </si>
  <si>
    <t>1355828315</t>
  </si>
  <si>
    <t>1759</t>
  </si>
  <si>
    <t>1400000950</t>
  </si>
  <si>
    <t>Rúrka bezošvá nerez  DN 88.9 hrúbka steny 4.05 mm. ozn. 17 240. podľa EN 1.4301. ASTM 304   KUPA</t>
  </si>
  <si>
    <t>-1142687928</t>
  </si>
  <si>
    <t>1760</t>
  </si>
  <si>
    <t>230023261</t>
  </si>
  <si>
    <t>Montáž rúrových dielov privarovacích. tr. 15 do 10 kg D x t 44.5 x 3.2</t>
  </si>
  <si>
    <t>43179462</t>
  </si>
  <si>
    <t>1761</t>
  </si>
  <si>
    <t>3194620602</t>
  </si>
  <si>
    <t>Príruba privarovacia plochá PN 10 Mpa  DN 40. nerez</t>
  </si>
  <si>
    <t>2087516985</t>
  </si>
  <si>
    <t>1762</t>
  </si>
  <si>
    <t>230023269</t>
  </si>
  <si>
    <t>Montáž rúrových dielov privarovacích. tr. 15 do 10 kg D x t 57 x 3.2</t>
  </si>
  <si>
    <t>2045250425</t>
  </si>
  <si>
    <t>1763</t>
  </si>
  <si>
    <t>1400000761</t>
  </si>
  <si>
    <t>Rúrový prechod priamy z nerezovej oceli. DN 50/40</t>
  </si>
  <si>
    <t>-1296251841</t>
  </si>
  <si>
    <t>1764</t>
  </si>
  <si>
    <t>1400000762</t>
  </si>
  <si>
    <t>Rúrový oblúk  z nerezovej oceli K3 90st. DN 50</t>
  </si>
  <si>
    <t>1726402247</t>
  </si>
  <si>
    <t>1765</t>
  </si>
  <si>
    <t>3194620703</t>
  </si>
  <si>
    <t>Príruba privarovacia plochá PN 1.6 Mpa  DN 50. nerez</t>
  </si>
  <si>
    <t>1900838824</t>
  </si>
  <si>
    <t>1766</t>
  </si>
  <si>
    <t>230023288</t>
  </si>
  <si>
    <t>Montáž rúrových dielov privarovacích. tr. 15 do 10 kg D x t 89 x 4</t>
  </si>
  <si>
    <t>986027510</t>
  </si>
  <si>
    <t>1767</t>
  </si>
  <si>
    <t>1400000952</t>
  </si>
  <si>
    <t>Rúrový oblúk z nerezovej oceli K3 90st. DN80</t>
  </si>
  <si>
    <t>317021013</t>
  </si>
  <si>
    <t>1768</t>
  </si>
  <si>
    <t>1400000953</t>
  </si>
  <si>
    <t>Rúrový prechod priamy z nerezovej oceli. DN80/DN50</t>
  </si>
  <si>
    <t>95475444</t>
  </si>
  <si>
    <t>1769</t>
  </si>
  <si>
    <t>3194620903</t>
  </si>
  <si>
    <t>Príruba privarovacia plochá PN 1.0 Mpa  DN 80. nerez</t>
  </si>
  <si>
    <t>1476410135</t>
  </si>
  <si>
    <t>1770</t>
  </si>
  <si>
    <t>230032026</t>
  </si>
  <si>
    <t>Montáž prírubových spojov do PN 16 DN 40</t>
  </si>
  <si>
    <t>spoj</t>
  </si>
  <si>
    <t>-1906415878</t>
  </si>
  <si>
    <t>1771</t>
  </si>
  <si>
    <t>2731002449</t>
  </si>
  <si>
    <t>Tesnenie prírubové so spojovacím materiálom DN40. PN10</t>
  </si>
  <si>
    <t>-327001622</t>
  </si>
  <si>
    <t>1772</t>
  </si>
  <si>
    <t>230032027</t>
  </si>
  <si>
    <t>Montáž prírubových spojov do PN 16 DN 50</t>
  </si>
  <si>
    <t>-238859542</t>
  </si>
  <si>
    <t>1773</t>
  </si>
  <si>
    <t>2731002444</t>
  </si>
  <si>
    <t>Tesnenie prírubové so spojovacím materiálom DN50. PN10</t>
  </si>
  <si>
    <t>-1618222330</t>
  </si>
  <si>
    <t>1774</t>
  </si>
  <si>
    <t>230032029</t>
  </si>
  <si>
    <t>Montáž prírubových spojov do PN 16 DN 80</t>
  </si>
  <si>
    <t>-2136716513</t>
  </si>
  <si>
    <t>1775</t>
  </si>
  <si>
    <t>2731002550</t>
  </si>
  <si>
    <t>Tesnenie prírubové  DN80. PN10 so spojovacím materiálom</t>
  </si>
  <si>
    <t>857743652</t>
  </si>
  <si>
    <t>1776</t>
  </si>
  <si>
    <t>Pol412</t>
  </si>
  <si>
    <t>Montáže dopr. zariad. sklad. zar. a váh</t>
  </si>
  <si>
    <t>1166306740</t>
  </si>
  <si>
    <t>1777</t>
  </si>
  <si>
    <t>330010111</t>
  </si>
  <si>
    <t>Žeriav stľpový s otočným výložníkom. nosnosť 1 t vyloženie do 5 m</t>
  </si>
  <si>
    <t>-825419329</t>
  </si>
  <si>
    <t>1778</t>
  </si>
  <si>
    <t>Pol413</t>
  </si>
  <si>
    <t>Montáž čerpadiel. kompr. a vodoh. zar.</t>
  </si>
  <si>
    <t>1711336734</t>
  </si>
  <si>
    <t>1779</t>
  </si>
  <si>
    <t>350120006</t>
  </si>
  <si>
    <t>Čerpadlo odstredivé špirálové</t>
  </si>
  <si>
    <t>-1318765167</t>
  </si>
  <si>
    <t>1780</t>
  </si>
  <si>
    <t>42681500992</t>
  </si>
  <si>
    <t>Čerpadlo ponorné na kanalizačnú vodu s rezacím mechanizmom. Qm=5.4l/s. P= 5.5kW. 400V. vrátane kábla. závesov. rýchlospojky. plavákových spínačov. pätkového kolena a zvislého vedenia montážneho</t>
  </si>
  <si>
    <t>1100753353</t>
  </si>
  <si>
    <t>1781</t>
  </si>
  <si>
    <t>42681500995</t>
  </si>
  <si>
    <t>Čerpadlo ponorné na kanalizačnú vodu s rezacím mechanizmom. Qm=2.25l/s. P= 1.3kW. 400V. vrátane kábla. závesov. rýchlospojky. plavákových spínačov. pätkového kolena a zvislého vedenia montážneho</t>
  </si>
  <si>
    <t>111454940</t>
  </si>
  <si>
    <t>1782</t>
  </si>
  <si>
    <t>42681500996</t>
  </si>
  <si>
    <t>Čerpadlo ponorné na kanalizačnú vodu s rezacím mechanizmom. Qm=2.7l/s. P= 1.6kW. 400V. vrátane kábla. závesov. rýchlospojky. plavákových spínačov. pätkového kolena a zvislého vedenia montážneho</t>
  </si>
  <si>
    <t>-534200936</t>
  </si>
  <si>
    <t>1783</t>
  </si>
  <si>
    <t>42681500983</t>
  </si>
  <si>
    <t>Čerpadlo ponorné na kanalizačnú vodu s rezacím mechanizmom. Qm=2.1/s. P=1.6kW. 400V. vrátane kábla. závesov. rýchlospojky. plavákových spínačov. pätkového kolena a zvislého vedenia montážneho</t>
  </si>
  <si>
    <t>-617878418</t>
  </si>
  <si>
    <t>1784</t>
  </si>
  <si>
    <t>Pol414</t>
  </si>
  <si>
    <t>Montáže prev.. mer. a regul. zariadení</t>
  </si>
  <si>
    <t>1413776426</t>
  </si>
  <si>
    <t>1785</t>
  </si>
  <si>
    <t>360420321</t>
  </si>
  <si>
    <t>Montáž  a dodávka elektronickej riadiacej jednotky CONTROL 2</t>
  </si>
  <si>
    <t>-1192933077</t>
  </si>
  <si>
    <t>998273111</t>
  </si>
  <si>
    <t>Presun hmôt pre rúrové vedenie hĺbené z rúr liatinových vrátane nových objektov v štôlni</t>
  </si>
  <si>
    <t>4,26815E11</t>
  </si>
  <si>
    <t>Čerpadlo ponorné na kanalizačnú vodu s rezacím mechanizmom. Qm=2.4l/s. P= 1.6kW. 400V. vrátane kábla. závesov. rýchlospojky. plavákových spínačov. pätkového kolena a zvislého vedenia montážneho</t>
  </si>
  <si>
    <t>14133013</t>
  </si>
  <si>
    <t>PS 03.1 - Strojná technológia ČS Veselé</t>
  </si>
  <si>
    <t>1817</t>
  </si>
  <si>
    <t>1951208683</t>
  </si>
  <si>
    <t>1818</t>
  </si>
  <si>
    <t>1402014126</t>
  </si>
  <si>
    <t>1819</t>
  </si>
  <si>
    <t>-415831017</t>
  </si>
  <si>
    <t>1820</t>
  </si>
  <si>
    <t>1044904281</t>
  </si>
  <si>
    <t>1821</t>
  </si>
  <si>
    <t>22273481</t>
  </si>
  <si>
    <t>1822</t>
  </si>
  <si>
    <t>4228350602.1</t>
  </si>
  <si>
    <t>Spätný ventil prírubový s plavákovou guľou DN50.PN10. TvLT.  KRV PG04. PG18</t>
  </si>
  <si>
    <t>-786942888</t>
  </si>
  <si>
    <t>1823</t>
  </si>
  <si>
    <t>-1238594673</t>
  </si>
  <si>
    <t>1824</t>
  </si>
  <si>
    <t>-1683254793</t>
  </si>
  <si>
    <t>1825</t>
  </si>
  <si>
    <t>1496426215</t>
  </si>
  <si>
    <t>1826</t>
  </si>
  <si>
    <t>378379793</t>
  </si>
  <si>
    <t>1827</t>
  </si>
  <si>
    <t>1277160826</t>
  </si>
  <si>
    <t>1828</t>
  </si>
  <si>
    <t>-1129197334</t>
  </si>
  <si>
    <t>1829</t>
  </si>
  <si>
    <t>434535548</t>
  </si>
  <si>
    <t>1830</t>
  </si>
  <si>
    <t>-1491115818</t>
  </si>
  <si>
    <t>1831</t>
  </si>
  <si>
    <t>1404845472</t>
  </si>
  <si>
    <t>1832</t>
  </si>
  <si>
    <t>1863230532</t>
  </si>
  <si>
    <t>1833</t>
  </si>
  <si>
    <t>182953590</t>
  </si>
  <si>
    <t>1834</t>
  </si>
  <si>
    <t>-565702876</t>
  </si>
  <si>
    <t>1835</t>
  </si>
  <si>
    <t>-267631091</t>
  </si>
  <si>
    <t>1836</t>
  </si>
  <si>
    <t>-518889795</t>
  </si>
  <si>
    <t>1837</t>
  </si>
  <si>
    <t>1370899135</t>
  </si>
  <si>
    <t>1838</t>
  </si>
  <si>
    <t>1794446990</t>
  </si>
  <si>
    <t>1839</t>
  </si>
  <si>
    <t>-956673127</t>
  </si>
  <si>
    <t>1840</t>
  </si>
  <si>
    <t>-1450311280</t>
  </si>
  <si>
    <t>1841</t>
  </si>
  <si>
    <t>Pol418</t>
  </si>
  <si>
    <t>Montáťe dopr. zariad.. sklad. zar. a váh</t>
  </si>
  <si>
    <t>-2114647291</t>
  </si>
  <si>
    <t>1842</t>
  </si>
  <si>
    <t>-944302519</t>
  </si>
  <si>
    <t>1843</t>
  </si>
  <si>
    <t>-1239268030</t>
  </si>
  <si>
    <t>1844</t>
  </si>
  <si>
    <t>-2105142426</t>
  </si>
  <si>
    <t>1845</t>
  </si>
  <si>
    <t>4,26815E11.1</t>
  </si>
  <si>
    <t>Čerpadlo ponorné na kanalizačnú vodu s rezacím mechanizmom. Qm=2.5l/s. P= 1.6kW. 400V. vrátane kábla. závesov. rýchlospojky. plavákových spínačov. pätkového kolena a zvislého vedenia montážneho</t>
  </si>
  <si>
    <t>-1813057982</t>
  </si>
  <si>
    <t>1846</t>
  </si>
  <si>
    <t>4,26815E11.2</t>
  </si>
  <si>
    <t>Čerpadlo ponorné na kanalizačnú vodu s rezacím mechanizmom. Qm=2.1/s. P=1.3kW. 400V. vrátane kábla. závesov. rýchlospojky. plavákových spínačov. pätkového kolena a zvislého vedenia montážneho</t>
  </si>
  <si>
    <t>1005682609</t>
  </si>
  <si>
    <t>1847</t>
  </si>
  <si>
    <t>Pol419</t>
  </si>
  <si>
    <t>Montáž prev.. mer. a regul. zariadení</t>
  </si>
  <si>
    <t>-2068608938</t>
  </si>
  <si>
    <t>1848</t>
  </si>
  <si>
    <t>-1963716286</t>
  </si>
  <si>
    <t>14133014</t>
  </si>
  <si>
    <t>PS 04.1 - Strojná technológia ČS Dubovany</t>
  </si>
  <si>
    <t>1849</t>
  </si>
  <si>
    <t>-554128396</t>
  </si>
  <si>
    <t>1850</t>
  </si>
  <si>
    <t>1562309189</t>
  </si>
  <si>
    <t>1851</t>
  </si>
  <si>
    <t>1946298357</t>
  </si>
  <si>
    <t>1852</t>
  </si>
  <si>
    <t>-426660069</t>
  </si>
  <si>
    <t>1853</t>
  </si>
  <si>
    <t>1048509768</t>
  </si>
  <si>
    <t>1854</t>
  </si>
  <si>
    <t>-525854042</t>
  </si>
  <si>
    <t>1855</t>
  </si>
  <si>
    <t>40043311</t>
  </si>
  <si>
    <t>1856</t>
  </si>
  <si>
    <t>374514224</t>
  </si>
  <si>
    <t>1857</t>
  </si>
  <si>
    <t>301252373</t>
  </si>
  <si>
    <t>1858</t>
  </si>
  <si>
    <t>-332645759</t>
  </si>
  <si>
    <t>1859</t>
  </si>
  <si>
    <t>-1395171265</t>
  </si>
  <si>
    <t>1860</t>
  </si>
  <si>
    <t>624106766</t>
  </si>
  <si>
    <t>1861</t>
  </si>
  <si>
    <t>1856512674</t>
  </si>
  <si>
    <t>1862</t>
  </si>
  <si>
    <t>-468450226</t>
  </si>
  <si>
    <t>1863</t>
  </si>
  <si>
    <t>6184238</t>
  </si>
  <si>
    <t>1864</t>
  </si>
  <si>
    <t>1352685088</t>
  </si>
  <si>
    <t>1865</t>
  </si>
  <si>
    <t>1975131503</t>
  </si>
  <si>
    <t>1866</t>
  </si>
  <si>
    <t>-892739846</t>
  </si>
  <si>
    <t>1867</t>
  </si>
  <si>
    <t>1750424173</t>
  </si>
  <si>
    <t>1868</t>
  </si>
  <si>
    <t>459520007</t>
  </si>
  <si>
    <t>1869</t>
  </si>
  <si>
    <t>1031450767</t>
  </si>
  <si>
    <t>1870</t>
  </si>
  <si>
    <t>447586743</t>
  </si>
  <si>
    <t>1871</t>
  </si>
  <si>
    <t>732098665</t>
  </si>
  <si>
    <t>1872</t>
  </si>
  <si>
    <t>2102271373</t>
  </si>
  <si>
    <t>1873</t>
  </si>
  <si>
    <t>13414300</t>
  </si>
  <si>
    <t>1874</t>
  </si>
  <si>
    <t>1613819567</t>
  </si>
  <si>
    <t>1875</t>
  </si>
  <si>
    <t>-1484571014</t>
  </si>
  <si>
    <t>1876</t>
  </si>
  <si>
    <t>-1107603781</t>
  </si>
  <si>
    <t>1877</t>
  </si>
  <si>
    <t>-677660125</t>
  </si>
  <si>
    <t>1878</t>
  </si>
  <si>
    <t>-522581847</t>
  </si>
  <si>
    <t>1879</t>
  </si>
  <si>
    <t>-1451184631</t>
  </si>
  <si>
    <t>1880</t>
  </si>
  <si>
    <t>3194620903.1</t>
  </si>
  <si>
    <t>Príruba privarovacia plochá PN 10 Mpa  DN 80. nerez</t>
  </si>
  <si>
    <t>-773170761</t>
  </si>
  <si>
    <t>1881</t>
  </si>
  <si>
    <t>1652190205</t>
  </si>
  <si>
    <t>1882</t>
  </si>
  <si>
    <t>-665896927</t>
  </si>
  <si>
    <t>1883</t>
  </si>
  <si>
    <t>-216935704</t>
  </si>
  <si>
    <t>1884</t>
  </si>
  <si>
    <t>849879112</t>
  </si>
  <si>
    <t>1885</t>
  </si>
  <si>
    <t>367442070</t>
  </si>
  <si>
    <t>1886</t>
  </si>
  <si>
    <t>394895452</t>
  </si>
  <si>
    <t>1887</t>
  </si>
  <si>
    <t>-1627916226</t>
  </si>
  <si>
    <t>1888</t>
  </si>
  <si>
    <t>-785493106</t>
  </si>
  <si>
    <t>1889</t>
  </si>
  <si>
    <t>-859772967</t>
  </si>
  <si>
    <t>1890</t>
  </si>
  <si>
    <t>599171193</t>
  </si>
  <si>
    <t>1891</t>
  </si>
  <si>
    <t>4,26815E11.3</t>
  </si>
  <si>
    <t>Čerpadlo ponorné na kanalizačnú vodu s rezacím mechanizmom. Qm=3.6l/s. P= 5.5kW. 400V. vrátane kábla. závesov. rýchlospojky. plavákových spínačov. pätkového kolena a zvislého vedenia montážneho</t>
  </si>
  <si>
    <t>511686820</t>
  </si>
  <si>
    <t>1892</t>
  </si>
  <si>
    <t>4,26815E11.4</t>
  </si>
  <si>
    <t>Čerpadlo ponorné na kanalizačnú vodu s rezacím mechanizmom. Qm=2.2l/s. P= 1.3kW. 400V. vrátane kábla. závesov. rýchlospojky. plavákových spínačov. pätkového kolena a zvislého vedenia montážneho</t>
  </si>
  <si>
    <t>1555222159</t>
  </si>
  <si>
    <t>1893</t>
  </si>
  <si>
    <t>-414581099</t>
  </si>
  <si>
    <t>1894</t>
  </si>
  <si>
    <t>4,26815E11.5</t>
  </si>
  <si>
    <t>Čerpadlo ponorné na kanalizačnú vodu s rezacím mechanizmom. Qm=2.15/s. P=1.3kW. 400V. vrátane kábla. závesov. rýchlospojky. plavákových spínačov. pätkového kolena a zvislého vedenia montážneho</t>
  </si>
  <si>
    <t>1736965616</t>
  </si>
  <si>
    <t>1895</t>
  </si>
  <si>
    <t>1698256130</t>
  </si>
  <si>
    <t>1896</t>
  </si>
  <si>
    <t>-1657860302</t>
  </si>
  <si>
    <t>14133015</t>
  </si>
  <si>
    <t>PS 01.2 - ČS elektroinštalácie Borovce</t>
  </si>
  <si>
    <t>2428</t>
  </si>
  <si>
    <t>Pol1</t>
  </si>
  <si>
    <t>Rozvádzac cerpacej stanice RM-CS. KÁBLOVÁ ROZVODNÁ SKRINA PLASTOVÁ. Typ SR 5. 2 moduly káblového priestoru. Materiál skrine - tvrdený polyester.. Uzatváranie dverí - energetický uzáver podla STN 35 9754 príl. 1. Celkové rozmery :</t>
  </si>
  <si>
    <t>-537366395</t>
  </si>
  <si>
    <t>2429</t>
  </si>
  <si>
    <t>Pol18</t>
  </si>
  <si>
    <t>Ppomocný montážny materiál</t>
  </si>
  <si>
    <t>1910392564</t>
  </si>
  <si>
    <t>2430</t>
  </si>
  <si>
    <t>Pol2</t>
  </si>
  <si>
    <t>Vybavenie rozvádzaca ochrannými prostriedkami a pracovními. pomôckami. výstražnýmim tabulkami</t>
  </si>
  <si>
    <t>-1278706473</t>
  </si>
  <si>
    <t>2431</t>
  </si>
  <si>
    <t>Pol3</t>
  </si>
  <si>
    <t>Riadiaca a ovládacia jednotka cerpadiel - (dodávka strojnej casti ). Osadenie do rozvádzaca RM-CS.</t>
  </si>
  <si>
    <t>-1317411689</t>
  </si>
  <si>
    <t>2432</t>
  </si>
  <si>
    <t>Pol4</t>
  </si>
  <si>
    <t>CG1 - SMS modul kit. - 1x SMS modul. - 1x GSM / GPRS anténa pre SMS modul. - 1x manual. - 1x batéria s káblom a držiakom pistiek. poistka. Doplnenie do riadiacej a ovládacej jednotky cerpadiel. . Zapojenie. konfigurácia. oživenie. Modul objednat u dodávat</t>
  </si>
  <si>
    <t>1388449335</t>
  </si>
  <si>
    <t>2433</t>
  </si>
  <si>
    <t>Pol5</t>
  </si>
  <si>
    <t>U1 - Zálohové batériové napájanie. Doplnenie do riadiacej a ovládacej jednotky cerpadiel. . Zapojenie. oživenie. Batériu objednat u dodávatela cerpadiel</t>
  </si>
  <si>
    <t>60555777</t>
  </si>
  <si>
    <t>2434</t>
  </si>
  <si>
    <t>Pol6</t>
  </si>
  <si>
    <t>Osadenie 4 ks ponorných plavákových spínacov hladiny do CS. (plavákový spínac je dodávkou strojnej casti)</t>
  </si>
  <si>
    <t>1634088113</t>
  </si>
  <si>
    <t>2435</t>
  </si>
  <si>
    <t>Pol7</t>
  </si>
  <si>
    <t>Zapjenie káblov od cerpadiel a ponorných plavákových spínacov hladiny do riadiacej a ovládacej jednotky</t>
  </si>
  <si>
    <t>-542041684</t>
  </si>
  <si>
    <t>2436</t>
  </si>
  <si>
    <t>Pol8</t>
  </si>
  <si>
    <t>Vodotesné utesnenie káblového prestupu do rozvádzaca z CS a z terénu.. (2×rúra fi 100)</t>
  </si>
  <si>
    <t>1557873087</t>
  </si>
  <si>
    <t>2437</t>
  </si>
  <si>
    <t>Pol9</t>
  </si>
  <si>
    <t>HUP. Prípojnica potenciálového vyrovnania PPV. 1x  pásik FeZn 30x4 mm. 1x  pásik VA4 30×3.5  mm. 1x  vodic 16 mm2</t>
  </si>
  <si>
    <t>270720353</t>
  </si>
  <si>
    <t>2438</t>
  </si>
  <si>
    <t>Pol10</t>
  </si>
  <si>
    <t>Ochranné pospojovanie.. 10 m - pásik z nerezovej oceli VA4 30×3.5 . natretie farbou - z/ž. Vodivé prepojenie s rámom poklopu - 2×. s rebríkom. s výstužou CS</t>
  </si>
  <si>
    <t>1913038732</t>
  </si>
  <si>
    <t>2439</t>
  </si>
  <si>
    <t>Pol11</t>
  </si>
  <si>
    <t>Uzemnenie prípojnice PE RM-CS. 1m - kábel CY 16 GNYE / zelenožltý</t>
  </si>
  <si>
    <t>427773479</t>
  </si>
  <si>
    <t>2440</t>
  </si>
  <si>
    <t>Pol12</t>
  </si>
  <si>
    <t>Prevedenie odbornej prehliadky a skúšky.. vypracovanie správy</t>
  </si>
  <si>
    <t>943722395</t>
  </si>
  <si>
    <t>2441</t>
  </si>
  <si>
    <t>Pol13</t>
  </si>
  <si>
    <t>Prvá úradná skúška</t>
  </si>
  <si>
    <t>-1266795517</t>
  </si>
  <si>
    <t>2442</t>
  </si>
  <si>
    <t>Pol14</t>
  </si>
  <si>
    <t>Doprava technológie do miesta stavby.</t>
  </si>
  <si>
    <t>-1377822126</t>
  </si>
  <si>
    <t>2443</t>
  </si>
  <si>
    <t>Pol15</t>
  </si>
  <si>
    <t>Zaistenie vypnutého stavu el.rozvodov.</t>
  </si>
  <si>
    <t>-297489564</t>
  </si>
  <si>
    <t>2444</t>
  </si>
  <si>
    <t>Pol16</t>
  </si>
  <si>
    <t>Komunikacia s rozvodnými záavodmi - prípojka NN</t>
  </si>
  <si>
    <t>1766875325</t>
  </si>
  <si>
    <t>2445</t>
  </si>
  <si>
    <t>Pol17</t>
  </si>
  <si>
    <t>a) Montážna a výrobná dokumentácia  .     Poslat na overenie na technickú inšpekciu.. b) Vypracovanie projektu skutkového stavu.    . Dokumentácia vypracovaná a odovzdaná v papierovej aj v elektronickej forme.</t>
  </si>
  <si>
    <t>1477445767</t>
  </si>
  <si>
    <t>Pol18.1</t>
  </si>
  <si>
    <t>Pomocný inštalačný materiál</t>
  </si>
  <si>
    <t>14133017</t>
  </si>
  <si>
    <t>PS 03.2 - ČS elektroinštalácia Veselé</t>
  </si>
  <si>
    <t>2464</t>
  </si>
  <si>
    <t>Pol21</t>
  </si>
  <si>
    <t>-788137288</t>
  </si>
  <si>
    <t>2465</t>
  </si>
  <si>
    <t>1436606119</t>
  </si>
  <si>
    <t>2466</t>
  </si>
  <si>
    <t>1349999572</t>
  </si>
  <si>
    <t>2467</t>
  </si>
  <si>
    <t>Pol22</t>
  </si>
  <si>
    <t>-593708949</t>
  </si>
  <si>
    <t>2468</t>
  </si>
  <si>
    <t>2076651771</t>
  </si>
  <si>
    <t>2469</t>
  </si>
  <si>
    <t>-925564525</t>
  </si>
  <si>
    <t>2470</t>
  </si>
  <si>
    <t>1506826793</t>
  </si>
  <si>
    <t>2471</t>
  </si>
  <si>
    <t>-192871746</t>
  </si>
  <si>
    <t>2472</t>
  </si>
  <si>
    <t>637781017</t>
  </si>
  <si>
    <t>2473</t>
  </si>
  <si>
    <t>635914831</t>
  </si>
  <si>
    <t>2474</t>
  </si>
  <si>
    <t>1784821384</t>
  </si>
  <si>
    <t>2475</t>
  </si>
  <si>
    <t>-428699370</t>
  </si>
  <si>
    <t>2476</t>
  </si>
  <si>
    <t>-717461393</t>
  </si>
  <si>
    <t>2477</t>
  </si>
  <si>
    <t>-635384393</t>
  </si>
  <si>
    <t>2478</t>
  </si>
  <si>
    <t>1552005360</t>
  </si>
  <si>
    <t>2479</t>
  </si>
  <si>
    <t>281569178</t>
  </si>
  <si>
    <t>2480</t>
  </si>
  <si>
    <t>-651573064</t>
  </si>
  <si>
    <t>2481</t>
  </si>
  <si>
    <t>1007870060</t>
  </si>
  <si>
    <t>14133018</t>
  </si>
  <si>
    <t>PS 04.2 - ČS elektroinštalácia Dubovany</t>
  </si>
  <si>
    <t>2482</t>
  </si>
  <si>
    <t>Pol23</t>
  </si>
  <si>
    <t>-1997717725</t>
  </si>
  <si>
    <t>2483</t>
  </si>
  <si>
    <t>1406300407</t>
  </si>
  <si>
    <t>2484</t>
  </si>
  <si>
    <t>628273200</t>
  </si>
  <si>
    <t>2485</t>
  </si>
  <si>
    <t>Pol24</t>
  </si>
  <si>
    <t>-683672066</t>
  </si>
  <si>
    <t>2486</t>
  </si>
  <si>
    <t>-98064064</t>
  </si>
  <si>
    <t>2487</t>
  </si>
  <si>
    <t>-1525391004</t>
  </si>
  <si>
    <t>2488</t>
  </si>
  <si>
    <t>592284916</t>
  </si>
  <si>
    <t>2489</t>
  </si>
  <si>
    <t>1540691482</t>
  </si>
  <si>
    <t>2490</t>
  </si>
  <si>
    <t>-885864407</t>
  </si>
  <si>
    <t>2491</t>
  </si>
  <si>
    <t>876455748</t>
  </si>
  <si>
    <t>2492</t>
  </si>
  <si>
    <t>1364153059</t>
  </si>
  <si>
    <t>2493</t>
  </si>
  <si>
    <t>-2021058173</t>
  </si>
  <si>
    <t>2494</t>
  </si>
  <si>
    <t>105150441</t>
  </si>
  <si>
    <t>2495</t>
  </si>
  <si>
    <t>-1425498264</t>
  </si>
  <si>
    <t>2496</t>
  </si>
  <si>
    <t>200283181</t>
  </si>
  <si>
    <t>2497</t>
  </si>
  <si>
    <t>1269301105</t>
  </si>
  <si>
    <t>2498</t>
  </si>
  <si>
    <t>-1922666957</t>
  </si>
  <si>
    <t>2499</t>
  </si>
  <si>
    <t>1937358839</t>
  </si>
  <si>
    <t>1552a</t>
  </si>
  <si>
    <t>Investičné náklady neobsiahnuté v cenách</t>
  </si>
  <si>
    <t>000</t>
  </si>
  <si>
    <t>Geodetické práce vykonávané pre výstavbou</t>
  </si>
  <si>
    <t>Geodetické práce vykonávané počas výstavby</t>
  </si>
  <si>
    <t>Geodetické práce vykonávané po výstavbe</t>
  </si>
  <si>
    <t xml:space="preserve">Vypracovanie realizačného projektu </t>
  </si>
  <si>
    <t>Vypracovanie dokumentácie skutočného vyhotovenia stavby</t>
  </si>
  <si>
    <t xml:space="preserve">Zariadenie staveniska </t>
  </si>
  <si>
    <t>Pol.001</t>
  </si>
  <si>
    <t>Pol.002</t>
  </si>
  <si>
    <t>Pol.003</t>
  </si>
  <si>
    <t>Pol.004</t>
  </si>
  <si>
    <t>Pol.005</t>
  </si>
  <si>
    <t>Pol.006</t>
  </si>
  <si>
    <t>Pol.007</t>
  </si>
  <si>
    <t>000 - Investičné náklady neobsiahnuté v cenách</t>
  </si>
  <si>
    <t>Projekt  DDZ</t>
  </si>
  <si>
    <t>Kanalizácia Borovce, Veselé, Dubovany</t>
  </si>
  <si>
    <t>Odstránenie  krytu asfaltového v ploche nad 200 m2. hr. nad 50 do 100 mm.  -0.18100t</t>
  </si>
  <si>
    <t>Odstránenie asfaltového podkladu alebo krytu frézovaním. v ploche nad 500 m2.pruh do 750 mm.hr. 50 mm.  -0.12700t</t>
  </si>
  <si>
    <t>Odstránenie podkladu v ploche nad 200 m2 z betónu prostého. hr. vrstvy 150 do 300 mm.  -0.50000t</t>
  </si>
  <si>
    <t>Odstránenie  podkladu asfaltového v ploche nad 200 m2. hr. vrstvy do 50 mm.  -0.03800t</t>
  </si>
  <si>
    <t>Výkop zapaženej jamy v hornine 3. nad 100 m3</t>
  </si>
  <si>
    <t>Výkop ryhy šírky 600-2000mm horn.3 nad 100m3</t>
  </si>
  <si>
    <t>Výkop ryhy šírky 600-2000mm horn.3 do 10000m3</t>
  </si>
  <si>
    <t>Uloženie sypaniny na skládky nad 100 do 1000 m3 včetne poplatku za skládku</t>
  </si>
  <si>
    <t>Uloženie sypaniny na skládky nad 100 do 1000 m3 včetne poplatku za uloženie na skládku</t>
  </si>
  <si>
    <t>Uloženie sypaniny na skládky nad  10 000  m3 včetne poplatku za uloženie na skládku</t>
  </si>
  <si>
    <t>Uloženie sypaniny na skládky nad  10 000 m3 včetne poplatku za uloženie na skládku</t>
  </si>
  <si>
    <t>Uloženie sypaniny na skládky nad 10000 m3 včetne poplatku za uloženie na skládku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</si>
</sst>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sz val="8"/>
      <color rgb="FFFF0000"/>
      <name val="Arial CE"/>
      <family val="2"/>
    </font>
    <font>
      <sz val="12"/>
      <color theme="4" tint="-0.499984740745262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thin">
        <color rgb="FF000000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auto="1"/>
      </right>
      <top style="hair">
        <color rgb="FF969696"/>
      </top>
      <bottom style="hair">
        <color rgb="FF96969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7" fontId="3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4" fontId="35" fillId="0" borderId="0" xfId="0" applyNumberFormat="1" applyFont="1" applyAlignment="1">
      <alignment vertical="center"/>
    </xf>
    <xf numFmtId="0" fontId="0" fillId="5" borderId="3" xfId="0" applyFont="1" applyFill="1" applyBorder="1" applyAlignment="1" applyProtection="1">
      <alignment vertical="center"/>
      <protection locked="0"/>
    </xf>
    <xf numFmtId="0" fontId="18" fillId="5" borderId="22" xfId="0" applyFont="1" applyFill="1" applyBorder="1" applyAlignment="1" applyProtection="1">
      <alignment horizontal="center" vertical="center"/>
      <protection locked="0"/>
    </xf>
    <xf numFmtId="49" fontId="18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5" borderId="22" xfId="0" applyFont="1" applyFill="1" applyBorder="1" applyAlignment="1" applyProtection="1">
      <alignment horizontal="left" vertical="center" wrapText="1"/>
      <protection locked="0"/>
    </xf>
    <xf numFmtId="0" fontId="18" fillId="5" borderId="22" xfId="0" applyFont="1" applyFill="1" applyBorder="1" applyAlignment="1" applyProtection="1">
      <alignment horizontal="center" vertical="center" wrapText="1"/>
      <protection locked="0"/>
    </xf>
    <xf numFmtId="167" fontId="18" fillId="5" borderId="22" xfId="0" applyNumberFormat="1" applyFont="1" applyFill="1" applyBorder="1" applyAlignment="1" applyProtection="1">
      <alignment vertical="center"/>
      <protection locked="0"/>
    </xf>
    <xf numFmtId="4" fontId="18" fillId="5" borderId="22" xfId="0" applyNumberFormat="1" applyFont="1" applyFill="1" applyBorder="1" applyAlignment="1" applyProtection="1">
      <alignment vertical="center"/>
      <protection locked="0"/>
    </xf>
    <xf numFmtId="0" fontId="30" fillId="5" borderId="22" xfId="0" applyFont="1" applyFill="1" applyBorder="1" applyAlignment="1" applyProtection="1">
      <alignment horizontal="center" vertical="center"/>
      <protection locked="0"/>
    </xf>
    <xf numFmtId="49" fontId="3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30" fillId="5" borderId="22" xfId="0" applyFont="1" applyFill="1" applyBorder="1" applyAlignment="1" applyProtection="1">
      <alignment horizontal="left" vertical="center" wrapText="1"/>
      <protection locked="0"/>
    </xf>
    <xf numFmtId="0" fontId="30" fillId="5" borderId="22" xfId="0" applyFont="1" applyFill="1" applyBorder="1" applyAlignment="1" applyProtection="1">
      <alignment horizontal="center" vertical="center" wrapText="1"/>
      <protection locked="0"/>
    </xf>
    <xf numFmtId="167" fontId="30" fillId="5" borderId="22" xfId="0" applyNumberFormat="1" applyFont="1" applyFill="1" applyBorder="1" applyAlignment="1" applyProtection="1">
      <alignment vertical="center"/>
      <protection locked="0"/>
    </xf>
    <xf numFmtId="4" fontId="30" fillId="5" borderId="22" xfId="0" applyNumberFormat="1" applyFont="1" applyFill="1" applyBorder="1" applyAlignment="1" applyProtection="1">
      <alignment vertical="center"/>
      <protection locked="0"/>
    </xf>
    <xf numFmtId="0" fontId="8" fillId="5" borderId="3" xfId="0" applyFont="1" applyFill="1" applyBorder="1" applyAlignment="1"/>
    <xf numFmtId="0" fontId="8" fillId="5" borderId="0" xfId="0" applyFont="1" applyFill="1" applyAlignment="1"/>
    <xf numFmtId="0" fontId="8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4" fontId="7" fillId="5" borderId="0" xfId="0" applyNumberFormat="1" applyFont="1" applyFill="1" applyAlignment="1"/>
    <xf numFmtId="0" fontId="6" fillId="5" borderId="0" xfId="0" applyFont="1" applyFill="1" applyAlignment="1">
      <alignment horizontal="left"/>
    </xf>
    <xf numFmtId="4" fontId="6" fillId="5" borderId="0" xfId="0" applyNumberFormat="1" applyFont="1" applyFill="1" applyAlignment="1"/>
    <xf numFmtId="0" fontId="0" fillId="5" borderId="23" xfId="0" applyFont="1" applyFill="1" applyBorder="1" applyAlignment="1" applyProtection="1">
      <alignment vertical="center"/>
      <protection locked="0"/>
    </xf>
    <xf numFmtId="0" fontId="8" fillId="5" borderId="23" xfId="0" applyFont="1" applyFill="1" applyBorder="1" applyAlignment="1"/>
    <xf numFmtId="0" fontId="8" fillId="5" borderId="0" xfId="0" applyFont="1" applyFill="1" applyBorder="1" applyAlignment="1"/>
    <xf numFmtId="0" fontId="8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 applyAlignment="1"/>
    <xf numFmtId="0" fontId="7" fillId="5" borderId="0" xfId="0" applyFont="1" applyFill="1" applyBorder="1" applyAlignment="1">
      <alignment horizontal="left"/>
    </xf>
    <xf numFmtId="4" fontId="7" fillId="5" borderId="0" xfId="0" applyNumberFormat="1" applyFont="1" applyFill="1" applyBorder="1" applyAlignment="1"/>
    <xf numFmtId="0" fontId="0" fillId="5" borderId="23" xfId="0" applyFill="1" applyBorder="1"/>
    <xf numFmtId="0" fontId="0" fillId="5" borderId="0" xfId="0" applyFill="1" applyBorder="1"/>
    <xf numFmtId="0" fontId="0" fillId="5" borderId="24" xfId="0" applyFill="1" applyBorder="1"/>
    <xf numFmtId="49" fontId="6" fillId="5" borderId="0" xfId="0" applyNumberFormat="1" applyFont="1" applyFill="1" applyBorder="1" applyAlignment="1">
      <alignment horizontal="left"/>
    </xf>
    <xf numFmtId="4" fontId="6" fillId="5" borderId="24" xfId="0" applyNumberFormat="1" applyFont="1" applyFill="1" applyBorder="1" applyAlignment="1"/>
    <xf numFmtId="4" fontId="18" fillId="5" borderId="25" xfId="0" applyNumberFormat="1" applyFont="1" applyFill="1" applyBorder="1" applyAlignment="1" applyProtection="1">
      <alignment vertical="center"/>
      <protection locked="0"/>
    </xf>
    <xf numFmtId="4" fontId="18" fillId="5" borderId="26" xfId="0" applyNumberFormat="1" applyFont="1" applyFill="1" applyBorder="1" applyAlignment="1" applyProtection="1">
      <alignment vertical="center"/>
      <protection locked="0"/>
    </xf>
    <xf numFmtId="0" fontId="0" fillId="5" borderId="27" xfId="0" applyFill="1" applyBorder="1"/>
    <xf numFmtId="0" fontId="0" fillId="5" borderId="28" xfId="0" applyFill="1" applyBorder="1"/>
    <xf numFmtId="0" fontId="0" fillId="5" borderId="29" xfId="0" applyFill="1" applyBorder="1"/>
    <xf numFmtId="4" fontId="8" fillId="0" borderId="0" xfId="0" applyNumberFormat="1" applyFont="1" applyAlignmen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5" fillId="0" borderId="1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baseColWidth="10" defaultColWidth="8.75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7" customHeight="1">
      <c r="AR2" s="210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4" t="s">
        <v>6</v>
      </c>
      <c r="BT2" s="14" t="s">
        <v>7</v>
      </c>
    </row>
    <row r="3" spans="1:74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5" t="s">
        <v>12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17"/>
      <c r="BS5" s="14" t="s">
        <v>6</v>
      </c>
    </row>
    <row r="6" spans="1:74" s="1" customFormat="1" ht="37" customHeight="1">
      <c r="B6" s="17"/>
      <c r="D6" s="22" t="s">
        <v>13</v>
      </c>
      <c r="K6" s="197" t="s">
        <v>14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5" customHeight="1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7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3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7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5" customHeight="1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7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5" customHeight="1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7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</row>
    <row r="24" spans="1:71" s="1" customFormat="1" ht="7" customHeight="1">
      <c r="B24" s="17"/>
      <c r="AR24" s="17"/>
    </row>
    <row r="25" spans="1:71" s="1" customFormat="1" ht="7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6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9">
        <f>ROUND(AG94,2)</f>
        <v>0</v>
      </c>
      <c r="AL26" s="200"/>
      <c r="AM26" s="200"/>
      <c r="AN26" s="200"/>
      <c r="AO26" s="200"/>
      <c r="AP26" s="26"/>
      <c r="AQ26" s="26"/>
      <c r="AR26" s="27"/>
      <c r="BE26" s="26"/>
    </row>
    <row r="27" spans="1:71" s="2" customFormat="1" ht="7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1" t="s">
        <v>30</v>
      </c>
      <c r="M28" s="201"/>
      <c r="N28" s="201"/>
      <c r="O28" s="201"/>
      <c r="P28" s="201"/>
      <c r="Q28" s="26"/>
      <c r="R28" s="26"/>
      <c r="S28" s="26"/>
      <c r="T28" s="26"/>
      <c r="U28" s="26"/>
      <c r="V28" s="26"/>
      <c r="W28" s="201" t="s">
        <v>31</v>
      </c>
      <c r="X28" s="201"/>
      <c r="Y28" s="201"/>
      <c r="Z28" s="201"/>
      <c r="AA28" s="201"/>
      <c r="AB28" s="201"/>
      <c r="AC28" s="201"/>
      <c r="AD28" s="201"/>
      <c r="AE28" s="201"/>
      <c r="AF28" s="26"/>
      <c r="AG28" s="26"/>
      <c r="AH28" s="26"/>
      <c r="AI28" s="26"/>
      <c r="AJ28" s="26"/>
      <c r="AK28" s="201" t="s">
        <v>32</v>
      </c>
      <c r="AL28" s="201"/>
      <c r="AM28" s="201"/>
      <c r="AN28" s="201"/>
      <c r="AO28" s="201"/>
      <c r="AP28" s="26"/>
      <c r="AQ28" s="26"/>
      <c r="AR28" s="27"/>
      <c r="BE28" s="26"/>
    </row>
    <row r="29" spans="1:71" s="3" customFormat="1" ht="14.5" customHeight="1">
      <c r="B29" s="31"/>
      <c r="D29" s="23" t="s">
        <v>33</v>
      </c>
      <c r="F29" s="32" t="s">
        <v>34</v>
      </c>
      <c r="L29" s="204">
        <v>0.2</v>
      </c>
      <c r="M29" s="203"/>
      <c r="N29" s="203"/>
      <c r="O29" s="203"/>
      <c r="P29" s="203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ROUND(AV94, 2)</f>
        <v>0</v>
      </c>
      <c r="AL29" s="203"/>
      <c r="AM29" s="203"/>
      <c r="AN29" s="203"/>
      <c r="AO29" s="203"/>
      <c r="AR29" s="31"/>
    </row>
    <row r="30" spans="1:71" s="3" customFormat="1" ht="14.5" customHeight="1">
      <c r="B30" s="31"/>
      <c r="F30" s="32" t="s">
        <v>35</v>
      </c>
      <c r="L30" s="204">
        <v>0.2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1"/>
    </row>
    <row r="31" spans="1:71" s="3" customFormat="1" ht="14.5" hidden="1" customHeight="1">
      <c r="B31" s="31"/>
      <c r="F31" s="23" t="s">
        <v>36</v>
      </c>
      <c r="L31" s="204">
        <v>0.2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1"/>
    </row>
    <row r="32" spans="1:71" s="3" customFormat="1" ht="14.5" hidden="1" customHeight="1">
      <c r="B32" s="31"/>
      <c r="F32" s="23" t="s">
        <v>37</v>
      </c>
      <c r="L32" s="204">
        <v>0.2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1"/>
    </row>
    <row r="33" spans="1:57" s="3" customFormat="1" ht="14.5" hidden="1" customHeight="1">
      <c r="B33" s="31"/>
      <c r="F33" s="32" t="s">
        <v>38</v>
      </c>
      <c r="L33" s="204">
        <v>0</v>
      </c>
      <c r="M33" s="203"/>
      <c r="N33" s="203"/>
      <c r="O33" s="203"/>
      <c r="P33" s="203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1"/>
    </row>
    <row r="34" spans="1:57" s="2" customFormat="1" ht="7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6" customHeight="1">
      <c r="A35" s="26"/>
      <c r="B35" s="27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225" t="s">
        <v>41</v>
      </c>
      <c r="Y35" s="226"/>
      <c r="Z35" s="226"/>
      <c r="AA35" s="226"/>
      <c r="AB35" s="226"/>
      <c r="AC35" s="35"/>
      <c r="AD35" s="35"/>
      <c r="AE35" s="35"/>
      <c r="AF35" s="35"/>
      <c r="AG35" s="35"/>
      <c r="AH35" s="35"/>
      <c r="AI35" s="35"/>
      <c r="AJ35" s="35"/>
      <c r="AK35" s="227">
        <f>SUM(AK26:AK33)</f>
        <v>0</v>
      </c>
      <c r="AL35" s="226"/>
      <c r="AM35" s="226"/>
      <c r="AN35" s="226"/>
      <c r="AO35" s="228"/>
      <c r="AP35" s="33"/>
      <c r="AQ35" s="33"/>
      <c r="AR35" s="27"/>
      <c r="BE35" s="26"/>
    </row>
    <row r="36" spans="1:57" s="2" customFormat="1" ht="7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5" customHeight="1">
      <c r="B38" s="17"/>
      <c r="AR38" s="17"/>
    </row>
    <row r="39" spans="1:57" s="1" customFormat="1" ht="14.5" customHeight="1">
      <c r="B39" s="17"/>
      <c r="AR39" s="17"/>
    </row>
    <row r="40" spans="1:57" s="1" customFormat="1" ht="14.5" customHeight="1">
      <c r="B40" s="17"/>
      <c r="AR40" s="17"/>
    </row>
    <row r="41" spans="1:57" s="1" customFormat="1" ht="14.5" customHeight="1">
      <c r="B41" s="17"/>
      <c r="AR41" s="17"/>
    </row>
    <row r="42" spans="1:57" s="1" customFormat="1" ht="14.5" customHeight="1">
      <c r="B42" s="17"/>
      <c r="AR42" s="17"/>
    </row>
    <row r="43" spans="1:57" s="1" customFormat="1" ht="14.5" customHeight="1">
      <c r="B43" s="17"/>
      <c r="AR43" s="17"/>
    </row>
    <row r="44" spans="1:57" s="1" customFormat="1" ht="14.5" customHeight="1">
      <c r="B44" s="17"/>
      <c r="AR44" s="17"/>
    </row>
    <row r="45" spans="1:57" s="1" customFormat="1" ht="14.5" customHeight="1">
      <c r="B45" s="17"/>
      <c r="AR45" s="17"/>
    </row>
    <row r="46" spans="1:57" s="1" customFormat="1" ht="14.5" customHeight="1">
      <c r="B46" s="17"/>
      <c r="AR46" s="17"/>
    </row>
    <row r="47" spans="1:57" s="1" customFormat="1" ht="14.5" customHeight="1">
      <c r="B47" s="17"/>
      <c r="AR47" s="17"/>
    </row>
    <row r="48" spans="1:57" s="1" customFormat="1" ht="14.5" customHeight="1">
      <c r="B48" s="17"/>
      <c r="AR48" s="17"/>
    </row>
    <row r="49" spans="1:57" s="2" customFormat="1" ht="14.5" customHeight="1">
      <c r="B49" s="37"/>
      <c r="D49" s="38" t="s">
        <v>42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43</v>
      </c>
      <c r="AI49" s="39"/>
      <c r="AJ49" s="39"/>
      <c r="AK49" s="39"/>
      <c r="AL49" s="39"/>
      <c r="AM49" s="39"/>
      <c r="AN49" s="39"/>
      <c r="AO49" s="39"/>
      <c r="AR49" s="37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">
      <c r="A60" s="26"/>
      <c r="B60" s="27"/>
      <c r="C60" s="26"/>
      <c r="D60" s="40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44</v>
      </c>
      <c r="AI60" s="29"/>
      <c r="AJ60" s="29"/>
      <c r="AK60" s="29"/>
      <c r="AL60" s="29"/>
      <c r="AM60" s="40" t="s">
        <v>45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">
      <c r="A64" s="26"/>
      <c r="B64" s="27"/>
      <c r="C64" s="26"/>
      <c r="D64" s="38" t="s">
        <v>46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47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">
      <c r="A75" s="26"/>
      <c r="B75" s="27"/>
      <c r="C75" s="26"/>
      <c r="D75" s="40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44</v>
      </c>
      <c r="AI75" s="29"/>
      <c r="AJ75" s="29"/>
      <c r="AK75" s="29"/>
      <c r="AL75" s="29"/>
      <c r="AM75" s="40" t="s">
        <v>45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7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1" s="2" customFormat="1" ht="7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1" s="2" customFormat="1" ht="2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6"/>
      <c r="C84" s="23" t="s">
        <v>11</v>
      </c>
      <c r="L84" s="4" t="str">
        <f>K5</f>
        <v>2021-2</v>
      </c>
      <c r="AR84" s="46"/>
    </row>
    <row r="85" spans="1:91" s="5" customFormat="1" ht="37" customHeight="1">
      <c r="B85" s="47"/>
      <c r="C85" s="48" t="s">
        <v>13</v>
      </c>
      <c r="L85" s="216" t="str">
        <f>K6</f>
        <v>Rakovice borovce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R85" s="47"/>
    </row>
    <row r="86" spans="1:91" s="2" customFormat="1" ht="7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18" t="str">
        <f>IF(AN8= "","",AN8)</f>
        <v>4. 8. 2021</v>
      </c>
      <c r="AN87" s="218"/>
      <c r="AO87" s="26"/>
      <c r="AP87" s="26"/>
      <c r="AQ87" s="26"/>
      <c r="AR87" s="27"/>
      <c r="BE87" s="26"/>
    </row>
    <row r="88" spans="1:91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5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219" t="str">
        <f>IF(E17="","",E17)</f>
        <v xml:space="preserve"> </v>
      </c>
      <c r="AN89" s="220"/>
      <c r="AO89" s="220"/>
      <c r="AP89" s="220"/>
      <c r="AQ89" s="26"/>
      <c r="AR89" s="27"/>
      <c r="AS89" s="221" t="s">
        <v>49</v>
      </c>
      <c r="AT89" s="222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1" s="2" customFormat="1" ht="15.25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219" t="str">
        <f>IF(E20="","",E20)</f>
        <v xml:space="preserve"> </v>
      </c>
      <c r="AN90" s="220"/>
      <c r="AO90" s="220"/>
      <c r="AP90" s="220"/>
      <c r="AQ90" s="26"/>
      <c r="AR90" s="27"/>
      <c r="AS90" s="223"/>
      <c r="AT90" s="224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1" s="2" customFormat="1" ht="1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23"/>
      <c r="AT91" s="224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1" s="2" customFormat="1" ht="29.25" customHeight="1">
      <c r="A92" s="26"/>
      <c r="B92" s="27"/>
      <c r="C92" s="211" t="s">
        <v>50</v>
      </c>
      <c r="D92" s="212"/>
      <c r="E92" s="212"/>
      <c r="F92" s="212"/>
      <c r="G92" s="212"/>
      <c r="H92" s="55"/>
      <c r="I92" s="213" t="s">
        <v>51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4" t="s">
        <v>52</v>
      </c>
      <c r="AH92" s="212"/>
      <c r="AI92" s="212"/>
      <c r="AJ92" s="212"/>
      <c r="AK92" s="212"/>
      <c r="AL92" s="212"/>
      <c r="AM92" s="212"/>
      <c r="AN92" s="213" t="s">
        <v>53</v>
      </c>
      <c r="AO92" s="212"/>
      <c r="AP92" s="215"/>
      <c r="AQ92" s="56" t="s">
        <v>54</v>
      </c>
      <c r="AR92" s="27"/>
      <c r="AS92" s="57" t="s">
        <v>55</v>
      </c>
      <c r="AT92" s="58" t="s">
        <v>56</v>
      </c>
      <c r="AU92" s="58" t="s">
        <v>57</v>
      </c>
      <c r="AV92" s="58" t="s">
        <v>58</v>
      </c>
      <c r="AW92" s="58" t="s">
        <v>59</v>
      </c>
      <c r="AX92" s="58" t="s">
        <v>60</v>
      </c>
      <c r="AY92" s="58" t="s">
        <v>61</v>
      </c>
      <c r="AZ92" s="58" t="s">
        <v>62</v>
      </c>
      <c r="BA92" s="58" t="s">
        <v>63</v>
      </c>
      <c r="BB92" s="58" t="s">
        <v>64</v>
      </c>
      <c r="BC92" s="58" t="s">
        <v>65</v>
      </c>
      <c r="BD92" s="59" t="s">
        <v>66</v>
      </c>
      <c r="BE92" s="26"/>
    </row>
    <row r="93" spans="1:91" s="2" customFormat="1" ht="1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1" s="6" customFormat="1" ht="32.5" customHeight="1">
      <c r="B94" s="63"/>
      <c r="C94" s="64" t="s">
        <v>67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>SUM(AG94,AT94)</f>
        <v>0</v>
      </c>
      <c r="AO94" s="209"/>
      <c r="AP94" s="209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68</v>
      </c>
      <c r="BT94" s="72" t="s">
        <v>69</v>
      </c>
      <c r="BU94" s="73" t="s">
        <v>70</v>
      </c>
      <c r="BV94" s="72" t="s">
        <v>71</v>
      </c>
      <c r="BW94" s="72" t="s">
        <v>4</v>
      </c>
      <c r="BX94" s="72" t="s">
        <v>72</v>
      </c>
      <c r="CL94" s="72" t="s">
        <v>1</v>
      </c>
    </row>
    <row r="95" spans="1:91" s="7" customFormat="1" ht="24.75" customHeight="1">
      <c r="A95" s="74" t="s">
        <v>73</v>
      </c>
      <c r="B95" s="75"/>
      <c r="C95" s="76"/>
      <c r="D95" s="207" t="s">
        <v>74</v>
      </c>
      <c r="E95" s="207"/>
      <c r="F95" s="207"/>
      <c r="G95" s="207"/>
      <c r="H95" s="207"/>
      <c r="I95" s="77"/>
      <c r="J95" s="207" t="s">
        <v>75</v>
      </c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207"/>
      <c r="AF95" s="207"/>
      <c r="AG95" s="205">
        <f>'Kanalizácia Borovce,  '!J30</f>
        <v>0</v>
      </c>
      <c r="AH95" s="206"/>
      <c r="AI95" s="206"/>
      <c r="AJ95" s="206"/>
      <c r="AK95" s="206"/>
      <c r="AL95" s="206"/>
      <c r="AM95" s="206"/>
      <c r="AN95" s="205">
        <f>SUM(AG95,AT95)</f>
        <v>0</v>
      </c>
      <c r="AO95" s="206"/>
      <c r="AP95" s="206"/>
      <c r="AQ95" s="78" t="s">
        <v>76</v>
      </c>
      <c r="AR95" s="75"/>
      <c r="AS95" s="79">
        <v>0</v>
      </c>
      <c r="AT95" s="80">
        <f>ROUND(SUM(AV95:AW95),2)</f>
        <v>0</v>
      </c>
      <c r="AU95" s="81">
        <f>'Kanalizácia Borovce,  '!P241</f>
        <v>0</v>
      </c>
      <c r="AV95" s="80">
        <f>'Kanalizácia Borovce,  '!J33</f>
        <v>0</v>
      </c>
      <c r="AW95" s="80">
        <f>'Kanalizácia Borovce,  '!J34</f>
        <v>0</v>
      </c>
      <c r="AX95" s="80">
        <f>'Kanalizácia Borovce,  '!J35</f>
        <v>0</v>
      </c>
      <c r="AY95" s="80">
        <f>'Kanalizácia Borovce,  '!J36</f>
        <v>0</v>
      </c>
      <c r="AZ95" s="80">
        <f>'Kanalizácia Borovce,  '!F33</f>
        <v>0</v>
      </c>
      <c r="BA95" s="80">
        <f>'Kanalizácia Borovce,  '!F34</f>
        <v>0</v>
      </c>
      <c r="BB95" s="80">
        <f>'Kanalizácia Borovce,  '!F35</f>
        <v>0</v>
      </c>
      <c r="BC95" s="80">
        <f>'Kanalizácia Borovce,  '!F36</f>
        <v>0</v>
      </c>
      <c r="BD95" s="82">
        <f>'Kanalizácia Borovce,  '!F37</f>
        <v>0</v>
      </c>
      <c r="BT95" s="83" t="s">
        <v>77</v>
      </c>
      <c r="BV95" s="83" t="s">
        <v>71</v>
      </c>
      <c r="BW95" s="83" t="s">
        <v>78</v>
      </c>
      <c r="BX95" s="83" t="s">
        <v>4</v>
      </c>
      <c r="CL95" s="83" t="s">
        <v>1</v>
      </c>
      <c r="CM95" s="83" t="s">
        <v>69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7" customHeight="1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Objekt0 (1) - ItemPartDat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277"/>
  <sheetViews>
    <sheetView showGridLines="0" tabSelected="1" zoomScaleNormal="100" workbookViewId="0">
      <selection activeCell="E2" sqref="E2"/>
    </sheetView>
  </sheetViews>
  <sheetFormatPr baseColWidth="10" defaultColWidth="8.75" defaultRowHeight="11"/>
  <cols>
    <col min="1" max="1" width="4.5" style="1" customWidth="1"/>
    <col min="2" max="2" width="1.5" style="1" customWidth="1"/>
    <col min="3" max="3" width="7" style="1" customWidth="1"/>
    <col min="4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84"/>
    </row>
    <row r="2" spans="1:46" s="1" customFormat="1" ht="37" customHeight="1">
      <c r="L2" s="210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78</v>
      </c>
    </row>
    <row r="3" spans="1:46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5" customHeight="1">
      <c r="B4" s="17"/>
      <c r="D4" s="18" t="s">
        <v>79</v>
      </c>
      <c r="L4" s="17"/>
      <c r="M4" s="85" t="s">
        <v>9</v>
      </c>
      <c r="AT4" s="14" t="s">
        <v>3</v>
      </c>
    </row>
    <row r="5" spans="1:46" s="1" customFormat="1" ht="7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32" t="s">
        <v>2955</v>
      </c>
      <c r="F7" s="233"/>
      <c r="G7" s="233"/>
      <c r="H7" s="233"/>
      <c r="L7" s="17"/>
    </row>
    <row r="8" spans="1:46" s="2" customFormat="1" ht="12" customHeight="1">
      <c r="A8" s="26"/>
      <c r="B8" s="27"/>
      <c r="C8" s="26"/>
      <c r="D8" s="23" t="s">
        <v>80</v>
      </c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216" t="s">
        <v>2955</v>
      </c>
      <c r="F9" s="234"/>
      <c r="G9" s="234"/>
      <c r="H9" s="234"/>
      <c r="I9" s="26"/>
      <c r="J9" s="26"/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0"/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21" t="s">
        <v>1</v>
      </c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18</v>
      </c>
      <c r="F15" s="26"/>
      <c r="G15" s="26"/>
      <c r="H15" s="26"/>
      <c r="I15" s="23" t="s">
        <v>23</v>
      </c>
      <c r="J15" s="21" t="s">
        <v>1</v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7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">
        <v>1</v>
      </c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8" customHeight="1">
      <c r="A18" s="26"/>
      <c r="B18" s="27"/>
      <c r="C18" s="26"/>
      <c r="D18" s="26"/>
      <c r="E18" s="21" t="s">
        <v>18</v>
      </c>
      <c r="F18" s="26"/>
      <c r="G18" s="26"/>
      <c r="H18" s="26"/>
      <c r="I18" s="23" t="s">
        <v>23</v>
      </c>
      <c r="J18" s="21" t="s">
        <v>1</v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7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">
        <v>1</v>
      </c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8" customHeight="1">
      <c r="A21" s="26"/>
      <c r="B21" s="27"/>
      <c r="C21" s="26"/>
      <c r="D21" s="26"/>
      <c r="E21" s="21" t="s">
        <v>18</v>
      </c>
      <c r="F21" s="26"/>
      <c r="G21" s="26"/>
      <c r="H21" s="26"/>
      <c r="I21" s="23" t="s">
        <v>23</v>
      </c>
      <c r="J21" s="21" t="s">
        <v>1</v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7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">
        <v>1</v>
      </c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8" customHeight="1">
      <c r="A24" s="26"/>
      <c r="B24" s="27"/>
      <c r="C24" s="26"/>
      <c r="D24" s="26"/>
      <c r="E24" s="21" t="s">
        <v>18</v>
      </c>
      <c r="F24" s="26"/>
      <c r="G24" s="26"/>
      <c r="H24" s="26"/>
      <c r="I24" s="23" t="s">
        <v>23</v>
      </c>
      <c r="J24" s="21" t="s">
        <v>1</v>
      </c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2" customFormat="1" ht="7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52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8" customFormat="1" ht="16.5" customHeight="1">
      <c r="A27" s="86"/>
      <c r="B27" s="87"/>
      <c r="C27" s="86"/>
      <c r="D27" s="86"/>
      <c r="E27" s="198" t="s">
        <v>1</v>
      </c>
      <c r="F27" s="198"/>
      <c r="G27" s="198"/>
      <c r="H27" s="198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52" s="2" customFormat="1" ht="7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7" customHeight="1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25.25" customHeight="1">
      <c r="A30" s="26"/>
      <c r="B30" s="27"/>
      <c r="C30" s="26"/>
      <c r="D30" s="91" t="s">
        <v>29</v>
      </c>
      <c r="E30" s="26"/>
      <c r="F30" s="26"/>
      <c r="G30" s="26"/>
      <c r="H30" s="26"/>
      <c r="I30" s="26"/>
      <c r="J30" s="66">
        <f>J96</f>
        <v>0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7" customHeight="1">
      <c r="A31" s="26"/>
      <c r="B31" s="27"/>
      <c r="C31" s="26"/>
      <c r="D31" s="61"/>
      <c r="E31" s="61"/>
      <c r="F31" s="61"/>
      <c r="G31" s="61"/>
      <c r="H31" s="61"/>
      <c r="I31" s="61"/>
      <c r="J31" s="61"/>
      <c r="K31" s="61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5" customHeight="1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5" customHeight="1">
      <c r="A33" s="26"/>
      <c r="B33" s="27"/>
      <c r="C33" s="26"/>
      <c r="D33" s="92" t="s">
        <v>33</v>
      </c>
      <c r="E33" s="32" t="s">
        <v>34</v>
      </c>
      <c r="F33" s="93">
        <f>ROUND((SUM(BE241:BE3265)),  2)</f>
        <v>0</v>
      </c>
      <c r="G33" s="90"/>
      <c r="H33" s="90"/>
      <c r="I33" s="94">
        <v>0.2</v>
      </c>
      <c r="J33" s="93">
        <f>ROUND(((SUM(BE241:BE3265))*I33),  2)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5" customHeight="1">
      <c r="A34" s="26"/>
      <c r="B34" s="27"/>
      <c r="C34" s="26"/>
      <c r="D34" s="26"/>
      <c r="E34" s="32" t="s">
        <v>35</v>
      </c>
      <c r="F34" s="95">
        <f>ROUND((SUM(BF241:BF3265)),  2)</f>
        <v>0</v>
      </c>
      <c r="G34" s="26"/>
      <c r="H34" s="26"/>
      <c r="I34" s="96">
        <v>0.2</v>
      </c>
      <c r="J34" s="95">
        <f>ROUND(((SUM(BF241:BF3265))*I34),  2)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5" hidden="1" customHeight="1">
      <c r="A35" s="26"/>
      <c r="B35" s="27"/>
      <c r="C35" s="26"/>
      <c r="D35" s="26"/>
      <c r="E35" s="23" t="s">
        <v>36</v>
      </c>
      <c r="F35" s="95">
        <f>ROUND((SUM(BG241:BG3265)),  2)</f>
        <v>0</v>
      </c>
      <c r="G35" s="26"/>
      <c r="H35" s="26"/>
      <c r="I35" s="96">
        <v>0.2</v>
      </c>
      <c r="J35" s="95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14.5" hidden="1" customHeight="1">
      <c r="A36" s="26"/>
      <c r="B36" s="27"/>
      <c r="C36" s="26"/>
      <c r="D36" s="26"/>
      <c r="E36" s="23" t="s">
        <v>37</v>
      </c>
      <c r="F36" s="95">
        <f>ROUND((SUM(BH241:BH3265)),  2)</f>
        <v>0</v>
      </c>
      <c r="G36" s="26"/>
      <c r="H36" s="26"/>
      <c r="I36" s="96">
        <v>0.2</v>
      </c>
      <c r="J36" s="95">
        <f>0</f>
        <v>0</v>
      </c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14.5" hidden="1" customHeight="1">
      <c r="A37" s="26"/>
      <c r="B37" s="27"/>
      <c r="C37" s="26"/>
      <c r="D37" s="26"/>
      <c r="E37" s="32" t="s">
        <v>38</v>
      </c>
      <c r="F37" s="93">
        <f>ROUND((SUM(BI241:BI3265)),  2)</f>
        <v>0</v>
      </c>
      <c r="G37" s="90"/>
      <c r="H37" s="90"/>
      <c r="I37" s="94">
        <v>0</v>
      </c>
      <c r="J37" s="93">
        <f>0</f>
        <v>0</v>
      </c>
      <c r="K37" s="26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7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2" customFormat="1" ht="25.25" customHeight="1">
      <c r="A39" s="26"/>
      <c r="B39" s="27"/>
      <c r="C39" s="97"/>
      <c r="D39" s="98" t="s">
        <v>39</v>
      </c>
      <c r="E39" s="55"/>
      <c r="F39" s="55"/>
      <c r="G39" s="99" t="s">
        <v>40</v>
      </c>
      <c r="H39" s="100" t="s">
        <v>41</v>
      </c>
      <c r="I39" s="55"/>
      <c r="J39" s="101">
        <f>SUM(J30:J37)</f>
        <v>0</v>
      </c>
      <c r="K39" s="102"/>
      <c r="L39" s="37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52" s="2" customFormat="1" ht="14.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7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52" s="1" customFormat="1" ht="14.5" customHeight="1">
      <c r="B41" s="17"/>
      <c r="L41" s="17"/>
    </row>
    <row r="42" spans="1:52" s="1" customFormat="1" ht="14.5" customHeight="1">
      <c r="B42" s="17"/>
      <c r="L42" s="17"/>
    </row>
    <row r="43" spans="1:52" s="1" customFormat="1" ht="14.5" customHeight="1">
      <c r="B43" s="17"/>
      <c r="L43" s="17"/>
    </row>
    <row r="44" spans="1:52" s="1" customFormat="1" ht="14.5" customHeight="1">
      <c r="B44" s="17"/>
      <c r="L44" s="17"/>
    </row>
    <row r="45" spans="1:52" s="1" customFormat="1" ht="14.5" customHeight="1">
      <c r="B45" s="17"/>
      <c r="L45" s="17"/>
    </row>
    <row r="46" spans="1:52" s="1" customFormat="1" ht="14.5" customHeight="1">
      <c r="B46" s="17"/>
      <c r="L46" s="17"/>
    </row>
    <row r="47" spans="1:52" s="1" customFormat="1" ht="14.5" customHeight="1">
      <c r="B47" s="17"/>
      <c r="L47" s="17"/>
    </row>
    <row r="48" spans="1:52" s="1" customFormat="1" ht="14.5" customHeight="1">
      <c r="B48" s="17"/>
      <c r="L48" s="17"/>
    </row>
    <row r="49" spans="1:31" s="1" customFormat="1" ht="14.5" customHeight="1">
      <c r="B49" s="17"/>
      <c r="L49" s="17"/>
    </row>
    <row r="50" spans="1:31" s="2" customFormat="1" ht="14.5" customHeight="1">
      <c r="B50" s="37"/>
      <c r="D50" s="38" t="s">
        <v>42</v>
      </c>
      <c r="E50" s="39"/>
      <c r="F50" s="39"/>
      <c r="G50" s="38" t="s">
        <v>43</v>
      </c>
      <c r="H50" s="39"/>
      <c r="I50" s="39"/>
      <c r="J50" s="39"/>
      <c r="K50" s="39"/>
      <c r="L50" s="3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">
      <c r="A61" s="26"/>
      <c r="B61" s="27"/>
      <c r="C61" s="26"/>
      <c r="D61" s="40" t="s">
        <v>44</v>
      </c>
      <c r="E61" s="29"/>
      <c r="F61" s="103" t="s">
        <v>45</v>
      </c>
      <c r="G61" s="40" t="s">
        <v>44</v>
      </c>
      <c r="H61" s="29"/>
      <c r="I61" s="29"/>
      <c r="J61" s="104" t="s">
        <v>45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">
      <c r="A65" s="26"/>
      <c r="B65" s="27"/>
      <c r="C65" s="26"/>
      <c r="D65" s="38" t="s">
        <v>46</v>
      </c>
      <c r="E65" s="41"/>
      <c r="F65" s="41"/>
      <c r="G65" s="38" t="s">
        <v>47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">
      <c r="A76" s="26"/>
      <c r="B76" s="27"/>
      <c r="C76" s="26"/>
      <c r="D76" s="40" t="s">
        <v>44</v>
      </c>
      <c r="E76" s="29"/>
      <c r="F76" s="103" t="s">
        <v>45</v>
      </c>
      <c r="G76" s="40" t="s">
        <v>44</v>
      </c>
      <c r="H76" s="29"/>
      <c r="I76" s="29"/>
      <c r="J76" s="104" t="s">
        <v>45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7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5" customHeight="1">
      <c r="A82" s="26"/>
      <c r="B82" s="27"/>
      <c r="C82" s="18" t="s">
        <v>81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7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32" t="str">
        <f>E7</f>
        <v>Kanalizácia Borovce, Veselé, Dubovany</v>
      </c>
      <c r="F85" s="233"/>
      <c r="G85" s="233"/>
      <c r="H85" s="233"/>
      <c r="I85" s="26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80</v>
      </c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216" t="str">
        <f>E9</f>
        <v>Kanalizácia Borovce, Veselé, Dubovany</v>
      </c>
      <c r="F87" s="234"/>
      <c r="G87" s="234"/>
      <c r="H87" s="234"/>
      <c r="I87" s="26"/>
      <c r="J87" s="26"/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7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0"/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5" customHeight="1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2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5" t="s">
        <v>82</v>
      </c>
      <c r="D94" s="97"/>
      <c r="E94" s="97"/>
      <c r="F94" s="97"/>
      <c r="G94" s="97"/>
      <c r="H94" s="97"/>
      <c r="I94" s="97"/>
      <c r="J94" s="106" t="s">
        <v>83</v>
      </c>
      <c r="K94" s="97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2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7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3" customHeight="1">
      <c r="A96" s="26"/>
      <c r="B96" s="27"/>
      <c r="C96" s="107" t="s">
        <v>84</v>
      </c>
      <c r="D96" s="26"/>
      <c r="E96" s="26"/>
      <c r="F96" s="26"/>
      <c r="G96" s="26"/>
      <c r="H96" s="26"/>
      <c r="I96" s="26"/>
      <c r="J96" s="66">
        <f>J97+J113+J119+J124+J139+J146+J154+J172+J179+J187+J195+J203+J211+J214+J217+J220</f>
        <v>0</v>
      </c>
      <c r="K96" s="26"/>
      <c r="L96" s="37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85</v>
      </c>
    </row>
    <row r="97" spans="2:12" s="9" customFormat="1" ht="25" customHeight="1">
      <c r="B97" s="108"/>
      <c r="D97" s="109" t="s">
        <v>86</v>
      </c>
      <c r="E97" s="110"/>
      <c r="F97" s="110"/>
      <c r="G97" s="110"/>
      <c r="H97" s="110"/>
      <c r="I97" s="110"/>
      <c r="J97" s="111">
        <f>J242</f>
        <v>0</v>
      </c>
      <c r="L97" s="108"/>
    </row>
    <row r="98" spans="2:12" s="10" customFormat="1" ht="20" customHeight="1">
      <c r="B98" s="112"/>
      <c r="D98" s="113" t="s">
        <v>87</v>
      </c>
      <c r="E98" s="114"/>
      <c r="F98" s="114"/>
      <c r="G98" s="114"/>
      <c r="H98" s="114"/>
      <c r="I98" s="114"/>
      <c r="J98" s="115">
        <f>J243</f>
        <v>0</v>
      </c>
      <c r="L98" s="112"/>
    </row>
    <row r="99" spans="2:12" s="10" customFormat="1" ht="20" customHeight="1">
      <c r="B99" s="112"/>
      <c r="D99" s="113" t="s">
        <v>88</v>
      </c>
      <c r="E99" s="114"/>
      <c r="F99" s="114"/>
      <c r="G99" s="114"/>
      <c r="H99" s="114"/>
      <c r="I99" s="114"/>
      <c r="J99" s="115">
        <f>J244</f>
        <v>0</v>
      </c>
      <c r="L99" s="112"/>
    </row>
    <row r="100" spans="2:12" s="10" customFormat="1" ht="20" customHeight="1">
      <c r="B100" s="112"/>
      <c r="D100" s="113" t="s">
        <v>89</v>
      </c>
      <c r="E100" s="114"/>
      <c r="F100" s="114"/>
      <c r="G100" s="114"/>
      <c r="H100" s="114"/>
      <c r="I100" s="114"/>
      <c r="J100" s="115">
        <f>J314</f>
        <v>0</v>
      </c>
      <c r="L100" s="112"/>
    </row>
    <row r="101" spans="2:12" s="10" customFormat="1" ht="20" customHeight="1">
      <c r="B101" s="112"/>
      <c r="D101" s="113" t="s">
        <v>90</v>
      </c>
      <c r="E101" s="114"/>
      <c r="F101" s="114"/>
      <c r="G101" s="114"/>
      <c r="H101" s="114"/>
      <c r="I101" s="114"/>
      <c r="J101" s="115">
        <f>J329</f>
        <v>0</v>
      </c>
      <c r="L101" s="112"/>
    </row>
    <row r="102" spans="2:12" s="10" customFormat="1" ht="20" customHeight="1">
      <c r="B102" s="112"/>
      <c r="D102" s="113" t="s">
        <v>91</v>
      </c>
      <c r="E102" s="114"/>
      <c r="F102" s="114"/>
      <c r="G102" s="114"/>
      <c r="H102" s="114"/>
      <c r="I102" s="114"/>
      <c r="J102" s="115">
        <f>J343</f>
        <v>0</v>
      </c>
      <c r="L102" s="112"/>
    </row>
    <row r="103" spans="2:12" s="10" customFormat="1" ht="20" customHeight="1">
      <c r="B103" s="112"/>
      <c r="D103" s="113" t="s">
        <v>92</v>
      </c>
      <c r="E103" s="114"/>
      <c r="F103" s="114"/>
      <c r="G103" s="114"/>
      <c r="H103" s="114"/>
      <c r="I103" s="114"/>
      <c r="J103" s="115">
        <f>J345</f>
        <v>0</v>
      </c>
      <c r="L103" s="112"/>
    </row>
    <row r="104" spans="2:12" s="10" customFormat="1" ht="20" customHeight="1">
      <c r="B104" s="112"/>
      <c r="D104" s="113" t="s">
        <v>93</v>
      </c>
      <c r="E104" s="114"/>
      <c r="F104" s="114"/>
      <c r="G104" s="114"/>
      <c r="H104" s="114"/>
      <c r="I104" s="114"/>
      <c r="J104" s="115">
        <f>J432</f>
        <v>0</v>
      </c>
      <c r="L104" s="112"/>
    </row>
    <row r="105" spans="2:12" s="10" customFormat="1" ht="20" customHeight="1">
      <c r="B105" s="112"/>
      <c r="D105" s="113" t="s">
        <v>94</v>
      </c>
      <c r="E105" s="114"/>
      <c r="F105" s="114"/>
      <c r="G105" s="114"/>
      <c r="H105" s="114"/>
      <c r="I105" s="114"/>
      <c r="J105" s="115">
        <f>J451</f>
        <v>0</v>
      </c>
      <c r="L105" s="112"/>
    </row>
    <row r="106" spans="2:12" s="10" customFormat="1" ht="20" customHeight="1">
      <c r="B106" s="112"/>
      <c r="D106" s="113" t="s">
        <v>95</v>
      </c>
      <c r="E106" s="114"/>
      <c r="F106" s="114"/>
      <c r="G106" s="114"/>
      <c r="H106" s="114"/>
      <c r="I106" s="114"/>
      <c r="J106" s="115">
        <f>J454</f>
        <v>0</v>
      </c>
      <c r="L106" s="112"/>
    </row>
    <row r="107" spans="2:12" s="10" customFormat="1" ht="20" customHeight="1">
      <c r="B107" s="112"/>
      <c r="D107" s="113" t="s">
        <v>96</v>
      </c>
      <c r="E107" s="114"/>
      <c r="F107" s="114"/>
      <c r="G107" s="114"/>
      <c r="H107" s="114"/>
      <c r="I107" s="114"/>
      <c r="J107" s="115">
        <f>J455</f>
        <v>0</v>
      </c>
      <c r="L107" s="112"/>
    </row>
    <row r="108" spans="2:12" s="10" customFormat="1" ht="20" customHeight="1">
      <c r="B108" s="112"/>
      <c r="D108" s="113" t="s">
        <v>97</v>
      </c>
      <c r="E108" s="114"/>
      <c r="F108" s="114"/>
      <c r="G108" s="114"/>
      <c r="H108" s="114"/>
      <c r="I108" s="114"/>
      <c r="J108" s="115">
        <f>J459</f>
        <v>0</v>
      </c>
      <c r="L108" s="112"/>
    </row>
    <row r="109" spans="2:12" s="10" customFormat="1" ht="20" customHeight="1">
      <c r="B109" s="112"/>
      <c r="D109" s="113" t="s">
        <v>98</v>
      </c>
      <c r="E109" s="114"/>
      <c r="F109" s="114"/>
      <c r="G109" s="114"/>
      <c r="H109" s="114"/>
      <c r="I109" s="114"/>
      <c r="J109" s="115">
        <f>J463</f>
        <v>0</v>
      </c>
      <c r="L109" s="112"/>
    </row>
    <row r="110" spans="2:12" s="10" customFormat="1" ht="20" customHeight="1">
      <c r="B110" s="112"/>
      <c r="D110" s="113" t="s">
        <v>99</v>
      </c>
      <c r="E110" s="114"/>
      <c r="F110" s="114"/>
      <c r="G110" s="114"/>
      <c r="H110" s="114"/>
      <c r="I110" s="114"/>
      <c r="J110" s="115">
        <f>J464</f>
        <v>0</v>
      </c>
      <c r="L110" s="112"/>
    </row>
    <row r="111" spans="2:12" s="10" customFormat="1" ht="20" customHeight="1">
      <c r="B111" s="112"/>
      <c r="D111" s="113" t="s">
        <v>100</v>
      </c>
      <c r="E111" s="114"/>
      <c r="F111" s="114"/>
      <c r="G111" s="114"/>
      <c r="H111" s="114"/>
      <c r="I111" s="114"/>
      <c r="J111" s="115">
        <f>J471</f>
        <v>0</v>
      </c>
      <c r="L111" s="112"/>
    </row>
    <row r="112" spans="2:12" s="10" customFormat="1" ht="20" customHeight="1">
      <c r="B112" s="112"/>
      <c r="D112" s="113" t="s">
        <v>101</v>
      </c>
      <c r="E112" s="114"/>
      <c r="F112" s="114"/>
      <c r="G112" s="114"/>
      <c r="H112" s="114"/>
      <c r="I112" s="114"/>
      <c r="J112" s="115">
        <f>J500</f>
        <v>0</v>
      </c>
      <c r="L112" s="112"/>
    </row>
    <row r="113" spans="2:12" s="9" customFormat="1" ht="25" customHeight="1">
      <c r="B113" s="108"/>
      <c r="D113" s="109" t="s">
        <v>102</v>
      </c>
      <c r="E113" s="110"/>
      <c r="F113" s="110"/>
      <c r="G113" s="110"/>
      <c r="H113" s="110"/>
      <c r="I113" s="110"/>
      <c r="J113" s="111">
        <f>J503</f>
        <v>0</v>
      </c>
      <c r="L113" s="108"/>
    </row>
    <row r="114" spans="2:12" s="10" customFormat="1" ht="20" customHeight="1">
      <c r="B114" s="112"/>
      <c r="D114" s="113" t="s">
        <v>87</v>
      </c>
      <c r="E114" s="114"/>
      <c r="F114" s="114"/>
      <c r="G114" s="114"/>
      <c r="H114" s="114"/>
      <c r="I114" s="114"/>
      <c r="J114" s="115">
        <f>J504</f>
        <v>0</v>
      </c>
      <c r="L114" s="112"/>
    </row>
    <row r="115" spans="2:12" s="10" customFormat="1" ht="20" customHeight="1">
      <c r="B115" s="112"/>
      <c r="D115" s="113" t="s">
        <v>88</v>
      </c>
      <c r="E115" s="114"/>
      <c r="F115" s="114"/>
      <c r="G115" s="114"/>
      <c r="H115" s="114"/>
      <c r="I115" s="114"/>
      <c r="J115" s="115">
        <f>J505</f>
        <v>0</v>
      </c>
      <c r="L115" s="112"/>
    </row>
    <row r="116" spans="2:12" s="10" customFormat="1" ht="20" customHeight="1">
      <c r="B116" s="112"/>
      <c r="D116" s="113" t="s">
        <v>92</v>
      </c>
      <c r="E116" s="114"/>
      <c r="F116" s="114"/>
      <c r="G116" s="114"/>
      <c r="H116" s="114"/>
      <c r="I116" s="114"/>
      <c r="J116" s="115">
        <f>J527</f>
        <v>0</v>
      </c>
      <c r="L116" s="112"/>
    </row>
    <row r="117" spans="2:12" s="10" customFormat="1" ht="20" customHeight="1">
      <c r="B117" s="112"/>
      <c r="D117" s="113" t="s">
        <v>94</v>
      </c>
      <c r="E117" s="114"/>
      <c r="F117" s="114"/>
      <c r="G117" s="114"/>
      <c r="H117" s="114"/>
      <c r="I117" s="114"/>
      <c r="J117" s="115">
        <f>J536</f>
        <v>0</v>
      </c>
      <c r="L117" s="112"/>
    </row>
    <row r="118" spans="2:12" s="10" customFormat="1" ht="20" customHeight="1">
      <c r="B118" s="112"/>
      <c r="D118" s="113" t="s">
        <v>101</v>
      </c>
      <c r="E118" s="114"/>
      <c r="F118" s="114"/>
      <c r="G118" s="114"/>
      <c r="H118" s="114"/>
      <c r="I118" s="114"/>
      <c r="J118" s="115">
        <f>J539</f>
        <v>0</v>
      </c>
      <c r="L118" s="112"/>
    </row>
    <row r="119" spans="2:12" s="9" customFormat="1" ht="25" customHeight="1">
      <c r="B119" s="108"/>
      <c r="D119" s="109" t="s">
        <v>103</v>
      </c>
      <c r="E119" s="110"/>
      <c r="F119" s="110"/>
      <c r="G119" s="110"/>
      <c r="H119" s="110"/>
      <c r="I119" s="110"/>
      <c r="J119" s="111">
        <f>J542</f>
        <v>0</v>
      </c>
      <c r="L119" s="108"/>
    </row>
    <row r="120" spans="2:12" s="10" customFormat="1" ht="20" customHeight="1">
      <c r="B120" s="112"/>
      <c r="D120" s="113" t="s">
        <v>98</v>
      </c>
      <c r="E120" s="114"/>
      <c r="F120" s="114"/>
      <c r="G120" s="114"/>
      <c r="H120" s="114"/>
      <c r="I120" s="114"/>
      <c r="J120" s="115">
        <f>J543</f>
        <v>0</v>
      </c>
      <c r="L120" s="112"/>
    </row>
    <row r="121" spans="2:12" s="10" customFormat="1" ht="20" customHeight="1">
      <c r="B121" s="112"/>
      <c r="D121" s="113" t="s">
        <v>99</v>
      </c>
      <c r="E121" s="114"/>
      <c r="F121" s="114"/>
      <c r="G121" s="114"/>
      <c r="H121" s="114"/>
      <c r="I121" s="114"/>
      <c r="J121" s="115">
        <f>J544</f>
        <v>0</v>
      </c>
      <c r="L121" s="112"/>
    </row>
    <row r="122" spans="2:12" s="10" customFormat="1" ht="20" customHeight="1">
      <c r="B122" s="112"/>
      <c r="D122" s="113" t="s">
        <v>104</v>
      </c>
      <c r="E122" s="114"/>
      <c r="F122" s="114"/>
      <c r="G122" s="114"/>
      <c r="H122" s="114"/>
      <c r="I122" s="114"/>
      <c r="J122" s="115">
        <f>J545</f>
        <v>0</v>
      </c>
      <c r="L122" s="112"/>
    </row>
    <row r="123" spans="2:12" s="10" customFormat="1" ht="20" customHeight="1">
      <c r="B123" s="112"/>
      <c r="D123" s="113" t="s">
        <v>101</v>
      </c>
      <c r="E123" s="114"/>
      <c r="F123" s="114"/>
      <c r="G123" s="114"/>
      <c r="H123" s="114"/>
      <c r="I123" s="114"/>
      <c r="J123" s="115">
        <f>J573</f>
        <v>0</v>
      </c>
      <c r="L123" s="112"/>
    </row>
    <row r="124" spans="2:12" s="9" customFormat="1" ht="25" customHeight="1">
      <c r="B124" s="108"/>
      <c r="D124" s="109" t="s">
        <v>108</v>
      </c>
      <c r="E124" s="110"/>
      <c r="F124" s="110"/>
      <c r="G124" s="110"/>
      <c r="H124" s="110"/>
      <c r="I124" s="110"/>
      <c r="J124" s="111">
        <f>J752</f>
        <v>0</v>
      </c>
      <c r="L124" s="108"/>
    </row>
    <row r="125" spans="2:12" s="10" customFormat="1" ht="20" customHeight="1">
      <c r="B125" s="112"/>
      <c r="D125" s="113" t="s">
        <v>87</v>
      </c>
      <c r="E125" s="114"/>
      <c r="F125" s="114"/>
      <c r="G125" s="114"/>
      <c r="H125" s="114"/>
      <c r="I125" s="114"/>
      <c r="J125" s="115">
        <f>J753</f>
        <v>0</v>
      </c>
      <c r="L125" s="112"/>
    </row>
    <row r="126" spans="2:12" s="10" customFormat="1" ht="20" customHeight="1">
      <c r="B126" s="112"/>
      <c r="D126" s="113" t="s">
        <v>88</v>
      </c>
      <c r="E126" s="114"/>
      <c r="F126" s="114"/>
      <c r="G126" s="114"/>
      <c r="H126" s="114"/>
      <c r="I126" s="114"/>
      <c r="J126" s="115">
        <f>J754</f>
        <v>0</v>
      </c>
      <c r="L126" s="112"/>
    </row>
    <row r="127" spans="2:12" s="10" customFormat="1" ht="20" customHeight="1">
      <c r="B127" s="112"/>
      <c r="D127" s="113" t="s">
        <v>109</v>
      </c>
      <c r="E127" s="114"/>
      <c r="F127" s="114"/>
      <c r="G127" s="114"/>
      <c r="H127" s="114"/>
      <c r="I127" s="114"/>
      <c r="J127" s="115">
        <f>J791</f>
        <v>0</v>
      </c>
      <c r="L127" s="112"/>
    </row>
    <row r="128" spans="2:12" s="10" customFormat="1" ht="20" customHeight="1">
      <c r="B128" s="112"/>
      <c r="D128" s="113" t="s">
        <v>89</v>
      </c>
      <c r="E128" s="114"/>
      <c r="F128" s="114"/>
      <c r="G128" s="114"/>
      <c r="H128" s="114"/>
      <c r="I128" s="114"/>
      <c r="J128" s="115">
        <f>J815</f>
        <v>0</v>
      </c>
      <c r="L128" s="112"/>
    </row>
    <row r="129" spans="2:12" s="10" customFormat="1" ht="20" customHeight="1">
      <c r="B129" s="112"/>
      <c r="D129" s="113" t="s">
        <v>90</v>
      </c>
      <c r="E129" s="114"/>
      <c r="F129" s="114"/>
      <c r="G129" s="114"/>
      <c r="H129" s="114"/>
      <c r="I129" s="114"/>
      <c r="J129" s="115">
        <f>J826</f>
        <v>0</v>
      </c>
      <c r="L129" s="112"/>
    </row>
    <row r="130" spans="2:12" s="10" customFormat="1" ht="20" customHeight="1">
      <c r="B130" s="112"/>
      <c r="D130" s="113" t="s">
        <v>92</v>
      </c>
      <c r="E130" s="114"/>
      <c r="F130" s="114"/>
      <c r="G130" s="114"/>
      <c r="H130" s="114"/>
      <c r="I130" s="114"/>
      <c r="J130" s="115">
        <f>J840</f>
        <v>0</v>
      </c>
      <c r="L130" s="112"/>
    </row>
    <row r="131" spans="2:12" s="10" customFormat="1" ht="20" customHeight="1">
      <c r="B131" s="112"/>
      <c r="D131" s="113" t="s">
        <v>93</v>
      </c>
      <c r="E131" s="114"/>
      <c r="F131" s="114"/>
      <c r="G131" s="114"/>
      <c r="H131" s="114"/>
      <c r="I131" s="114"/>
      <c r="J131" s="115">
        <f>J884</f>
        <v>0</v>
      </c>
      <c r="L131" s="112"/>
    </row>
    <row r="132" spans="2:12" s="10" customFormat="1" ht="20" customHeight="1">
      <c r="B132" s="112"/>
      <c r="D132" s="113" t="s">
        <v>94</v>
      </c>
      <c r="E132" s="114"/>
      <c r="F132" s="114"/>
      <c r="G132" s="114"/>
      <c r="H132" s="114"/>
      <c r="I132" s="114"/>
      <c r="J132" s="115">
        <f>J902</f>
        <v>0</v>
      </c>
      <c r="L132" s="112"/>
    </row>
    <row r="133" spans="2:12" s="10" customFormat="1" ht="20" customHeight="1">
      <c r="B133" s="112"/>
      <c r="D133" s="113" t="s">
        <v>95</v>
      </c>
      <c r="E133" s="114"/>
      <c r="F133" s="114"/>
      <c r="G133" s="114"/>
      <c r="H133" s="114"/>
      <c r="I133" s="114"/>
      <c r="J133" s="115">
        <f>J905</f>
        <v>0</v>
      </c>
      <c r="L133" s="112"/>
    </row>
    <row r="134" spans="2:12" s="10" customFormat="1" ht="20" customHeight="1">
      <c r="B134" s="112"/>
      <c r="D134" s="113" t="s">
        <v>96</v>
      </c>
      <c r="E134" s="114"/>
      <c r="F134" s="114"/>
      <c r="G134" s="114"/>
      <c r="H134" s="114"/>
      <c r="I134" s="114"/>
      <c r="J134" s="115">
        <f>J906</f>
        <v>0</v>
      </c>
      <c r="L134" s="112"/>
    </row>
    <row r="135" spans="2:12" s="10" customFormat="1" ht="20" customHeight="1">
      <c r="B135" s="112"/>
      <c r="D135" s="113" t="s">
        <v>98</v>
      </c>
      <c r="E135" s="114"/>
      <c r="F135" s="114"/>
      <c r="G135" s="114"/>
      <c r="H135" s="114"/>
      <c r="I135" s="114"/>
      <c r="J135" s="115">
        <f>J910</f>
        <v>0</v>
      </c>
      <c r="L135" s="112"/>
    </row>
    <row r="136" spans="2:12" s="10" customFormat="1" ht="20" customHeight="1">
      <c r="B136" s="112"/>
      <c r="D136" s="113" t="s">
        <v>99</v>
      </c>
      <c r="E136" s="114"/>
      <c r="F136" s="114"/>
      <c r="G136" s="114"/>
      <c r="H136" s="114"/>
      <c r="I136" s="114"/>
      <c r="J136" s="115">
        <f>J911</f>
        <v>0</v>
      </c>
      <c r="L136" s="112"/>
    </row>
    <row r="137" spans="2:12" s="10" customFormat="1" ht="20" customHeight="1">
      <c r="B137" s="112"/>
      <c r="D137" s="113" t="s">
        <v>100</v>
      </c>
      <c r="E137" s="114"/>
      <c r="F137" s="114"/>
      <c r="G137" s="114"/>
      <c r="H137" s="114"/>
      <c r="I137" s="114"/>
      <c r="J137" s="115">
        <f>J918</f>
        <v>0</v>
      </c>
      <c r="L137" s="112"/>
    </row>
    <row r="138" spans="2:12" s="10" customFormat="1" ht="20" customHeight="1">
      <c r="B138" s="112"/>
      <c r="D138" s="113" t="s">
        <v>101</v>
      </c>
      <c r="E138" s="114"/>
      <c r="F138" s="114"/>
      <c r="G138" s="114"/>
      <c r="H138" s="114"/>
      <c r="I138" s="114"/>
      <c r="J138" s="115">
        <f>J931</f>
        <v>0</v>
      </c>
      <c r="L138" s="112"/>
    </row>
    <row r="139" spans="2:12" s="9" customFormat="1" ht="25" customHeight="1">
      <c r="B139" s="108"/>
      <c r="D139" s="109" t="s">
        <v>110</v>
      </c>
      <c r="E139" s="110"/>
      <c r="F139" s="110"/>
      <c r="G139" s="110"/>
      <c r="H139" s="110"/>
      <c r="I139" s="110"/>
      <c r="J139" s="111">
        <f>J934</f>
        <v>0</v>
      </c>
      <c r="L139" s="108"/>
    </row>
    <row r="140" spans="2:12" s="10" customFormat="1" ht="20" customHeight="1">
      <c r="B140" s="112"/>
      <c r="D140" s="113" t="s">
        <v>87</v>
      </c>
      <c r="E140" s="114"/>
      <c r="F140" s="114"/>
      <c r="G140" s="114"/>
      <c r="H140" s="114"/>
      <c r="I140" s="114"/>
      <c r="J140" s="115">
        <f>J935</f>
        <v>0</v>
      </c>
      <c r="L140" s="112"/>
    </row>
    <row r="141" spans="2:12" s="10" customFormat="1" ht="20" customHeight="1">
      <c r="B141" s="112"/>
      <c r="D141" s="113" t="s">
        <v>88</v>
      </c>
      <c r="E141" s="114"/>
      <c r="F141" s="114"/>
      <c r="G141" s="114"/>
      <c r="H141" s="114"/>
      <c r="I141" s="114"/>
      <c r="J141" s="115">
        <f>J936</f>
        <v>0</v>
      </c>
      <c r="L141" s="112"/>
    </row>
    <row r="142" spans="2:12" s="10" customFormat="1" ht="20" customHeight="1">
      <c r="B142" s="112"/>
      <c r="D142" s="113" t="s">
        <v>89</v>
      </c>
      <c r="E142" s="114"/>
      <c r="F142" s="114"/>
      <c r="G142" s="114"/>
      <c r="H142" s="114"/>
      <c r="I142" s="114"/>
      <c r="J142" s="115">
        <f>J956</f>
        <v>0</v>
      </c>
      <c r="L142" s="112"/>
    </row>
    <row r="143" spans="2:12" s="10" customFormat="1" ht="20" customHeight="1">
      <c r="B143" s="112"/>
      <c r="D143" s="113" t="s">
        <v>92</v>
      </c>
      <c r="E143" s="114"/>
      <c r="F143" s="114"/>
      <c r="G143" s="114"/>
      <c r="H143" s="114"/>
      <c r="I143" s="114"/>
      <c r="J143" s="115">
        <f>J958</f>
        <v>0</v>
      </c>
      <c r="L143" s="112"/>
    </row>
    <row r="144" spans="2:12" s="10" customFormat="1" ht="20" customHeight="1">
      <c r="B144" s="112"/>
      <c r="D144" s="113" t="s">
        <v>94</v>
      </c>
      <c r="E144" s="114"/>
      <c r="F144" s="114"/>
      <c r="G144" s="114"/>
      <c r="H144" s="114"/>
      <c r="I144" s="114"/>
      <c r="J144" s="115">
        <f>J963</f>
        <v>0</v>
      </c>
      <c r="L144" s="112"/>
    </row>
    <row r="145" spans="2:12" s="10" customFormat="1" ht="20" customHeight="1">
      <c r="B145" s="112"/>
      <c r="D145" s="113" t="s">
        <v>101</v>
      </c>
      <c r="E145" s="114"/>
      <c r="F145" s="114"/>
      <c r="G145" s="114"/>
      <c r="H145" s="114"/>
      <c r="I145" s="114"/>
      <c r="J145" s="115">
        <f>J966</f>
        <v>0</v>
      </c>
      <c r="L145" s="112"/>
    </row>
    <row r="146" spans="2:12" s="9" customFormat="1" ht="25" customHeight="1">
      <c r="B146" s="108"/>
      <c r="D146" s="109" t="s">
        <v>111</v>
      </c>
      <c r="E146" s="110"/>
      <c r="F146" s="110"/>
      <c r="G146" s="110"/>
      <c r="H146" s="110"/>
      <c r="I146" s="110"/>
      <c r="J146" s="111">
        <f>J969</f>
        <v>0</v>
      </c>
      <c r="L146" s="108"/>
    </row>
    <row r="147" spans="2:12" s="10" customFormat="1" ht="20" customHeight="1">
      <c r="B147" s="112"/>
      <c r="D147" s="113" t="s">
        <v>98</v>
      </c>
      <c r="E147" s="114"/>
      <c r="F147" s="114"/>
      <c r="G147" s="114"/>
      <c r="H147" s="114"/>
      <c r="I147" s="114"/>
      <c r="J147" s="115">
        <f>J970</f>
        <v>0</v>
      </c>
      <c r="L147" s="112"/>
    </row>
    <row r="148" spans="2:12" s="10" customFormat="1" ht="20" customHeight="1">
      <c r="B148" s="112"/>
      <c r="D148" s="113" t="s">
        <v>99</v>
      </c>
      <c r="E148" s="114"/>
      <c r="F148" s="114"/>
      <c r="G148" s="114"/>
      <c r="H148" s="114"/>
      <c r="I148" s="114"/>
      <c r="J148" s="115">
        <f>J971</f>
        <v>0</v>
      </c>
      <c r="L148" s="112"/>
    </row>
    <row r="149" spans="2:12" s="10" customFormat="1" ht="20" customHeight="1">
      <c r="B149" s="112"/>
      <c r="D149" s="113" t="s">
        <v>104</v>
      </c>
      <c r="E149" s="114"/>
      <c r="F149" s="114"/>
      <c r="G149" s="114"/>
      <c r="H149" s="114"/>
      <c r="I149" s="114"/>
      <c r="J149" s="115">
        <f>J972</f>
        <v>0</v>
      </c>
      <c r="L149" s="112"/>
    </row>
    <row r="150" spans="2:12" s="10" customFormat="1" ht="20" customHeight="1">
      <c r="B150" s="112"/>
      <c r="D150" s="113" t="s">
        <v>105</v>
      </c>
      <c r="E150" s="114"/>
      <c r="F150" s="114"/>
      <c r="G150" s="114"/>
      <c r="H150" s="114"/>
      <c r="I150" s="114"/>
      <c r="J150" s="115">
        <f>J982</f>
        <v>0</v>
      </c>
      <c r="L150" s="112"/>
    </row>
    <row r="151" spans="2:12" s="10" customFormat="1" ht="20" customHeight="1">
      <c r="B151" s="112"/>
      <c r="D151" s="113" t="s">
        <v>106</v>
      </c>
      <c r="E151" s="114"/>
      <c r="F151" s="114"/>
      <c r="G151" s="114"/>
      <c r="H151" s="114"/>
      <c r="I151" s="114"/>
      <c r="J151" s="115">
        <f>J989</f>
        <v>0</v>
      </c>
      <c r="L151" s="112"/>
    </row>
    <row r="152" spans="2:12" s="10" customFormat="1" ht="20" customHeight="1">
      <c r="B152" s="112"/>
      <c r="D152" s="113" t="s">
        <v>107</v>
      </c>
      <c r="E152" s="114"/>
      <c r="F152" s="114"/>
      <c r="G152" s="114"/>
      <c r="H152" s="114"/>
      <c r="I152" s="114"/>
      <c r="J152" s="115">
        <f>J992</f>
        <v>0</v>
      </c>
      <c r="L152" s="112"/>
    </row>
    <row r="153" spans="2:12" s="10" customFormat="1" ht="20" customHeight="1">
      <c r="B153" s="112"/>
      <c r="D153" s="113" t="s">
        <v>101</v>
      </c>
      <c r="E153" s="114"/>
      <c r="F153" s="114"/>
      <c r="G153" s="114"/>
      <c r="H153" s="114"/>
      <c r="I153" s="114"/>
      <c r="J153" s="115">
        <f>J1000</f>
        <v>0</v>
      </c>
      <c r="L153" s="112"/>
    </row>
    <row r="154" spans="2:12" s="9" customFormat="1" ht="25" customHeight="1">
      <c r="B154" s="108"/>
      <c r="D154" s="109" t="s">
        <v>112</v>
      </c>
      <c r="E154" s="110"/>
      <c r="F154" s="110"/>
      <c r="G154" s="110"/>
      <c r="H154" s="110"/>
      <c r="I154" s="110"/>
      <c r="J154" s="111">
        <f>J1949</f>
        <v>0</v>
      </c>
      <c r="L154" s="108"/>
    </row>
    <row r="155" spans="2:12" s="10" customFormat="1" ht="20" customHeight="1">
      <c r="B155" s="112"/>
      <c r="D155" s="113" t="s">
        <v>87</v>
      </c>
      <c r="E155" s="114"/>
      <c r="F155" s="114"/>
      <c r="G155" s="114"/>
      <c r="H155" s="114"/>
      <c r="I155" s="114"/>
      <c r="J155" s="115">
        <f>J1950</f>
        <v>0</v>
      </c>
      <c r="L155" s="112"/>
    </row>
    <row r="156" spans="2:12" s="10" customFormat="1" ht="20" customHeight="1">
      <c r="B156" s="112"/>
      <c r="D156" s="113" t="s">
        <v>88</v>
      </c>
      <c r="E156" s="114"/>
      <c r="F156" s="114"/>
      <c r="G156" s="114"/>
      <c r="H156" s="114"/>
      <c r="I156" s="114"/>
      <c r="J156" s="115">
        <f>J1951</f>
        <v>0</v>
      </c>
      <c r="L156" s="112"/>
    </row>
    <row r="157" spans="2:12" s="10" customFormat="1" ht="20" customHeight="1">
      <c r="B157" s="112"/>
      <c r="D157" s="113" t="s">
        <v>109</v>
      </c>
      <c r="E157" s="114"/>
      <c r="F157" s="114"/>
      <c r="G157" s="114"/>
      <c r="H157" s="114"/>
      <c r="I157" s="114"/>
      <c r="J157" s="115">
        <f>J1989</f>
        <v>0</v>
      </c>
      <c r="L157" s="112"/>
    </row>
    <row r="158" spans="2:12" s="10" customFormat="1" ht="20" customHeight="1">
      <c r="B158" s="112"/>
      <c r="D158" s="113" t="s">
        <v>89</v>
      </c>
      <c r="E158" s="114"/>
      <c r="F158" s="114"/>
      <c r="G158" s="114"/>
      <c r="H158" s="114"/>
      <c r="I158" s="114"/>
      <c r="J158" s="115">
        <f>J2018</f>
        <v>0</v>
      </c>
      <c r="L158" s="112"/>
    </row>
    <row r="159" spans="2:12" s="10" customFormat="1" ht="20" customHeight="1">
      <c r="B159" s="112"/>
      <c r="D159" s="113" t="s">
        <v>90</v>
      </c>
      <c r="E159" s="114"/>
      <c r="F159" s="114"/>
      <c r="G159" s="114"/>
      <c r="H159" s="114"/>
      <c r="I159" s="114"/>
      <c r="J159" s="115">
        <f>J2033</f>
        <v>0</v>
      </c>
      <c r="L159" s="112"/>
    </row>
    <row r="160" spans="2:12" s="10" customFormat="1" ht="20" customHeight="1">
      <c r="B160" s="112"/>
      <c r="D160" s="113" t="s">
        <v>91</v>
      </c>
      <c r="E160" s="114"/>
      <c r="F160" s="114"/>
      <c r="G160" s="114"/>
      <c r="H160" s="114"/>
      <c r="I160" s="114"/>
      <c r="J160" s="115">
        <f>J2048</f>
        <v>0</v>
      </c>
      <c r="L160" s="112"/>
    </row>
    <row r="161" spans="2:12" s="10" customFormat="1" ht="20" customHeight="1">
      <c r="B161" s="112"/>
      <c r="D161" s="113" t="s">
        <v>92</v>
      </c>
      <c r="E161" s="114"/>
      <c r="F161" s="114"/>
      <c r="G161" s="114"/>
      <c r="H161" s="114"/>
      <c r="I161" s="114"/>
      <c r="J161" s="115">
        <f>J2050</f>
        <v>0</v>
      </c>
      <c r="L161" s="112"/>
    </row>
    <row r="162" spans="2:12" s="10" customFormat="1" ht="20" customHeight="1">
      <c r="B162" s="112"/>
      <c r="D162" s="113" t="s">
        <v>93</v>
      </c>
      <c r="E162" s="114"/>
      <c r="F162" s="114"/>
      <c r="G162" s="114"/>
      <c r="H162" s="114"/>
      <c r="I162" s="114"/>
      <c r="J162" s="115">
        <f>J2117</f>
        <v>0</v>
      </c>
      <c r="L162" s="112"/>
    </row>
    <row r="163" spans="2:12" s="10" customFormat="1" ht="20" customHeight="1">
      <c r="B163" s="112"/>
      <c r="D163" s="113" t="s">
        <v>94</v>
      </c>
      <c r="E163" s="114"/>
      <c r="F163" s="114"/>
      <c r="G163" s="114"/>
      <c r="H163" s="114"/>
      <c r="I163" s="114"/>
      <c r="J163" s="115">
        <f>J2135</f>
        <v>0</v>
      </c>
      <c r="L163" s="112"/>
    </row>
    <row r="164" spans="2:12" s="10" customFormat="1" ht="20" customHeight="1">
      <c r="B164" s="112"/>
      <c r="D164" s="113" t="s">
        <v>95</v>
      </c>
      <c r="E164" s="114"/>
      <c r="F164" s="114"/>
      <c r="G164" s="114"/>
      <c r="H164" s="114"/>
      <c r="I164" s="114"/>
      <c r="J164" s="115">
        <f>J2138</f>
        <v>0</v>
      </c>
      <c r="L164" s="112"/>
    </row>
    <row r="165" spans="2:12" s="10" customFormat="1" ht="20" customHeight="1">
      <c r="B165" s="112"/>
      <c r="D165" s="113" t="s">
        <v>96</v>
      </c>
      <c r="E165" s="114"/>
      <c r="F165" s="114"/>
      <c r="G165" s="114"/>
      <c r="H165" s="114"/>
      <c r="I165" s="114"/>
      <c r="J165" s="115">
        <f>J2139</f>
        <v>0</v>
      </c>
      <c r="L165" s="112"/>
    </row>
    <row r="166" spans="2:12" s="10" customFormat="1" ht="20" customHeight="1">
      <c r="B166" s="112"/>
      <c r="D166" s="113" t="s">
        <v>113</v>
      </c>
      <c r="E166" s="114"/>
      <c r="F166" s="114"/>
      <c r="G166" s="114"/>
      <c r="H166" s="114"/>
      <c r="I166" s="114"/>
      <c r="J166" s="115">
        <f>J2143</f>
        <v>0</v>
      </c>
      <c r="L166" s="112"/>
    </row>
    <row r="167" spans="2:12" s="10" customFormat="1" ht="20" customHeight="1">
      <c r="B167" s="112"/>
      <c r="D167" s="113" t="s">
        <v>97</v>
      </c>
      <c r="E167" s="114"/>
      <c r="F167" s="114"/>
      <c r="G167" s="114"/>
      <c r="H167" s="114"/>
      <c r="I167" s="114"/>
      <c r="J167" s="115">
        <f>J2146</f>
        <v>0</v>
      </c>
      <c r="L167" s="112"/>
    </row>
    <row r="168" spans="2:12" s="10" customFormat="1" ht="20" customHeight="1">
      <c r="B168" s="112"/>
      <c r="D168" s="113" t="s">
        <v>98</v>
      </c>
      <c r="E168" s="114"/>
      <c r="F168" s="114"/>
      <c r="G168" s="114"/>
      <c r="H168" s="114"/>
      <c r="I168" s="114"/>
      <c r="J168" s="115">
        <f>J2150</f>
        <v>0</v>
      </c>
      <c r="L168" s="112"/>
    </row>
    <row r="169" spans="2:12" s="10" customFormat="1" ht="20" customHeight="1">
      <c r="B169" s="112"/>
      <c r="D169" s="113" t="s">
        <v>99</v>
      </c>
      <c r="E169" s="114"/>
      <c r="F169" s="114"/>
      <c r="G169" s="114"/>
      <c r="H169" s="114"/>
      <c r="I169" s="114"/>
      <c r="J169" s="115">
        <f>J2151</f>
        <v>0</v>
      </c>
      <c r="L169" s="112"/>
    </row>
    <row r="170" spans="2:12" s="10" customFormat="1" ht="20" customHeight="1">
      <c r="B170" s="112"/>
      <c r="D170" s="113" t="s">
        <v>100</v>
      </c>
      <c r="E170" s="114"/>
      <c r="F170" s="114"/>
      <c r="G170" s="114"/>
      <c r="H170" s="114"/>
      <c r="I170" s="114"/>
      <c r="J170" s="115">
        <f>J2158</f>
        <v>0</v>
      </c>
      <c r="L170" s="112"/>
    </row>
    <row r="171" spans="2:12" s="10" customFormat="1" ht="20" customHeight="1">
      <c r="B171" s="112"/>
      <c r="D171" s="113" t="s">
        <v>101</v>
      </c>
      <c r="E171" s="114"/>
      <c r="F171" s="114"/>
      <c r="G171" s="114"/>
      <c r="H171" s="114"/>
      <c r="I171" s="114"/>
      <c r="J171" s="115">
        <f>J2183</f>
        <v>0</v>
      </c>
      <c r="L171" s="112"/>
    </row>
    <row r="172" spans="2:12" s="9" customFormat="1" ht="25" customHeight="1">
      <c r="B172" s="108"/>
      <c r="D172" s="109" t="s">
        <v>114</v>
      </c>
      <c r="E172" s="110"/>
      <c r="F172" s="110"/>
      <c r="G172" s="110"/>
      <c r="H172" s="110"/>
      <c r="I172" s="110"/>
      <c r="J172" s="111">
        <f>J2186</f>
        <v>0</v>
      </c>
      <c r="L172" s="108"/>
    </row>
    <row r="173" spans="2:12" s="10" customFormat="1" ht="20" customHeight="1">
      <c r="B173" s="112"/>
      <c r="D173" s="113" t="s">
        <v>87</v>
      </c>
      <c r="E173" s="114"/>
      <c r="F173" s="114"/>
      <c r="G173" s="114"/>
      <c r="H173" s="114"/>
      <c r="I173" s="114"/>
      <c r="J173" s="115">
        <f>J2187</f>
        <v>0</v>
      </c>
      <c r="L173" s="112"/>
    </row>
    <row r="174" spans="2:12" s="10" customFormat="1" ht="20" customHeight="1">
      <c r="B174" s="112"/>
      <c r="D174" s="113" t="s">
        <v>88</v>
      </c>
      <c r="E174" s="114"/>
      <c r="F174" s="114"/>
      <c r="G174" s="114"/>
      <c r="H174" s="114"/>
      <c r="I174" s="114"/>
      <c r="J174" s="115">
        <f>J2188</f>
        <v>0</v>
      </c>
      <c r="L174" s="112"/>
    </row>
    <row r="175" spans="2:12" s="10" customFormat="1" ht="20" customHeight="1">
      <c r="B175" s="112"/>
      <c r="D175" s="113" t="s">
        <v>89</v>
      </c>
      <c r="E175" s="114"/>
      <c r="F175" s="114"/>
      <c r="G175" s="114"/>
      <c r="H175" s="114"/>
      <c r="I175" s="114"/>
      <c r="J175" s="115">
        <f>J2208</f>
        <v>0</v>
      </c>
      <c r="L175" s="112"/>
    </row>
    <row r="176" spans="2:12" s="10" customFormat="1" ht="20" customHeight="1">
      <c r="B176" s="112"/>
      <c r="D176" s="113" t="s">
        <v>92</v>
      </c>
      <c r="E176" s="114"/>
      <c r="F176" s="114"/>
      <c r="G176" s="114"/>
      <c r="H176" s="114"/>
      <c r="I176" s="114"/>
      <c r="J176" s="115">
        <f>J2210</f>
        <v>0</v>
      </c>
      <c r="L176" s="112"/>
    </row>
    <row r="177" spans="2:12" s="10" customFormat="1" ht="20" customHeight="1">
      <c r="B177" s="112"/>
      <c r="D177" s="113" t="s">
        <v>94</v>
      </c>
      <c r="E177" s="114"/>
      <c r="F177" s="114"/>
      <c r="G177" s="114"/>
      <c r="H177" s="114"/>
      <c r="I177" s="114"/>
      <c r="J177" s="115">
        <f>J2215</f>
        <v>0</v>
      </c>
      <c r="L177" s="112"/>
    </row>
    <row r="178" spans="2:12" s="10" customFormat="1" ht="20" customHeight="1">
      <c r="B178" s="112"/>
      <c r="D178" s="113" t="s">
        <v>101</v>
      </c>
      <c r="E178" s="114"/>
      <c r="F178" s="114"/>
      <c r="G178" s="114"/>
      <c r="H178" s="114"/>
      <c r="I178" s="114"/>
      <c r="J178" s="115">
        <f>J2218</f>
        <v>0</v>
      </c>
      <c r="L178" s="112"/>
    </row>
    <row r="179" spans="2:12" s="9" customFormat="1" ht="25" customHeight="1">
      <c r="B179" s="108"/>
      <c r="D179" s="109" t="s">
        <v>115</v>
      </c>
      <c r="E179" s="110"/>
      <c r="F179" s="110"/>
      <c r="G179" s="110"/>
      <c r="H179" s="110"/>
      <c r="I179" s="110"/>
      <c r="J179" s="111">
        <f>J2221</f>
        <v>0</v>
      </c>
      <c r="L179" s="108"/>
    </row>
    <row r="180" spans="2:12" s="10" customFormat="1" ht="20" customHeight="1">
      <c r="B180" s="112"/>
      <c r="D180" s="113" t="s">
        <v>98</v>
      </c>
      <c r="E180" s="114"/>
      <c r="F180" s="114"/>
      <c r="G180" s="114"/>
      <c r="H180" s="114"/>
      <c r="I180" s="114"/>
      <c r="J180" s="115">
        <f>J2222</f>
        <v>0</v>
      </c>
      <c r="L180" s="112"/>
    </row>
    <row r="181" spans="2:12" s="10" customFormat="1" ht="20" customHeight="1">
      <c r="B181" s="112"/>
      <c r="D181" s="113" t="s">
        <v>99</v>
      </c>
      <c r="E181" s="114"/>
      <c r="F181" s="114"/>
      <c r="G181" s="114"/>
      <c r="H181" s="114"/>
      <c r="I181" s="114"/>
      <c r="J181" s="115">
        <f>J2223</f>
        <v>0</v>
      </c>
      <c r="L181" s="112"/>
    </row>
    <row r="182" spans="2:12" s="10" customFormat="1" ht="20" customHeight="1">
      <c r="B182" s="112"/>
      <c r="D182" s="113" t="s">
        <v>104</v>
      </c>
      <c r="E182" s="114"/>
      <c r="F182" s="114"/>
      <c r="G182" s="114"/>
      <c r="H182" s="114"/>
      <c r="I182" s="114"/>
      <c r="J182" s="115">
        <f>J2224</f>
        <v>0</v>
      </c>
      <c r="L182" s="112"/>
    </row>
    <row r="183" spans="2:12" s="10" customFormat="1" ht="20" customHeight="1">
      <c r="B183" s="112"/>
      <c r="D183" s="113" t="s">
        <v>105</v>
      </c>
      <c r="E183" s="114"/>
      <c r="F183" s="114"/>
      <c r="G183" s="114"/>
      <c r="H183" s="114"/>
      <c r="I183" s="114"/>
      <c r="J183" s="115">
        <f>J2234</f>
        <v>0</v>
      </c>
      <c r="L183" s="112"/>
    </row>
    <row r="184" spans="2:12" s="10" customFormat="1" ht="20" customHeight="1">
      <c r="B184" s="112"/>
      <c r="D184" s="113" t="s">
        <v>106</v>
      </c>
      <c r="E184" s="114"/>
      <c r="F184" s="114"/>
      <c r="G184" s="114"/>
      <c r="H184" s="114"/>
      <c r="I184" s="114"/>
      <c r="J184" s="115">
        <f>J2241</f>
        <v>0</v>
      </c>
      <c r="L184" s="112"/>
    </row>
    <row r="185" spans="2:12" s="10" customFormat="1" ht="20" customHeight="1">
      <c r="B185" s="112"/>
      <c r="D185" s="113" t="s">
        <v>107</v>
      </c>
      <c r="E185" s="114"/>
      <c r="F185" s="114"/>
      <c r="G185" s="114"/>
      <c r="H185" s="114"/>
      <c r="I185" s="114"/>
      <c r="J185" s="115">
        <f>J2244</f>
        <v>0</v>
      </c>
      <c r="L185" s="112"/>
    </row>
    <row r="186" spans="2:12" s="10" customFormat="1" ht="20" customHeight="1">
      <c r="B186" s="112"/>
      <c r="D186" s="113" t="s">
        <v>101</v>
      </c>
      <c r="E186" s="114"/>
      <c r="F186" s="114"/>
      <c r="G186" s="114"/>
      <c r="H186" s="114"/>
      <c r="I186" s="114"/>
      <c r="J186" s="115">
        <f>J2252</f>
        <v>0</v>
      </c>
      <c r="L186" s="112"/>
    </row>
    <row r="187" spans="2:12" s="9" customFormat="1" ht="25" customHeight="1">
      <c r="B187" s="108"/>
      <c r="D187" s="109" t="s">
        <v>116</v>
      </c>
      <c r="E187" s="110"/>
      <c r="F187" s="110"/>
      <c r="G187" s="110"/>
      <c r="H187" s="110"/>
      <c r="I187" s="110"/>
      <c r="J187" s="111">
        <f>J2255</f>
        <v>0</v>
      </c>
      <c r="L187" s="108"/>
    </row>
    <row r="188" spans="2:12" s="10" customFormat="1" ht="20" customHeight="1">
      <c r="B188" s="112"/>
      <c r="D188" s="113" t="s">
        <v>87</v>
      </c>
      <c r="E188" s="114"/>
      <c r="F188" s="114"/>
      <c r="G188" s="114"/>
      <c r="H188" s="114"/>
      <c r="I188" s="114"/>
      <c r="J188" s="115">
        <f>J2256</f>
        <v>0</v>
      </c>
      <c r="L188" s="112"/>
    </row>
    <row r="189" spans="2:12" s="10" customFormat="1" ht="20" customHeight="1">
      <c r="B189" s="112"/>
      <c r="D189" s="113" t="s">
        <v>92</v>
      </c>
      <c r="E189" s="114"/>
      <c r="F189" s="114"/>
      <c r="G189" s="114"/>
      <c r="H189" s="114"/>
      <c r="I189" s="114"/>
      <c r="J189" s="115">
        <f>J2257</f>
        <v>0</v>
      </c>
      <c r="L189" s="112"/>
    </row>
    <row r="190" spans="2:12" s="10" customFormat="1" ht="20" customHeight="1">
      <c r="B190" s="112"/>
      <c r="D190" s="113" t="s">
        <v>94</v>
      </c>
      <c r="E190" s="114"/>
      <c r="F190" s="114"/>
      <c r="G190" s="114"/>
      <c r="H190" s="114"/>
      <c r="I190" s="114"/>
      <c r="J190" s="115">
        <f>J2270</f>
        <v>0</v>
      </c>
      <c r="L190" s="112"/>
    </row>
    <row r="191" spans="2:12" s="10" customFormat="1" ht="20" customHeight="1">
      <c r="B191" s="112"/>
      <c r="D191" s="113" t="s">
        <v>95</v>
      </c>
      <c r="E191" s="114"/>
      <c r="F191" s="114"/>
      <c r="G191" s="114"/>
      <c r="H191" s="114"/>
      <c r="I191" s="114"/>
      <c r="J191" s="115">
        <f>J2272</f>
        <v>0</v>
      </c>
      <c r="L191" s="112"/>
    </row>
    <row r="192" spans="2:12" s="10" customFormat="1" ht="20" customHeight="1">
      <c r="B192" s="112"/>
      <c r="D192" s="113" t="s">
        <v>97</v>
      </c>
      <c r="E192" s="114"/>
      <c r="F192" s="114"/>
      <c r="G192" s="114"/>
      <c r="H192" s="114"/>
      <c r="I192" s="114"/>
      <c r="J192" s="115">
        <f>J2273</f>
        <v>0</v>
      </c>
      <c r="L192" s="112"/>
    </row>
    <row r="193" spans="2:12" s="10" customFormat="1" ht="20" customHeight="1">
      <c r="B193" s="112"/>
      <c r="D193" s="113" t="s">
        <v>98</v>
      </c>
      <c r="E193" s="114"/>
      <c r="F193" s="114"/>
      <c r="G193" s="114"/>
      <c r="H193" s="114"/>
      <c r="I193" s="114"/>
      <c r="J193" s="115">
        <f>J2277</f>
        <v>0</v>
      </c>
      <c r="L193" s="112"/>
    </row>
    <row r="194" spans="2:12" s="10" customFormat="1" ht="20" customHeight="1">
      <c r="B194" s="112"/>
      <c r="D194" s="113" t="s">
        <v>100</v>
      </c>
      <c r="E194" s="114"/>
      <c r="F194" s="114"/>
      <c r="G194" s="114"/>
      <c r="H194" s="114"/>
      <c r="I194" s="114"/>
      <c r="J194" s="115">
        <f>J2278</f>
        <v>0</v>
      </c>
      <c r="L194" s="112"/>
    </row>
    <row r="195" spans="2:12" s="9" customFormat="1" ht="25" customHeight="1">
      <c r="B195" s="108"/>
      <c r="D195" s="109" t="s">
        <v>117</v>
      </c>
      <c r="E195" s="110"/>
      <c r="F195" s="110"/>
      <c r="G195" s="110"/>
      <c r="H195" s="110"/>
      <c r="I195" s="110"/>
      <c r="J195" s="111">
        <f>J2350</f>
        <v>0</v>
      </c>
      <c r="L195" s="108"/>
    </row>
    <row r="196" spans="2:12" s="10" customFormat="1" ht="20" customHeight="1">
      <c r="B196" s="112"/>
      <c r="D196" s="113" t="s">
        <v>87</v>
      </c>
      <c r="E196" s="114"/>
      <c r="F196" s="114"/>
      <c r="G196" s="114"/>
      <c r="H196" s="114"/>
      <c r="I196" s="114"/>
      <c r="J196" s="115">
        <f>J2351</f>
        <v>0</v>
      </c>
      <c r="L196" s="112"/>
    </row>
    <row r="197" spans="2:12" s="10" customFormat="1" ht="20" customHeight="1">
      <c r="B197" s="112"/>
      <c r="D197" s="113" t="s">
        <v>92</v>
      </c>
      <c r="E197" s="114"/>
      <c r="F197" s="114"/>
      <c r="G197" s="114"/>
      <c r="H197" s="114"/>
      <c r="I197" s="114"/>
      <c r="J197" s="115">
        <f>J2352</f>
        <v>0</v>
      </c>
      <c r="L197" s="112"/>
    </row>
    <row r="198" spans="2:12" s="10" customFormat="1" ht="20" customHeight="1">
      <c r="B198" s="112"/>
      <c r="D198" s="113" t="s">
        <v>94</v>
      </c>
      <c r="E198" s="114"/>
      <c r="F198" s="114"/>
      <c r="G198" s="114"/>
      <c r="H198" s="114"/>
      <c r="I198" s="114"/>
      <c r="J198" s="115">
        <f>J2359</f>
        <v>0</v>
      </c>
      <c r="L198" s="112"/>
    </row>
    <row r="199" spans="2:12" s="10" customFormat="1" ht="20" customHeight="1">
      <c r="B199" s="112"/>
      <c r="D199" s="113" t="s">
        <v>95</v>
      </c>
      <c r="E199" s="114"/>
      <c r="F199" s="114"/>
      <c r="G199" s="114"/>
      <c r="H199" s="114"/>
      <c r="I199" s="114"/>
      <c r="J199" s="115">
        <f>J2361</f>
        <v>0</v>
      </c>
      <c r="L199" s="112"/>
    </row>
    <row r="200" spans="2:12" s="10" customFormat="1" ht="20" customHeight="1">
      <c r="B200" s="112"/>
      <c r="D200" s="113" t="s">
        <v>97</v>
      </c>
      <c r="E200" s="114"/>
      <c r="F200" s="114"/>
      <c r="G200" s="114"/>
      <c r="H200" s="114"/>
      <c r="I200" s="114"/>
      <c r="J200" s="115">
        <f>J2362</f>
        <v>0</v>
      </c>
      <c r="L200" s="112"/>
    </row>
    <row r="201" spans="2:12" s="10" customFormat="1" ht="20" customHeight="1">
      <c r="B201" s="112"/>
      <c r="D201" s="113" t="s">
        <v>98</v>
      </c>
      <c r="E201" s="114"/>
      <c r="F201" s="114"/>
      <c r="G201" s="114"/>
      <c r="H201" s="114"/>
      <c r="I201" s="114"/>
      <c r="J201" s="115">
        <f>J2366</f>
        <v>0</v>
      </c>
      <c r="L201" s="112"/>
    </row>
    <row r="202" spans="2:12" s="10" customFormat="1" ht="20" customHeight="1">
      <c r="B202" s="112"/>
      <c r="D202" s="113" t="s">
        <v>100</v>
      </c>
      <c r="E202" s="114"/>
      <c r="F202" s="114"/>
      <c r="G202" s="114"/>
      <c r="H202" s="114"/>
      <c r="I202" s="114"/>
      <c r="J202" s="115">
        <f>J2367</f>
        <v>0</v>
      </c>
      <c r="L202" s="112"/>
    </row>
    <row r="203" spans="2:12" s="9" customFormat="1" ht="25" customHeight="1">
      <c r="B203" s="108"/>
      <c r="D203" s="109" t="s">
        <v>118</v>
      </c>
      <c r="E203" s="110"/>
      <c r="F203" s="110"/>
      <c r="G203" s="110"/>
      <c r="H203" s="110"/>
      <c r="I203" s="110"/>
      <c r="J203" s="111">
        <f>J2390</f>
        <v>0</v>
      </c>
      <c r="L203" s="108"/>
    </row>
    <row r="204" spans="2:12" s="10" customFormat="1" ht="20" customHeight="1">
      <c r="B204" s="112"/>
      <c r="D204" s="113" t="s">
        <v>87</v>
      </c>
      <c r="E204" s="114"/>
      <c r="F204" s="114"/>
      <c r="G204" s="114"/>
      <c r="H204" s="114"/>
      <c r="I204" s="114"/>
      <c r="J204" s="115">
        <f>J2391</f>
        <v>0</v>
      </c>
      <c r="L204" s="112"/>
    </row>
    <row r="205" spans="2:12" s="10" customFormat="1" ht="20" customHeight="1">
      <c r="B205" s="112"/>
      <c r="D205" s="113" t="s">
        <v>92</v>
      </c>
      <c r="E205" s="114"/>
      <c r="F205" s="114"/>
      <c r="G205" s="114"/>
      <c r="H205" s="114"/>
      <c r="I205" s="114"/>
      <c r="J205" s="115">
        <f>J2392</f>
        <v>0</v>
      </c>
      <c r="L205" s="112"/>
    </row>
    <row r="206" spans="2:12" s="10" customFormat="1" ht="20" customHeight="1">
      <c r="B206" s="112"/>
      <c r="D206" s="113" t="s">
        <v>94</v>
      </c>
      <c r="E206" s="114"/>
      <c r="F206" s="114"/>
      <c r="G206" s="114"/>
      <c r="H206" s="114"/>
      <c r="I206" s="114"/>
      <c r="J206" s="115">
        <f>J2405</f>
        <v>0</v>
      </c>
      <c r="L206" s="112"/>
    </row>
    <row r="207" spans="2:12" s="10" customFormat="1" ht="20" customHeight="1">
      <c r="B207" s="112"/>
      <c r="D207" s="113" t="s">
        <v>95</v>
      </c>
      <c r="E207" s="114"/>
      <c r="F207" s="114"/>
      <c r="G207" s="114"/>
      <c r="H207" s="114"/>
      <c r="I207" s="114"/>
      <c r="J207" s="115">
        <f>J2407</f>
        <v>0</v>
      </c>
      <c r="L207" s="112"/>
    </row>
    <row r="208" spans="2:12" s="10" customFormat="1" ht="20" customHeight="1">
      <c r="B208" s="112"/>
      <c r="D208" s="113" t="s">
        <v>97</v>
      </c>
      <c r="E208" s="114"/>
      <c r="F208" s="114"/>
      <c r="G208" s="114"/>
      <c r="H208" s="114"/>
      <c r="I208" s="114"/>
      <c r="J208" s="115">
        <f>J2408</f>
        <v>0</v>
      </c>
      <c r="L208" s="112"/>
    </row>
    <row r="209" spans="1:31" s="10" customFormat="1" ht="20" customHeight="1">
      <c r="B209" s="112"/>
      <c r="D209" s="113" t="s">
        <v>98</v>
      </c>
      <c r="E209" s="114"/>
      <c r="F209" s="114"/>
      <c r="G209" s="114"/>
      <c r="H209" s="114"/>
      <c r="I209" s="114"/>
      <c r="J209" s="115">
        <f>J2412</f>
        <v>0</v>
      </c>
      <c r="L209" s="112"/>
    </row>
    <row r="210" spans="1:31" s="10" customFormat="1" ht="20" customHeight="1">
      <c r="B210" s="112"/>
      <c r="D210" s="113" t="s">
        <v>100</v>
      </c>
      <c r="E210" s="114"/>
      <c r="F210" s="114"/>
      <c r="G210" s="114"/>
      <c r="H210" s="114"/>
      <c r="I210" s="114"/>
      <c r="J210" s="115">
        <f>J2413</f>
        <v>0</v>
      </c>
      <c r="L210" s="112"/>
    </row>
    <row r="211" spans="1:31" s="9" customFormat="1" ht="25" customHeight="1">
      <c r="B211" s="108"/>
      <c r="D211" s="109" t="s">
        <v>119</v>
      </c>
      <c r="E211" s="110"/>
      <c r="F211" s="110"/>
      <c r="G211" s="110"/>
      <c r="H211" s="110"/>
      <c r="I211" s="110"/>
      <c r="J211" s="111">
        <f>J2987</f>
        <v>0</v>
      </c>
      <c r="L211" s="108"/>
    </row>
    <row r="212" spans="1:31" s="10" customFormat="1" ht="20" customHeight="1">
      <c r="B212" s="112"/>
      <c r="D212" s="113" t="s">
        <v>98</v>
      </c>
      <c r="E212" s="114"/>
      <c r="F212" s="114"/>
      <c r="G212" s="114"/>
      <c r="H212" s="114"/>
      <c r="I212" s="114"/>
      <c r="J212" s="115">
        <f>J2988</f>
        <v>0</v>
      </c>
      <c r="L212" s="112"/>
    </row>
    <row r="213" spans="1:31" s="10" customFormat="1" ht="20" customHeight="1">
      <c r="B213" s="112"/>
      <c r="D213" s="113" t="s">
        <v>99</v>
      </c>
      <c r="E213" s="114"/>
      <c r="F213" s="114"/>
      <c r="G213" s="114"/>
      <c r="H213" s="114"/>
      <c r="I213" s="114"/>
      <c r="J213" s="115">
        <f>J2989</f>
        <v>0</v>
      </c>
      <c r="L213" s="112"/>
    </row>
    <row r="214" spans="1:31" s="9" customFormat="1" ht="25" customHeight="1">
      <c r="B214" s="108"/>
      <c r="D214" s="109" t="s">
        <v>120</v>
      </c>
      <c r="E214" s="110"/>
      <c r="F214" s="110"/>
      <c r="G214" s="110"/>
      <c r="H214" s="110"/>
      <c r="I214" s="110"/>
      <c r="J214" s="111">
        <f>J3029</f>
        <v>0</v>
      </c>
      <c r="L214" s="108"/>
    </row>
    <row r="215" spans="1:31" s="10" customFormat="1" ht="20" customHeight="1">
      <c r="B215" s="112"/>
      <c r="D215" s="113" t="s">
        <v>98</v>
      </c>
      <c r="E215" s="114"/>
      <c r="F215" s="114"/>
      <c r="G215" s="114"/>
      <c r="H215" s="114"/>
      <c r="I215" s="114"/>
      <c r="J215" s="115">
        <f>J3030</f>
        <v>0</v>
      </c>
      <c r="L215" s="112"/>
    </row>
    <row r="216" spans="1:31" s="10" customFormat="1" ht="20" customHeight="1">
      <c r="B216" s="112"/>
      <c r="D216" s="113" t="s">
        <v>99</v>
      </c>
      <c r="E216" s="114"/>
      <c r="F216" s="114"/>
      <c r="G216" s="114"/>
      <c r="H216" s="114"/>
      <c r="I216" s="114"/>
      <c r="J216" s="115">
        <f>J3031</f>
        <v>0</v>
      </c>
      <c r="L216" s="112"/>
    </row>
    <row r="217" spans="1:31" s="9" customFormat="1" ht="25" customHeight="1">
      <c r="B217" s="108"/>
      <c r="D217" s="109" t="s">
        <v>121</v>
      </c>
      <c r="E217" s="110"/>
      <c r="F217" s="110"/>
      <c r="G217" s="110"/>
      <c r="H217" s="110"/>
      <c r="I217" s="110"/>
      <c r="J217" s="111">
        <f>J3050</f>
        <v>0</v>
      </c>
      <c r="L217" s="108"/>
    </row>
    <row r="218" spans="1:31" s="10" customFormat="1" ht="20" customHeight="1">
      <c r="B218" s="112"/>
      <c r="D218" s="113" t="s">
        <v>98</v>
      </c>
      <c r="E218" s="114"/>
      <c r="F218" s="114"/>
      <c r="G218" s="114"/>
      <c r="H218" s="114"/>
      <c r="I218" s="114"/>
      <c r="J218" s="115">
        <f>J3051</f>
        <v>0</v>
      </c>
      <c r="L218" s="112"/>
    </row>
    <row r="219" spans="1:31" s="10" customFormat="1" ht="20" customHeight="1">
      <c r="B219" s="112"/>
      <c r="D219" s="113" t="s">
        <v>99</v>
      </c>
      <c r="E219" s="114"/>
      <c r="F219" s="114"/>
      <c r="G219" s="114"/>
      <c r="H219" s="114"/>
      <c r="I219" s="114"/>
      <c r="J219" s="115">
        <f>J3052</f>
        <v>0</v>
      </c>
      <c r="L219" s="112"/>
    </row>
    <row r="220" spans="1:31" s="2" customFormat="1" ht="21.75" customHeight="1">
      <c r="A220" s="26"/>
      <c r="B220" s="27"/>
      <c r="C220" s="26"/>
      <c r="D220" s="229" t="s">
        <v>2953</v>
      </c>
      <c r="E220" s="229"/>
      <c r="F220" s="229"/>
      <c r="G220" s="26"/>
      <c r="H220" s="26"/>
      <c r="I220" s="26"/>
      <c r="J220" s="155">
        <f>J3269</f>
        <v>0</v>
      </c>
      <c r="K220" s="26"/>
      <c r="L220" s="37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</row>
    <row r="221" spans="1:31" s="2" customFormat="1" ht="21.75" customHeight="1">
      <c r="A221" s="154"/>
      <c r="B221" s="27"/>
      <c r="C221" s="154"/>
      <c r="D221" s="154"/>
      <c r="E221" s="154"/>
      <c r="F221" s="154"/>
      <c r="G221" s="154"/>
      <c r="H221" s="154"/>
      <c r="I221" s="154"/>
      <c r="J221" s="154"/>
      <c r="K221" s="154"/>
      <c r="L221" s="37"/>
      <c r="S221" s="154"/>
      <c r="T221" s="154"/>
      <c r="U221" s="154"/>
      <c r="V221" s="154"/>
      <c r="W221" s="154"/>
      <c r="X221" s="154"/>
      <c r="Y221" s="154"/>
      <c r="Z221" s="154"/>
      <c r="AA221" s="154"/>
      <c r="AB221" s="154"/>
      <c r="AC221" s="154"/>
      <c r="AD221" s="154"/>
      <c r="AE221" s="154"/>
    </row>
    <row r="222" spans="1:31" s="2" customFormat="1" ht="21.75" customHeight="1">
      <c r="A222" s="154"/>
      <c r="B222" s="27"/>
      <c r="C222" s="154"/>
      <c r="D222" s="154"/>
      <c r="E222" s="154"/>
      <c r="F222" s="154"/>
      <c r="G222" s="154"/>
      <c r="H222" s="154"/>
      <c r="I222" s="154"/>
      <c r="J222" s="154"/>
      <c r="K222" s="154"/>
      <c r="L222" s="37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</row>
    <row r="223" spans="1:31" s="2" customFormat="1" ht="7" customHeight="1">
      <c r="A223" s="26"/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37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</row>
    <row r="227" spans="1:31" s="2" customFormat="1" ht="7" customHeight="1">
      <c r="A227" s="26"/>
      <c r="B227" s="44"/>
      <c r="C227" s="45"/>
      <c r="D227" s="45"/>
      <c r="E227" s="45"/>
      <c r="F227" s="45"/>
      <c r="G227" s="45"/>
      <c r="H227" s="45"/>
      <c r="I227" s="45"/>
      <c r="J227" s="45"/>
      <c r="K227" s="45"/>
      <c r="L227" s="37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</row>
    <row r="228" spans="1:31" s="2" customFormat="1" ht="25" customHeight="1">
      <c r="A228" s="26"/>
      <c r="B228" s="27"/>
      <c r="C228" s="18" t="s">
        <v>122</v>
      </c>
      <c r="D228" s="26"/>
      <c r="E228" s="26"/>
      <c r="F228" s="26"/>
      <c r="G228" s="26"/>
      <c r="H228" s="26"/>
      <c r="I228" s="26"/>
      <c r="J228" s="26"/>
      <c r="K228" s="26"/>
      <c r="L228" s="37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</row>
    <row r="229" spans="1:31" s="2" customFormat="1" ht="7" customHeight="1">
      <c r="A229" s="26"/>
      <c r="B229" s="27"/>
      <c r="C229" s="26"/>
      <c r="D229" s="26"/>
      <c r="E229" s="26"/>
      <c r="F229" s="26"/>
      <c r="G229" s="26"/>
      <c r="H229" s="26"/>
      <c r="I229" s="26"/>
      <c r="J229" s="26"/>
      <c r="K229" s="26"/>
      <c r="L229" s="37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</row>
    <row r="230" spans="1:31" s="2" customFormat="1" ht="12" customHeight="1">
      <c r="A230" s="26"/>
      <c r="B230" s="27"/>
      <c r="C230" s="23" t="s">
        <v>13</v>
      </c>
      <c r="D230" s="26"/>
      <c r="E230" s="26"/>
      <c r="F230" s="26"/>
      <c r="G230" s="26"/>
      <c r="H230" s="26"/>
      <c r="I230" s="26"/>
      <c r="J230" s="26"/>
      <c r="K230" s="26"/>
      <c r="L230" s="37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</row>
    <row r="231" spans="1:31" s="2" customFormat="1" ht="16.5" customHeight="1">
      <c r="A231" s="26"/>
      <c r="B231" s="27"/>
      <c r="C231" s="26"/>
      <c r="D231" s="26"/>
      <c r="E231" s="232" t="str">
        <f>E7</f>
        <v>Kanalizácia Borovce, Veselé, Dubovany</v>
      </c>
      <c r="F231" s="233"/>
      <c r="G231" s="233"/>
      <c r="H231" s="233"/>
      <c r="I231" s="26"/>
      <c r="J231" s="26"/>
      <c r="K231" s="26"/>
      <c r="L231" s="37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</row>
    <row r="232" spans="1:31" s="2" customFormat="1" ht="12" customHeight="1">
      <c r="A232" s="26"/>
      <c r="B232" s="27"/>
      <c r="C232" s="23" t="s">
        <v>80</v>
      </c>
      <c r="D232" s="26"/>
      <c r="E232" s="26"/>
      <c r="F232" s="26"/>
      <c r="G232" s="26"/>
      <c r="H232" s="26"/>
      <c r="I232" s="26"/>
      <c r="J232" s="26"/>
      <c r="K232" s="26"/>
      <c r="L232" s="37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</row>
    <row r="233" spans="1:31" s="2" customFormat="1" ht="16.5" customHeight="1">
      <c r="A233" s="26"/>
      <c r="B233" s="27"/>
      <c r="C233" s="26"/>
      <c r="D233" s="26"/>
      <c r="E233" s="216" t="str">
        <f>E9</f>
        <v>Kanalizácia Borovce, Veselé, Dubovany</v>
      </c>
      <c r="F233" s="234"/>
      <c r="G233" s="234"/>
      <c r="H233" s="234"/>
      <c r="I233" s="26"/>
      <c r="J233" s="26"/>
      <c r="K233" s="26"/>
      <c r="L233" s="37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</row>
    <row r="234" spans="1:31" s="2" customFormat="1" ht="7" customHeight="1">
      <c r="A234" s="26"/>
      <c r="B234" s="27"/>
      <c r="C234" s="26"/>
      <c r="D234" s="26"/>
      <c r="E234" s="26"/>
      <c r="F234" s="26"/>
      <c r="G234" s="26"/>
      <c r="H234" s="26"/>
      <c r="I234" s="26"/>
      <c r="J234" s="26"/>
      <c r="K234" s="26"/>
      <c r="L234" s="37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</row>
    <row r="235" spans="1:31" s="2" customFormat="1" ht="12" customHeight="1">
      <c r="A235" s="26"/>
      <c r="B235" s="27"/>
      <c r="C235" s="23" t="s">
        <v>17</v>
      </c>
      <c r="D235" s="26"/>
      <c r="E235" s="26"/>
      <c r="F235" s="21" t="str">
        <f>F12</f>
        <v xml:space="preserve"> </v>
      </c>
      <c r="G235" s="26"/>
      <c r="H235" s="26"/>
      <c r="I235" s="23" t="s">
        <v>19</v>
      </c>
      <c r="J235" s="50" t="str">
        <f>IF(J12="","",J12)</f>
        <v/>
      </c>
      <c r="K235" s="26"/>
      <c r="L235" s="37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</row>
    <row r="236" spans="1:31" s="2" customFormat="1" ht="7" customHeight="1">
      <c r="A236" s="26"/>
      <c r="B236" s="27"/>
      <c r="C236" s="26"/>
      <c r="D236" s="26"/>
      <c r="E236" s="26"/>
      <c r="F236" s="26"/>
      <c r="G236" s="26"/>
      <c r="H236" s="26"/>
      <c r="I236" s="26"/>
      <c r="J236" s="26"/>
      <c r="K236" s="26"/>
      <c r="L236" s="37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</row>
    <row r="237" spans="1:31" s="2" customFormat="1" ht="15.25" customHeight="1">
      <c r="A237" s="26"/>
      <c r="B237" s="27"/>
      <c r="C237" s="23" t="s">
        <v>21</v>
      </c>
      <c r="D237" s="26"/>
      <c r="E237" s="26"/>
      <c r="F237" s="21" t="str">
        <f>E15</f>
        <v xml:space="preserve"> </v>
      </c>
      <c r="G237" s="26"/>
      <c r="H237" s="26"/>
      <c r="I237" s="23" t="s">
        <v>25</v>
      </c>
      <c r="J237" s="24" t="str">
        <f>E21</f>
        <v xml:space="preserve"> </v>
      </c>
      <c r="K237" s="26"/>
      <c r="L237" s="37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</row>
    <row r="238" spans="1:31" s="2" customFormat="1" ht="15.25" customHeight="1">
      <c r="A238" s="26"/>
      <c r="B238" s="27"/>
      <c r="C238" s="23" t="s">
        <v>24</v>
      </c>
      <c r="D238" s="26"/>
      <c r="E238" s="26"/>
      <c r="F238" s="21" t="str">
        <f>IF(E18="","",E18)</f>
        <v xml:space="preserve"> </v>
      </c>
      <c r="G238" s="26"/>
      <c r="H238" s="26"/>
      <c r="I238" s="23" t="s">
        <v>27</v>
      </c>
      <c r="J238" s="24" t="str">
        <f>E24</f>
        <v xml:space="preserve"> </v>
      </c>
      <c r="K238" s="26"/>
      <c r="L238" s="37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</row>
    <row r="239" spans="1:31" s="2" customFormat="1" ht="10.25" customHeight="1">
      <c r="A239" s="26"/>
      <c r="B239" s="27"/>
      <c r="C239" s="26"/>
      <c r="D239" s="26"/>
      <c r="E239" s="26"/>
      <c r="F239" s="26"/>
      <c r="G239" s="26"/>
      <c r="H239" s="26"/>
      <c r="I239" s="26"/>
      <c r="J239" s="26"/>
      <c r="K239" s="26"/>
      <c r="L239" s="37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</row>
    <row r="240" spans="1:31" s="11" customFormat="1" ht="29.25" customHeight="1">
      <c r="A240" s="116"/>
      <c r="B240" s="117"/>
      <c r="C240" s="118" t="s">
        <v>123</v>
      </c>
      <c r="D240" s="119" t="s">
        <v>54</v>
      </c>
      <c r="E240" s="119" t="s">
        <v>50</v>
      </c>
      <c r="F240" s="119" t="s">
        <v>51</v>
      </c>
      <c r="G240" s="119" t="s">
        <v>124</v>
      </c>
      <c r="H240" s="119" t="s">
        <v>125</v>
      </c>
      <c r="I240" s="119" t="s">
        <v>126</v>
      </c>
      <c r="J240" s="120" t="s">
        <v>83</v>
      </c>
      <c r="K240" s="121" t="s">
        <v>127</v>
      </c>
      <c r="L240" s="122"/>
      <c r="M240" s="57" t="s">
        <v>1</v>
      </c>
      <c r="N240" s="58" t="s">
        <v>33</v>
      </c>
      <c r="O240" s="58" t="s">
        <v>128</v>
      </c>
      <c r="P240" s="58" t="s">
        <v>129</v>
      </c>
      <c r="Q240" s="58" t="s">
        <v>130</v>
      </c>
      <c r="R240" s="58" t="s">
        <v>131</v>
      </c>
      <c r="S240" s="58" t="s">
        <v>132</v>
      </c>
      <c r="T240" s="59" t="s">
        <v>133</v>
      </c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</row>
    <row r="241" spans="1:65" s="2" customFormat="1" ht="23" customHeight="1">
      <c r="A241" s="26"/>
      <c r="B241" s="27"/>
      <c r="C241" s="64" t="s">
        <v>84</v>
      </c>
      <c r="D241" s="26"/>
      <c r="E241" s="26"/>
      <c r="F241" s="26"/>
      <c r="G241" s="26"/>
      <c r="H241" s="26"/>
      <c r="I241" s="26"/>
      <c r="J241" s="123">
        <f>J30</f>
        <v>0</v>
      </c>
      <c r="K241" s="26"/>
      <c r="L241" s="27"/>
      <c r="M241" s="60"/>
      <c r="N241" s="51"/>
      <c r="O241" s="61"/>
      <c r="P241" s="124">
        <f>P242+P503+P542+P576+P695+P727+P752+P934+P969+P1003+P1025+P1144+P1269+P1313+P1376+P1466+P1495+P1522+P1531+P1591+P1664+P1855+P1949+P2186+P2221+P2255+P2311+P2350+P2390+P2446+P2545+P2566+P2596+P2653+P2894+P2913+P2964+P2987+P3008+P3029+P3050+P3071</f>
        <v>0</v>
      </c>
      <c r="Q241" s="61"/>
      <c r="R241" s="124">
        <f>R242+R503+R542+R576+R695+R727+R752+R934+R969+R1003+R1025+R1144+R1269+R1313+R1376+R1466+R1495+R1522+R1531+R1591+R1664+R1855+R1949+R2186+R2221+R2255+R2311+R2350+R2390+R2446+R2545+R2566+R2596+R2653+R2894+R2913+R2964+R2987+R3008+R3029+R3050+R3071</f>
        <v>0</v>
      </c>
      <c r="S241" s="61"/>
      <c r="T241" s="125">
        <f>T242+T503+T542+T576+T695+T727+T752+T934+T969+T1003+T1025+T1144+T1269+T1313+T1376+T1466+T1495+T1522+T1531+T1591+T1664+T1855+T1949+T2186+T2221+T2255+T2311+T2350+T2390+T2446+T2545+T2566+T2596+T2653+T2894+T2913+T2964+T2987+T3008+T3029+T3050+T3071</f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T241" s="14" t="s">
        <v>68</v>
      </c>
      <c r="AU241" s="14" t="s">
        <v>85</v>
      </c>
      <c r="BK241" s="126">
        <f>BK242+BK503+BK542+BK576+BK695+BK727+BK752+BK934+BK969+BK1003+BK1025+BK1144+BK1269+BK1313+BK1376+BK1466+BK1495+BK1522+BK1531+BK1591+BK1664+BK1855+BK1949+BK2186+BK2221+BK2255+BK2311+BK2350+BK2390+BK2446+BK2545+BK2566+BK2596+BK2653+BK2894+BK2913+BK2964+BK2987+BK3008+BK3029+BK3050+BK3071</f>
        <v>0</v>
      </c>
    </row>
    <row r="242" spans="1:65" s="12" customFormat="1" ht="26" customHeight="1">
      <c r="B242" s="127"/>
      <c r="D242" s="128" t="s">
        <v>68</v>
      </c>
      <c r="E242" s="129" t="s">
        <v>134</v>
      </c>
      <c r="F242" s="129" t="s">
        <v>135</v>
      </c>
      <c r="J242" s="130">
        <f>BK242</f>
        <v>0</v>
      </c>
      <c r="L242" s="127"/>
      <c r="M242" s="131"/>
      <c r="N242" s="132"/>
      <c r="O242" s="132"/>
      <c r="P242" s="133">
        <f>P243+P244+P314+P329+P343+P345+P432+P451+P454+P455+P459+P463+P464+P471+P500</f>
        <v>0</v>
      </c>
      <c r="Q242" s="132"/>
      <c r="R242" s="133">
        <f>R243+R244+R314+R329+R343+R345+R432+R451+R454+R455+R459+R463+R464+R471+R500</f>
        <v>0</v>
      </c>
      <c r="S242" s="132"/>
      <c r="T242" s="134">
        <f>T243+T244+T314+T329+T343+T345+T432+T451+T454+T455+T459+T463+T464+T471+T500</f>
        <v>0</v>
      </c>
      <c r="AR242" s="128" t="s">
        <v>77</v>
      </c>
      <c r="AT242" s="135" t="s">
        <v>68</v>
      </c>
      <c r="AU242" s="135" t="s">
        <v>69</v>
      </c>
      <c r="AY242" s="128" t="s">
        <v>136</v>
      </c>
      <c r="BK242" s="136">
        <f>BK243+BK244+BK314+BK329+BK343+BK345+BK432+BK451+BK454+BK455+BK459+BK463+BK464+BK471+BK500</f>
        <v>0</v>
      </c>
    </row>
    <row r="243" spans="1:65" s="12" customFormat="1" ht="23" customHeight="1">
      <c r="B243" s="127"/>
      <c r="D243" s="128" t="s">
        <v>68</v>
      </c>
      <c r="E243" s="137" t="s">
        <v>137</v>
      </c>
      <c r="F243" s="137" t="s">
        <v>138</v>
      </c>
      <c r="J243" s="138">
        <f>BK243</f>
        <v>0</v>
      </c>
      <c r="L243" s="127"/>
      <c r="M243" s="131"/>
      <c r="N243" s="132"/>
      <c r="O243" s="132"/>
      <c r="P243" s="133">
        <v>0</v>
      </c>
      <c r="Q243" s="132"/>
      <c r="R243" s="133">
        <v>0</v>
      </c>
      <c r="S243" s="132"/>
      <c r="T243" s="134">
        <v>0</v>
      </c>
      <c r="AR243" s="128" t="s">
        <v>77</v>
      </c>
      <c r="AT243" s="135" t="s">
        <v>68</v>
      </c>
      <c r="AU243" s="135" t="s">
        <v>77</v>
      </c>
      <c r="AY243" s="128" t="s">
        <v>136</v>
      </c>
      <c r="BK243" s="136">
        <v>0</v>
      </c>
    </row>
    <row r="244" spans="1:65" s="12" customFormat="1" ht="23" customHeight="1">
      <c r="B244" s="127"/>
      <c r="D244" s="128" t="s">
        <v>68</v>
      </c>
      <c r="E244" s="137" t="s">
        <v>139</v>
      </c>
      <c r="F244" s="137" t="s">
        <v>140</v>
      </c>
      <c r="J244" s="138">
        <f>BK244</f>
        <v>0</v>
      </c>
      <c r="L244" s="127"/>
      <c r="M244" s="131"/>
      <c r="N244" s="132"/>
      <c r="O244" s="132"/>
      <c r="P244" s="133">
        <f>SUM(P245:P313)</f>
        <v>0</v>
      </c>
      <c r="Q244" s="132"/>
      <c r="R244" s="133">
        <f>SUM(R245:R313)</f>
        <v>0</v>
      </c>
      <c r="S244" s="132"/>
      <c r="T244" s="134">
        <f>SUM(T245:T313)</f>
        <v>0</v>
      </c>
      <c r="AR244" s="128" t="s">
        <v>77</v>
      </c>
      <c r="AT244" s="135" t="s">
        <v>68</v>
      </c>
      <c r="AU244" s="135" t="s">
        <v>77</v>
      </c>
      <c r="AY244" s="128" t="s">
        <v>136</v>
      </c>
      <c r="BK244" s="136">
        <f>SUM(BK245:BK313)</f>
        <v>0</v>
      </c>
    </row>
    <row r="245" spans="1:65" s="2" customFormat="1" ht="38" customHeight="1">
      <c r="A245" s="26"/>
      <c r="B245" s="156"/>
      <c r="C245" s="157" t="s">
        <v>77</v>
      </c>
      <c r="D245" s="157" t="s">
        <v>141</v>
      </c>
      <c r="E245" s="158" t="s">
        <v>142</v>
      </c>
      <c r="F245" s="159" t="s">
        <v>143</v>
      </c>
      <c r="G245" s="160" t="s">
        <v>144</v>
      </c>
      <c r="H245" s="161">
        <v>234</v>
      </c>
      <c r="I245" s="162"/>
      <c r="J245" s="162">
        <f t="shared" ref="J245:J274" si="0">ROUND(I245*H245,2)</f>
        <v>0</v>
      </c>
      <c r="K245" s="139"/>
      <c r="L245" s="27"/>
      <c r="M245" s="140" t="s">
        <v>1</v>
      </c>
      <c r="N245" s="141" t="s">
        <v>35</v>
      </c>
      <c r="O245" s="142">
        <v>0</v>
      </c>
      <c r="P245" s="142">
        <f t="shared" ref="P245:P274" si="1">O245*H245</f>
        <v>0</v>
      </c>
      <c r="Q245" s="142">
        <v>0</v>
      </c>
      <c r="R245" s="142">
        <f t="shared" ref="R245:R274" si="2">Q245*H245</f>
        <v>0</v>
      </c>
      <c r="S245" s="142">
        <v>0</v>
      </c>
      <c r="T245" s="143">
        <f t="shared" ref="T245:T274" si="3">S245*H245</f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44" t="s">
        <v>145</v>
      </c>
      <c r="AT245" s="144" t="s">
        <v>141</v>
      </c>
      <c r="AU245" s="144" t="s">
        <v>146</v>
      </c>
      <c r="AY245" s="14" t="s">
        <v>136</v>
      </c>
      <c r="BE245" s="145">
        <f t="shared" ref="BE245:BE274" si="4">IF(N245="základná",J245,0)</f>
        <v>0</v>
      </c>
      <c r="BF245" s="145">
        <f t="shared" ref="BF245:BF274" si="5">IF(N245="znížená",J245,0)</f>
        <v>0</v>
      </c>
      <c r="BG245" s="145">
        <f t="shared" ref="BG245:BG274" si="6">IF(N245="zákl. prenesená",J245,0)</f>
        <v>0</v>
      </c>
      <c r="BH245" s="145">
        <f t="shared" ref="BH245:BH274" si="7">IF(N245="zníž. prenesená",J245,0)</f>
        <v>0</v>
      </c>
      <c r="BI245" s="145">
        <f t="shared" ref="BI245:BI274" si="8">IF(N245="nulová",J245,0)</f>
        <v>0</v>
      </c>
      <c r="BJ245" s="14" t="s">
        <v>146</v>
      </c>
      <c r="BK245" s="145">
        <f t="shared" ref="BK245:BK274" si="9">ROUND(I245*H245,2)</f>
        <v>0</v>
      </c>
      <c r="BL245" s="14" t="s">
        <v>145</v>
      </c>
      <c r="BM245" s="144" t="s">
        <v>147</v>
      </c>
    </row>
    <row r="246" spans="1:65" s="2" customFormat="1" ht="24.25" customHeight="1">
      <c r="A246" s="26"/>
      <c r="B246" s="156"/>
      <c r="C246" s="157" t="s">
        <v>146</v>
      </c>
      <c r="D246" s="157" t="s">
        <v>141</v>
      </c>
      <c r="E246" s="158" t="s">
        <v>148</v>
      </c>
      <c r="F246" s="159" t="s">
        <v>149</v>
      </c>
      <c r="G246" s="160" t="s">
        <v>144</v>
      </c>
      <c r="H246" s="161">
        <v>56</v>
      </c>
      <c r="I246" s="162"/>
      <c r="J246" s="162">
        <f t="shared" si="0"/>
        <v>0</v>
      </c>
      <c r="K246" s="139"/>
      <c r="L246" s="27"/>
      <c r="M246" s="140" t="s">
        <v>1</v>
      </c>
      <c r="N246" s="141" t="s">
        <v>35</v>
      </c>
      <c r="O246" s="142">
        <v>0</v>
      </c>
      <c r="P246" s="142">
        <f t="shared" si="1"/>
        <v>0</v>
      </c>
      <c r="Q246" s="142">
        <v>0</v>
      </c>
      <c r="R246" s="142">
        <f t="shared" si="2"/>
        <v>0</v>
      </c>
      <c r="S246" s="142">
        <v>0</v>
      </c>
      <c r="T246" s="143">
        <f t="shared" si="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44" t="s">
        <v>145</v>
      </c>
      <c r="AT246" s="144" t="s">
        <v>141</v>
      </c>
      <c r="AU246" s="144" t="s">
        <v>146</v>
      </c>
      <c r="AY246" s="14" t="s">
        <v>136</v>
      </c>
      <c r="BE246" s="145">
        <f t="shared" si="4"/>
        <v>0</v>
      </c>
      <c r="BF246" s="145">
        <f t="shared" si="5"/>
        <v>0</v>
      </c>
      <c r="BG246" s="145">
        <f t="shared" si="6"/>
        <v>0</v>
      </c>
      <c r="BH246" s="145">
        <f t="shared" si="7"/>
        <v>0</v>
      </c>
      <c r="BI246" s="145">
        <f t="shared" si="8"/>
        <v>0</v>
      </c>
      <c r="BJ246" s="14" t="s">
        <v>146</v>
      </c>
      <c r="BK246" s="145">
        <f t="shared" si="9"/>
        <v>0</v>
      </c>
      <c r="BL246" s="14" t="s">
        <v>145</v>
      </c>
      <c r="BM246" s="144" t="s">
        <v>150</v>
      </c>
    </row>
    <row r="247" spans="1:65" s="2" customFormat="1" ht="33" customHeight="1">
      <c r="A247" s="26"/>
      <c r="B247" s="156"/>
      <c r="C247" s="157" t="s">
        <v>151</v>
      </c>
      <c r="D247" s="157" t="s">
        <v>141</v>
      </c>
      <c r="E247" s="158" t="s">
        <v>152</v>
      </c>
      <c r="F247" s="159" t="s">
        <v>153</v>
      </c>
      <c r="G247" s="160" t="s">
        <v>144</v>
      </c>
      <c r="H247" s="161">
        <v>123.2</v>
      </c>
      <c r="I247" s="162"/>
      <c r="J247" s="162">
        <f t="shared" si="0"/>
        <v>0</v>
      </c>
      <c r="K247" s="139"/>
      <c r="L247" s="27"/>
      <c r="M247" s="140" t="s">
        <v>1</v>
      </c>
      <c r="N247" s="141" t="s">
        <v>35</v>
      </c>
      <c r="O247" s="142">
        <v>0</v>
      </c>
      <c r="P247" s="142">
        <f t="shared" si="1"/>
        <v>0</v>
      </c>
      <c r="Q247" s="142">
        <v>0</v>
      </c>
      <c r="R247" s="142">
        <f t="shared" si="2"/>
        <v>0</v>
      </c>
      <c r="S247" s="142">
        <v>0</v>
      </c>
      <c r="T247" s="143">
        <f t="shared" si="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44" t="s">
        <v>145</v>
      </c>
      <c r="AT247" s="144" t="s">
        <v>141</v>
      </c>
      <c r="AU247" s="144" t="s">
        <v>146</v>
      </c>
      <c r="AY247" s="14" t="s">
        <v>136</v>
      </c>
      <c r="BE247" s="145">
        <f t="shared" si="4"/>
        <v>0</v>
      </c>
      <c r="BF247" s="145">
        <f t="shared" si="5"/>
        <v>0</v>
      </c>
      <c r="BG247" s="145">
        <f t="shared" si="6"/>
        <v>0</v>
      </c>
      <c r="BH247" s="145">
        <f t="shared" si="7"/>
        <v>0</v>
      </c>
      <c r="BI247" s="145">
        <f t="shared" si="8"/>
        <v>0</v>
      </c>
      <c r="BJ247" s="14" t="s">
        <v>146</v>
      </c>
      <c r="BK247" s="145">
        <f t="shared" si="9"/>
        <v>0</v>
      </c>
      <c r="BL247" s="14" t="s">
        <v>145</v>
      </c>
      <c r="BM247" s="144" t="s">
        <v>154</v>
      </c>
    </row>
    <row r="248" spans="1:65" s="2" customFormat="1" ht="24.25" customHeight="1">
      <c r="A248" s="26"/>
      <c r="B248" s="156"/>
      <c r="C248" s="157" t="s">
        <v>145</v>
      </c>
      <c r="D248" s="157" t="s">
        <v>141</v>
      </c>
      <c r="E248" s="158" t="s">
        <v>155</v>
      </c>
      <c r="F248" s="159" t="s">
        <v>2956</v>
      </c>
      <c r="G248" s="160" t="s">
        <v>144</v>
      </c>
      <c r="H248" s="161">
        <v>8080</v>
      </c>
      <c r="I248" s="162"/>
      <c r="J248" s="162">
        <f t="shared" si="0"/>
        <v>0</v>
      </c>
      <c r="K248" s="139"/>
      <c r="L248" s="27"/>
      <c r="M248" s="140" t="s">
        <v>1</v>
      </c>
      <c r="N248" s="141" t="s">
        <v>35</v>
      </c>
      <c r="O248" s="142">
        <v>0</v>
      </c>
      <c r="P248" s="142">
        <f t="shared" si="1"/>
        <v>0</v>
      </c>
      <c r="Q248" s="142">
        <v>0</v>
      </c>
      <c r="R248" s="142">
        <f t="shared" si="2"/>
        <v>0</v>
      </c>
      <c r="S248" s="142">
        <v>0</v>
      </c>
      <c r="T248" s="143">
        <f t="shared" si="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44" t="s">
        <v>145</v>
      </c>
      <c r="AT248" s="144" t="s">
        <v>141</v>
      </c>
      <c r="AU248" s="144" t="s">
        <v>146</v>
      </c>
      <c r="AY248" s="14" t="s">
        <v>136</v>
      </c>
      <c r="BE248" s="145">
        <f t="shared" si="4"/>
        <v>0</v>
      </c>
      <c r="BF248" s="145">
        <f t="shared" si="5"/>
        <v>0</v>
      </c>
      <c r="BG248" s="145">
        <f t="shared" si="6"/>
        <v>0</v>
      </c>
      <c r="BH248" s="145">
        <f t="shared" si="7"/>
        <v>0</v>
      </c>
      <c r="BI248" s="145">
        <f t="shared" si="8"/>
        <v>0</v>
      </c>
      <c r="BJ248" s="14" t="s">
        <v>146</v>
      </c>
      <c r="BK248" s="145">
        <f t="shared" si="9"/>
        <v>0</v>
      </c>
      <c r="BL248" s="14" t="s">
        <v>145</v>
      </c>
      <c r="BM248" s="144" t="s">
        <v>156</v>
      </c>
    </row>
    <row r="249" spans="1:65" s="2" customFormat="1" ht="38" customHeight="1">
      <c r="A249" s="26"/>
      <c r="B249" s="156"/>
      <c r="C249" s="157" t="s">
        <v>157</v>
      </c>
      <c r="D249" s="157" t="s">
        <v>141</v>
      </c>
      <c r="E249" s="158" t="s">
        <v>158</v>
      </c>
      <c r="F249" s="159" t="s">
        <v>2957</v>
      </c>
      <c r="G249" s="160" t="s">
        <v>144</v>
      </c>
      <c r="H249" s="161">
        <v>818.09</v>
      </c>
      <c r="I249" s="162"/>
      <c r="J249" s="162">
        <f t="shared" si="0"/>
        <v>0</v>
      </c>
      <c r="K249" s="139"/>
      <c r="L249" s="27"/>
      <c r="M249" s="140" t="s">
        <v>1</v>
      </c>
      <c r="N249" s="141" t="s">
        <v>35</v>
      </c>
      <c r="O249" s="142">
        <v>0</v>
      </c>
      <c r="P249" s="142">
        <f t="shared" si="1"/>
        <v>0</v>
      </c>
      <c r="Q249" s="142">
        <v>0</v>
      </c>
      <c r="R249" s="142">
        <f t="shared" si="2"/>
        <v>0</v>
      </c>
      <c r="S249" s="142">
        <v>0</v>
      </c>
      <c r="T249" s="143">
        <f t="shared" si="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44" t="s">
        <v>145</v>
      </c>
      <c r="AT249" s="144" t="s">
        <v>141</v>
      </c>
      <c r="AU249" s="144" t="s">
        <v>146</v>
      </c>
      <c r="AY249" s="14" t="s">
        <v>136</v>
      </c>
      <c r="BE249" s="145">
        <f t="shared" si="4"/>
        <v>0</v>
      </c>
      <c r="BF249" s="145">
        <f t="shared" si="5"/>
        <v>0</v>
      </c>
      <c r="BG249" s="145">
        <f t="shared" si="6"/>
        <v>0</v>
      </c>
      <c r="BH249" s="145">
        <f t="shared" si="7"/>
        <v>0</v>
      </c>
      <c r="BI249" s="145">
        <f t="shared" si="8"/>
        <v>0</v>
      </c>
      <c r="BJ249" s="14" t="s">
        <v>146</v>
      </c>
      <c r="BK249" s="145">
        <f t="shared" si="9"/>
        <v>0</v>
      </c>
      <c r="BL249" s="14" t="s">
        <v>145</v>
      </c>
      <c r="BM249" s="144" t="s">
        <v>160</v>
      </c>
    </row>
    <row r="250" spans="1:65" s="2" customFormat="1" ht="33" customHeight="1">
      <c r="A250" s="26"/>
      <c r="B250" s="156"/>
      <c r="C250" s="157" t="s">
        <v>161</v>
      </c>
      <c r="D250" s="157" t="s">
        <v>141</v>
      </c>
      <c r="E250" s="158" t="s">
        <v>162</v>
      </c>
      <c r="F250" s="159" t="s">
        <v>2958</v>
      </c>
      <c r="G250" s="160" t="s">
        <v>144</v>
      </c>
      <c r="H250" s="161">
        <v>5432.1469999999999</v>
      </c>
      <c r="I250" s="162"/>
      <c r="J250" s="162">
        <f t="shared" si="0"/>
        <v>0</v>
      </c>
      <c r="K250" s="139"/>
      <c r="L250" s="27"/>
      <c r="M250" s="140" t="s">
        <v>1</v>
      </c>
      <c r="N250" s="141" t="s">
        <v>35</v>
      </c>
      <c r="O250" s="142">
        <v>0</v>
      </c>
      <c r="P250" s="142">
        <f t="shared" si="1"/>
        <v>0</v>
      </c>
      <c r="Q250" s="142">
        <v>0</v>
      </c>
      <c r="R250" s="142">
        <f t="shared" si="2"/>
        <v>0</v>
      </c>
      <c r="S250" s="142">
        <v>0</v>
      </c>
      <c r="T250" s="143">
        <f t="shared" si="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44" t="s">
        <v>145</v>
      </c>
      <c r="AT250" s="144" t="s">
        <v>141</v>
      </c>
      <c r="AU250" s="144" t="s">
        <v>146</v>
      </c>
      <c r="AY250" s="14" t="s">
        <v>136</v>
      </c>
      <c r="BE250" s="145">
        <f t="shared" si="4"/>
        <v>0</v>
      </c>
      <c r="BF250" s="145">
        <f t="shared" si="5"/>
        <v>0</v>
      </c>
      <c r="BG250" s="145">
        <f t="shared" si="6"/>
        <v>0</v>
      </c>
      <c r="BH250" s="145">
        <f t="shared" si="7"/>
        <v>0</v>
      </c>
      <c r="BI250" s="145">
        <f t="shared" si="8"/>
        <v>0</v>
      </c>
      <c r="BJ250" s="14" t="s">
        <v>146</v>
      </c>
      <c r="BK250" s="145">
        <f t="shared" si="9"/>
        <v>0</v>
      </c>
      <c r="BL250" s="14" t="s">
        <v>145</v>
      </c>
      <c r="BM250" s="144" t="s">
        <v>163</v>
      </c>
    </row>
    <row r="251" spans="1:65" s="2" customFormat="1" ht="24.25" customHeight="1">
      <c r="A251" s="26"/>
      <c r="B251" s="156"/>
      <c r="C251" s="157" t="s">
        <v>164</v>
      </c>
      <c r="D251" s="157" t="s">
        <v>141</v>
      </c>
      <c r="E251" s="158" t="s">
        <v>165</v>
      </c>
      <c r="F251" s="159" t="s">
        <v>2959</v>
      </c>
      <c r="G251" s="160" t="s">
        <v>144</v>
      </c>
      <c r="H251" s="161">
        <v>389.56700000000001</v>
      </c>
      <c r="I251" s="162"/>
      <c r="J251" s="162">
        <f t="shared" si="0"/>
        <v>0</v>
      </c>
      <c r="K251" s="139"/>
      <c r="L251" s="27"/>
      <c r="M251" s="140" t="s">
        <v>1</v>
      </c>
      <c r="N251" s="141" t="s">
        <v>35</v>
      </c>
      <c r="O251" s="142">
        <v>0</v>
      </c>
      <c r="P251" s="142">
        <f t="shared" si="1"/>
        <v>0</v>
      </c>
      <c r="Q251" s="142">
        <v>0</v>
      </c>
      <c r="R251" s="142">
        <f t="shared" si="2"/>
        <v>0</v>
      </c>
      <c r="S251" s="142">
        <v>0</v>
      </c>
      <c r="T251" s="143">
        <f t="shared" si="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44" t="s">
        <v>145</v>
      </c>
      <c r="AT251" s="144" t="s">
        <v>141</v>
      </c>
      <c r="AU251" s="144" t="s">
        <v>146</v>
      </c>
      <c r="AY251" s="14" t="s">
        <v>136</v>
      </c>
      <c r="BE251" s="145">
        <f t="shared" si="4"/>
        <v>0</v>
      </c>
      <c r="BF251" s="145">
        <f t="shared" si="5"/>
        <v>0</v>
      </c>
      <c r="BG251" s="145">
        <f t="shared" si="6"/>
        <v>0</v>
      </c>
      <c r="BH251" s="145">
        <f t="shared" si="7"/>
        <v>0</v>
      </c>
      <c r="BI251" s="145">
        <f t="shared" si="8"/>
        <v>0</v>
      </c>
      <c r="BJ251" s="14" t="s">
        <v>146</v>
      </c>
      <c r="BK251" s="145">
        <f t="shared" si="9"/>
        <v>0</v>
      </c>
      <c r="BL251" s="14" t="s">
        <v>145</v>
      </c>
      <c r="BM251" s="144" t="s">
        <v>167</v>
      </c>
    </row>
    <row r="252" spans="1:65" s="2" customFormat="1" ht="24.25" customHeight="1">
      <c r="A252" s="26"/>
      <c r="B252" s="156"/>
      <c r="C252" s="157" t="s">
        <v>168</v>
      </c>
      <c r="D252" s="157" t="s">
        <v>141</v>
      </c>
      <c r="E252" s="158" t="s">
        <v>169</v>
      </c>
      <c r="F252" s="159" t="s">
        <v>170</v>
      </c>
      <c r="G252" s="160" t="s">
        <v>171</v>
      </c>
      <c r="H252" s="161">
        <v>2095.2600000000002</v>
      </c>
      <c r="I252" s="162"/>
      <c r="J252" s="162">
        <f t="shared" si="0"/>
        <v>0</v>
      </c>
      <c r="K252" s="139"/>
      <c r="L252" s="27"/>
      <c r="M252" s="140" t="s">
        <v>1</v>
      </c>
      <c r="N252" s="141" t="s">
        <v>35</v>
      </c>
      <c r="O252" s="142">
        <v>0</v>
      </c>
      <c r="P252" s="142">
        <f t="shared" si="1"/>
        <v>0</v>
      </c>
      <c r="Q252" s="142">
        <v>0</v>
      </c>
      <c r="R252" s="142">
        <f t="shared" si="2"/>
        <v>0</v>
      </c>
      <c r="S252" s="142">
        <v>0</v>
      </c>
      <c r="T252" s="143">
        <f t="shared" si="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44" t="s">
        <v>145</v>
      </c>
      <c r="AT252" s="144" t="s">
        <v>141</v>
      </c>
      <c r="AU252" s="144" t="s">
        <v>146</v>
      </c>
      <c r="AY252" s="14" t="s">
        <v>136</v>
      </c>
      <c r="BE252" s="145">
        <f t="shared" si="4"/>
        <v>0</v>
      </c>
      <c r="BF252" s="145">
        <f t="shared" si="5"/>
        <v>0</v>
      </c>
      <c r="BG252" s="145">
        <f t="shared" si="6"/>
        <v>0</v>
      </c>
      <c r="BH252" s="145">
        <f t="shared" si="7"/>
        <v>0</v>
      </c>
      <c r="BI252" s="145">
        <f t="shared" si="8"/>
        <v>0</v>
      </c>
      <c r="BJ252" s="14" t="s">
        <v>146</v>
      </c>
      <c r="BK252" s="145">
        <f t="shared" si="9"/>
        <v>0</v>
      </c>
      <c r="BL252" s="14" t="s">
        <v>145</v>
      </c>
      <c r="BM252" s="144" t="s">
        <v>172</v>
      </c>
    </row>
    <row r="253" spans="1:65" s="2" customFormat="1" ht="33" customHeight="1">
      <c r="A253" s="26"/>
      <c r="B253" s="156"/>
      <c r="C253" s="157" t="s">
        <v>173</v>
      </c>
      <c r="D253" s="157" t="s">
        <v>141</v>
      </c>
      <c r="E253" s="158" t="s">
        <v>174</v>
      </c>
      <c r="F253" s="159" t="s">
        <v>175</v>
      </c>
      <c r="G253" s="160" t="s">
        <v>176</v>
      </c>
      <c r="H253" s="161">
        <v>10057.248</v>
      </c>
      <c r="I253" s="162"/>
      <c r="J253" s="162">
        <f t="shared" si="0"/>
        <v>0</v>
      </c>
      <c r="K253" s="139"/>
      <c r="L253" s="27"/>
      <c r="M253" s="140" t="s">
        <v>1</v>
      </c>
      <c r="N253" s="141" t="s">
        <v>35</v>
      </c>
      <c r="O253" s="142">
        <v>0</v>
      </c>
      <c r="P253" s="142">
        <f t="shared" si="1"/>
        <v>0</v>
      </c>
      <c r="Q253" s="142">
        <v>0</v>
      </c>
      <c r="R253" s="142">
        <f t="shared" si="2"/>
        <v>0</v>
      </c>
      <c r="S253" s="142">
        <v>0</v>
      </c>
      <c r="T253" s="143">
        <f t="shared" si="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44" t="s">
        <v>145</v>
      </c>
      <c r="AT253" s="144" t="s">
        <v>141</v>
      </c>
      <c r="AU253" s="144" t="s">
        <v>146</v>
      </c>
      <c r="AY253" s="14" t="s">
        <v>136</v>
      </c>
      <c r="BE253" s="145">
        <f t="shared" si="4"/>
        <v>0</v>
      </c>
      <c r="BF253" s="145">
        <f t="shared" si="5"/>
        <v>0</v>
      </c>
      <c r="BG253" s="145">
        <f t="shared" si="6"/>
        <v>0</v>
      </c>
      <c r="BH253" s="145">
        <f t="shared" si="7"/>
        <v>0</v>
      </c>
      <c r="BI253" s="145">
        <f t="shared" si="8"/>
        <v>0</v>
      </c>
      <c r="BJ253" s="14" t="s">
        <v>146</v>
      </c>
      <c r="BK253" s="145">
        <f t="shared" si="9"/>
        <v>0</v>
      </c>
      <c r="BL253" s="14" t="s">
        <v>145</v>
      </c>
      <c r="BM253" s="144" t="s">
        <v>177</v>
      </c>
    </row>
    <row r="254" spans="1:65" s="2" customFormat="1" ht="33" customHeight="1">
      <c r="A254" s="26"/>
      <c r="B254" s="156"/>
      <c r="C254" s="157" t="s">
        <v>178</v>
      </c>
      <c r="D254" s="157" t="s">
        <v>141</v>
      </c>
      <c r="E254" s="158" t="s">
        <v>179</v>
      </c>
      <c r="F254" s="159" t="s">
        <v>180</v>
      </c>
      <c r="G254" s="160" t="s">
        <v>181</v>
      </c>
      <c r="H254" s="161">
        <v>419.05200000000002</v>
      </c>
      <c r="I254" s="162"/>
      <c r="J254" s="162">
        <f t="shared" si="0"/>
        <v>0</v>
      </c>
      <c r="K254" s="139"/>
      <c r="L254" s="27"/>
      <c r="M254" s="140" t="s">
        <v>1</v>
      </c>
      <c r="N254" s="141" t="s">
        <v>35</v>
      </c>
      <c r="O254" s="142">
        <v>0</v>
      </c>
      <c r="P254" s="142">
        <f t="shared" si="1"/>
        <v>0</v>
      </c>
      <c r="Q254" s="142">
        <v>0</v>
      </c>
      <c r="R254" s="142">
        <f t="shared" si="2"/>
        <v>0</v>
      </c>
      <c r="S254" s="142">
        <v>0</v>
      </c>
      <c r="T254" s="143">
        <f t="shared" si="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44" t="s">
        <v>145</v>
      </c>
      <c r="AT254" s="144" t="s">
        <v>141</v>
      </c>
      <c r="AU254" s="144" t="s">
        <v>146</v>
      </c>
      <c r="AY254" s="14" t="s">
        <v>136</v>
      </c>
      <c r="BE254" s="145">
        <f t="shared" si="4"/>
        <v>0</v>
      </c>
      <c r="BF254" s="145">
        <f t="shared" si="5"/>
        <v>0</v>
      </c>
      <c r="BG254" s="145">
        <f t="shared" si="6"/>
        <v>0</v>
      </c>
      <c r="BH254" s="145">
        <f t="shared" si="7"/>
        <v>0</v>
      </c>
      <c r="BI254" s="145">
        <f t="shared" si="8"/>
        <v>0</v>
      </c>
      <c r="BJ254" s="14" t="s">
        <v>146</v>
      </c>
      <c r="BK254" s="145">
        <f t="shared" si="9"/>
        <v>0</v>
      </c>
      <c r="BL254" s="14" t="s">
        <v>145</v>
      </c>
      <c r="BM254" s="144" t="s">
        <v>182</v>
      </c>
    </row>
    <row r="255" spans="1:65" s="2" customFormat="1" ht="21.75" customHeight="1">
      <c r="A255" s="26"/>
      <c r="B255" s="156"/>
      <c r="C255" s="157" t="s">
        <v>183</v>
      </c>
      <c r="D255" s="157" t="s">
        <v>141</v>
      </c>
      <c r="E255" s="158" t="s">
        <v>184</v>
      </c>
      <c r="F255" s="159" t="s">
        <v>185</v>
      </c>
      <c r="G255" s="160" t="s">
        <v>171</v>
      </c>
      <c r="H255" s="161">
        <v>55</v>
      </c>
      <c r="I255" s="162"/>
      <c r="J255" s="162">
        <f t="shared" si="0"/>
        <v>0</v>
      </c>
      <c r="K255" s="139"/>
      <c r="L255" s="27"/>
      <c r="M255" s="140" t="s">
        <v>1</v>
      </c>
      <c r="N255" s="141" t="s">
        <v>35</v>
      </c>
      <c r="O255" s="142">
        <v>0</v>
      </c>
      <c r="P255" s="142">
        <f t="shared" si="1"/>
        <v>0</v>
      </c>
      <c r="Q255" s="142">
        <v>0</v>
      </c>
      <c r="R255" s="142">
        <f t="shared" si="2"/>
        <v>0</v>
      </c>
      <c r="S255" s="142">
        <v>0</v>
      </c>
      <c r="T255" s="143">
        <f t="shared" si="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44" t="s">
        <v>145</v>
      </c>
      <c r="AT255" s="144" t="s">
        <v>141</v>
      </c>
      <c r="AU255" s="144" t="s">
        <v>146</v>
      </c>
      <c r="AY255" s="14" t="s">
        <v>136</v>
      </c>
      <c r="BE255" s="145">
        <f t="shared" si="4"/>
        <v>0</v>
      </c>
      <c r="BF255" s="145">
        <f t="shared" si="5"/>
        <v>0</v>
      </c>
      <c r="BG255" s="145">
        <f t="shared" si="6"/>
        <v>0</v>
      </c>
      <c r="BH255" s="145">
        <f t="shared" si="7"/>
        <v>0</v>
      </c>
      <c r="BI255" s="145">
        <f t="shared" si="8"/>
        <v>0</v>
      </c>
      <c r="BJ255" s="14" t="s">
        <v>146</v>
      </c>
      <c r="BK255" s="145">
        <f t="shared" si="9"/>
        <v>0</v>
      </c>
      <c r="BL255" s="14" t="s">
        <v>145</v>
      </c>
      <c r="BM255" s="144" t="s">
        <v>186</v>
      </c>
    </row>
    <row r="256" spans="1:65" s="2" customFormat="1" ht="21.75" customHeight="1">
      <c r="A256" s="26"/>
      <c r="B256" s="156"/>
      <c r="C256" s="157" t="s">
        <v>187</v>
      </c>
      <c r="D256" s="157" t="s">
        <v>141</v>
      </c>
      <c r="E256" s="158" t="s">
        <v>188</v>
      </c>
      <c r="F256" s="159" t="s">
        <v>189</v>
      </c>
      <c r="G256" s="160" t="s">
        <v>171</v>
      </c>
      <c r="H256" s="161">
        <v>82.5</v>
      </c>
      <c r="I256" s="162"/>
      <c r="J256" s="162">
        <f t="shared" si="0"/>
        <v>0</v>
      </c>
      <c r="K256" s="139"/>
      <c r="L256" s="27"/>
      <c r="M256" s="140" t="s">
        <v>1</v>
      </c>
      <c r="N256" s="141" t="s">
        <v>35</v>
      </c>
      <c r="O256" s="142">
        <v>0</v>
      </c>
      <c r="P256" s="142">
        <f t="shared" si="1"/>
        <v>0</v>
      </c>
      <c r="Q256" s="142">
        <v>0</v>
      </c>
      <c r="R256" s="142">
        <f t="shared" si="2"/>
        <v>0</v>
      </c>
      <c r="S256" s="142">
        <v>0</v>
      </c>
      <c r="T256" s="143">
        <f t="shared" si="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44" t="s">
        <v>145</v>
      </c>
      <c r="AT256" s="144" t="s">
        <v>141</v>
      </c>
      <c r="AU256" s="144" t="s">
        <v>146</v>
      </c>
      <c r="AY256" s="14" t="s">
        <v>136</v>
      </c>
      <c r="BE256" s="145">
        <f t="shared" si="4"/>
        <v>0</v>
      </c>
      <c r="BF256" s="145">
        <f t="shared" si="5"/>
        <v>0</v>
      </c>
      <c r="BG256" s="145">
        <f t="shared" si="6"/>
        <v>0</v>
      </c>
      <c r="BH256" s="145">
        <f t="shared" si="7"/>
        <v>0</v>
      </c>
      <c r="BI256" s="145">
        <f t="shared" si="8"/>
        <v>0</v>
      </c>
      <c r="BJ256" s="14" t="s">
        <v>146</v>
      </c>
      <c r="BK256" s="145">
        <f t="shared" si="9"/>
        <v>0</v>
      </c>
      <c r="BL256" s="14" t="s">
        <v>145</v>
      </c>
      <c r="BM256" s="144" t="s">
        <v>190</v>
      </c>
    </row>
    <row r="257" spans="1:65" s="2" customFormat="1" ht="24.25" customHeight="1">
      <c r="A257" s="26"/>
      <c r="B257" s="156"/>
      <c r="C257" s="157" t="s">
        <v>191</v>
      </c>
      <c r="D257" s="157" t="s">
        <v>141</v>
      </c>
      <c r="E257" s="158" t="s">
        <v>192</v>
      </c>
      <c r="F257" s="159" t="s">
        <v>193</v>
      </c>
      <c r="G257" s="160" t="s">
        <v>171</v>
      </c>
      <c r="H257" s="161">
        <v>9912.1200000000008</v>
      </c>
      <c r="I257" s="162"/>
      <c r="J257" s="162">
        <f t="shared" si="0"/>
        <v>0</v>
      </c>
      <c r="K257" s="139"/>
      <c r="L257" s="27"/>
      <c r="M257" s="140" t="s">
        <v>1</v>
      </c>
      <c r="N257" s="141" t="s">
        <v>35</v>
      </c>
      <c r="O257" s="142">
        <v>0</v>
      </c>
      <c r="P257" s="142">
        <f t="shared" si="1"/>
        <v>0</v>
      </c>
      <c r="Q257" s="142">
        <v>0</v>
      </c>
      <c r="R257" s="142">
        <f t="shared" si="2"/>
        <v>0</v>
      </c>
      <c r="S257" s="142">
        <v>0</v>
      </c>
      <c r="T257" s="143">
        <f t="shared" si="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44" t="s">
        <v>145</v>
      </c>
      <c r="AT257" s="144" t="s">
        <v>141</v>
      </c>
      <c r="AU257" s="144" t="s">
        <v>146</v>
      </c>
      <c r="AY257" s="14" t="s">
        <v>136</v>
      </c>
      <c r="BE257" s="145">
        <f t="shared" si="4"/>
        <v>0</v>
      </c>
      <c r="BF257" s="145">
        <f t="shared" si="5"/>
        <v>0</v>
      </c>
      <c r="BG257" s="145">
        <f t="shared" si="6"/>
        <v>0</v>
      </c>
      <c r="BH257" s="145">
        <f t="shared" si="7"/>
        <v>0</v>
      </c>
      <c r="BI257" s="145">
        <f t="shared" si="8"/>
        <v>0</v>
      </c>
      <c r="BJ257" s="14" t="s">
        <v>146</v>
      </c>
      <c r="BK257" s="145">
        <f t="shared" si="9"/>
        <v>0</v>
      </c>
      <c r="BL257" s="14" t="s">
        <v>145</v>
      </c>
      <c r="BM257" s="144" t="s">
        <v>194</v>
      </c>
    </row>
    <row r="258" spans="1:65" s="2" customFormat="1" ht="24.25" customHeight="1">
      <c r="A258" s="26"/>
      <c r="B258" s="156"/>
      <c r="C258" s="157" t="s">
        <v>195</v>
      </c>
      <c r="D258" s="157" t="s">
        <v>141</v>
      </c>
      <c r="E258" s="158" t="s">
        <v>196</v>
      </c>
      <c r="F258" s="159" t="s">
        <v>197</v>
      </c>
      <c r="G258" s="160" t="s">
        <v>198</v>
      </c>
      <c r="H258" s="161">
        <v>4524.6729999999998</v>
      </c>
      <c r="I258" s="162"/>
      <c r="J258" s="162">
        <f t="shared" si="0"/>
        <v>0</v>
      </c>
      <c r="K258" s="139"/>
      <c r="L258" s="27"/>
      <c r="M258" s="140" t="s">
        <v>1</v>
      </c>
      <c r="N258" s="141" t="s">
        <v>35</v>
      </c>
      <c r="O258" s="142">
        <v>0</v>
      </c>
      <c r="P258" s="142">
        <f t="shared" si="1"/>
        <v>0</v>
      </c>
      <c r="Q258" s="142">
        <v>0</v>
      </c>
      <c r="R258" s="142">
        <f t="shared" si="2"/>
        <v>0</v>
      </c>
      <c r="S258" s="142">
        <v>0</v>
      </c>
      <c r="T258" s="143">
        <f t="shared" si="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44" t="s">
        <v>145</v>
      </c>
      <c r="AT258" s="144" t="s">
        <v>141</v>
      </c>
      <c r="AU258" s="144" t="s">
        <v>146</v>
      </c>
      <c r="AY258" s="14" t="s">
        <v>136</v>
      </c>
      <c r="BE258" s="145">
        <f t="shared" si="4"/>
        <v>0</v>
      </c>
      <c r="BF258" s="145">
        <f t="shared" si="5"/>
        <v>0</v>
      </c>
      <c r="BG258" s="145">
        <f t="shared" si="6"/>
        <v>0</v>
      </c>
      <c r="BH258" s="145">
        <f t="shared" si="7"/>
        <v>0</v>
      </c>
      <c r="BI258" s="145">
        <f t="shared" si="8"/>
        <v>0</v>
      </c>
      <c r="BJ258" s="14" t="s">
        <v>146</v>
      </c>
      <c r="BK258" s="145">
        <f t="shared" si="9"/>
        <v>0</v>
      </c>
      <c r="BL258" s="14" t="s">
        <v>145</v>
      </c>
      <c r="BM258" s="144" t="s">
        <v>199</v>
      </c>
    </row>
    <row r="259" spans="1:65" s="2" customFormat="1" ht="16.5" customHeight="1">
      <c r="A259" s="26"/>
      <c r="B259" s="156"/>
      <c r="C259" s="157" t="s">
        <v>200</v>
      </c>
      <c r="D259" s="157" t="s">
        <v>141</v>
      </c>
      <c r="E259" s="158" t="s">
        <v>201</v>
      </c>
      <c r="F259" s="159" t="s">
        <v>202</v>
      </c>
      <c r="G259" s="160" t="s">
        <v>198</v>
      </c>
      <c r="H259" s="161">
        <v>28.35</v>
      </c>
      <c r="I259" s="162"/>
      <c r="J259" s="162">
        <f t="shared" si="0"/>
        <v>0</v>
      </c>
      <c r="K259" s="139"/>
      <c r="L259" s="27"/>
      <c r="M259" s="140" t="s">
        <v>1</v>
      </c>
      <c r="N259" s="141" t="s">
        <v>35</v>
      </c>
      <c r="O259" s="142">
        <v>0</v>
      </c>
      <c r="P259" s="142">
        <f t="shared" si="1"/>
        <v>0</v>
      </c>
      <c r="Q259" s="142">
        <v>0</v>
      </c>
      <c r="R259" s="142">
        <f t="shared" si="2"/>
        <v>0</v>
      </c>
      <c r="S259" s="142">
        <v>0</v>
      </c>
      <c r="T259" s="143">
        <f t="shared" si="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44" t="s">
        <v>145</v>
      </c>
      <c r="AT259" s="144" t="s">
        <v>141</v>
      </c>
      <c r="AU259" s="144" t="s">
        <v>146</v>
      </c>
      <c r="AY259" s="14" t="s">
        <v>136</v>
      </c>
      <c r="BE259" s="145">
        <f t="shared" si="4"/>
        <v>0</v>
      </c>
      <c r="BF259" s="145">
        <f t="shared" si="5"/>
        <v>0</v>
      </c>
      <c r="BG259" s="145">
        <f t="shared" si="6"/>
        <v>0</v>
      </c>
      <c r="BH259" s="145">
        <f t="shared" si="7"/>
        <v>0</v>
      </c>
      <c r="BI259" s="145">
        <f t="shared" si="8"/>
        <v>0</v>
      </c>
      <c r="BJ259" s="14" t="s">
        <v>146</v>
      </c>
      <c r="BK259" s="145">
        <f t="shared" si="9"/>
        <v>0</v>
      </c>
      <c r="BL259" s="14" t="s">
        <v>145</v>
      </c>
      <c r="BM259" s="144" t="s">
        <v>203</v>
      </c>
    </row>
    <row r="260" spans="1:65" s="2" customFormat="1" ht="16.5" customHeight="1">
      <c r="A260" s="26"/>
      <c r="B260" s="156"/>
      <c r="C260" s="157" t="s">
        <v>204</v>
      </c>
      <c r="D260" s="157" t="s">
        <v>141</v>
      </c>
      <c r="E260" s="158" t="s">
        <v>205</v>
      </c>
      <c r="F260" s="159" t="s">
        <v>2960</v>
      </c>
      <c r="G260" s="160" t="s">
        <v>198</v>
      </c>
      <c r="H260" s="161">
        <v>2397.002</v>
      </c>
      <c r="I260" s="162"/>
      <c r="J260" s="162">
        <f t="shared" si="0"/>
        <v>0</v>
      </c>
      <c r="K260" s="139"/>
      <c r="L260" s="27"/>
      <c r="M260" s="140" t="s">
        <v>1</v>
      </c>
      <c r="N260" s="141" t="s">
        <v>35</v>
      </c>
      <c r="O260" s="142">
        <v>0</v>
      </c>
      <c r="P260" s="142">
        <f t="shared" si="1"/>
        <v>0</v>
      </c>
      <c r="Q260" s="142">
        <v>0</v>
      </c>
      <c r="R260" s="142">
        <f t="shared" si="2"/>
        <v>0</v>
      </c>
      <c r="S260" s="142">
        <v>0</v>
      </c>
      <c r="T260" s="143">
        <f t="shared" si="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44" t="s">
        <v>145</v>
      </c>
      <c r="AT260" s="144" t="s">
        <v>141</v>
      </c>
      <c r="AU260" s="144" t="s">
        <v>146</v>
      </c>
      <c r="AY260" s="14" t="s">
        <v>136</v>
      </c>
      <c r="BE260" s="145">
        <f t="shared" si="4"/>
        <v>0</v>
      </c>
      <c r="BF260" s="145">
        <f t="shared" si="5"/>
        <v>0</v>
      </c>
      <c r="BG260" s="145">
        <f t="shared" si="6"/>
        <v>0</v>
      </c>
      <c r="BH260" s="145">
        <f t="shared" si="7"/>
        <v>0</v>
      </c>
      <c r="BI260" s="145">
        <f t="shared" si="8"/>
        <v>0</v>
      </c>
      <c r="BJ260" s="14" t="s">
        <v>146</v>
      </c>
      <c r="BK260" s="145">
        <f t="shared" si="9"/>
        <v>0</v>
      </c>
      <c r="BL260" s="14" t="s">
        <v>145</v>
      </c>
      <c r="BM260" s="144" t="s">
        <v>206</v>
      </c>
    </row>
    <row r="261" spans="1:65" s="2" customFormat="1" ht="24.25" customHeight="1">
      <c r="A261" s="26"/>
      <c r="B261" s="156"/>
      <c r="C261" s="157" t="s">
        <v>207</v>
      </c>
      <c r="D261" s="157" t="s">
        <v>141</v>
      </c>
      <c r="E261" s="158" t="s">
        <v>208</v>
      </c>
      <c r="F261" s="159" t="s">
        <v>209</v>
      </c>
      <c r="G261" s="160" t="s">
        <v>198</v>
      </c>
      <c r="H261" s="161">
        <v>719.101</v>
      </c>
      <c r="I261" s="162"/>
      <c r="J261" s="162">
        <f t="shared" si="0"/>
        <v>0</v>
      </c>
      <c r="K261" s="139"/>
      <c r="L261" s="27"/>
      <c r="M261" s="140" t="s">
        <v>1</v>
      </c>
      <c r="N261" s="141" t="s">
        <v>35</v>
      </c>
      <c r="O261" s="142">
        <v>0</v>
      </c>
      <c r="P261" s="142">
        <f t="shared" si="1"/>
        <v>0</v>
      </c>
      <c r="Q261" s="142">
        <v>0</v>
      </c>
      <c r="R261" s="142">
        <f t="shared" si="2"/>
        <v>0</v>
      </c>
      <c r="S261" s="142">
        <v>0</v>
      </c>
      <c r="T261" s="143">
        <f t="shared" si="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44" t="s">
        <v>145</v>
      </c>
      <c r="AT261" s="144" t="s">
        <v>141</v>
      </c>
      <c r="AU261" s="144" t="s">
        <v>146</v>
      </c>
      <c r="AY261" s="14" t="s">
        <v>136</v>
      </c>
      <c r="BE261" s="145">
        <f t="shared" si="4"/>
        <v>0</v>
      </c>
      <c r="BF261" s="145">
        <f t="shared" si="5"/>
        <v>0</v>
      </c>
      <c r="BG261" s="145">
        <f t="shared" si="6"/>
        <v>0</v>
      </c>
      <c r="BH261" s="145">
        <f t="shared" si="7"/>
        <v>0</v>
      </c>
      <c r="BI261" s="145">
        <f t="shared" si="8"/>
        <v>0</v>
      </c>
      <c r="BJ261" s="14" t="s">
        <v>146</v>
      </c>
      <c r="BK261" s="145">
        <f t="shared" si="9"/>
        <v>0</v>
      </c>
      <c r="BL261" s="14" t="s">
        <v>145</v>
      </c>
      <c r="BM261" s="144" t="s">
        <v>210</v>
      </c>
    </row>
    <row r="262" spans="1:65" s="2" customFormat="1" ht="21.75" customHeight="1">
      <c r="A262" s="26"/>
      <c r="B262" s="156"/>
      <c r="C262" s="157" t="s">
        <v>211</v>
      </c>
      <c r="D262" s="157" t="s">
        <v>141</v>
      </c>
      <c r="E262" s="158" t="s">
        <v>212</v>
      </c>
      <c r="F262" s="159" t="s">
        <v>213</v>
      </c>
      <c r="G262" s="160" t="s">
        <v>198</v>
      </c>
      <c r="H262" s="161">
        <v>15082.244000000001</v>
      </c>
      <c r="I262" s="162"/>
      <c r="J262" s="162">
        <f t="shared" si="0"/>
        <v>0</v>
      </c>
      <c r="K262" s="139"/>
      <c r="L262" s="27"/>
      <c r="M262" s="140" t="s">
        <v>1</v>
      </c>
      <c r="N262" s="141" t="s">
        <v>35</v>
      </c>
      <c r="O262" s="142">
        <v>0</v>
      </c>
      <c r="P262" s="142">
        <f t="shared" si="1"/>
        <v>0</v>
      </c>
      <c r="Q262" s="142">
        <v>0</v>
      </c>
      <c r="R262" s="142">
        <f t="shared" si="2"/>
        <v>0</v>
      </c>
      <c r="S262" s="142">
        <v>0</v>
      </c>
      <c r="T262" s="143">
        <f t="shared" si="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44" t="s">
        <v>145</v>
      </c>
      <c r="AT262" s="144" t="s">
        <v>141</v>
      </c>
      <c r="AU262" s="144" t="s">
        <v>146</v>
      </c>
      <c r="AY262" s="14" t="s">
        <v>136</v>
      </c>
      <c r="BE262" s="145">
        <f t="shared" si="4"/>
        <v>0</v>
      </c>
      <c r="BF262" s="145">
        <f t="shared" si="5"/>
        <v>0</v>
      </c>
      <c r="BG262" s="145">
        <f t="shared" si="6"/>
        <v>0</v>
      </c>
      <c r="BH262" s="145">
        <f t="shared" si="7"/>
        <v>0</v>
      </c>
      <c r="BI262" s="145">
        <f t="shared" si="8"/>
        <v>0</v>
      </c>
      <c r="BJ262" s="14" t="s">
        <v>146</v>
      </c>
      <c r="BK262" s="145">
        <f t="shared" si="9"/>
        <v>0</v>
      </c>
      <c r="BL262" s="14" t="s">
        <v>145</v>
      </c>
      <c r="BM262" s="144" t="s">
        <v>214</v>
      </c>
    </row>
    <row r="263" spans="1:65" s="2" customFormat="1" ht="38" customHeight="1">
      <c r="A263" s="26"/>
      <c r="B263" s="156"/>
      <c r="C263" s="157" t="s">
        <v>215</v>
      </c>
      <c r="D263" s="157" t="s">
        <v>141</v>
      </c>
      <c r="E263" s="158" t="s">
        <v>216</v>
      </c>
      <c r="F263" s="159" t="s">
        <v>217</v>
      </c>
      <c r="G263" s="160" t="s">
        <v>198</v>
      </c>
      <c r="H263" s="161">
        <v>4524.6729999999998</v>
      </c>
      <c r="I263" s="162"/>
      <c r="J263" s="162">
        <f t="shared" si="0"/>
        <v>0</v>
      </c>
      <c r="K263" s="139"/>
      <c r="L263" s="27"/>
      <c r="M263" s="140" t="s">
        <v>1</v>
      </c>
      <c r="N263" s="141" t="s">
        <v>35</v>
      </c>
      <c r="O263" s="142">
        <v>0</v>
      </c>
      <c r="P263" s="142">
        <f t="shared" si="1"/>
        <v>0</v>
      </c>
      <c r="Q263" s="142">
        <v>0</v>
      </c>
      <c r="R263" s="142">
        <f t="shared" si="2"/>
        <v>0</v>
      </c>
      <c r="S263" s="142">
        <v>0</v>
      </c>
      <c r="T263" s="143">
        <f t="shared" si="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44" t="s">
        <v>145</v>
      </c>
      <c r="AT263" s="144" t="s">
        <v>141</v>
      </c>
      <c r="AU263" s="144" t="s">
        <v>146</v>
      </c>
      <c r="AY263" s="14" t="s">
        <v>136</v>
      </c>
      <c r="BE263" s="145">
        <f t="shared" si="4"/>
        <v>0</v>
      </c>
      <c r="BF263" s="145">
        <f t="shared" si="5"/>
        <v>0</v>
      </c>
      <c r="BG263" s="145">
        <f t="shared" si="6"/>
        <v>0</v>
      </c>
      <c r="BH263" s="145">
        <f t="shared" si="7"/>
        <v>0</v>
      </c>
      <c r="BI263" s="145">
        <f t="shared" si="8"/>
        <v>0</v>
      </c>
      <c r="BJ263" s="14" t="s">
        <v>146</v>
      </c>
      <c r="BK263" s="145">
        <f t="shared" si="9"/>
        <v>0</v>
      </c>
      <c r="BL263" s="14" t="s">
        <v>145</v>
      </c>
      <c r="BM263" s="144" t="s">
        <v>218</v>
      </c>
    </row>
    <row r="264" spans="1:65" s="2" customFormat="1" ht="24.25" customHeight="1">
      <c r="A264" s="26"/>
      <c r="B264" s="156"/>
      <c r="C264" s="157" t="s">
        <v>7</v>
      </c>
      <c r="D264" s="157" t="s">
        <v>141</v>
      </c>
      <c r="E264" s="158" t="s">
        <v>219</v>
      </c>
      <c r="F264" s="159" t="s">
        <v>220</v>
      </c>
      <c r="G264" s="160" t="s">
        <v>198</v>
      </c>
      <c r="H264" s="161">
        <v>101.669</v>
      </c>
      <c r="I264" s="162"/>
      <c r="J264" s="162">
        <f t="shared" si="0"/>
        <v>0</v>
      </c>
      <c r="K264" s="139"/>
      <c r="L264" s="27"/>
      <c r="M264" s="140" t="s">
        <v>1</v>
      </c>
      <c r="N264" s="141" t="s">
        <v>35</v>
      </c>
      <c r="O264" s="142">
        <v>0</v>
      </c>
      <c r="P264" s="142">
        <f t="shared" si="1"/>
        <v>0</v>
      </c>
      <c r="Q264" s="142">
        <v>0</v>
      </c>
      <c r="R264" s="142">
        <f t="shared" si="2"/>
        <v>0</v>
      </c>
      <c r="S264" s="142">
        <v>0</v>
      </c>
      <c r="T264" s="143">
        <f t="shared" si="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44" t="s">
        <v>145</v>
      </c>
      <c r="AT264" s="144" t="s">
        <v>141</v>
      </c>
      <c r="AU264" s="144" t="s">
        <v>146</v>
      </c>
      <c r="AY264" s="14" t="s">
        <v>136</v>
      </c>
      <c r="BE264" s="145">
        <f t="shared" si="4"/>
        <v>0</v>
      </c>
      <c r="BF264" s="145">
        <f t="shared" si="5"/>
        <v>0</v>
      </c>
      <c r="BG264" s="145">
        <f t="shared" si="6"/>
        <v>0</v>
      </c>
      <c r="BH264" s="145">
        <f t="shared" si="7"/>
        <v>0</v>
      </c>
      <c r="BI264" s="145">
        <f t="shared" si="8"/>
        <v>0</v>
      </c>
      <c r="BJ264" s="14" t="s">
        <v>146</v>
      </c>
      <c r="BK264" s="145">
        <f t="shared" si="9"/>
        <v>0</v>
      </c>
      <c r="BL264" s="14" t="s">
        <v>145</v>
      </c>
      <c r="BM264" s="144" t="s">
        <v>221</v>
      </c>
    </row>
    <row r="265" spans="1:65" s="2" customFormat="1" ht="33" customHeight="1">
      <c r="A265" s="26"/>
      <c r="B265" s="156"/>
      <c r="C265" s="157" t="s">
        <v>222</v>
      </c>
      <c r="D265" s="157" t="s">
        <v>141</v>
      </c>
      <c r="E265" s="158" t="s">
        <v>223</v>
      </c>
      <c r="F265" s="159" t="s">
        <v>224</v>
      </c>
      <c r="G265" s="160" t="s">
        <v>171</v>
      </c>
      <c r="H265" s="161">
        <v>76</v>
      </c>
      <c r="I265" s="162"/>
      <c r="J265" s="162">
        <f t="shared" si="0"/>
        <v>0</v>
      </c>
      <c r="K265" s="139"/>
      <c r="L265" s="27"/>
      <c r="M265" s="140" t="s">
        <v>1</v>
      </c>
      <c r="N265" s="141" t="s">
        <v>35</v>
      </c>
      <c r="O265" s="142">
        <v>0</v>
      </c>
      <c r="P265" s="142">
        <f t="shared" si="1"/>
        <v>0</v>
      </c>
      <c r="Q265" s="142">
        <v>0</v>
      </c>
      <c r="R265" s="142">
        <f t="shared" si="2"/>
        <v>0</v>
      </c>
      <c r="S265" s="142">
        <v>0</v>
      </c>
      <c r="T265" s="143">
        <f t="shared" si="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44" t="s">
        <v>145</v>
      </c>
      <c r="AT265" s="144" t="s">
        <v>141</v>
      </c>
      <c r="AU265" s="144" t="s">
        <v>146</v>
      </c>
      <c r="AY265" s="14" t="s">
        <v>136</v>
      </c>
      <c r="BE265" s="145">
        <f t="shared" si="4"/>
        <v>0</v>
      </c>
      <c r="BF265" s="145">
        <f t="shared" si="5"/>
        <v>0</v>
      </c>
      <c r="BG265" s="145">
        <f t="shared" si="6"/>
        <v>0</v>
      </c>
      <c r="BH265" s="145">
        <f t="shared" si="7"/>
        <v>0</v>
      </c>
      <c r="BI265" s="145">
        <f t="shared" si="8"/>
        <v>0</v>
      </c>
      <c r="BJ265" s="14" t="s">
        <v>146</v>
      </c>
      <c r="BK265" s="145">
        <f t="shared" si="9"/>
        <v>0</v>
      </c>
      <c r="BL265" s="14" t="s">
        <v>145</v>
      </c>
      <c r="BM265" s="144" t="s">
        <v>225</v>
      </c>
    </row>
    <row r="266" spans="1:65" s="2" customFormat="1" ht="24.25" customHeight="1">
      <c r="A266" s="26"/>
      <c r="B266" s="156"/>
      <c r="C266" s="163" t="s">
        <v>226</v>
      </c>
      <c r="D266" s="163" t="s">
        <v>227</v>
      </c>
      <c r="E266" s="164" t="s">
        <v>228</v>
      </c>
      <c r="F266" s="165" t="s">
        <v>229</v>
      </c>
      <c r="G266" s="166" t="s">
        <v>171</v>
      </c>
      <c r="H266" s="167">
        <v>83.6</v>
      </c>
      <c r="I266" s="168"/>
      <c r="J266" s="168">
        <f t="shared" si="0"/>
        <v>0</v>
      </c>
      <c r="K266" s="146"/>
      <c r="L266" s="147"/>
      <c r="M266" s="148" t="s">
        <v>1</v>
      </c>
      <c r="N266" s="149" t="s">
        <v>35</v>
      </c>
      <c r="O266" s="142">
        <v>0</v>
      </c>
      <c r="P266" s="142">
        <f t="shared" si="1"/>
        <v>0</v>
      </c>
      <c r="Q266" s="142">
        <v>0</v>
      </c>
      <c r="R266" s="142">
        <f t="shared" si="2"/>
        <v>0</v>
      </c>
      <c r="S266" s="142">
        <v>0</v>
      </c>
      <c r="T266" s="143">
        <f t="shared" si="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44" t="s">
        <v>168</v>
      </c>
      <c r="AT266" s="144" t="s">
        <v>227</v>
      </c>
      <c r="AU266" s="144" t="s">
        <v>146</v>
      </c>
      <c r="AY266" s="14" t="s">
        <v>136</v>
      </c>
      <c r="BE266" s="145">
        <f t="shared" si="4"/>
        <v>0</v>
      </c>
      <c r="BF266" s="145">
        <f t="shared" si="5"/>
        <v>0</v>
      </c>
      <c r="BG266" s="145">
        <f t="shared" si="6"/>
        <v>0</v>
      </c>
      <c r="BH266" s="145">
        <f t="shared" si="7"/>
        <v>0</v>
      </c>
      <c r="BI266" s="145">
        <f t="shared" si="8"/>
        <v>0</v>
      </c>
      <c r="BJ266" s="14" t="s">
        <v>146</v>
      </c>
      <c r="BK266" s="145">
        <f t="shared" si="9"/>
        <v>0</v>
      </c>
      <c r="BL266" s="14" t="s">
        <v>145</v>
      </c>
      <c r="BM266" s="144" t="s">
        <v>230</v>
      </c>
    </row>
    <row r="267" spans="1:65" s="2" customFormat="1" ht="33" customHeight="1">
      <c r="A267" s="26"/>
      <c r="B267" s="156"/>
      <c r="C267" s="157" t="s">
        <v>231</v>
      </c>
      <c r="D267" s="157" t="s">
        <v>141</v>
      </c>
      <c r="E267" s="158" t="s">
        <v>232</v>
      </c>
      <c r="F267" s="159" t="s">
        <v>233</v>
      </c>
      <c r="G267" s="160" t="s">
        <v>171</v>
      </c>
      <c r="H267" s="161">
        <v>71.900000000000006</v>
      </c>
      <c r="I267" s="162"/>
      <c r="J267" s="162">
        <f t="shared" si="0"/>
        <v>0</v>
      </c>
      <c r="K267" s="139"/>
      <c r="L267" s="27"/>
      <c r="M267" s="140" t="s">
        <v>1</v>
      </c>
      <c r="N267" s="141" t="s">
        <v>35</v>
      </c>
      <c r="O267" s="142">
        <v>0</v>
      </c>
      <c r="P267" s="142">
        <f t="shared" si="1"/>
        <v>0</v>
      </c>
      <c r="Q267" s="142">
        <v>0</v>
      </c>
      <c r="R267" s="142">
        <f t="shared" si="2"/>
        <v>0</v>
      </c>
      <c r="S267" s="142">
        <v>0</v>
      </c>
      <c r="T267" s="143">
        <f t="shared" si="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44" t="s">
        <v>145</v>
      </c>
      <c r="AT267" s="144" t="s">
        <v>141</v>
      </c>
      <c r="AU267" s="144" t="s">
        <v>146</v>
      </c>
      <c r="AY267" s="14" t="s">
        <v>136</v>
      </c>
      <c r="BE267" s="145">
        <f t="shared" si="4"/>
        <v>0</v>
      </c>
      <c r="BF267" s="145">
        <f t="shared" si="5"/>
        <v>0</v>
      </c>
      <c r="BG267" s="145">
        <f t="shared" si="6"/>
        <v>0</v>
      </c>
      <c r="BH267" s="145">
        <f t="shared" si="7"/>
        <v>0</v>
      </c>
      <c r="BI267" s="145">
        <f t="shared" si="8"/>
        <v>0</v>
      </c>
      <c r="BJ267" s="14" t="s">
        <v>146</v>
      </c>
      <c r="BK267" s="145">
        <f t="shared" si="9"/>
        <v>0</v>
      </c>
      <c r="BL267" s="14" t="s">
        <v>145</v>
      </c>
      <c r="BM267" s="144" t="s">
        <v>234</v>
      </c>
    </row>
    <row r="268" spans="1:65" s="2" customFormat="1" ht="38" customHeight="1">
      <c r="A268" s="26"/>
      <c r="B268" s="156"/>
      <c r="C268" s="163" t="s">
        <v>235</v>
      </c>
      <c r="D268" s="163" t="s">
        <v>227</v>
      </c>
      <c r="E268" s="164" t="s">
        <v>236</v>
      </c>
      <c r="F268" s="165" t="s">
        <v>237</v>
      </c>
      <c r="G268" s="166" t="s">
        <v>171</v>
      </c>
      <c r="H268" s="167">
        <v>79.09</v>
      </c>
      <c r="I268" s="168"/>
      <c r="J268" s="168">
        <f t="shared" si="0"/>
        <v>0</v>
      </c>
      <c r="K268" s="146"/>
      <c r="L268" s="147"/>
      <c r="M268" s="148" t="s">
        <v>1</v>
      </c>
      <c r="N268" s="149" t="s">
        <v>35</v>
      </c>
      <c r="O268" s="142">
        <v>0</v>
      </c>
      <c r="P268" s="142">
        <f t="shared" si="1"/>
        <v>0</v>
      </c>
      <c r="Q268" s="142">
        <v>0</v>
      </c>
      <c r="R268" s="142">
        <f t="shared" si="2"/>
        <v>0</v>
      </c>
      <c r="S268" s="142">
        <v>0</v>
      </c>
      <c r="T268" s="143">
        <f t="shared" si="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44" t="s">
        <v>168</v>
      </c>
      <c r="AT268" s="144" t="s">
        <v>227</v>
      </c>
      <c r="AU268" s="144" t="s">
        <v>146</v>
      </c>
      <c r="AY268" s="14" t="s">
        <v>136</v>
      </c>
      <c r="BE268" s="145">
        <f t="shared" si="4"/>
        <v>0</v>
      </c>
      <c r="BF268" s="145">
        <f t="shared" si="5"/>
        <v>0</v>
      </c>
      <c r="BG268" s="145">
        <f t="shared" si="6"/>
        <v>0</v>
      </c>
      <c r="BH268" s="145">
        <f t="shared" si="7"/>
        <v>0</v>
      </c>
      <c r="BI268" s="145">
        <f t="shared" si="8"/>
        <v>0</v>
      </c>
      <c r="BJ268" s="14" t="s">
        <v>146</v>
      </c>
      <c r="BK268" s="145">
        <f t="shared" si="9"/>
        <v>0</v>
      </c>
      <c r="BL268" s="14" t="s">
        <v>145</v>
      </c>
      <c r="BM268" s="144" t="s">
        <v>238</v>
      </c>
    </row>
    <row r="269" spans="1:65" s="2" customFormat="1" ht="38" customHeight="1">
      <c r="A269" s="26"/>
      <c r="B269" s="156"/>
      <c r="C269" s="157" t="s">
        <v>239</v>
      </c>
      <c r="D269" s="157" t="s">
        <v>141</v>
      </c>
      <c r="E269" s="158" t="s">
        <v>240</v>
      </c>
      <c r="F269" s="159" t="s">
        <v>241</v>
      </c>
      <c r="G269" s="160" t="s">
        <v>144</v>
      </c>
      <c r="H269" s="161">
        <v>24893.800999999999</v>
      </c>
      <c r="I269" s="162"/>
      <c r="J269" s="162">
        <f t="shared" si="0"/>
        <v>0</v>
      </c>
      <c r="K269" s="139"/>
      <c r="L269" s="27"/>
      <c r="M269" s="140" t="s">
        <v>1</v>
      </c>
      <c r="N269" s="141" t="s">
        <v>35</v>
      </c>
      <c r="O269" s="142">
        <v>0</v>
      </c>
      <c r="P269" s="142">
        <f t="shared" si="1"/>
        <v>0</v>
      </c>
      <c r="Q269" s="142">
        <v>0</v>
      </c>
      <c r="R269" s="142">
        <f t="shared" si="2"/>
        <v>0</v>
      </c>
      <c r="S269" s="142">
        <v>0</v>
      </c>
      <c r="T269" s="143">
        <f t="shared" si="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44" t="s">
        <v>145</v>
      </c>
      <c r="AT269" s="144" t="s">
        <v>141</v>
      </c>
      <c r="AU269" s="144" t="s">
        <v>146</v>
      </c>
      <c r="AY269" s="14" t="s">
        <v>136</v>
      </c>
      <c r="BE269" s="145">
        <f t="shared" si="4"/>
        <v>0</v>
      </c>
      <c r="BF269" s="145">
        <f t="shared" si="5"/>
        <v>0</v>
      </c>
      <c r="BG269" s="145">
        <f t="shared" si="6"/>
        <v>0</v>
      </c>
      <c r="BH269" s="145">
        <f t="shared" si="7"/>
        <v>0</v>
      </c>
      <c r="BI269" s="145">
        <f t="shared" si="8"/>
        <v>0</v>
      </c>
      <c r="BJ269" s="14" t="s">
        <v>146</v>
      </c>
      <c r="BK269" s="145">
        <f t="shared" si="9"/>
        <v>0</v>
      </c>
      <c r="BL269" s="14" t="s">
        <v>145</v>
      </c>
      <c r="BM269" s="144" t="s">
        <v>242</v>
      </c>
    </row>
    <row r="270" spans="1:65" s="2" customFormat="1" ht="38" customHeight="1">
      <c r="A270" s="26"/>
      <c r="B270" s="156"/>
      <c r="C270" s="157" t="s">
        <v>243</v>
      </c>
      <c r="D270" s="157" t="s">
        <v>141</v>
      </c>
      <c r="E270" s="158" t="s">
        <v>244</v>
      </c>
      <c r="F270" s="159" t="s">
        <v>245</v>
      </c>
      <c r="G270" s="160" t="s">
        <v>144</v>
      </c>
      <c r="H270" s="161">
        <v>24893.800999999999</v>
      </c>
      <c r="I270" s="162"/>
      <c r="J270" s="162">
        <f t="shared" si="0"/>
        <v>0</v>
      </c>
      <c r="K270" s="139"/>
      <c r="L270" s="27"/>
      <c r="M270" s="140" t="s">
        <v>1</v>
      </c>
      <c r="N270" s="141" t="s">
        <v>35</v>
      </c>
      <c r="O270" s="142">
        <v>0</v>
      </c>
      <c r="P270" s="142">
        <f t="shared" si="1"/>
        <v>0</v>
      </c>
      <c r="Q270" s="142">
        <v>0</v>
      </c>
      <c r="R270" s="142">
        <f t="shared" si="2"/>
        <v>0</v>
      </c>
      <c r="S270" s="142">
        <v>0</v>
      </c>
      <c r="T270" s="143">
        <f t="shared" si="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44" t="s">
        <v>145</v>
      </c>
      <c r="AT270" s="144" t="s">
        <v>141</v>
      </c>
      <c r="AU270" s="144" t="s">
        <v>146</v>
      </c>
      <c r="AY270" s="14" t="s">
        <v>136</v>
      </c>
      <c r="BE270" s="145">
        <f t="shared" si="4"/>
        <v>0</v>
      </c>
      <c r="BF270" s="145">
        <f t="shared" si="5"/>
        <v>0</v>
      </c>
      <c r="BG270" s="145">
        <f t="shared" si="6"/>
        <v>0</v>
      </c>
      <c r="BH270" s="145">
        <f t="shared" si="7"/>
        <v>0</v>
      </c>
      <c r="BI270" s="145">
        <f t="shared" si="8"/>
        <v>0</v>
      </c>
      <c r="BJ270" s="14" t="s">
        <v>146</v>
      </c>
      <c r="BK270" s="145">
        <f t="shared" si="9"/>
        <v>0</v>
      </c>
      <c r="BL270" s="14" t="s">
        <v>145</v>
      </c>
      <c r="BM270" s="144" t="s">
        <v>246</v>
      </c>
    </row>
    <row r="271" spans="1:65" s="2" customFormat="1" ht="38" customHeight="1">
      <c r="A271" s="26"/>
      <c r="B271" s="156"/>
      <c r="C271" s="157" t="s">
        <v>247</v>
      </c>
      <c r="D271" s="157" t="s">
        <v>141</v>
      </c>
      <c r="E271" s="158" t="s">
        <v>248</v>
      </c>
      <c r="F271" s="159" t="s">
        <v>249</v>
      </c>
      <c r="G271" s="160" t="s">
        <v>198</v>
      </c>
      <c r="H271" s="161">
        <v>17580.915000000001</v>
      </c>
      <c r="I271" s="162"/>
      <c r="J271" s="162">
        <f t="shared" si="0"/>
        <v>0</v>
      </c>
      <c r="K271" s="139"/>
      <c r="L271" s="27"/>
      <c r="M271" s="140" t="s">
        <v>1</v>
      </c>
      <c r="N271" s="141" t="s">
        <v>35</v>
      </c>
      <c r="O271" s="142">
        <v>0</v>
      </c>
      <c r="P271" s="142">
        <f t="shared" si="1"/>
        <v>0</v>
      </c>
      <c r="Q271" s="142">
        <v>0</v>
      </c>
      <c r="R271" s="142">
        <f t="shared" si="2"/>
        <v>0</v>
      </c>
      <c r="S271" s="142">
        <v>0</v>
      </c>
      <c r="T271" s="143">
        <f t="shared" si="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44" t="s">
        <v>145</v>
      </c>
      <c r="AT271" s="144" t="s">
        <v>141</v>
      </c>
      <c r="AU271" s="144" t="s">
        <v>146</v>
      </c>
      <c r="AY271" s="14" t="s">
        <v>136</v>
      </c>
      <c r="BE271" s="145">
        <f t="shared" si="4"/>
        <v>0</v>
      </c>
      <c r="BF271" s="145">
        <f t="shared" si="5"/>
        <v>0</v>
      </c>
      <c r="BG271" s="145">
        <f t="shared" si="6"/>
        <v>0</v>
      </c>
      <c r="BH271" s="145">
        <f t="shared" si="7"/>
        <v>0</v>
      </c>
      <c r="BI271" s="145">
        <f t="shared" si="8"/>
        <v>0</v>
      </c>
      <c r="BJ271" s="14" t="s">
        <v>146</v>
      </c>
      <c r="BK271" s="145">
        <f t="shared" si="9"/>
        <v>0</v>
      </c>
      <c r="BL271" s="14" t="s">
        <v>145</v>
      </c>
      <c r="BM271" s="144" t="s">
        <v>250</v>
      </c>
    </row>
    <row r="272" spans="1:65" s="2" customFormat="1" ht="44.25" customHeight="1">
      <c r="A272" s="26"/>
      <c r="B272" s="156"/>
      <c r="C272" s="157" t="s">
        <v>251</v>
      </c>
      <c r="D272" s="157" t="s">
        <v>141</v>
      </c>
      <c r="E272" s="158" t="s">
        <v>252</v>
      </c>
      <c r="F272" s="159" t="s">
        <v>253</v>
      </c>
      <c r="G272" s="160" t="s">
        <v>198</v>
      </c>
      <c r="H272" s="161">
        <v>210970.98</v>
      </c>
      <c r="I272" s="162"/>
      <c r="J272" s="162">
        <f t="shared" si="0"/>
        <v>0</v>
      </c>
      <c r="K272" s="139"/>
      <c r="L272" s="27"/>
      <c r="M272" s="140" t="s">
        <v>1</v>
      </c>
      <c r="N272" s="141" t="s">
        <v>35</v>
      </c>
      <c r="O272" s="142">
        <v>0</v>
      </c>
      <c r="P272" s="142">
        <f t="shared" si="1"/>
        <v>0</v>
      </c>
      <c r="Q272" s="142">
        <v>0</v>
      </c>
      <c r="R272" s="142">
        <f t="shared" si="2"/>
        <v>0</v>
      </c>
      <c r="S272" s="142">
        <v>0</v>
      </c>
      <c r="T272" s="143">
        <f t="shared" si="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44" t="s">
        <v>145</v>
      </c>
      <c r="AT272" s="144" t="s">
        <v>141</v>
      </c>
      <c r="AU272" s="144" t="s">
        <v>146</v>
      </c>
      <c r="AY272" s="14" t="s">
        <v>136</v>
      </c>
      <c r="BE272" s="145">
        <f t="shared" si="4"/>
        <v>0</v>
      </c>
      <c r="BF272" s="145">
        <f t="shared" si="5"/>
        <v>0</v>
      </c>
      <c r="BG272" s="145">
        <f t="shared" si="6"/>
        <v>0</v>
      </c>
      <c r="BH272" s="145">
        <f t="shared" si="7"/>
        <v>0</v>
      </c>
      <c r="BI272" s="145">
        <f t="shared" si="8"/>
        <v>0</v>
      </c>
      <c r="BJ272" s="14" t="s">
        <v>146</v>
      </c>
      <c r="BK272" s="145">
        <f t="shared" si="9"/>
        <v>0</v>
      </c>
      <c r="BL272" s="14" t="s">
        <v>145</v>
      </c>
      <c r="BM272" s="144" t="s">
        <v>254</v>
      </c>
    </row>
    <row r="273" spans="1:65" s="2" customFormat="1" ht="24.25" customHeight="1">
      <c r="A273" s="26"/>
      <c r="B273" s="156"/>
      <c r="C273" s="157" t="s">
        <v>255</v>
      </c>
      <c r="D273" s="157" t="s">
        <v>141</v>
      </c>
      <c r="E273" s="158" t="s">
        <v>256</v>
      </c>
      <c r="F273" s="159" t="s">
        <v>257</v>
      </c>
      <c r="G273" s="160" t="s">
        <v>198</v>
      </c>
      <c r="H273" s="161">
        <v>5.9459999999999997</v>
      </c>
      <c r="I273" s="162"/>
      <c r="J273" s="162">
        <f t="shared" si="0"/>
        <v>0</v>
      </c>
      <c r="K273" s="139"/>
      <c r="L273" s="27"/>
      <c r="M273" s="140" t="s">
        <v>1</v>
      </c>
      <c r="N273" s="141" t="s">
        <v>35</v>
      </c>
      <c r="O273" s="142">
        <v>0</v>
      </c>
      <c r="P273" s="142">
        <f t="shared" si="1"/>
        <v>0</v>
      </c>
      <c r="Q273" s="142">
        <v>0</v>
      </c>
      <c r="R273" s="142">
        <f t="shared" si="2"/>
        <v>0</v>
      </c>
      <c r="S273" s="142">
        <v>0</v>
      </c>
      <c r="T273" s="143">
        <f t="shared" si="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44" t="s">
        <v>145</v>
      </c>
      <c r="AT273" s="144" t="s">
        <v>141</v>
      </c>
      <c r="AU273" s="144" t="s">
        <v>146</v>
      </c>
      <c r="AY273" s="14" t="s">
        <v>136</v>
      </c>
      <c r="BE273" s="145">
        <f t="shared" si="4"/>
        <v>0</v>
      </c>
      <c r="BF273" s="145">
        <f t="shared" si="5"/>
        <v>0</v>
      </c>
      <c r="BG273" s="145">
        <f t="shared" si="6"/>
        <v>0</v>
      </c>
      <c r="BH273" s="145">
        <f t="shared" si="7"/>
        <v>0</v>
      </c>
      <c r="BI273" s="145">
        <f t="shared" si="8"/>
        <v>0</v>
      </c>
      <c r="BJ273" s="14" t="s">
        <v>146</v>
      </c>
      <c r="BK273" s="145">
        <f t="shared" si="9"/>
        <v>0</v>
      </c>
      <c r="BL273" s="14" t="s">
        <v>145</v>
      </c>
      <c r="BM273" s="144" t="s">
        <v>258</v>
      </c>
    </row>
    <row r="274" spans="1:65" s="2" customFormat="1" ht="24.25" customHeight="1">
      <c r="A274" s="26"/>
      <c r="B274" s="156"/>
      <c r="C274" s="157" t="s">
        <v>259</v>
      </c>
      <c r="D274" s="157" t="s">
        <v>141</v>
      </c>
      <c r="E274" s="158" t="s">
        <v>260</v>
      </c>
      <c r="F274" s="159" t="s">
        <v>261</v>
      </c>
      <c r="G274" s="160" t="s">
        <v>198</v>
      </c>
      <c r="H274" s="161">
        <v>5.9459999999999997</v>
      </c>
      <c r="I274" s="162"/>
      <c r="J274" s="162">
        <f t="shared" si="0"/>
        <v>0</v>
      </c>
      <c r="K274" s="139"/>
      <c r="L274" s="27"/>
      <c r="M274" s="140" t="s">
        <v>1</v>
      </c>
      <c r="N274" s="141" t="s">
        <v>35</v>
      </c>
      <c r="O274" s="142">
        <v>0</v>
      </c>
      <c r="P274" s="142">
        <f t="shared" si="1"/>
        <v>0</v>
      </c>
      <c r="Q274" s="142">
        <v>0</v>
      </c>
      <c r="R274" s="142">
        <f t="shared" si="2"/>
        <v>0</v>
      </c>
      <c r="S274" s="142">
        <v>0</v>
      </c>
      <c r="T274" s="143">
        <f t="shared" si="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44" t="s">
        <v>145</v>
      </c>
      <c r="AT274" s="144" t="s">
        <v>141</v>
      </c>
      <c r="AU274" s="144" t="s">
        <v>146</v>
      </c>
      <c r="AY274" s="14" t="s">
        <v>136</v>
      </c>
      <c r="BE274" s="145">
        <f t="shared" si="4"/>
        <v>0</v>
      </c>
      <c r="BF274" s="145">
        <f t="shared" si="5"/>
        <v>0</v>
      </c>
      <c r="BG274" s="145">
        <f t="shared" si="6"/>
        <v>0</v>
      </c>
      <c r="BH274" s="145">
        <f t="shared" si="7"/>
        <v>0</v>
      </c>
      <c r="BI274" s="145">
        <f t="shared" si="8"/>
        <v>0</v>
      </c>
      <c r="BJ274" s="14" t="s">
        <v>146</v>
      </c>
      <c r="BK274" s="145">
        <f t="shared" si="9"/>
        <v>0</v>
      </c>
      <c r="BL274" s="14" t="s">
        <v>145</v>
      </c>
      <c r="BM274" s="144" t="s">
        <v>262</v>
      </c>
    </row>
    <row r="275" spans="1:65" s="2" customFormat="1" ht="33" customHeight="1">
      <c r="A275" s="26"/>
      <c r="B275" s="156"/>
      <c r="C275" s="157" t="s">
        <v>263</v>
      </c>
      <c r="D275" s="157" t="s">
        <v>141</v>
      </c>
      <c r="E275" s="158" t="s">
        <v>264</v>
      </c>
      <c r="F275" s="159" t="s">
        <v>265</v>
      </c>
      <c r="G275" s="160" t="s">
        <v>198</v>
      </c>
      <c r="H275" s="161">
        <v>28.35</v>
      </c>
      <c r="I275" s="162"/>
      <c r="J275" s="162">
        <f t="shared" ref="J275:J306" si="10">ROUND(I275*H275,2)</f>
        <v>0</v>
      </c>
      <c r="K275" s="139"/>
      <c r="L275" s="27"/>
      <c r="M275" s="140" t="s">
        <v>1</v>
      </c>
      <c r="N275" s="141" t="s">
        <v>35</v>
      </c>
      <c r="O275" s="142">
        <v>0</v>
      </c>
      <c r="P275" s="142">
        <f t="shared" ref="P275:P306" si="11">O275*H275</f>
        <v>0</v>
      </c>
      <c r="Q275" s="142">
        <v>0</v>
      </c>
      <c r="R275" s="142">
        <f t="shared" ref="R275:R306" si="12">Q275*H275</f>
        <v>0</v>
      </c>
      <c r="S275" s="142">
        <v>0</v>
      </c>
      <c r="T275" s="143">
        <f t="shared" ref="T275:T306" si="13">S275*H275</f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44" t="s">
        <v>145</v>
      </c>
      <c r="AT275" s="144" t="s">
        <v>141</v>
      </c>
      <c r="AU275" s="144" t="s">
        <v>146</v>
      </c>
      <c r="AY275" s="14" t="s">
        <v>136</v>
      </c>
      <c r="BE275" s="145">
        <f t="shared" ref="BE275:BE306" si="14">IF(N275="základná",J275,0)</f>
        <v>0</v>
      </c>
      <c r="BF275" s="145">
        <f t="shared" ref="BF275:BF306" si="15">IF(N275="znížená",J275,0)</f>
        <v>0</v>
      </c>
      <c r="BG275" s="145">
        <f t="shared" ref="BG275:BG306" si="16">IF(N275="zákl. prenesená",J275,0)</f>
        <v>0</v>
      </c>
      <c r="BH275" s="145">
        <f t="shared" ref="BH275:BH306" si="17">IF(N275="zníž. prenesená",J275,0)</f>
        <v>0</v>
      </c>
      <c r="BI275" s="145">
        <f t="shared" ref="BI275:BI306" si="18">IF(N275="nulová",J275,0)</f>
        <v>0</v>
      </c>
      <c r="BJ275" s="14" t="s">
        <v>146</v>
      </c>
      <c r="BK275" s="145">
        <f t="shared" ref="BK275:BK306" si="19">ROUND(I275*H275,2)</f>
        <v>0</v>
      </c>
      <c r="BL275" s="14" t="s">
        <v>145</v>
      </c>
      <c r="BM275" s="144" t="s">
        <v>266</v>
      </c>
    </row>
    <row r="276" spans="1:65" s="2" customFormat="1" ht="23.5" customHeight="1">
      <c r="A276" s="26"/>
      <c r="B276" s="156"/>
      <c r="C276" s="157" t="s">
        <v>267</v>
      </c>
      <c r="D276" s="157" t="s">
        <v>141</v>
      </c>
      <c r="E276" s="158" t="s">
        <v>268</v>
      </c>
      <c r="F276" s="159" t="s">
        <v>2967</v>
      </c>
      <c r="G276" s="160" t="s">
        <v>198</v>
      </c>
      <c r="H276" s="161">
        <v>17580.915000000001</v>
      </c>
      <c r="I276" s="162"/>
      <c r="J276" s="162">
        <f t="shared" si="10"/>
        <v>0</v>
      </c>
      <c r="K276" s="139"/>
      <c r="L276" s="27"/>
      <c r="M276" s="140" t="s">
        <v>1</v>
      </c>
      <c r="N276" s="141" t="s">
        <v>35</v>
      </c>
      <c r="O276" s="142">
        <v>0</v>
      </c>
      <c r="P276" s="142">
        <f t="shared" si="11"/>
        <v>0</v>
      </c>
      <c r="Q276" s="142">
        <v>0</v>
      </c>
      <c r="R276" s="142">
        <f t="shared" si="12"/>
        <v>0</v>
      </c>
      <c r="S276" s="142">
        <v>0</v>
      </c>
      <c r="T276" s="143">
        <f t="shared" si="1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44" t="s">
        <v>145</v>
      </c>
      <c r="AT276" s="144" t="s">
        <v>141</v>
      </c>
      <c r="AU276" s="144" t="s">
        <v>146</v>
      </c>
      <c r="AY276" s="14" t="s">
        <v>136</v>
      </c>
      <c r="BE276" s="145">
        <f t="shared" si="14"/>
        <v>0</v>
      </c>
      <c r="BF276" s="145">
        <f t="shared" si="15"/>
        <v>0</v>
      </c>
      <c r="BG276" s="145">
        <f t="shared" si="16"/>
        <v>0</v>
      </c>
      <c r="BH276" s="145">
        <f t="shared" si="17"/>
        <v>0</v>
      </c>
      <c r="BI276" s="145">
        <f t="shared" si="18"/>
        <v>0</v>
      </c>
      <c r="BJ276" s="14" t="s">
        <v>146</v>
      </c>
      <c r="BK276" s="145">
        <f t="shared" si="19"/>
        <v>0</v>
      </c>
      <c r="BL276" s="14" t="s">
        <v>145</v>
      </c>
      <c r="BM276" s="144" t="s">
        <v>269</v>
      </c>
    </row>
    <row r="277" spans="1:65" s="2" customFormat="1" ht="24.25" customHeight="1">
      <c r="A277" s="26"/>
      <c r="B277" s="156"/>
      <c r="C277" s="157" t="s">
        <v>270</v>
      </c>
      <c r="D277" s="157" t="s">
        <v>141</v>
      </c>
      <c r="E277" s="158" t="s">
        <v>271</v>
      </c>
      <c r="F277" s="159" t="s">
        <v>272</v>
      </c>
      <c r="G277" s="160" t="s">
        <v>198</v>
      </c>
      <c r="H277" s="161">
        <v>12855.028</v>
      </c>
      <c r="I277" s="162"/>
      <c r="J277" s="162">
        <f t="shared" si="10"/>
        <v>0</v>
      </c>
      <c r="K277" s="139"/>
      <c r="L277" s="27"/>
      <c r="M277" s="140" t="s">
        <v>1</v>
      </c>
      <c r="N277" s="141" t="s">
        <v>35</v>
      </c>
      <c r="O277" s="142">
        <v>0</v>
      </c>
      <c r="P277" s="142">
        <f t="shared" si="11"/>
        <v>0</v>
      </c>
      <c r="Q277" s="142">
        <v>0</v>
      </c>
      <c r="R277" s="142">
        <f t="shared" si="12"/>
        <v>0</v>
      </c>
      <c r="S277" s="142">
        <v>0</v>
      </c>
      <c r="T277" s="143">
        <f t="shared" si="1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44" t="s">
        <v>145</v>
      </c>
      <c r="AT277" s="144" t="s">
        <v>141</v>
      </c>
      <c r="AU277" s="144" t="s">
        <v>146</v>
      </c>
      <c r="AY277" s="14" t="s">
        <v>136</v>
      </c>
      <c r="BE277" s="145">
        <f t="shared" si="14"/>
        <v>0</v>
      </c>
      <c r="BF277" s="145">
        <f t="shared" si="15"/>
        <v>0</v>
      </c>
      <c r="BG277" s="145">
        <f t="shared" si="16"/>
        <v>0</v>
      </c>
      <c r="BH277" s="145">
        <f t="shared" si="17"/>
        <v>0</v>
      </c>
      <c r="BI277" s="145">
        <f t="shared" si="18"/>
        <v>0</v>
      </c>
      <c r="BJ277" s="14" t="s">
        <v>146</v>
      </c>
      <c r="BK277" s="145">
        <f t="shared" si="19"/>
        <v>0</v>
      </c>
      <c r="BL277" s="14" t="s">
        <v>145</v>
      </c>
      <c r="BM277" s="144" t="s">
        <v>273</v>
      </c>
    </row>
    <row r="278" spans="1:65" s="2" customFormat="1" ht="16.5" customHeight="1">
      <c r="A278" s="26"/>
      <c r="B278" s="156"/>
      <c r="C278" s="163" t="s">
        <v>274</v>
      </c>
      <c r="D278" s="163" t="s">
        <v>227</v>
      </c>
      <c r="E278" s="164" t="s">
        <v>275</v>
      </c>
      <c r="F278" s="165" t="s">
        <v>276</v>
      </c>
      <c r="G278" s="166" t="s">
        <v>198</v>
      </c>
      <c r="H278" s="167">
        <v>12855.028</v>
      </c>
      <c r="I278" s="168"/>
      <c r="J278" s="168">
        <f t="shared" si="10"/>
        <v>0</v>
      </c>
      <c r="K278" s="146"/>
      <c r="L278" s="147"/>
      <c r="M278" s="148" t="s">
        <v>1</v>
      </c>
      <c r="N278" s="149" t="s">
        <v>35</v>
      </c>
      <c r="O278" s="142">
        <v>0</v>
      </c>
      <c r="P278" s="142">
        <f t="shared" si="11"/>
        <v>0</v>
      </c>
      <c r="Q278" s="142">
        <v>0</v>
      </c>
      <c r="R278" s="142">
        <f t="shared" si="12"/>
        <v>0</v>
      </c>
      <c r="S278" s="142">
        <v>0</v>
      </c>
      <c r="T278" s="143">
        <f t="shared" si="1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44" t="s">
        <v>168</v>
      </c>
      <c r="AT278" s="144" t="s">
        <v>227</v>
      </c>
      <c r="AU278" s="144" t="s">
        <v>146</v>
      </c>
      <c r="AY278" s="14" t="s">
        <v>136</v>
      </c>
      <c r="BE278" s="145">
        <f t="shared" si="14"/>
        <v>0</v>
      </c>
      <c r="BF278" s="145">
        <f t="shared" si="15"/>
        <v>0</v>
      </c>
      <c r="BG278" s="145">
        <f t="shared" si="16"/>
        <v>0</v>
      </c>
      <c r="BH278" s="145">
        <f t="shared" si="17"/>
        <v>0</v>
      </c>
      <c r="BI278" s="145">
        <f t="shared" si="18"/>
        <v>0</v>
      </c>
      <c r="BJ278" s="14" t="s">
        <v>146</v>
      </c>
      <c r="BK278" s="145">
        <f t="shared" si="19"/>
        <v>0</v>
      </c>
      <c r="BL278" s="14" t="s">
        <v>145</v>
      </c>
      <c r="BM278" s="144" t="s">
        <v>277</v>
      </c>
    </row>
    <row r="279" spans="1:65" s="2" customFormat="1" ht="24.25" customHeight="1">
      <c r="A279" s="26"/>
      <c r="B279" s="156"/>
      <c r="C279" s="157" t="s">
        <v>278</v>
      </c>
      <c r="D279" s="157" t="s">
        <v>141</v>
      </c>
      <c r="E279" s="158" t="s">
        <v>279</v>
      </c>
      <c r="F279" s="159" t="s">
        <v>280</v>
      </c>
      <c r="G279" s="160" t="s">
        <v>198</v>
      </c>
      <c r="H279" s="161">
        <v>3229.53</v>
      </c>
      <c r="I279" s="162"/>
      <c r="J279" s="162">
        <f t="shared" si="10"/>
        <v>0</v>
      </c>
      <c r="K279" s="139"/>
      <c r="L279" s="27"/>
      <c r="M279" s="140" t="s">
        <v>1</v>
      </c>
      <c r="N279" s="141" t="s">
        <v>35</v>
      </c>
      <c r="O279" s="142">
        <v>0</v>
      </c>
      <c r="P279" s="142">
        <f t="shared" si="11"/>
        <v>0</v>
      </c>
      <c r="Q279" s="142">
        <v>0</v>
      </c>
      <c r="R279" s="142">
        <f t="shared" si="12"/>
        <v>0</v>
      </c>
      <c r="S279" s="142">
        <v>0</v>
      </c>
      <c r="T279" s="143">
        <f t="shared" si="1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44" t="s">
        <v>145</v>
      </c>
      <c r="AT279" s="144" t="s">
        <v>141</v>
      </c>
      <c r="AU279" s="144" t="s">
        <v>146</v>
      </c>
      <c r="AY279" s="14" t="s">
        <v>136</v>
      </c>
      <c r="BE279" s="145">
        <f t="shared" si="14"/>
        <v>0</v>
      </c>
      <c r="BF279" s="145">
        <f t="shared" si="15"/>
        <v>0</v>
      </c>
      <c r="BG279" s="145">
        <f t="shared" si="16"/>
        <v>0</v>
      </c>
      <c r="BH279" s="145">
        <f t="shared" si="17"/>
        <v>0</v>
      </c>
      <c r="BI279" s="145">
        <f t="shared" si="18"/>
        <v>0</v>
      </c>
      <c r="BJ279" s="14" t="s">
        <v>146</v>
      </c>
      <c r="BK279" s="145">
        <f t="shared" si="19"/>
        <v>0</v>
      </c>
      <c r="BL279" s="14" t="s">
        <v>145</v>
      </c>
      <c r="BM279" s="144" t="s">
        <v>281</v>
      </c>
    </row>
    <row r="280" spans="1:65" s="2" customFormat="1" ht="16.5" customHeight="1">
      <c r="A280" s="26"/>
      <c r="B280" s="156"/>
      <c r="C280" s="163" t="s">
        <v>282</v>
      </c>
      <c r="D280" s="163" t="s">
        <v>227</v>
      </c>
      <c r="E280" s="164" t="s">
        <v>283</v>
      </c>
      <c r="F280" s="165" t="s">
        <v>284</v>
      </c>
      <c r="G280" s="166" t="s">
        <v>285</v>
      </c>
      <c r="H280" s="167">
        <v>6136.107</v>
      </c>
      <c r="I280" s="168"/>
      <c r="J280" s="168">
        <f t="shared" si="10"/>
        <v>0</v>
      </c>
      <c r="K280" s="146"/>
      <c r="L280" s="147"/>
      <c r="M280" s="148" t="s">
        <v>1</v>
      </c>
      <c r="N280" s="149" t="s">
        <v>35</v>
      </c>
      <c r="O280" s="142">
        <v>0</v>
      </c>
      <c r="P280" s="142">
        <f t="shared" si="11"/>
        <v>0</v>
      </c>
      <c r="Q280" s="142">
        <v>0</v>
      </c>
      <c r="R280" s="142">
        <f t="shared" si="12"/>
        <v>0</v>
      </c>
      <c r="S280" s="142">
        <v>0</v>
      </c>
      <c r="T280" s="143">
        <f t="shared" si="1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44" t="s">
        <v>168</v>
      </c>
      <c r="AT280" s="144" t="s">
        <v>227</v>
      </c>
      <c r="AU280" s="144" t="s">
        <v>146</v>
      </c>
      <c r="AY280" s="14" t="s">
        <v>136</v>
      </c>
      <c r="BE280" s="145">
        <f t="shared" si="14"/>
        <v>0</v>
      </c>
      <c r="BF280" s="145">
        <f t="shared" si="15"/>
        <v>0</v>
      </c>
      <c r="BG280" s="145">
        <f t="shared" si="16"/>
        <v>0</v>
      </c>
      <c r="BH280" s="145">
        <f t="shared" si="17"/>
        <v>0</v>
      </c>
      <c r="BI280" s="145">
        <f t="shared" si="18"/>
        <v>0</v>
      </c>
      <c r="BJ280" s="14" t="s">
        <v>146</v>
      </c>
      <c r="BK280" s="145">
        <f t="shared" si="19"/>
        <v>0</v>
      </c>
      <c r="BL280" s="14" t="s">
        <v>145</v>
      </c>
      <c r="BM280" s="144" t="s">
        <v>286</v>
      </c>
    </row>
    <row r="281" spans="1:65" s="2" customFormat="1" ht="24.25" customHeight="1">
      <c r="A281" s="26"/>
      <c r="B281" s="156"/>
      <c r="C281" s="157" t="s">
        <v>287</v>
      </c>
      <c r="D281" s="157" t="s">
        <v>141</v>
      </c>
      <c r="E281" s="158" t="s">
        <v>288</v>
      </c>
      <c r="F281" s="159" t="s">
        <v>289</v>
      </c>
      <c r="G281" s="160" t="s">
        <v>144</v>
      </c>
      <c r="H281" s="161">
        <v>1392.664</v>
      </c>
      <c r="I281" s="162"/>
      <c r="J281" s="162">
        <f t="shared" si="10"/>
        <v>0</v>
      </c>
      <c r="K281" s="139"/>
      <c r="L281" s="27"/>
      <c r="M281" s="140" t="s">
        <v>1</v>
      </c>
      <c r="N281" s="141" t="s">
        <v>35</v>
      </c>
      <c r="O281" s="142">
        <v>0</v>
      </c>
      <c r="P281" s="142">
        <f t="shared" si="11"/>
        <v>0</v>
      </c>
      <c r="Q281" s="142">
        <v>0</v>
      </c>
      <c r="R281" s="142">
        <f t="shared" si="12"/>
        <v>0</v>
      </c>
      <c r="S281" s="142">
        <v>0</v>
      </c>
      <c r="T281" s="143">
        <f t="shared" si="1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44" t="s">
        <v>145</v>
      </c>
      <c r="AT281" s="144" t="s">
        <v>141</v>
      </c>
      <c r="AU281" s="144" t="s">
        <v>146</v>
      </c>
      <c r="AY281" s="14" t="s">
        <v>136</v>
      </c>
      <c r="BE281" s="145">
        <f t="shared" si="14"/>
        <v>0</v>
      </c>
      <c r="BF281" s="145">
        <f t="shared" si="15"/>
        <v>0</v>
      </c>
      <c r="BG281" s="145">
        <f t="shared" si="16"/>
        <v>0</v>
      </c>
      <c r="BH281" s="145">
        <f t="shared" si="17"/>
        <v>0</v>
      </c>
      <c r="BI281" s="145">
        <f t="shared" si="18"/>
        <v>0</v>
      </c>
      <c r="BJ281" s="14" t="s">
        <v>146</v>
      </c>
      <c r="BK281" s="145">
        <f t="shared" si="19"/>
        <v>0</v>
      </c>
      <c r="BL281" s="14" t="s">
        <v>145</v>
      </c>
      <c r="BM281" s="144" t="s">
        <v>290</v>
      </c>
    </row>
    <row r="282" spans="1:65" s="2" customFormat="1" ht="16.5" customHeight="1">
      <c r="A282" s="26"/>
      <c r="B282" s="156"/>
      <c r="C282" s="163" t="s">
        <v>291</v>
      </c>
      <c r="D282" s="163" t="s">
        <v>227</v>
      </c>
      <c r="E282" s="164" t="s">
        <v>292</v>
      </c>
      <c r="F282" s="165" t="s">
        <v>293</v>
      </c>
      <c r="G282" s="166" t="s">
        <v>294</v>
      </c>
      <c r="H282" s="167">
        <v>41.78</v>
      </c>
      <c r="I282" s="168"/>
      <c r="J282" s="168">
        <f t="shared" si="10"/>
        <v>0</v>
      </c>
      <c r="K282" s="146"/>
      <c r="L282" s="147"/>
      <c r="M282" s="148" t="s">
        <v>1</v>
      </c>
      <c r="N282" s="149" t="s">
        <v>35</v>
      </c>
      <c r="O282" s="142">
        <v>0</v>
      </c>
      <c r="P282" s="142">
        <f t="shared" si="11"/>
        <v>0</v>
      </c>
      <c r="Q282" s="142">
        <v>0</v>
      </c>
      <c r="R282" s="142">
        <f t="shared" si="12"/>
        <v>0</v>
      </c>
      <c r="S282" s="142">
        <v>0</v>
      </c>
      <c r="T282" s="143">
        <f t="shared" si="1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44" t="s">
        <v>168</v>
      </c>
      <c r="AT282" s="144" t="s">
        <v>227</v>
      </c>
      <c r="AU282" s="144" t="s">
        <v>146</v>
      </c>
      <c r="AY282" s="14" t="s">
        <v>136</v>
      </c>
      <c r="BE282" s="145">
        <f t="shared" si="14"/>
        <v>0</v>
      </c>
      <c r="BF282" s="145">
        <f t="shared" si="15"/>
        <v>0</v>
      </c>
      <c r="BG282" s="145">
        <f t="shared" si="16"/>
        <v>0</v>
      </c>
      <c r="BH282" s="145">
        <f t="shared" si="17"/>
        <v>0</v>
      </c>
      <c r="BI282" s="145">
        <f t="shared" si="18"/>
        <v>0</v>
      </c>
      <c r="BJ282" s="14" t="s">
        <v>146</v>
      </c>
      <c r="BK282" s="145">
        <f t="shared" si="19"/>
        <v>0</v>
      </c>
      <c r="BL282" s="14" t="s">
        <v>145</v>
      </c>
      <c r="BM282" s="144" t="s">
        <v>295</v>
      </c>
    </row>
    <row r="283" spans="1:65" s="2" customFormat="1" ht="21.75" customHeight="1">
      <c r="A283" s="26"/>
      <c r="B283" s="156"/>
      <c r="C283" s="157" t="s">
        <v>296</v>
      </c>
      <c r="D283" s="157" t="s">
        <v>141</v>
      </c>
      <c r="E283" s="158" t="s">
        <v>297</v>
      </c>
      <c r="F283" s="159" t="s">
        <v>298</v>
      </c>
      <c r="G283" s="160" t="s">
        <v>144</v>
      </c>
      <c r="H283" s="161">
        <v>6601.0349999999999</v>
      </c>
      <c r="I283" s="162"/>
      <c r="J283" s="162">
        <f t="shared" si="10"/>
        <v>0</v>
      </c>
      <c r="K283" s="139"/>
      <c r="L283" s="27"/>
      <c r="M283" s="140" t="s">
        <v>1</v>
      </c>
      <c r="N283" s="141" t="s">
        <v>35</v>
      </c>
      <c r="O283" s="142">
        <v>0</v>
      </c>
      <c r="P283" s="142">
        <f t="shared" si="11"/>
        <v>0</v>
      </c>
      <c r="Q283" s="142">
        <v>0</v>
      </c>
      <c r="R283" s="142">
        <f t="shared" si="12"/>
        <v>0</v>
      </c>
      <c r="S283" s="142">
        <v>0</v>
      </c>
      <c r="T283" s="143">
        <f t="shared" si="1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44" t="s">
        <v>145</v>
      </c>
      <c r="AT283" s="144" t="s">
        <v>141</v>
      </c>
      <c r="AU283" s="144" t="s">
        <v>146</v>
      </c>
      <c r="AY283" s="14" t="s">
        <v>136</v>
      </c>
      <c r="BE283" s="145">
        <f t="shared" si="14"/>
        <v>0</v>
      </c>
      <c r="BF283" s="145">
        <f t="shared" si="15"/>
        <v>0</v>
      </c>
      <c r="BG283" s="145">
        <f t="shared" si="16"/>
        <v>0</v>
      </c>
      <c r="BH283" s="145">
        <f t="shared" si="17"/>
        <v>0</v>
      </c>
      <c r="BI283" s="145">
        <f t="shared" si="18"/>
        <v>0</v>
      </c>
      <c r="BJ283" s="14" t="s">
        <v>146</v>
      </c>
      <c r="BK283" s="145">
        <f t="shared" si="19"/>
        <v>0</v>
      </c>
      <c r="BL283" s="14" t="s">
        <v>145</v>
      </c>
      <c r="BM283" s="144" t="s">
        <v>299</v>
      </c>
    </row>
    <row r="284" spans="1:65" s="2" customFormat="1" ht="33" customHeight="1">
      <c r="A284" s="26"/>
      <c r="B284" s="156"/>
      <c r="C284" s="157" t="s">
        <v>300</v>
      </c>
      <c r="D284" s="157" t="s">
        <v>141</v>
      </c>
      <c r="E284" s="158" t="s">
        <v>301</v>
      </c>
      <c r="F284" s="159" t="s">
        <v>302</v>
      </c>
      <c r="G284" s="160" t="s">
        <v>144</v>
      </c>
      <c r="H284" s="161">
        <v>1392.664</v>
      </c>
      <c r="I284" s="162"/>
      <c r="J284" s="162">
        <f t="shared" si="10"/>
        <v>0</v>
      </c>
      <c r="K284" s="139"/>
      <c r="L284" s="27"/>
      <c r="M284" s="140" t="s">
        <v>1</v>
      </c>
      <c r="N284" s="141" t="s">
        <v>35</v>
      </c>
      <c r="O284" s="142">
        <v>0</v>
      </c>
      <c r="P284" s="142">
        <f t="shared" si="11"/>
        <v>0</v>
      </c>
      <c r="Q284" s="142">
        <v>0</v>
      </c>
      <c r="R284" s="142">
        <f t="shared" si="12"/>
        <v>0</v>
      </c>
      <c r="S284" s="142">
        <v>0</v>
      </c>
      <c r="T284" s="143">
        <f t="shared" si="13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44" t="s">
        <v>145</v>
      </c>
      <c r="AT284" s="144" t="s">
        <v>141</v>
      </c>
      <c r="AU284" s="144" t="s">
        <v>146</v>
      </c>
      <c r="AY284" s="14" t="s">
        <v>136</v>
      </c>
      <c r="BE284" s="145">
        <f t="shared" si="14"/>
        <v>0</v>
      </c>
      <c r="BF284" s="145">
        <f t="shared" si="15"/>
        <v>0</v>
      </c>
      <c r="BG284" s="145">
        <f t="shared" si="16"/>
        <v>0</v>
      </c>
      <c r="BH284" s="145">
        <f t="shared" si="17"/>
        <v>0</v>
      </c>
      <c r="BI284" s="145">
        <f t="shared" si="18"/>
        <v>0</v>
      </c>
      <c r="BJ284" s="14" t="s">
        <v>146</v>
      </c>
      <c r="BK284" s="145">
        <f t="shared" si="19"/>
        <v>0</v>
      </c>
      <c r="BL284" s="14" t="s">
        <v>145</v>
      </c>
      <c r="BM284" s="144" t="s">
        <v>303</v>
      </c>
    </row>
    <row r="285" spans="1:65" s="2" customFormat="1" ht="16.5" customHeight="1">
      <c r="A285" s="26"/>
      <c r="B285" s="156"/>
      <c r="C285" s="163" t="s">
        <v>304</v>
      </c>
      <c r="D285" s="163" t="s">
        <v>227</v>
      </c>
      <c r="E285" s="164" t="s">
        <v>305</v>
      </c>
      <c r="F285" s="165" t="s">
        <v>306</v>
      </c>
      <c r="G285" s="166" t="s">
        <v>1</v>
      </c>
      <c r="H285" s="167"/>
      <c r="I285" s="168"/>
      <c r="J285" s="168"/>
      <c r="K285" s="146"/>
      <c r="L285" s="147"/>
      <c r="M285" s="148" t="s">
        <v>1</v>
      </c>
      <c r="N285" s="149" t="s">
        <v>35</v>
      </c>
      <c r="O285" s="142">
        <v>0</v>
      </c>
      <c r="P285" s="142">
        <f t="shared" si="11"/>
        <v>0</v>
      </c>
      <c r="Q285" s="142">
        <v>0</v>
      </c>
      <c r="R285" s="142">
        <f t="shared" si="12"/>
        <v>0</v>
      </c>
      <c r="S285" s="142">
        <v>0</v>
      </c>
      <c r="T285" s="143">
        <f t="shared" si="1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44" t="s">
        <v>168</v>
      </c>
      <c r="AT285" s="144" t="s">
        <v>227</v>
      </c>
      <c r="AU285" s="144" t="s">
        <v>146</v>
      </c>
      <c r="AY285" s="14" t="s">
        <v>136</v>
      </c>
      <c r="BE285" s="145">
        <f t="shared" si="14"/>
        <v>0</v>
      </c>
      <c r="BF285" s="145">
        <f t="shared" si="15"/>
        <v>0</v>
      </c>
      <c r="BG285" s="145">
        <f t="shared" si="16"/>
        <v>0</v>
      </c>
      <c r="BH285" s="145">
        <f t="shared" si="17"/>
        <v>0</v>
      </c>
      <c r="BI285" s="145">
        <f t="shared" si="18"/>
        <v>0</v>
      </c>
      <c r="BJ285" s="14" t="s">
        <v>146</v>
      </c>
      <c r="BK285" s="145">
        <f t="shared" si="19"/>
        <v>0</v>
      </c>
      <c r="BL285" s="14" t="s">
        <v>145</v>
      </c>
      <c r="BM285" s="144" t="s">
        <v>307</v>
      </c>
    </row>
    <row r="286" spans="1:65" s="2" customFormat="1" ht="33" customHeight="1">
      <c r="A286" s="26"/>
      <c r="B286" s="156"/>
      <c r="C286" s="157" t="s">
        <v>308</v>
      </c>
      <c r="D286" s="157" t="s">
        <v>141</v>
      </c>
      <c r="E286" s="158" t="s">
        <v>309</v>
      </c>
      <c r="F286" s="159" t="s">
        <v>310</v>
      </c>
      <c r="G286" s="160" t="s">
        <v>144</v>
      </c>
      <c r="H286" s="161">
        <v>2281.8090000000002</v>
      </c>
      <c r="I286" s="162"/>
      <c r="J286" s="162">
        <f t="shared" si="10"/>
        <v>0</v>
      </c>
      <c r="K286" s="139"/>
      <c r="L286" s="27"/>
      <c r="M286" s="140" t="s">
        <v>1</v>
      </c>
      <c r="N286" s="141" t="s">
        <v>35</v>
      </c>
      <c r="O286" s="142">
        <v>0</v>
      </c>
      <c r="P286" s="142">
        <f t="shared" si="11"/>
        <v>0</v>
      </c>
      <c r="Q286" s="142">
        <v>0</v>
      </c>
      <c r="R286" s="142">
        <f t="shared" si="12"/>
        <v>0</v>
      </c>
      <c r="S286" s="142">
        <v>0</v>
      </c>
      <c r="T286" s="143">
        <f t="shared" si="1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44" t="s">
        <v>145</v>
      </c>
      <c r="AT286" s="144" t="s">
        <v>141</v>
      </c>
      <c r="AU286" s="144" t="s">
        <v>146</v>
      </c>
      <c r="AY286" s="14" t="s">
        <v>136</v>
      </c>
      <c r="BE286" s="145">
        <f t="shared" si="14"/>
        <v>0</v>
      </c>
      <c r="BF286" s="145">
        <f t="shared" si="15"/>
        <v>0</v>
      </c>
      <c r="BG286" s="145">
        <f t="shared" si="16"/>
        <v>0</v>
      </c>
      <c r="BH286" s="145">
        <f t="shared" si="17"/>
        <v>0</v>
      </c>
      <c r="BI286" s="145">
        <f t="shared" si="18"/>
        <v>0</v>
      </c>
      <c r="BJ286" s="14" t="s">
        <v>146</v>
      </c>
      <c r="BK286" s="145">
        <f t="shared" si="19"/>
        <v>0</v>
      </c>
      <c r="BL286" s="14" t="s">
        <v>145</v>
      </c>
      <c r="BM286" s="144" t="s">
        <v>311</v>
      </c>
    </row>
    <row r="287" spans="1:65" s="2" customFormat="1" ht="21.75" customHeight="1">
      <c r="A287" s="26"/>
      <c r="B287" s="156"/>
      <c r="C287" s="163" t="s">
        <v>312</v>
      </c>
      <c r="D287" s="163" t="s">
        <v>227</v>
      </c>
      <c r="E287" s="164" t="s">
        <v>313</v>
      </c>
      <c r="F287" s="165" t="s">
        <v>314</v>
      </c>
      <c r="G287" s="166" t="s">
        <v>144</v>
      </c>
      <c r="H287" s="167">
        <v>2738.1709999999998</v>
      </c>
      <c r="I287" s="168"/>
      <c r="J287" s="168">
        <f t="shared" si="10"/>
        <v>0</v>
      </c>
      <c r="K287" s="146"/>
      <c r="L287" s="147"/>
      <c r="M287" s="148" t="s">
        <v>1</v>
      </c>
      <c r="N287" s="149" t="s">
        <v>35</v>
      </c>
      <c r="O287" s="142">
        <v>0</v>
      </c>
      <c r="P287" s="142">
        <f t="shared" si="11"/>
        <v>0</v>
      </c>
      <c r="Q287" s="142">
        <v>0</v>
      </c>
      <c r="R287" s="142">
        <f t="shared" si="12"/>
        <v>0</v>
      </c>
      <c r="S287" s="142">
        <v>0</v>
      </c>
      <c r="T287" s="143">
        <f t="shared" si="1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44" t="s">
        <v>168</v>
      </c>
      <c r="AT287" s="144" t="s">
        <v>227</v>
      </c>
      <c r="AU287" s="144" t="s">
        <v>146</v>
      </c>
      <c r="AY287" s="14" t="s">
        <v>136</v>
      </c>
      <c r="BE287" s="145">
        <f t="shared" si="14"/>
        <v>0</v>
      </c>
      <c r="BF287" s="145">
        <f t="shared" si="15"/>
        <v>0</v>
      </c>
      <c r="BG287" s="145">
        <f t="shared" si="16"/>
        <v>0</v>
      </c>
      <c r="BH287" s="145">
        <f t="shared" si="17"/>
        <v>0</v>
      </c>
      <c r="BI287" s="145">
        <f t="shared" si="18"/>
        <v>0</v>
      </c>
      <c r="BJ287" s="14" t="s">
        <v>146</v>
      </c>
      <c r="BK287" s="145">
        <f t="shared" si="19"/>
        <v>0</v>
      </c>
      <c r="BL287" s="14" t="s">
        <v>145</v>
      </c>
      <c r="BM287" s="144" t="s">
        <v>315</v>
      </c>
    </row>
    <row r="288" spans="1:65" s="2" customFormat="1" ht="16.5" customHeight="1">
      <c r="A288" s="26"/>
      <c r="B288" s="156"/>
      <c r="C288" s="157" t="s">
        <v>316</v>
      </c>
      <c r="D288" s="157" t="s">
        <v>141</v>
      </c>
      <c r="E288" s="158" t="s">
        <v>317</v>
      </c>
      <c r="F288" s="159" t="s">
        <v>318</v>
      </c>
      <c r="G288" s="160" t="s">
        <v>171</v>
      </c>
      <c r="H288" s="161">
        <v>4842.1499999999996</v>
      </c>
      <c r="I288" s="162"/>
      <c r="J288" s="162">
        <f t="shared" si="10"/>
        <v>0</v>
      </c>
      <c r="K288" s="139"/>
      <c r="L288" s="27"/>
      <c r="M288" s="140" t="s">
        <v>1</v>
      </c>
      <c r="N288" s="141" t="s">
        <v>35</v>
      </c>
      <c r="O288" s="142">
        <v>0</v>
      </c>
      <c r="P288" s="142">
        <f t="shared" si="11"/>
        <v>0</v>
      </c>
      <c r="Q288" s="142">
        <v>0</v>
      </c>
      <c r="R288" s="142">
        <f t="shared" si="12"/>
        <v>0</v>
      </c>
      <c r="S288" s="142">
        <v>0</v>
      </c>
      <c r="T288" s="143">
        <f t="shared" si="1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44" t="s">
        <v>145</v>
      </c>
      <c r="AT288" s="144" t="s">
        <v>141</v>
      </c>
      <c r="AU288" s="144" t="s">
        <v>146</v>
      </c>
      <c r="AY288" s="14" t="s">
        <v>136</v>
      </c>
      <c r="BE288" s="145">
        <f t="shared" si="14"/>
        <v>0</v>
      </c>
      <c r="BF288" s="145">
        <f t="shared" si="15"/>
        <v>0</v>
      </c>
      <c r="BG288" s="145">
        <f t="shared" si="16"/>
        <v>0</v>
      </c>
      <c r="BH288" s="145">
        <f t="shared" si="17"/>
        <v>0</v>
      </c>
      <c r="BI288" s="145">
        <f t="shared" si="18"/>
        <v>0</v>
      </c>
      <c r="BJ288" s="14" t="s">
        <v>146</v>
      </c>
      <c r="BK288" s="145">
        <f t="shared" si="19"/>
        <v>0</v>
      </c>
      <c r="BL288" s="14" t="s">
        <v>145</v>
      </c>
      <c r="BM288" s="144" t="s">
        <v>319</v>
      </c>
    </row>
    <row r="289" spans="1:65" s="2" customFormat="1" ht="24.25" customHeight="1">
      <c r="A289" s="26"/>
      <c r="B289" s="156"/>
      <c r="C289" s="157" t="s">
        <v>320</v>
      </c>
      <c r="D289" s="157" t="s">
        <v>141</v>
      </c>
      <c r="E289" s="158" t="s">
        <v>321</v>
      </c>
      <c r="F289" s="159" t="s">
        <v>322</v>
      </c>
      <c r="G289" s="160" t="s">
        <v>323</v>
      </c>
      <c r="H289" s="161">
        <v>1721.2</v>
      </c>
      <c r="I289" s="162"/>
      <c r="J289" s="162">
        <f t="shared" si="10"/>
        <v>0</v>
      </c>
      <c r="K289" s="139"/>
      <c r="L289" s="27"/>
      <c r="M289" s="140" t="s">
        <v>1</v>
      </c>
      <c r="N289" s="141" t="s">
        <v>35</v>
      </c>
      <c r="O289" s="142">
        <v>0</v>
      </c>
      <c r="P289" s="142">
        <f t="shared" si="11"/>
        <v>0</v>
      </c>
      <c r="Q289" s="142">
        <v>0</v>
      </c>
      <c r="R289" s="142">
        <f t="shared" si="12"/>
        <v>0</v>
      </c>
      <c r="S289" s="142">
        <v>0</v>
      </c>
      <c r="T289" s="143">
        <f t="shared" si="13"/>
        <v>0</v>
      </c>
      <c r="U289" s="26"/>
      <c r="V289" s="26"/>
      <c r="W289" s="145"/>
      <c r="X289" s="26"/>
      <c r="Y289" s="26"/>
      <c r="Z289" s="26"/>
      <c r="AA289" s="26"/>
      <c r="AB289" s="26"/>
      <c r="AC289" s="26"/>
      <c r="AD289" s="26"/>
      <c r="AE289" s="26"/>
      <c r="AR289" s="144" t="s">
        <v>145</v>
      </c>
      <c r="AT289" s="144" t="s">
        <v>141</v>
      </c>
      <c r="AU289" s="144" t="s">
        <v>146</v>
      </c>
      <c r="AY289" s="14" t="s">
        <v>136</v>
      </c>
      <c r="BE289" s="145">
        <f t="shared" si="14"/>
        <v>0</v>
      </c>
      <c r="BF289" s="145">
        <f t="shared" si="15"/>
        <v>0</v>
      </c>
      <c r="BG289" s="145">
        <f t="shared" si="16"/>
        <v>0</v>
      </c>
      <c r="BH289" s="145">
        <f t="shared" si="17"/>
        <v>0</v>
      </c>
      <c r="BI289" s="145">
        <f t="shared" si="18"/>
        <v>0</v>
      </c>
      <c r="BJ289" s="14" t="s">
        <v>146</v>
      </c>
      <c r="BK289" s="145">
        <f t="shared" si="19"/>
        <v>0</v>
      </c>
      <c r="BL289" s="14" t="s">
        <v>145</v>
      </c>
      <c r="BM289" s="144" t="s">
        <v>324</v>
      </c>
    </row>
    <row r="290" spans="1:65" s="2" customFormat="1" ht="24.25" customHeight="1">
      <c r="A290" s="26"/>
      <c r="B290" s="156"/>
      <c r="C290" s="157" t="s">
        <v>325</v>
      </c>
      <c r="D290" s="157" t="s">
        <v>141</v>
      </c>
      <c r="E290" s="158" t="s">
        <v>326</v>
      </c>
      <c r="F290" s="159" t="s">
        <v>327</v>
      </c>
      <c r="G290" s="160" t="s">
        <v>323</v>
      </c>
      <c r="H290" s="161">
        <v>533.70000000000005</v>
      </c>
      <c r="I290" s="162"/>
      <c r="J290" s="162">
        <f t="shared" si="10"/>
        <v>0</v>
      </c>
      <c r="K290" s="139"/>
      <c r="L290" s="27"/>
      <c r="M290" s="140" t="s">
        <v>1</v>
      </c>
      <c r="N290" s="141" t="s">
        <v>35</v>
      </c>
      <c r="O290" s="142">
        <v>0</v>
      </c>
      <c r="P290" s="142">
        <f t="shared" si="11"/>
        <v>0</v>
      </c>
      <c r="Q290" s="142">
        <v>0</v>
      </c>
      <c r="R290" s="142">
        <f t="shared" si="12"/>
        <v>0</v>
      </c>
      <c r="S290" s="142">
        <v>0</v>
      </c>
      <c r="T290" s="143">
        <f t="shared" si="13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44" t="s">
        <v>145</v>
      </c>
      <c r="AT290" s="144" t="s">
        <v>141</v>
      </c>
      <c r="AU290" s="144" t="s">
        <v>146</v>
      </c>
      <c r="AY290" s="14" t="s">
        <v>136</v>
      </c>
      <c r="BE290" s="145">
        <f t="shared" si="14"/>
        <v>0</v>
      </c>
      <c r="BF290" s="145">
        <f t="shared" si="15"/>
        <v>0</v>
      </c>
      <c r="BG290" s="145">
        <f t="shared" si="16"/>
        <v>0</v>
      </c>
      <c r="BH290" s="145">
        <f t="shared" si="17"/>
        <v>0</v>
      </c>
      <c r="BI290" s="145">
        <f t="shared" si="18"/>
        <v>0</v>
      </c>
      <c r="BJ290" s="14" t="s">
        <v>146</v>
      </c>
      <c r="BK290" s="145">
        <f t="shared" si="19"/>
        <v>0</v>
      </c>
      <c r="BL290" s="14" t="s">
        <v>145</v>
      </c>
      <c r="BM290" s="144" t="s">
        <v>328</v>
      </c>
    </row>
    <row r="291" spans="1:65" s="2" customFormat="1" ht="24.25" customHeight="1">
      <c r="A291" s="26"/>
      <c r="B291" s="156"/>
      <c r="C291" s="157" t="s">
        <v>329</v>
      </c>
      <c r="D291" s="157" t="s">
        <v>141</v>
      </c>
      <c r="E291" s="158" t="s">
        <v>330</v>
      </c>
      <c r="F291" s="159" t="s">
        <v>331</v>
      </c>
      <c r="G291" s="160" t="s">
        <v>144</v>
      </c>
      <c r="H291" s="161">
        <v>4105</v>
      </c>
      <c r="I291" s="162"/>
      <c r="J291" s="162">
        <f t="shared" si="10"/>
        <v>0</v>
      </c>
      <c r="K291" s="139"/>
      <c r="L291" s="27"/>
      <c r="M291" s="140" t="s">
        <v>1</v>
      </c>
      <c r="N291" s="141" t="s">
        <v>35</v>
      </c>
      <c r="O291" s="142">
        <v>0</v>
      </c>
      <c r="P291" s="142">
        <f t="shared" si="11"/>
        <v>0</v>
      </c>
      <c r="Q291" s="142">
        <v>0</v>
      </c>
      <c r="R291" s="142">
        <f t="shared" si="12"/>
        <v>0</v>
      </c>
      <c r="S291" s="142">
        <v>0</v>
      </c>
      <c r="T291" s="143">
        <f t="shared" si="13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44" t="s">
        <v>145</v>
      </c>
      <c r="AT291" s="144" t="s">
        <v>141</v>
      </c>
      <c r="AU291" s="144" t="s">
        <v>146</v>
      </c>
      <c r="AY291" s="14" t="s">
        <v>136</v>
      </c>
      <c r="BE291" s="145">
        <f t="shared" si="14"/>
        <v>0</v>
      </c>
      <c r="BF291" s="145">
        <f t="shared" si="15"/>
        <v>0</v>
      </c>
      <c r="BG291" s="145">
        <f t="shared" si="16"/>
        <v>0</v>
      </c>
      <c r="BH291" s="145">
        <f t="shared" si="17"/>
        <v>0</v>
      </c>
      <c r="BI291" s="145">
        <f t="shared" si="18"/>
        <v>0</v>
      </c>
      <c r="BJ291" s="14" t="s">
        <v>146</v>
      </c>
      <c r="BK291" s="145">
        <f t="shared" si="19"/>
        <v>0</v>
      </c>
      <c r="BL291" s="14" t="s">
        <v>145</v>
      </c>
      <c r="BM291" s="144" t="s">
        <v>332</v>
      </c>
    </row>
    <row r="292" spans="1:65" s="2" customFormat="1" ht="24.25" customHeight="1">
      <c r="A292" s="26"/>
      <c r="B292" s="156"/>
      <c r="C292" s="163" t="s">
        <v>333</v>
      </c>
      <c r="D292" s="163" t="s">
        <v>227</v>
      </c>
      <c r="E292" s="164" t="s">
        <v>334</v>
      </c>
      <c r="F292" s="165" t="s">
        <v>335</v>
      </c>
      <c r="G292" s="166" t="s">
        <v>285</v>
      </c>
      <c r="H292" s="167">
        <v>151.792</v>
      </c>
      <c r="I292" s="168"/>
      <c r="J292" s="168">
        <f t="shared" si="10"/>
        <v>0</v>
      </c>
      <c r="K292" s="146"/>
      <c r="L292" s="147"/>
      <c r="M292" s="148" t="s">
        <v>1</v>
      </c>
      <c r="N292" s="149" t="s">
        <v>35</v>
      </c>
      <c r="O292" s="142">
        <v>0</v>
      </c>
      <c r="P292" s="142">
        <f t="shared" si="11"/>
        <v>0</v>
      </c>
      <c r="Q292" s="142">
        <v>0</v>
      </c>
      <c r="R292" s="142">
        <f t="shared" si="12"/>
        <v>0</v>
      </c>
      <c r="S292" s="142">
        <v>0</v>
      </c>
      <c r="T292" s="143">
        <f t="shared" si="13"/>
        <v>0</v>
      </c>
      <c r="U292" s="26"/>
      <c r="V292" s="145"/>
      <c r="W292" s="26"/>
      <c r="X292" s="26"/>
      <c r="Y292" s="26"/>
      <c r="Z292" s="26"/>
      <c r="AA292" s="26"/>
      <c r="AB292" s="26"/>
      <c r="AC292" s="26"/>
      <c r="AD292" s="26"/>
      <c r="AE292" s="26"/>
      <c r="AR292" s="144" t="s">
        <v>168</v>
      </c>
      <c r="AT292" s="144" t="s">
        <v>227</v>
      </c>
      <c r="AU292" s="144" t="s">
        <v>146</v>
      </c>
      <c r="AY292" s="14" t="s">
        <v>136</v>
      </c>
      <c r="BE292" s="145">
        <f t="shared" si="14"/>
        <v>0</v>
      </c>
      <c r="BF292" s="145">
        <f t="shared" si="15"/>
        <v>0</v>
      </c>
      <c r="BG292" s="145">
        <f t="shared" si="16"/>
        <v>0</v>
      </c>
      <c r="BH292" s="145">
        <f t="shared" si="17"/>
        <v>0</v>
      </c>
      <c r="BI292" s="145">
        <f t="shared" si="18"/>
        <v>0</v>
      </c>
      <c r="BJ292" s="14" t="s">
        <v>146</v>
      </c>
      <c r="BK292" s="145">
        <f t="shared" si="19"/>
        <v>0</v>
      </c>
      <c r="BL292" s="14" t="s">
        <v>145</v>
      </c>
      <c r="BM292" s="144" t="s">
        <v>336</v>
      </c>
    </row>
    <row r="293" spans="1:65" s="2" customFormat="1" ht="24.25" customHeight="1">
      <c r="A293" s="26"/>
      <c r="B293" s="156"/>
      <c r="C293" s="157" t="s">
        <v>337</v>
      </c>
      <c r="D293" s="157" t="s">
        <v>141</v>
      </c>
      <c r="E293" s="158" t="s">
        <v>338</v>
      </c>
      <c r="F293" s="159" t="s">
        <v>339</v>
      </c>
      <c r="G293" s="160" t="s">
        <v>144</v>
      </c>
      <c r="H293" s="161">
        <v>3729.42</v>
      </c>
      <c r="I293" s="162"/>
      <c r="J293" s="162">
        <f t="shared" si="10"/>
        <v>0</v>
      </c>
      <c r="K293" s="139"/>
      <c r="L293" s="27"/>
      <c r="M293" s="140" t="s">
        <v>1</v>
      </c>
      <c r="N293" s="141" t="s">
        <v>35</v>
      </c>
      <c r="O293" s="142">
        <v>0</v>
      </c>
      <c r="P293" s="142">
        <f t="shared" si="11"/>
        <v>0</v>
      </c>
      <c r="Q293" s="142">
        <v>0</v>
      </c>
      <c r="R293" s="142">
        <f t="shared" si="12"/>
        <v>0</v>
      </c>
      <c r="S293" s="142">
        <v>0</v>
      </c>
      <c r="T293" s="143">
        <f t="shared" si="13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44" t="s">
        <v>145</v>
      </c>
      <c r="AT293" s="144" t="s">
        <v>141</v>
      </c>
      <c r="AU293" s="144" t="s">
        <v>146</v>
      </c>
      <c r="AY293" s="14" t="s">
        <v>136</v>
      </c>
      <c r="BE293" s="145">
        <f t="shared" si="14"/>
        <v>0</v>
      </c>
      <c r="BF293" s="145">
        <f t="shared" si="15"/>
        <v>0</v>
      </c>
      <c r="BG293" s="145">
        <f t="shared" si="16"/>
        <v>0</v>
      </c>
      <c r="BH293" s="145">
        <f t="shared" si="17"/>
        <v>0</v>
      </c>
      <c r="BI293" s="145">
        <f t="shared" si="18"/>
        <v>0</v>
      </c>
      <c r="BJ293" s="14" t="s">
        <v>146</v>
      </c>
      <c r="BK293" s="145">
        <f t="shared" si="19"/>
        <v>0</v>
      </c>
      <c r="BL293" s="14" t="s">
        <v>145</v>
      </c>
      <c r="BM293" s="144" t="s">
        <v>340</v>
      </c>
    </row>
    <row r="294" spans="1:65" s="2" customFormat="1" ht="24.25" customHeight="1">
      <c r="A294" s="26"/>
      <c r="B294" s="156"/>
      <c r="C294" s="157" t="s">
        <v>341</v>
      </c>
      <c r="D294" s="157" t="s">
        <v>141</v>
      </c>
      <c r="E294" s="158" t="s">
        <v>342</v>
      </c>
      <c r="F294" s="159" t="s">
        <v>343</v>
      </c>
      <c r="G294" s="160" t="s">
        <v>144</v>
      </c>
      <c r="H294" s="161">
        <v>4105</v>
      </c>
      <c r="I294" s="162"/>
      <c r="J294" s="162">
        <f t="shared" si="10"/>
        <v>0</v>
      </c>
      <c r="K294" s="139"/>
      <c r="L294" s="27"/>
      <c r="M294" s="140" t="s">
        <v>1</v>
      </c>
      <c r="N294" s="141" t="s">
        <v>35</v>
      </c>
      <c r="O294" s="142">
        <v>0</v>
      </c>
      <c r="P294" s="142">
        <f t="shared" si="11"/>
        <v>0</v>
      </c>
      <c r="Q294" s="142">
        <v>0</v>
      </c>
      <c r="R294" s="142">
        <f t="shared" si="12"/>
        <v>0</v>
      </c>
      <c r="S294" s="142">
        <v>0</v>
      </c>
      <c r="T294" s="143">
        <f t="shared" si="1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44" t="s">
        <v>145</v>
      </c>
      <c r="AT294" s="144" t="s">
        <v>141</v>
      </c>
      <c r="AU294" s="144" t="s">
        <v>146</v>
      </c>
      <c r="AY294" s="14" t="s">
        <v>136</v>
      </c>
      <c r="BE294" s="145">
        <f t="shared" si="14"/>
        <v>0</v>
      </c>
      <c r="BF294" s="145">
        <f t="shared" si="15"/>
        <v>0</v>
      </c>
      <c r="BG294" s="145">
        <f t="shared" si="16"/>
        <v>0</v>
      </c>
      <c r="BH294" s="145">
        <f t="shared" si="17"/>
        <v>0</v>
      </c>
      <c r="BI294" s="145">
        <f t="shared" si="18"/>
        <v>0</v>
      </c>
      <c r="BJ294" s="14" t="s">
        <v>146</v>
      </c>
      <c r="BK294" s="145">
        <f t="shared" si="19"/>
        <v>0</v>
      </c>
      <c r="BL294" s="14" t="s">
        <v>145</v>
      </c>
      <c r="BM294" s="144" t="s">
        <v>344</v>
      </c>
    </row>
    <row r="295" spans="1:65" s="2" customFormat="1" ht="24.25" customHeight="1">
      <c r="A295" s="26"/>
      <c r="B295" s="156"/>
      <c r="C295" s="157" t="s">
        <v>345</v>
      </c>
      <c r="D295" s="157" t="s">
        <v>141</v>
      </c>
      <c r="E295" s="158" t="s">
        <v>346</v>
      </c>
      <c r="F295" s="159" t="s">
        <v>347</v>
      </c>
      <c r="G295" s="160" t="s">
        <v>144</v>
      </c>
      <c r="H295" s="161">
        <v>3729.42</v>
      </c>
      <c r="I295" s="162"/>
      <c r="J295" s="162">
        <f t="shared" si="10"/>
        <v>0</v>
      </c>
      <c r="K295" s="139"/>
      <c r="L295" s="27"/>
      <c r="M295" s="140" t="s">
        <v>1</v>
      </c>
      <c r="N295" s="141" t="s">
        <v>35</v>
      </c>
      <c r="O295" s="142">
        <v>0</v>
      </c>
      <c r="P295" s="142">
        <f t="shared" si="11"/>
        <v>0</v>
      </c>
      <c r="Q295" s="142">
        <v>0</v>
      </c>
      <c r="R295" s="142">
        <f t="shared" si="12"/>
        <v>0</v>
      </c>
      <c r="S295" s="142">
        <v>0</v>
      </c>
      <c r="T295" s="143">
        <f t="shared" si="1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44" t="s">
        <v>145</v>
      </c>
      <c r="AT295" s="144" t="s">
        <v>141</v>
      </c>
      <c r="AU295" s="144" t="s">
        <v>146</v>
      </c>
      <c r="AY295" s="14" t="s">
        <v>136</v>
      </c>
      <c r="BE295" s="145">
        <f t="shared" si="14"/>
        <v>0</v>
      </c>
      <c r="BF295" s="145">
        <f t="shared" si="15"/>
        <v>0</v>
      </c>
      <c r="BG295" s="145">
        <f t="shared" si="16"/>
        <v>0</v>
      </c>
      <c r="BH295" s="145">
        <f t="shared" si="17"/>
        <v>0</v>
      </c>
      <c r="BI295" s="145">
        <f t="shared" si="18"/>
        <v>0</v>
      </c>
      <c r="BJ295" s="14" t="s">
        <v>146</v>
      </c>
      <c r="BK295" s="145">
        <f t="shared" si="19"/>
        <v>0</v>
      </c>
      <c r="BL295" s="14" t="s">
        <v>145</v>
      </c>
      <c r="BM295" s="144" t="s">
        <v>348</v>
      </c>
    </row>
    <row r="296" spans="1:65" s="2" customFormat="1" ht="33" customHeight="1">
      <c r="A296" s="26"/>
      <c r="B296" s="156"/>
      <c r="C296" s="157" t="s">
        <v>349</v>
      </c>
      <c r="D296" s="157" t="s">
        <v>141</v>
      </c>
      <c r="E296" s="158" t="s">
        <v>350</v>
      </c>
      <c r="F296" s="159" t="s">
        <v>351</v>
      </c>
      <c r="G296" s="160" t="s">
        <v>285</v>
      </c>
      <c r="H296" s="161">
        <v>1214.335</v>
      </c>
      <c r="I296" s="162"/>
      <c r="J296" s="162">
        <f t="shared" si="10"/>
        <v>0</v>
      </c>
      <c r="K296" s="139"/>
      <c r="L296" s="27"/>
      <c r="M296" s="140" t="s">
        <v>1</v>
      </c>
      <c r="N296" s="141" t="s">
        <v>35</v>
      </c>
      <c r="O296" s="142">
        <v>0</v>
      </c>
      <c r="P296" s="142">
        <f t="shared" si="11"/>
        <v>0</v>
      </c>
      <c r="Q296" s="142">
        <v>0</v>
      </c>
      <c r="R296" s="142">
        <f t="shared" si="12"/>
        <v>0</v>
      </c>
      <c r="S296" s="142">
        <v>0</v>
      </c>
      <c r="T296" s="143">
        <f t="shared" si="1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44" t="s">
        <v>145</v>
      </c>
      <c r="AT296" s="144" t="s">
        <v>141</v>
      </c>
      <c r="AU296" s="144" t="s">
        <v>146</v>
      </c>
      <c r="AY296" s="14" t="s">
        <v>136</v>
      </c>
      <c r="BE296" s="145">
        <f t="shared" si="14"/>
        <v>0</v>
      </c>
      <c r="BF296" s="145">
        <f t="shared" si="15"/>
        <v>0</v>
      </c>
      <c r="BG296" s="145">
        <f t="shared" si="16"/>
        <v>0</v>
      </c>
      <c r="BH296" s="145">
        <f t="shared" si="17"/>
        <v>0</v>
      </c>
      <c r="BI296" s="145">
        <f t="shared" si="18"/>
        <v>0</v>
      </c>
      <c r="BJ296" s="14" t="s">
        <v>146</v>
      </c>
      <c r="BK296" s="145">
        <f t="shared" si="19"/>
        <v>0</v>
      </c>
      <c r="BL296" s="14" t="s">
        <v>145</v>
      </c>
      <c r="BM296" s="144" t="s">
        <v>352</v>
      </c>
    </row>
    <row r="297" spans="1:65" s="2" customFormat="1" ht="24.25" customHeight="1">
      <c r="A297" s="26"/>
      <c r="B297" s="156"/>
      <c r="C297" s="157" t="s">
        <v>353</v>
      </c>
      <c r="D297" s="157" t="s">
        <v>141</v>
      </c>
      <c r="E297" s="158" t="s">
        <v>354</v>
      </c>
      <c r="F297" s="159" t="s">
        <v>355</v>
      </c>
      <c r="G297" s="160" t="s">
        <v>144</v>
      </c>
      <c r="H297" s="161">
        <v>4105</v>
      </c>
      <c r="I297" s="162"/>
      <c r="J297" s="162">
        <f t="shared" si="10"/>
        <v>0</v>
      </c>
      <c r="K297" s="139"/>
      <c r="L297" s="27"/>
      <c r="M297" s="140" t="s">
        <v>1</v>
      </c>
      <c r="N297" s="141" t="s">
        <v>35</v>
      </c>
      <c r="O297" s="142">
        <v>0</v>
      </c>
      <c r="P297" s="142">
        <f t="shared" si="11"/>
        <v>0</v>
      </c>
      <c r="Q297" s="142">
        <v>0</v>
      </c>
      <c r="R297" s="142">
        <f t="shared" si="12"/>
        <v>0</v>
      </c>
      <c r="S297" s="142">
        <v>0</v>
      </c>
      <c r="T297" s="143">
        <f t="shared" si="1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44" t="s">
        <v>145</v>
      </c>
      <c r="AT297" s="144" t="s">
        <v>141</v>
      </c>
      <c r="AU297" s="144" t="s">
        <v>146</v>
      </c>
      <c r="AY297" s="14" t="s">
        <v>136</v>
      </c>
      <c r="BE297" s="145">
        <f t="shared" si="14"/>
        <v>0</v>
      </c>
      <c r="BF297" s="145">
        <f t="shared" si="15"/>
        <v>0</v>
      </c>
      <c r="BG297" s="145">
        <f t="shared" si="16"/>
        <v>0</v>
      </c>
      <c r="BH297" s="145">
        <f t="shared" si="17"/>
        <v>0</v>
      </c>
      <c r="BI297" s="145">
        <f t="shared" si="18"/>
        <v>0</v>
      </c>
      <c r="BJ297" s="14" t="s">
        <v>146</v>
      </c>
      <c r="BK297" s="145">
        <f t="shared" si="19"/>
        <v>0</v>
      </c>
      <c r="BL297" s="14" t="s">
        <v>145</v>
      </c>
      <c r="BM297" s="144" t="s">
        <v>356</v>
      </c>
    </row>
    <row r="298" spans="1:65" s="2" customFormat="1" ht="24.25" customHeight="1">
      <c r="A298" s="26"/>
      <c r="B298" s="156"/>
      <c r="C298" s="157" t="s">
        <v>357</v>
      </c>
      <c r="D298" s="157" t="s">
        <v>141</v>
      </c>
      <c r="E298" s="158" t="s">
        <v>358</v>
      </c>
      <c r="F298" s="159" t="s">
        <v>359</v>
      </c>
      <c r="G298" s="160" t="s">
        <v>144</v>
      </c>
      <c r="H298" s="161">
        <v>3729.42</v>
      </c>
      <c r="I298" s="162"/>
      <c r="J298" s="162">
        <f t="shared" si="10"/>
        <v>0</v>
      </c>
      <c r="K298" s="139"/>
      <c r="L298" s="27"/>
      <c r="M298" s="140" t="s">
        <v>1</v>
      </c>
      <c r="N298" s="141" t="s">
        <v>35</v>
      </c>
      <c r="O298" s="142">
        <v>0</v>
      </c>
      <c r="P298" s="142">
        <f t="shared" si="11"/>
        <v>0</v>
      </c>
      <c r="Q298" s="142">
        <v>0</v>
      </c>
      <c r="R298" s="142">
        <f t="shared" si="12"/>
        <v>0</v>
      </c>
      <c r="S298" s="142">
        <v>0</v>
      </c>
      <c r="T298" s="143">
        <f t="shared" si="1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44" t="s">
        <v>145</v>
      </c>
      <c r="AT298" s="144" t="s">
        <v>141</v>
      </c>
      <c r="AU298" s="144" t="s">
        <v>146</v>
      </c>
      <c r="AY298" s="14" t="s">
        <v>136</v>
      </c>
      <c r="BE298" s="145">
        <f t="shared" si="14"/>
        <v>0</v>
      </c>
      <c r="BF298" s="145">
        <f t="shared" si="15"/>
        <v>0</v>
      </c>
      <c r="BG298" s="145">
        <f t="shared" si="16"/>
        <v>0</v>
      </c>
      <c r="BH298" s="145">
        <f t="shared" si="17"/>
        <v>0</v>
      </c>
      <c r="BI298" s="145">
        <f t="shared" si="18"/>
        <v>0</v>
      </c>
      <c r="BJ298" s="14" t="s">
        <v>146</v>
      </c>
      <c r="BK298" s="145">
        <f t="shared" si="19"/>
        <v>0</v>
      </c>
      <c r="BL298" s="14" t="s">
        <v>145</v>
      </c>
      <c r="BM298" s="144" t="s">
        <v>360</v>
      </c>
    </row>
    <row r="299" spans="1:65" s="2" customFormat="1" ht="24.25" customHeight="1">
      <c r="A299" s="26"/>
      <c r="B299" s="156"/>
      <c r="C299" s="157" t="s">
        <v>361</v>
      </c>
      <c r="D299" s="157" t="s">
        <v>141</v>
      </c>
      <c r="E299" s="158" t="s">
        <v>362</v>
      </c>
      <c r="F299" s="159" t="s">
        <v>363</v>
      </c>
      <c r="G299" s="160" t="s">
        <v>171</v>
      </c>
      <c r="H299" s="161">
        <v>104.76300000000001</v>
      </c>
      <c r="I299" s="162"/>
      <c r="J299" s="162">
        <f t="shared" si="10"/>
        <v>0</v>
      </c>
      <c r="K299" s="139"/>
      <c r="L299" s="27"/>
      <c r="M299" s="140" t="s">
        <v>1</v>
      </c>
      <c r="N299" s="141" t="s">
        <v>35</v>
      </c>
      <c r="O299" s="142">
        <v>0</v>
      </c>
      <c r="P299" s="142">
        <f t="shared" si="11"/>
        <v>0</v>
      </c>
      <c r="Q299" s="142">
        <v>0</v>
      </c>
      <c r="R299" s="142">
        <f t="shared" si="12"/>
        <v>0</v>
      </c>
      <c r="S299" s="142">
        <v>0</v>
      </c>
      <c r="T299" s="143">
        <f t="shared" si="1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44" t="s">
        <v>145</v>
      </c>
      <c r="AT299" s="144" t="s">
        <v>141</v>
      </c>
      <c r="AU299" s="144" t="s">
        <v>146</v>
      </c>
      <c r="AY299" s="14" t="s">
        <v>136</v>
      </c>
      <c r="BE299" s="145">
        <f t="shared" si="14"/>
        <v>0</v>
      </c>
      <c r="BF299" s="145">
        <f t="shared" si="15"/>
        <v>0</v>
      </c>
      <c r="BG299" s="145">
        <f t="shared" si="16"/>
        <v>0</v>
      </c>
      <c r="BH299" s="145">
        <f t="shared" si="17"/>
        <v>0</v>
      </c>
      <c r="BI299" s="145">
        <f t="shared" si="18"/>
        <v>0</v>
      </c>
      <c r="BJ299" s="14" t="s">
        <v>146</v>
      </c>
      <c r="BK299" s="145">
        <f t="shared" si="19"/>
        <v>0</v>
      </c>
      <c r="BL299" s="14" t="s">
        <v>145</v>
      </c>
      <c r="BM299" s="144" t="s">
        <v>364</v>
      </c>
    </row>
    <row r="300" spans="1:65" s="2" customFormat="1" ht="24.25" customHeight="1">
      <c r="A300" s="26"/>
      <c r="B300" s="156"/>
      <c r="C300" s="163" t="s">
        <v>365</v>
      </c>
      <c r="D300" s="163" t="s">
        <v>227</v>
      </c>
      <c r="E300" s="164" t="s">
        <v>366</v>
      </c>
      <c r="F300" s="165" t="s">
        <v>367</v>
      </c>
      <c r="G300" s="166" t="s">
        <v>323</v>
      </c>
      <c r="H300" s="167">
        <v>105.81100000000001</v>
      </c>
      <c r="I300" s="168"/>
      <c r="J300" s="168">
        <f t="shared" si="10"/>
        <v>0</v>
      </c>
      <c r="K300" s="146"/>
      <c r="L300" s="147"/>
      <c r="M300" s="148" t="s">
        <v>1</v>
      </c>
      <c r="N300" s="149" t="s">
        <v>35</v>
      </c>
      <c r="O300" s="142">
        <v>0</v>
      </c>
      <c r="P300" s="142">
        <f t="shared" si="11"/>
        <v>0</v>
      </c>
      <c r="Q300" s="142">
        <v>0</v>
      </c>
      <c r="R300" s="142">
        <f t="shared" si="12"/>
        <v>0</v>
      </c>
      <c r="S300" s="142">
        <v>0</v>
      </c>
      <c r="T300" s="143">
        <f t="shared" si="1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44" t="s">
        <v>168</v>
      </c>
      <c r="AT300" s="144" t="s">
        <v>227</v>
      </c>
      <c r="AU300" s="144" t="s">
        <v>146</v>
      </c>
      <c r="AY300" s="14" t="s">
        <v>136</v>
      </c>
      <c r="BE300" s="145">
        <f t="shared" si="14"/>
        <v>0</v>
      </c>
      <c r="BF300" s="145">
        <f t="shared" si="15"/>
        <v>0</v>
      </c>
      <c r="BG300" s="145">
        <f t="shared" si="16"/>
        <v>0</v>
      </c>
      <c r="BH300" s="145">
        <f t="shared" si="17"/>
        <v>0</v>
      </c>
      <c r="BI300" s="145">
        <f t="shared" si="18"/>
        <v>0</v>
      </c>
      <c r="BJ300" s="14" t="s">
        <v>146</v>
      </c>
      <c r="BK300" s="145">
        <f t="shared" si="19"/>
        <v>0</v>
      </c>
      <c r="BL300" s="14" t="s">
        <v>145</v>
      </c>
      <c r="BM300" s="144" t="s">
        <v>368</v>
      </c>
    </row>
    <row r="301" spans="1:65" s="2" customFormat="1" ht="24.25" customHeight="1">
      <c r="A301" s="26"/>
      <c r="B301" s="156"/>
      <c r="C301" s="157" t="s">
        <v>369</v>
      </c>
      <c r="D301" s="157" t="s">
        <v>141</v>
      </c>
      <c r="E301" s="158" t="s">
        <v>370</v>
      </c>
      <c r="F301" s="159" t="s">
        <v>371</v>
      </c>
      <c r="G301" s="160" t="s">
        <v>171</v>
      </c>
      <c r="H301" s="161">
        <v>79.5</v>
      </c>
      <c r="I301" s="162"/>
      <c r="J301" s="162">
        <f t="shared" si="10"/>
        <v>0</v>
      </c>
      <c r="K301" s="139"/>
      <c r="L301" s="27"/>
      <c r="M301" s="140" t="s">
        <v>1</v>
      </c>
      <c r="N301" s="141" t="s">
        <v>35</v>
      </c>
      <c r="O301" s="142">
        <v>0</v>
      </c>
      <c r="P301" s="142">
        <f t="shared" si="11"/>
        <v>0</v>
      </c>
      <c r="Q301" s="142">
        <v>0</v>
      </c>
      <c r="R301" s="142">
        <f t="shared" si="12"/>
        <v>0</v>
      </c>
      <c r="S301" s="142">
        <v>0</v>
      </c>
      <c r="T301" s="143">
        <f t="shared" si="1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44" t="s">
        <v>145</v>
      </c>
      <c r="AT301" s="144" t="s">
        <v>141</v>
      </c>
      <c r="AU301" s="144" t="s">
        <v>146</v>
      </c>
      <c r="AY301" s="14" t="s">
        <v>136</v>
      </c>
      <c r="BE301" s="145">
        <f t="shared" si="14"/>
        <v>0</v>
      </c>
      <c r="BF301" s="145">
        <f t="shared" si="15"/>
        <v>0</v>
      </c>
      <c r="BG301" s="145">
        <f t="shared" si="16"/>
        <v>0</v>
      </c>
      <c r="BH301" s="145">
        <f t="shared" si="17"/>
        <v>0</v>
      </c>
      <c r="BI301" s="145">
        <f t="shared" si="18"/>
        <v>0</v>
      </c>
      <c r="BJ301" s="14" t="s">
        <v>146</v>
      </c>
      <c r="BK301" s="145">
        <f t="shared" si="19"/>
        <v>0</v>
      </c>
      <c r="BL301" s="14" t="s">
        <v>145</v>
      </c>
      <c r="BM301" s="144" t="s">
        <v>372</v>
      </c>
    </row>
    <row r="302" spans="1:65" s="2" customFormat="1" ht="16.5" customHeight="1">
      <c r="A302" s="26"/>
      <c r="B302" s="156"/>
      <c r="C302" s="163" t="s">
        <v>373</v>
      </c>
      <c r="D302" s="163" t="s">
        <v>227</v>
      </c>
      <c r="E302" s="164" t="s">
        <v>374</v>
      </c>
      <c r="F302" s="165" t="s">
        <v>375</v>
      </c>
      <c r="G302" s="166" t="s">
        <v>171</v>
      </c>
      <c r="H302" s="167">
        <v>29.5</v>
      </c>
      <c r="I302" s="168"/>
      <c r="J302" s="168">
        <f t="shared" si="10"/>
        <v>0</v>
      </c>
      <c r="K302" s="146"/>
      <c r="L302" s="147"/>
      <c r="M302" s="148" t="s">
        <v>1</v>
      </c>
      <c r="N302" s="149" t="s">
        <v>35</v>
      </c>
      <c r="O302" s="142">
        <v>0</v>
      </c>
      <c r="P302" s="142">
        <f t="shared" si="11"/>
        <v>0</v>
      </c>
      <c r="Q302" s="142">
        <v>0</v>
      </c>
      <c r="R302" s="142">
        <f t="shared" si="12"/>
        <v>0</v>
      </c>
      <c r="S302" s="142">
        <v>0</v>
      </c>
      <c r="T302" s="143">
        <f t="shared" si="1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44" t="s">
        <v>168</v>
      </c>
      <c r="AT302" s="144" t="s">
        <v>227</v>
      </c>
      <c r="AU302" s="144" t="s">
        <v>146</v>
      </c>
      <c r="AY302" s="14" t="s">
        <v>136</v>
      </c>
      <c r="BE302" s="145">
        <f t="shared" si="14"/>
        <v>0</v>
      </c>
      <c r="BF302" s="145">
        <f t="shared" si="15"/>
        <v>0</v>
      </c>
      <c r="BG302" s="145">
        <f t="shared" si="16"/>
        <v>0</v>
      </c>
      <c r="BH302" s="145">
        <f t="shared" si="17"/>
        <v>0</v>
      </c>
      <c r="BI302" s="145">
        <f t="shared" si="18"/>
        <v>0</v>
      </c>
      <c r="BJ302" s="14" t="s">
        <v>146</v>
      </c>
      <c r="BK302" s="145">
        <f t="shared" si="19"/>
        <v>0</v>
      </c>
      <c r="BL302" s="14" t="s">
        <v>145</v>
      </c>
      <c r="BM302" s="144" t="s">
        <v>376</v>
      </c>
    </row>
    <row r="303" spans="1:65" s="2" customFormat="1" ht="16.5" customHeight="1">
      <c r="A303" s="26"/>
      <c r="B303" s="156"/>
      <c r="C303" s="163" t="s">
        <v>377</v>
      </c>
      <c r="D303" s="163" t="s">
        <v>227</v>
      </c>
      <c r="E303" s="164" t="s">
        <v>378</v>
      </c>
      <c r="F303" s="165" t="s">
        <v>379</v>
      </c>
      <c r="G303" s="166" t="s">
        <v>171</v>
      </c>
      <c r="H303" s="167">
        <v>50</v>
      </c>
      <c r="I303" s="168"/>
      <c r="J303" s="168">
        <f t="shared" si="10"/>
        <v>0</v>
      </c>
      <c r="K303" s="146"/>
      <c r="L303" s="147"/>
      <c r="M303" s="148" t="s">
        <v>1</v>
      </c>
      <c r="N303" s="149" t="s">
        <v>35</v>
      </c>
      <c r="O303" s="142">
        <v>0</v>
      </c>
      <c r="P303" s="142">
        <f t="shared" si="11"/>
        <v>0</v>
      </c>
      <c r="Q303" s="142">
        <v>0</v>
      </c>
      <c r="R303" s="142">
        <f t="shared" si="12"/>
        <v>0</v>
      </c>
      <c r="S303" s="142">
        <v>0</v>
      </c>
      <c r="T303" s="143">
        <f t="shared" si="1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44" t="s">
        <v>168</v>
      </c>
      <c r="AT303" s="144" t="s">
        <v>227</v>
      </c>
      <c r="AU303" s="144" t="s">
        <v>146</v>
      </c>
      <c r="AY303" s="14" t="s">
        <v>136</v>
      </c>
      <c r="BE303" s="145">
        <f t="shared" si="14"/>
        <v>0</v>
      </c>
      <c r="BF303" s="145">
        <f t="shared" si="15"/>
        <v>0</v>
      </c>
      <c r="BG303" s="145">
        <f t="shared" si="16"/>
        <v>0</v>
      </c>
      <c r="BH303" s="145">
        <f t="shared" si="17"/>
        <v>0</v>
      </c>
      <c r="BI303" s="145">
        <f t="shared" si="18"/>
        <v>0</v>
      </c>
      <c r="BJ303" s="14" t="s">
        <v>146</v>
      </c>
      <c r="BK303" s="145">
        <f t="shared" si="19"/>
        <v>0</v>
      </c>
      <c r="BL303" s="14" t="s">
        <v>145</v>
      </c>
      <c r="BM303" s="144" t="s">
        <v>380</v>
      </c>
    </row>
    <row r="304" spans="1:65" s="2" customFormat="1" ht="24.25" customHeight="1">
      <c r="A304" s="26"/>
      <c r="B304" s="156"/>
      <c r="C304" s="157" t="s">
        <v>381</v>
      </c>
      <c r="D304" s="157" t="s">
        <v>141</v>
      </c>
      <c r="E304" s="158" t="s">
        <v>382</v>
      </c>
      <c r="F304" s="159" t="s">
        <v>383</v>
      </c>
      <c r="G304" s="160" t="s">
        <v>171</v>
      </c>
      <c r="H304" s="161">
        <v>13.5</v>
      </c>
      <c r="I304" s="162"/>
      <c r="J304" s="162">
        <f t="shared" si="10"/>
        <v>0</v>
      </c>
      <c r="K304" s="139"/>
      <c r="L304" s="27"/>
      <c r="M304" s="140" t="s">
        <v>1</v>
      </c>
      <c r="N304" s="141" t="s">
        <v>35</v>
      </c>
      <c r="O304" s="142">
        <v>0</v>
      </c>
      <c r="P304" s="142">
        <f t="shared" si="11"/>
        <v>0</v>
      </c>
      <c r="Q304" s="142">
        <v>0</v>
      </c>
      <c r="R304" s="142">
        <f t="shared" si="12"/>
        <v>0</v>
      </c>
      <c r="S304" s="142">
        <v>0</v>
      </c>
      <c r="T304" s="143">
        <f t="shared" si="13"/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44" t="s">
        <v>145</v>
      </c>
      <c r="AT304" s="144" t="s">
        <v>141</v>
      </c>
      <c r="AU304" s="144" t="s">
        <v>146</v>
      </c>
      <c r="AY304" s="14" t="s">
        <v>136</v>
      </c>
      <c r="BE304" s="145">
        <f t="shared" si="14"/>
        <v>0</v>
      </c>
      <c r="BF304" s="145">
        <f t="shared" si="15"/>
        <v>0</v>
      </c>
      <c r="BG304" s="145">
        <f t="shared" si="16"/>
        <v>0</v>
      </c>
      <c r="BH304" s="145">
        <f t="shared" si="17"/>
        <v>0</v>
      </c>
      <c r="BI304" s="145">
        <f t="shared" si="18"/>
        <v>0</v>
      </c>
      <c r="BJ304" s="14" t="s">
        <v>146</v>
      </c>
      <c r="BK304" s="145">
        <f t="shared" si="19"/>
        <v>0</v>
      </c>
      <c r="BL304" s="14" t="s">
        <v>145</v>
      </c>
      <c r="BM304" s="144" t="s">
        <v>384</v>
      </c>
    </row>
    <row r="305" spans="1:65" s="2" customFormat="1" ht="16.5" customHeight="1">
      <c r="A305" s="26"/>
      <c r="B305" s="156"/>
      <c r="C305" s="163" t="s">
        <v>385</v>
      </c>
      <c r="D305" s="163" t="s">
        <v>227</v>
      </c>
      <c r="E305" s="164" t="s">
        <v>386</v>
      </c>
      <c r="F305" s="165" t="s">
        <v>387</v>
      </c>
      <c r="G305" s="166" t="s">
        <v>171</v>
      </c>
      <c r="H305" s="167">
        <v>13.5</v>
      </c>
      <c r="I305" s="168"/>
      <c r="J305" s="168">
        <f t="shared" si="10"/>
        <v>0</v>
      </c>
      <c r="K305" s="146"/>
      <c r="L305" s="147"/>
      <c r="M305" s="148" t="s">
        <v>1</v>
      </c>
      <c r="N305" s="149" t="s">
        <v>35</v>
      </c>
      <c r="O305" s="142">
        <v>0</v>
      </c>
      <c r="P305" s="142">
        <f t="shared" si="11"/>
        <v>0</v>
      </c>
      <c r="Q305" s="142">
        <v>0</v>
      </c>
      <c r="R305" s="142">
        <f t="shared" si="12"/>
        <v>0</v>
      </c>
      <c r="S305" s="142">
        <v>0</v>
      </c>
      <c r="T305" s="143">
        <f t="shared" si="13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44" t="s">
        <v>168</v>
      </c>
      <c r="AT305" s="144" t="s">
        <v>227</v>
      </c>
      <c r="AU305" s="144" t="s">
        <v>146</v>
      </c>
      <c r="AY305" s="14" t="s">
        <v>136</v>
      </c>
      <c r="BE305" s="145">
        <f t="shared" si="14"/>
        <v>0</v>
      </c>
      <c r="BF305" s="145">
        <f t="shared" si="15"/>
        <v>0</v>
      </c>
      <c r="BG305" s="145">
        <f t="shared" si="16"/>
        <v>0</v>
      </c>
      <c r="BH305" s="145">
        <f t="shared" si="17"/>
        <v>0</v>
      </c>
      <c r="BI305" s="145">
        <f t="shared" si="18"/>
        <v>0</v>
      </c>
      <c r="BJ305" s="14" t="s">
        <v>146</v>
      </c>
      <c r="BK305" s="145">
        <f t="shared" si="19"/>
        <v>0</v>
      </c>
      <c r="BL305" s="14" t="s">
        <v>145</v>
      </c>
      <c r="BM305" s="144" t="s">
        <v>388</v>
      </c>
    </row>
    <row r="306" spans="1:65" s="2" customFormat="1" ht="33" customHeight="1">
      <c r="A306" s="26"/>
      <c r="B306" s="156"/>
      <c r="C306" s="157" t="s">
        <v>389</v>
      </c>
      <c r="D306" s="157" t="s">
        <v>141</v>
      </c>
      <c r="E306" s="158" t="s">
        <v>390</v>
      </c>
      <c r="F306" s="159" t="s">
        <v>391</v>
      </c>
      <c r="G306" s="160" t="s">
        <v>171</v>
      </c>
      <c r="H306" s="161">
        <v>1</v>
      </c>
      <c r="I306" s="162"/>
      <c r="J306" s="162">
        <f t="shared" si="10"/>
        <v>0</v>
      </c>
      <c r="K306" s="139"/>
      <c r="L306" s="27"/>
      <c r="M306" s="140" t="s">
        <v>1</v>
      </c>
      <c r="N306" s="141" t="s">
        <v>35</v>
      </c>
      <c r="O306" s="142">
        <v>0</v>
      </c>
      <c r="P306" s="142">
        <f t="shared" si="11"/>
        <v>0</v>
      </c>
      <c r="Q306" s="142">
        <v>0</v>
      </c>
      <c r="R306" s="142">
        <f t="shared" si="12"/>
        <v>0</v>
      </c>
      <c r="S306" s="142">
        <v>0</v>
      </c>
      <c r="T306" s="143">
        <f t="shared" si="1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44" t="s">
        <v>145</v>
      </c>
      <c r="AT306" s="144" t="s">
        <v>141</v>
      </c>
      <c r="AU306" s="144" t="s">
        <v>146</v>
      </c>
      <c r="AY306" s="14" t="s">
        <v>136</v>
      </c>
      <c r="BE306" s="145">
        <f t="shared" si="14"/>
        <v>0</v>
      </c>
      <c r="BF306" s="145">
        <f t="shared" si="15"/>
        <v>0</v>
      </c>
      <c r="BG306" s="145">
        <f t="shared" si="16"/>
        <v>0</v>
      </c>
      <c r="BH306" s="145">
        <f t="shared" si="17"/>
        <v>0</v>
      </c>
      <c r="BI306" s="145">
        <f t="shared" si="18"/>
        <v>0</v>
      </c>
      <c r="BJ306" s="14" t="s">
        <v>146</v>
      </c>
      <c r="BK306" s="145">
        <f t="shared" si="19"/>
        <v>0</v>
      </c>
      <c r="BL306" s="14" t="s">
        <v>145</v>
      </c>
      <c r="BM306" s="144" t="s">
        <v>392</v>
      </c>
    </row>
    <row r="307" spans="1:65" s="2" customFormat="1" ht="33" customHeight="1">
      <c r="A307" s="26"/>
      <c r="B307" s="156"/>
      <c r="C307" s="157" t="s">
        <v>393</v>
      </c>
      <c r="D307" s="157" t="s">
        <v>141</v>
      </c>
      <c r="E307" s="158" t="s">
        <v>394</v>
      </c>
      <c r="F307" s="159" t="s">
        <v>395</v>
      </c>
      <c r="G307" s="160" t="s">
        <v>171</v>
      </c>
      <c r="H307" s="161">
        <v>13.734999999999999</v>
      </c>
      <c r="I307" s="162"/>
      <c r="J307" s="162">
        <f t="shared" ref="J307:J313" si="20">ROUND(I307*H307,2)</f>
        <v>0</v>
      </c>
      <c r="K307" s="139"/>
      <c r="L307" s="27"/>
      <c r="M307" s="140" t="s">
        <v>1</v>
      </c>
      <c r="N307" s="141" t="s">
        <v>35</v>
      </c>
      <c r="O307" s="142">
        <v>0</v>
      </c>
      <c r="P307" s="142">
        <f t="shared" ref="P307:P313" si="21">O307*H307</f>
        <v>0</v>
      </c>
      <c r="Q307" s="142">
        <v>0</v>
      </c>
      <c r="R307" s="142">
        <f t="shared" ref="R307:R313" si="22">Q307*H307</f>
        <v>0</v>
      </c>
      <c r="S307" s="142">
        <v>0</v>
      </c>
      <c r="T307" s="143">
        <f t="shared" ref="T307:T313" si="23">S307*H307</f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44" t="s">
        <v>145</v>
      </c>
      <c r="AT307" s="144" t="s">
        <v>141</v>
      </c>
      <c r="AU307" s="144" t="s">
        <v>146</v>
      </c>
      <c r="AY307" s="14" t="s">
        <v>136</v>
      </c>
      <c r="BE307" s="145">
        <f t="shared" ref="BE307:BE313" si="24">IF(N307="základná",J307,0)</f>
        <v>0</v>
      </c>
      <c r="BF307" s="145">
        <f t="shared" ref="BF307:BF313" si="25">IF(N307="znížená",J307,0)</f>
        <v>0</v>
      </c>
      <c r="BG307" s="145">
        <f t="shared" ref="BG307:BG313" si="26">IF(N307="zákl. prenesená",J307,0)</f>
        <v>0</v>
      </c>
      <c r="BH307" s="145">
        <f t="shared" ref="BH307:BH313" si="27">IF(N307="zníž. prenesená",J307,0)</f>
        <v>0</v>
      </c>
      <c r="BI307" s="145">
        <f t="shared" ref="BI307:BI313" si="28">IF(N307="nulová",J307,0)</f>
        <v>0</v>
      </c>
      <c r="BJ307" s="14" t="s">
        <v>146</v>
      </c>
      <c r="BK307" s="145">
        <f t="shared" ref="BK307:BK313" si="29">ROUND(I307*H307,2)</f>
        <v>0</v>
      </c>
      <c r="BL307" s="14" t="s">
        <v>145</v>
      </c>
      <c r="BM307" s="144" t="s">
        <v>396</v>
      </c>
    </row>
    <row r="308" spans="1:65" s="2" customFormat="1" ht="33" customHeight="1">
      <c r="A308" s="26"/>
      <c r="B308" s="156"/>
      <c r="C308" s="157" t="s">
        <v>397</v>
      </c>
      <c r="D308" s="157" t="s">
        <v>141</v>
      </c>
      <c r="E308" s="158" t="s">
        <v>398</v>
      </c>
      <c r="F308" s="159" t="s">
        <v>399</v>
      </c>
      <c r="G308" s="160" t="s">
        <v>171</v>
      </c>
      <c r="H308" s="161">
        <v>5.96</v>
      </c>
      <c r="I308" s="162"/>
      <c r="J308" s="162">
        <f t="shared" si="20"/>
        <v>0</v>
      </c>
      <c r="K308" s="139"/>
      <c r="L308" s="27"/>
      <c r="M308" s="140" t="s">
        <v>1</v>
      </c>
      <c r="N308" s="141" t="s">
        <v>35</v>
      </c>
      <c r="O308" s="142">
        <v>0</v>
      </c>
      <c r="P308" s="142">
        <f t="shared" si="21"/>
        <v>0</v>
      </c>
      <c r="Q308" s="142">
        <v>0</v>
      </c>
      <c r="R308" s="142">
        <f t="shared" si="22"/>
        <v>0</v>
      </c>
      <c r="S308" s="142">
        <v>0</v>
      </c>
      <c r="T308" s="143">
        <f t="shared" si="23"/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44" t="s">
        <v>145</v>
      </c>
      <c r="AT308" s="144" t="s">
        <v>141</v>
      </c>
      <c r="AU308" s="144" t="s">
        <v>146</v>
      </c>
      <c r="AY308" s="14" t="s">
        <v>136</v>
      </c>
      <c r="BE308" s="145">
        <f t="shared" si="24"/>
        <v>0</v>
      </c>
      <c r="BF308" s="145">
        <f t="shared" si="25"/>
        <v>0</v>
      </c>
      <c r="BG308" s="145">
        <f t="shared" si="26"/>
        <v>0</v>
      </c>
      <c r="BH308" s="145">
        <f t="shared" si="27"/>
        <v>0</v>
      </c>
      <c r="BI308" s="145">
        <f t="shared" si="28"/>
        <v>0</v>
      </c>
      <c r="BJ308" s="14" t="s">
        <v>146</v>
      </c>
      <c r="BK308" s="145">
        <f t="shared" si="29"/>
        <v>0</v>
      </c>
      <c r="BL308" s="14" t="s">
        <v>145</v>
      </c>
      <c r="BM308" s="144" t="s">
        <v>400</v>
      </c>
    </row>
    <row r="309" spans="1:65" s="2" customFormat="1" ht="24.25" customHeight="1">
      <c r="A309" s="26"/>
      <c r="B309" s="156"/>
      <c r="C309" s="157" t="s">
        <v>401</v>
      </c>
      <c r="D309" s="157" t="s">
        <v>141</v>
      </c>
      <c r="E309" s="158" t="s">
        <v>402</v>
      </c>
      <c r="F309" s="159" t="s">
        <v>403</v>
      </c>
      <c r="G309" s="160" t="s">
        <v>198</v>
      </c>
      <c r="H309" s="161">
        <v>41.637</v>
      </c>
      <c r="I309" s="162"/>
      <c r="J309" s="162">
        <f t="shared" si="20"/>
        <v>0</v>
      </c>
      <c r="K309" s="139"/>
      <c r="L309" s="27"/>
      <c r="M309" s="140" t="s">
        <v>1</v>
      </c>
      <c r="N309" s="141" t="s">
        <v>35</v>
      </c>
      <c r="O309" s="142">
        <v>0</v>
      </c>
      <c r="P309" s="142">
        <f t="shared" si="21"/>
        <v>0</v>
      </c>
      <c r="Q309" s="142">
        <v>0</v>
      </c>
      <c r="R309" s="142">
        <f t="shared" si="22"/>
        <v>0</v>
      </c>
      <c r="S309" s="142">
        <v>0</v>
      </c>
      <c r="T309" s="143">
        <f t="shared" si="23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44" t="s">
        <v>145</v>
      </c>
      <c r="AT309" s="144" t="s">
        <v>141</v>
      </c>
      <c r="AU309" s="144" t="s">
        <v>146</v>
      </c>
      <c r="AY309" s="14" t="s">
        <v>136</v>
      </c>
      <c r="BE309" s="145">
        <f t="shared" si="24"/>
        <v>0</v>
      </c>
      <c r="BF309" s="145">
        <f t="shared" si="25"/>
        <v>0</v>
      </c>
      <c r="BG309" s="145">
        <f t="shared" si="26"/>
        <v>0</v>
      </c>
      <c r="BH309" s="145">
        <f t="shared" si="27"/>
        <v>0</v>
      </c>
      <c r="BI309" s="145">
        <f t="shared" si="28"/>
        <v>0</v>
      </c>
      <c r="BJ309" s="14" t="s">
        <v>146</v>
      </c>
      <c r="BK309" s="145">
        <f t="shared" si="29"/>
        <v>0</v>
      </c>
      <c r="BL309" s="14" t="s">
        <v>145</v>
      </c>
      <c r="BM309" s="144" t="s">
        <v>404</v>
      </c>
    </row>
    <row r="310" spans="1:65" s="2" customFormat="1" ht="33" customHeight="1">
      <c r="A310" s="26"/>
      <c r="B310" s="156"/>
      <c r="C310" s="157" t="s">
        <v>405</v>
      </c>
      <c r="D310" s="157" t="s">
        <v>141</v>
      </c>
      <c r="E310" s="158" t="s">
        <v>406</v>
      </c>
      <c r="F310" s="159" t="s">
        <v>407</v>
      </c>
      <c r="G310" s="160" t="s">
        <v>285</v>
      </c>
      <c r="H310" s="161">
        <v>31.928000000000001</v>
      </c>
      <c r="I310" s="162"/>
      <c r="J310" s="162">
        <f t="shared" si="20"/>
        <v>0</v>
      </c>
      <c r="K310" s="139"/>
      <c r="L310" s="27"/>
      <c r="M310" s="140" t="s">
        <v>1</v>
      </c>
      <c r="N310" s="141" t="s">
        <v>35</v>
      </c>
      <c r="O310" s="142">
        <v>0</v>
      </c>
      <c r="P310" s="142">
        <f t="shared" si="21"/>
        <v>0</v>
      </c>
      <c r="Q310" s="142">
        <v>0</v>
      </c>
      <c r="R310" s="142">
        <f t="shared" si="22"/>
        <v>0</v>
      </c>
      <c r="S310" s="142">
        <v>0</v>
      </c>
      <c r="T310" s="143">
        <f t="shared" si="2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44" t="s">
        <v>145</v>
      </c>
      <c r="AT310" s="144" t="s">
        <v>141</v>
      </c>
      <c r="AU310" s="144" t="s">
        <v>146</v>
      </c>
      <c r="AY310" s="14" t="s">
        <v>136</v>
      </c>
      <c r="BE310" s="145">
        <f t="shared" si="24"/>
        <v>0</v>
      </c>
      <c r="BF310" s="145">
        <f t="shared" si="25"/>
        <v>0</v>
      </c>
      <c r="BG310" s="145">
        <f t="shared" si="26"/>
        <v>0</v>
      </c>
      <c r="BH310" s="145">
        <f t="shared" si="27"/>
        <v>0</v>
      </c>
      <c r="BI310" s="145">
        <f t="shared" si="28"/>
        <v>0</v>
      </c>
      <c r="BJ310" s="14" t="s">
        <v>146</v>
      </c>
      <c r="BK310" s="145">
        <f t="shared" si="29"/>
        <v>0</v>
      </c>
      <c r="BL310" s="14" t="s">
        <v>145</v>
      </c>
      <c r="BM310" s="144" t="s">
        <v>408</v>
      </c>
    </row>
    <row r="311" spans="1:65" s="2" customFormat="1" ht="24.25" customHeight="1">
      <c r="A311" s="26"/>
      <c r="B311" s="156"/>
      <c r="C311" s="163" t="s">
        <v>409</v>
      </c>
      <c r="D311" s="163" t="s">
        <v>227</v>
      </c>
      <c r="E311" s="164" t="s">
        <v>410</v>
      </c>
      <c r="F311" s="165" t="s">
        <v>411</v>
      </c>
      <c r="G311" s="166" t="s">
        <v>323</v>
      </c>
      <c r="H311" s="167">
        <v>2</v>
      </c>
      <c r="I311" s="168"/>
      <c r="J311" s="168">
        <f t="shared" si="20"/>
        <v>0</v>
      </c>
      <c r="K311" s="146"/>
      <c r="L311" s="147"/>
      <c r="M311" s="148" t="s">
        <v>1</v>
      </c>
      <c r="N311" s="149" t="s">
        <v>35</v>
      </c>
      <c r="O311" s="142">
        <v>0</v>
      </c>
      <c r="P311" s="142">
        <f t="shared" si="21"/>
        <v>0</v>
      </c>
      <c r="Q311" s="142">
        <v>0</v>
      </c>
      <c r="R311" s="142">
        <f t="shared" si="22"/>
        <v>0</v>
      </c>
      <c r="S311" s="142">
        <v>0</v>
      </c>
      <c r="T311" s="143">
        <f t="shared" si="2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44" t="s">
        <v>168</v>
      </c>
      <c r="AT311" s="144" t="s">
        <v>227</v>
      </c>
      <c r="AU311" s="144" t="s">
        <v>146</v>
      </c>
      <c r="AY311" s="14" t="s">
        <v>136</v>
      </c>
      <c r="BE311" s="145">
        <f t="shared" si="24"/>
        <v>0</v>
      </c>
      <c r="BF311" s="145">
        <f t="shared" si="25"/>
        <v>0</v>
      </c>
      <c r="BG311" s="145">
        <f t="shared" si="26"/>
        <v>0</v>
      </c>
      <c r="BH311" s="145">
        <f t="shared" si="27"/>
        <v>0</v>
      </c>
      <c r="BI311" s="145">
        <f t="shared" si="28"/>
        <v>0</v>
      </c>
      <c r="BJ311" s="14" t="s">
        <v>146</v>
      </c>
      <c r="BK311" s="145">
        <f t="shared" si="29"/>
        <v>0</v>
      </c>
      <c r="BL311" s="14" t="s">
        <v>145</v>
      </c>
      <c r="BM311" s="144" t="s">
        <v>412</v>
      </c>
    </row>
    <row r="312" spans="1:65" s="2" customFormat="1" ht="24.25" customHeight="1">
      <c r="A312" s="26"/>
      <c r="B312" s="156"/>
      <c r="C312" s="163" t="s">
        <v>413</v>
      </c>
      <c r="D312" s="163" t="s">
        <v>227</v>
      </c>
      <c r="E312" s="164" t="s">
        <v>414</v>
      </c>
      <c r="F312" s="165" t="s">
        <v>415</v>
      </c>
      <c r="G312" s="166" t="s">
        <v>323</v>
      </c>
      <c r="H312" s="167">
        <v>19</v>
      </c>
      <c r="I312" s="168"/>
      <c r="J312" s="168">
        <f t="shared" si="20"/>
        <v>0</v>
      </c>
      <c r="K312" s="146"/>
      <c r="L312" s="147"/>
      <c r="M312" s="148" t="s">
        <v>1</v>
      </c>
      <c r="N312" s="149" t="s">
        <v>35</v>
      </c>
      <c r="O312" s="142">
        <v>0</v>
      </c>
      <c r="P312" s="142">
        <f t="shared" si="21"/>
        <v>0</v>
      </c>
      <c r="Q312" s="142">
        <v>0</v>
      </c>
      <c r="R312" s="142">
        <f t="shared" si="22"/>
        <v>0</v>
      </c>
      <c r="S312" s="142">
        <v>0</v>
      </c>
      <c r="T312" s="143">
        <f t="shared" si="2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44" t="s">
        <v>168</v>
      </c>
      <c r="AT312" s="144" t="s">
        <v>227</v>
      </c>
      <c r="AU312" s="144" t="s">
        <v>146</v>
      </c>
      <c r="AY312" s="14" t="s">
        <v>136</v>
      </c>
      <c r="BE312" s="145">
        <f t="shared" si="24"/>
        <v>0</v>
      </c>
      <c r="BF312" s="145">
        <f t="shared" si="25"/>
        <v>0</v>
      </c>
      <c r="BG312" s="145">
        <f t="shared" si="26"/>
        <v>0</v>
      </c>
      <c r="BH312" s="145">
        <f t="shared" si="27"/>
        <v>0</v>
      </c>
      <c r="BI312" s="145">
        <f t="shared" si="28"/>
        <v>0</v>
      </c>
      <c r="BJ312" s="14" t="s">
        <v>146</v>
      </c>
      <c r="BK312" s="145">
        <f t="shared" si="29"/>
        <v>0</v>
      </c>
      <c r="BL312" s="14" t="s">
        <v>145</v>
      </c>
      <c r="BM312" s="144" t="s">
        <v>416</v>
      </c>
    </row>
    <row r="313" spans="1:65" s="2" customFormat="1" ht="24.25" customHeight="1">
      <c r="A313" s="26"/>
      <c r="B313" s="156"/>
      <c r="C313" s="163" t="s">
        <v>417</v>
      </c>
      <c r="D313" s="163" t="s">
        <v>227</v>
      </c>
      <c r="E313" s="164" t="s">
        <v>418</v>
      </c>
      <c r="F313" s="165" t="s">
        <v>419</v>
      </c>
      <c r="G313" s="166" t="s">
        <v>323</v>
      </c>
      <c r="H313" s="167">
        <v>2</v>
      </c>
      <c r="I313" s="168"/>
      <c r="J313" s="168">
        <f t="shared" si="20"/>
        <v>0</v>
      </c>
      <c r="K313" s="146"/>
      <c r="L313" s="147"/>
      <c r="M313" s="148" t="s">
        <v>1</v>
      </c>
      <c r="N313" s="149" t="s">
        <v>35</v>
      </c>
      <c r="O313" s="142">
        <v>0</v>
      </c>
      <c r="P313" s="142">
        <f t="shared" si="21"/>
        <v>0</v>
      </c>
      <c r="Q313" s="142">
        <v>0</v>
      </c>
      <c r="R313" s="142">
        <f t="shared" si="22"/>
        <v>0</v>
      </c>
      <c r="S313" s="142">
        <v>0</v>
      </c>
      <c r="T313" s="143">
        <f t="shared" si="2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44" t="s">
        <v>168</v>
      </c>
      <c r="AT313" s="144" t="s">
        <v>227</v>
      </c>
      <c r="AU313" s="144" t="s">
        <v>146</v>
      </c>
      <c r="AY313" s="14" t="s">
        <v>136</v>
      </c>
      <c r="BE313" s="145">
        <f t="shared" si="24"/>
        <v>0</v>
      </c>
      <c r="BF313" s="145">
        <f t="shared" si="25"/>
        <v>0</v>
      </c>
      <c r="BG313" s="145">
        <f t="shared" si="26"/>
        <v>0</v>
      </c>
      <c r="BH313" s="145">
        <f t="shared" si="27"/>
        <v>0</v>
      </c>
      <c r="BI313" s="145">
        <f t="shared" si="28"/>
        <v>0</v>
      </c>
      <c r="BJ313" s="14" t="s">
        <v>146</v>
      </c>
      <c r="BK313" s="145">
        <f t="shared" si="29"/>
        <v>0</v>
      </c>
      <c r="BL313" s="14" t="s">
        <v>145</v>
      </c>
      <c r="BM313" s="144" t="s">
        <v>420</v>
      </c>
    </row>
    <row r="314" spans="1:65" s="12" customFormat="1" ht="23" customHeight="1">
      <c r="B314" s="169"/>
      <c r="C314" s="170"/>
      <c r="D314" s="171" t="s">
        <v>68</v>
      </c>
      <c r="E314" s="172" t="s">
        <v>421</v>
      </c>
      <c r="F314" s="172" t="s">
        <v>422</v>
      </c>
      <c r="G314" s="170"/>
      <c r="H314" s="170"/>
      <c r="I314" s="170"/>
      <c r="J314" s="173">
        <f>BK314</f>
        <v>0</v>
      </c>
      <c r="L314" s="127"/>
      <c r="M314" s="131"/>
      <c r="N314" s="132"/>
      <c r="O314" s="132"/>
      <c r="P314" s="133">
        <f>SUM(P315:P328)</f>
        <v>0</v>
      </c>
      <c r="Q314" s="132"/>
      <c r="R314" s="133">
        <f>SUM(R315:R328)</f>
        <v>0</v>
      </c>
      <c r="S314" s="132"/>
      <c r="T314" s="134">
        <f>SUM(T315:T328)</f>
        <v>0</v>
      </c>
      <c r="AR314" s="128" t="s">
        <v>77</v>
      </c>
      <c r="AT314" s="135" t="s">
        <v>68</v>
      </c>
      <c r="AU314" s="135" t="s">
        <v>77</v>
      </c>
      <c r="AY314" s="128" t="s">
        <v>136</v>
      </c>
      <c r="BK314" s="136">
        <f>SUM(BK315:BK328)</f>
        <v>0</v>
      </c>
    </row>
    <row r="315" spans="1:65" s="2" customFormat="1" ht="24.25" customHeight="1">
      <c r="A315" s="26"/>
      <c r="B315" s="156"/>
      <c r="C315" s="157" t="s">
        <v>423</v>
      </c>
      <c r="D315" s="157" t="s">
        <v>141</v>
      </c>
      <c r="E315" s="158" t="s">
        <v>424</v>
      </c>
      <c r="F315" s="159" t="s">
        <v>425</v>
      </c>
      <c r="G315" s="160" t="s">
        <v>198</v>
      </c>
      <c r="H315" s="161">
        <v>923.37599999999998</v>
      </c>
      <c r="I315" s="162"/>
      <c r="J315" s="162">
        <f t="shared" ref="J315:J328" si="30">ROUND(I315*H315,2)</f>
        <v>0</v>
      </c>
      <c r="K315" s="139"/>
      <c r="L315" s="27"/>
      <c r="M315" s="140" t="s">
        <v>1</v>
      </c>
      <c r="N315" s="141" t="s">
        <v>35</v>
      </c>
      <c r="O315" s="142">
        <v>0</v>
      </c>
      <c r="P315" s="142">
        <f t="shared" ref="P315:P328" si="31">O315*H315</f>
        <v>0</v>
      </c>
      <c r="Q315" s="142">
        <v>0</v>
      </c>
      <c r="R315" s="142">
        <f t="shared" ref="R315:R328" si="32">Q315*H315</f>
        <v>0</v>
      </c>
      <c r="S315" s="142">
        <v>0</v>
      </c>
      <c r="T315" s="143">
        <f t="shared" ref="T315:T328" si="33">S315*H315</f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44" t="s">
        <v>145</v>
      </c>
      <c r="AT315" s="144" t="s">
        <v>141</v>
      </c>
      <c r="AU315" s="144" t="s">
        <v>146</v>
      </c>
      <c r="AY315" s="14" t="s">
        <v>136</v>
      </c>
      <c r="BE315" s="145">
        <f t="shared" ref="BE315:BE328" si="34">IF(N315="základná",J315,0)</f>
        <v>0</v>
      </c>
      <c r="BF315" s="145">
        <f t="shared" ref="BF315:BF328" si="35">IF(N315="znížená",J315,0)</f>
        <v>0</v>
      </c>
      <c r="BG315" s="145">
        <f t="shared" ref="BG315:BG328" si="36">IF(N315="zákl. prenesená",J315,0)</f>
        <v>0</v>
      </c>
      <c r="BH315" s="145">
        <f t="shared" ref="BH315:BH328" si="37">IF(N315="zníž. prenesená",J315,0)</f>
        <v>0</v>
      </c>
      <c r="BI315" s="145">
        <f t="shared" ref="BI315:BI328" si="38">IF(N315="nulová",J315,0)</f>
        <v>0</v>
      </c>
      <c r="BJ315" s="14" t="s">
        <v>146</v>
      </c>
      <c r="BK315" s="145">
        <f t="shared" ref="BK315:BK328" si="39">ROUND(I315*H315,2)</f>
        <v>0</v>
      </c>
      <c r="BL315" s="14" t="s">
        <v>145</v>
      </c>
      <c r="BM315" s="144" t="s">
        <v>426</v>
      </c>
    </row>
    <row r="316" spans="1:65" s="2" customFormat="1" ht="24.25" customHeight="1">
      <c r="A316" s="26"/>
      <c r="B316" s="156"/>
      <c r="C316" s="157" t="s">
        <v>427</v>
      </c>
      <c r="D316" s="157" t="s">
        <v>141</v>
      </c>
      <c r="E316" s="158" t="s">
        <v>428</v>
      </c>
      <c r="F316" s="159" t="s">
        <v>429</v>
      </c>
      <c r="G316" s="160" t="s">
        <v>323</v>
      </c>
      <c r="H316" s="161">
        <v>131</v>
      </c>
      <c r="I316" s="162"/>
      <c r="J316" s="162">
        <f t="shared" si="30"/>
        <v>0</v>
      </c>
      <c r="K316" s="139"/>
      <c r="L316" s="27"/>
      <c r="M316" s="140" t="s">
        <v>1</v>
      </c>
      <c r="N316" s="141" t="s">
        <v>35</v>
      </c>
      <c r="O316" s="142">
        <v>0</v>
      </c>
      <c r="P316" s="142">
        <f t="shared" si="31"/>
        <v>0</v>
      </c>
      <c r="Q316" s="142">
        <v>0</v>
      </c>
      <c r="R316" s="142">
        <f t="shared" si="32"/>
        <v>0</v>
      </c>
      <c r="S316" s="142">
        <v>0</v>
      </c>
      <c r="T316" s="143">
        <f t="shared" si="3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44" t="s">
        <v>145</v>
      </c>
      <c r="AT316" s="144" t="s">
        <v>141</v>
      </c>
      <c r="AU316" s="144" t="s">
        <v>146</v>
      </c>
      <c r="AY316" s="14" t="s">
        <v>136</v>
      </c>
      <c r="BE316" s="145">
        <f t="shared" si="34"/>
        <v>0</v>
      </c>
      <c r="BF316" s="145">
        <f t="shared" si="35"/>
        <v>0</v>
      </c>
      <c r="BG316" s="145">
        <f t="shared" si="36"/>
        <v>0</v>
      </c>
      <c r="BH316" s="145">
        <f t="shared" si="37"/>
        <v>0</v>
      </c>
      <c r="BI316" s="145">
        <f t="shared" si="38"/>
        <v>0</v>
      </c>
      <c r="BJ316" s="14" t="s">
        <v>146</v>
      </c>
      <c r="BK316" s="145">
        <f t="shared" si="39"/>
        <v>0</v>
      </c>
      <c r="BL316" s="14" t="s">
        <v>145</v>
      </c>
      <c r="BM316" s="144" t="s">
        <v>430</v>
      </c>
    </row>
    <row r="317" spans="1:65" s="2" customFormat="1" ht="16.5" customHeight="1">
      <c r="A317" s="26"/>
      <c r="B317" s="156"/>
      <c r="C317" s="163" t="s">
        <v>431</v>
      </c>
      <c r="D317" s="163" t="s">
        <v>227</v>
      </c>
      <c r="E317" s="164" t="s">
        <v>432</v>
      </c>
      <c r="F317" s="165" t="s">
        <v>433</v>
      </c>
      <c r="G317" s="166" t="s">
        <v>323</v>
      </c>
      <c r="H317" s="167">
        <v>6</v>
      </c>
      <c r="I317" s="168"/>
      <c r="J317" s="168">
        <f t="shared" si="30"/>
        <v>0</v>
      </c>
      <c r="K317" s="146"/>
      <c r="L317" s="147"/>
      <c r="M317" s="148" t="s">
        <v>1</v>
      </c>
      <c r="N317" s="149" t="s">
        <v>35</v>
      </c>
      <c r="O317" s="142">
        <v>0</v>
      </c>
      <c r="P317" s="142">
        <f t="shared" si="31"/>
        <v>0</v>
      </c>
      <c r="Q317" s="142">
        <v>0</v>
      </c>
      <c r="R317" s="142">
        <f t="shared" si="32"/>
        <v>0</v>
      </c>
      <c r="S317" s="142">
        <v>0</v>
      </c>
      <c r="T317" s="143">
        <f t="shared" si="3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44" t="s">
        <v>168</v>
      </c>
      <c r="AT317" s="144" t="s">
        <v>227</v>
      </c>
      <c r="AU317" s="144" t="s">
        <v>146</v>
      </c>
      <c r="AY317" s="14" t="s">
        <v>136</v>
      </c>
      <c r="BE317" s="145">
        <f t="shared" si="34"/>
        <v>0</v>
      </c>
      <c r="BF317" s="145">
        <f t="shared" si="35"/>
        <v>0</v>
      </c>
      <c r="BG317" s="145">
        <f t="shared" si="36"/>
        <v>0</v>
      </c>
      <c r="BH317" s="145">
        <f t="shared" si="37"/>
        <v>0</v>
      </c>
      <c r="BI317" s="145">
        <f t="shared" si="38"/>
        <v>0</v>
      </c>
      <c r="BJ317" s="14" t="s">
        <v>146</v>
      </c>
      <c r="BK317" s="145">
        <f t="shared" si="39"/>
        <v>0</v>
      </c>
      <c r="BL317" s="14" t="s">
        <v>145</v>
      </c>
      <c r="BM317" s="144" t="s">
        <v>434</v>
      </c>
    </row>
    <row r="318" spans="1:65" s="2" customFormat="1" ht="16.5" customHeight="1">
      <c r="A318" s="26"/>
      <c r="B318" s="156"/>
      <c r="C318" s="163" t="s">
        <v>435</v>
      </c>
      <c r="D318" s="163" t="s">
        <v>227</v>
      </c>
      <c r="E318" s="164" t="s">
        <v>436</v>
      </c>
      <c r="F318" s="165" t="s">
        <v>437</v>
      </c>
      <c r="G318" s="166" t="s">
        <v>323</v>
      </c>
      <c r="H318" s="167">
        <v>13</v>
      </c>
      <c r="I318" s="168"/>
      <c r="J318" s="168">
        <f t="shared" si="30"/>
        <v>0</v>
      </c>
      <c r="K318" s="146"/>
      <c r="L318" s="147"/>
      <c r="M318" s="148" t="s">
        <v>1</v>
      </c>
      <c r="N318" s="149" t="s">
        <v>35</v>
      </c>
      <c r="O318" s="142">
        <v>0</v>
      </c>
      <c r="P318" s="142">
        <f t="shared" si="31"/>
        <v>0</v>
      </c>
      <c r="Q318" s="142">
        <v>0</v>
      </c>
      <c r="R318" s="142">
        <f t="shared" si="32"/>
        <v>0</v>
      </c>
      <c r="S318" s="142">
        <v>0</v>
      </c>
      <c r="T318" s="143">
        <f t="shared" si="3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44" t="s">
        <v>168</v>
      </c>
      <c r="AT318" s="144" t="s">
        <v>227</v>
      </c>
      <c r="AU318" s="144" t="s">
        <v>146</v>
      </c>
      <c r="AY318" s="14" t="s">
        <v>136</v>
      </c>
      <c r="BE318" s="145">
        <f t="shared" si="34"/>
        <v>0</v>
      </c>
      <c r="BF318" s="145">
        <f t="shared" si="35"/>
        <v>0</v>
      </c>
      <c r="BG318" s="145">
        <f t="shared" si="36"/>
        <v>0</v>
      </c>
      <c r="BH318" s="145">
        <f t="shared" si="37"/>
        <v>0</v>
      </c>
      <c r="BI318" s="145">
        <f t="shared" si="38"/>
        <v>0</v>
      </c>
      <c r="BJ318" s="14" t="s">
        <v>146</v>
      </c>
      <c r="BK318" s="145">
        <f t="shared" si="39"/>
        <v>0</v>
      </c>
      <c r="BL318" s="14" t="s">
        <v>145</v>
      </c>
      <c r="BM318" s="144" t="s">
        <v>438</v>
      </c>
    </row>
    <row r="319" spans="1:65" s="2" customFormat="1" ht="16.5" customHeight="1">
      <c r="A319" s="26"/>
      <c r="B319" s="156"/>
      <c r="C319" s="163" t="s">
        <v>439</v>
      </c>
      <c r="D319" s="163" t="s">
        <v>227</v>
      </c>
      <c r="E319" s="164" t="s">
        <v>440</v>
      </c>
      <c r="F319" s="165" t="s">
        <v>441</v>
      </c>
      <c r="G319" s="166" t="s">
        <v>323</v>
      </c>
      <c r="H319" s="167">
        <v>63</v>
      </c>
      <c r="I319" s="168"/>
      <c r="J319" s="168">
        <f t="shared" si="30"/>
        <v>0</v>
      </c>
      <c r="K319" s="146"/>
      <c r="L319" s="147"/>
      <c r="M319" s="148" t="s">
        <v>1</v>
      </c>
      <c r="N319" s="149" t="s">
        <v>35</v>
      </c>
      <c r="O319" s="142">
        <v>0</v>
      </c>
      <c r="P319" s="142">
        <f t="shared" si="31"/>
        <v>0</v>
      </c>
      <c r="Q319" s="142">
        <v>0</v>
      </c>
      <c r="R319" s="142">
        <f t="shared" si="32"/>
        <v>0</v>
      </c>
      <c r="S319" s="142">
        <v>0</v>
      </c>
      <c r="T319" s="143">
        <f t="shared" si="3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44" t="s">
        <v>168</v>
      </c>
      <c r="AT319" s="144" t="s">
        <v>227</v>
      </c>
      <c r="AU319" s="144" t="s">
        <v>146</v>
      </c>
      <c r="AY319" s="14" t="s">
        <v>136</v>
      </c>
      <c r="BE319" s="145">
        <f t="shared" si="34"/>
        <v>0</v>
      </c>
      <c r="BF319" s="145">
        <f t="shared" si="35"/>
        <v>0</v>
      </c>
      <c r="BG319" s="145">
        <f t="shared" si="36"/>
        <v>0</v>
      </c>
      <c r="BH319" s="145">
        <f t="shared" si="37"/>
        <v>0</v>
      </c>
      <c r="BI319" s="145">
        <f t="shared" si="38"/>
        <v>0</v>
      </c>
      <c r="BJ319" s="14" t="s">
        <v>146</v>
      </c>
      <c r="BK319" s="145">
        <f t="shared" si="39"/>
        <v>0</v>
      </c>
      <c r="BL319" s="14" t="s">
        <v>145</v>
      </c>
      <c r="BM319" s="144" t="s">
        <v>442</v>
      </c>
    </row>
    <row r="320" spans="1:65" s="2" customFormat="1" ht="16.5" customHeight="1">
      <c r="A320" s="26"/>
      <c r="B320" s="156"/>
      <c r="C320" s="163" t="s">
        <v>443</v>
      </c>
      <c r="D320" s="163" t="s">
        <v>227</v>
      </c>
      <c r="E320" s="164" t="s">
        <v>444</v>
      </c>
      <c r="F320" s="165" t="s">
        <v>445</v>
      </c>
      <c r="G320" s="166" t="s">
        <v>323</v>
      </c>
      <c r="H320" s="167">
        <v>49</v>
      </c>
      <c r="I320" s="168"/>
      <c r="J320" s="168">
        <f t="shared" si="30"/>
        <v>0</v>
      </c>
      <c r="K320" s="146"/>
      <c r="L320" s="147"/>
      <c r="M320" s="148" t="s">
        <v>1</v>
      </c>
      <c r="N320" s="149" t="s">
        <v>35</v>
      </c>
      <c r="O320" s="142">
        <v>0</v>
      </c>
      <c r="P320" s="142">
        <f t="shared" si="31"/>
        <v>0</v>
      </c>
      <c r="Q320" s="142">
        <v>0</v>
      </c>
      <c r="R320" s="142">
        <f t="shared" si="32"/>
        <v>0</v>
      </c>
      <c r="S320" s="142">
        <v>0</v>
      </c>
      <c r="T320" s="143">
        <f t="shared" si="33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44" t="s">
        <v>168</v>
      </c>
      <c r="AT320" s="144" t="s">
        <v>227</v>
      </c>
      <c r="AU320" s="144" t="s">
        <v>146</v>
      </c>
      <c r="AY320" s="14" t="s">
        <v>136</v>
      </c>
      <c r="BE320" s="145">
        <f t="shared" si="34"/>
        <v>0</v>
      </c>
      <c r="BF320" s="145">
        <f t="shared" si="35"/>
        <v>0</v>
      </c>
      <c r="BG320" s="145">
        <f t="shared" si="36"/>
        <v>0</v>
      </c>
      <c r="BH320" s="145">
        <f t="shared" si="37"/>
        <v>0</v>
      </c>
      <c r="BI320" s="145">
        <f t="shared" si="38"/>
        <v>0</v>
      </c>
      <c r="BJ320" s="14" t="s">
        <v>146</v>
      </c>
      <c r="BK320" s="145">
        <f t="shared" si="39"/>
        <v>0</v>
      </c>
      <c r="BL320" s="14" t="s">
        <v>145</v>
      </c>
      <c r="BM320" s="144" t="s">
        <v>446</v>
      </c>
    </row>
    <row r="321" spans="1:65" s="2" customFormat="1" ht="24.25" customHeight="1">
      <c r="A321" s="26"/>
      <c r="B321" s="156"/>
      <c r="C321" s="157" t="s">
        <v>447</v>
      </c>
      <c r="D321" s="157" t="s">
        <v>141</v>
      </c>
      <c r="E321" s="158" t="s">
        <v>448</v>
      </c>
      <c r="F321" s="159" t="s">
        <v>449</v>
      </c>
      <c r="G321" s="160" t="s">
        <v>323</v>
      </c>
      <c r="H321" s="161">
        <v>44</v>
      </c>
      <c r="I321" s="162"/>
      <c r="J321" s="162">
        <f t="shared" si="30"/>
        <v>0</v>
      </c>
      <c r="K321" s="139"/>
      <c r="L321" s="27"/>
      <c r="M321" s="140" t="s">
        <v>1</v>
      </c>
      <c r="N321" s="141" t="s">
        <v>35</v>
      </c>
      <c r="O321" s="142">
        <v>0</v>
      </c>
      <c r="P321" s="142">
        <f t="shared" si="31"/>
        <v>0</v>
      </c>
      <c r="Q321" s="142">
        <v>0</v>
      </c>
      <c r="R321" s="142">
        <f t="shared" si="32"/>
        <v>0</v>
      </c>
      <c r="S321" s="142">
        <v>0</v>
      </c>
      <c r="T321" s="143">
        <f t="shared" si="33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44" t="s">
        <v>145</v>
      </c>
      <c r="AT321" s="144" t="s">
        <v>141</v>
      </c>
      <c r="AU321" s="144" t="s">
        <v>146</v>
      </c>
      <c r="AY321" s="14" t="s">
        <v>136</v>
      </c>
      <c r="BE321" s="145">
        <f t="shared" si="34"/>
        <v>0</v>
      </c>
      <c r="BF321" s="145">
        <f t="shared" si="35"/>
        <v>0</v>
      </c>
      <c r="BG321" s="145">
        <f t="shared" si="36"/>
        <v>0</v>
      </c>
      <c r="BH321" s="145">
        <f t="shared" si="37"/>
        <v>0</v>
      </c>
      <c r="BI321" s="145">
        <f t="shared" si="38"/>
        <v>0</v>
      </c>
      <c r="BJ321" s="14" t="s">
        <v>146</v>
      </c>
      <c r="BK321" s="145">
        <f t="shared" si="39"/>
        <v>0</v>
      </c>
      <c r="BL321" s="14" t="s">
        <v>145</v>
      </c>
      <c r="BM321" s="144" t="s">
        <v>450</v>
      </c>
    </row>
    <row r="322" spans="1:65" s="2" customFormat="1" ht="16.5" customHeight="1">
      <c r="A322" s="26"/>
      <c r="B322" s="156"/>
      <c r="C322" s="163" t="s">
        <v>451</v>
      </c>
      <c r="D322" s="163" t="s">
        <v>227</v>
      </c>
      <c r="E322" s="164" t="s">
        <v>452</v>
      </c>
      <c r="F322" s="165" t="s">
        <v>453</v>
      </c>
      <c r="G322" s="166" t="s">
        <v>323</v>
      </c>
      <c r="H322" s="167">
        <v>44</v>
      </c>
      <c r="I322" s="168"/>
      <c r="J322" s="168">
        <f t="shared" si="30"/>
        <v>0</v>
      </c>
      <c r="K322" s="146"/>
      <c r="L322" s="147"/>
      <c r="M322" s="148" t="s">
        <v>1</v>
      </c>
      <c r="N322" s="149" t="s">
        <v>35</v>
      </c>
      <c r="O322" s="142">
        <v>0</v>
      </c>
      <c r="P322" s="142">
        <f t="shared" si="31"/>
        <v>0</v>
      </c>
      <c r="Q322" s="142">
        <v>0</v>
      </c>
      <c r="R322" s="142">
        <f t="shared" si="32"/>
        <v>0</v>
      </c>
      <c r="S322" s="142">
        <v>0</v>
      </c>
      <c r="T322" s="143">
        <f t="shared" si="3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44" t="s">
        <v>168</v>
      </c>
      <c r="AT322" s="144" t="s">
        <v>227</v>
      </c>
      <c r="AU322" s="144" t="s">
        <v>146</v>
      </c>
      <c r="AY322" s="14" t="s">
        <v>136</v>
      </c>
      <c r="BE322" s="145">
        <f t="shared" si="34"/>
        <v>0</v>
      </c>
      <c r="BF322" s="145">
        <f t="shared" si="35"/>
        <v>0</v>
      </c>
      <c r="BG322" s="145">
        <f t="shared" si="36"/>
        <v>0</v>
      </c>
      <c r="BH322" s="145">
        <f t="shared" si="37"/>
        <v>0</v>
      </c>
      <c r="BI322" s="145">
        <f t="shared" si="38"/>
        <v>0</v>
      </c>
      <c r="BJ322" s="14" t="s">
        <v>146</v>
      </c>
      <c r="BK322" s="145">
        <f t="shared" si="39"/>
        <v>0</v>
      </c>
      <c r="BL322" s="14" t="s">
        <v>145</v>
      </c>
      <c r="BM322" s="144" t="s">
        <v>454</v>
      </c>
    </row>
    <row r="323" spans="1:65" s="2" customFormat="1" ht="24.25" customHeight="1">
      <c r="A323" s="26"/>
      <c r="B323" s="156"/>
      <c r="C323" s="157" t="s">
        <v>455</v>
      </c>
      <c r="D323" s="157" t="s">
        <v>141</v>
      </c>
      <c r="E323" s="158" t="s">
        <v>456</v>
      </c>
      <c r="F323" s="159" t="s">
        <v>457</v>
      </c>
      <c r="G323" s="160" t="s">
        <v>198</v>
      </c>
      <c r="H323" s="161">
        <v>0.33300000000000002</v>
      </c>
      <c r="I323" s="162"/>
      <c r="J323" s="162">
        <f t="shared" si="30"/>
        <v>0</v>
      </c>
      <c r="K323" s="139"/>
      <c r="L323" s="27"/>
      <c r="M323" s="140" t="s">
        <v>1</v>
      </c>
      <c r="N323" s="141" t="s">
        <v>35</v>
      </c>
      <c r="O323" s="142">
        <v>0</v>
      </c>
      <c r="P323" s="142">
        <f t="shared" si="31"/>
        <v>0</v>
      </c>
      <c r="Q323" s="142">
        <v>0</v>
      </c>
      <c r="R323" s="142">
        <f t="shared" si="32"/>
        <v>0</v>
      </c>
      <c r="S323" s="142">
        <v>0</v>
      </c>
      <c r="T323" s="143">
        <f t="shared" si="3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44" t="s">
        <v>145</v>
      </c>
      <c r="AT323" s="144" t="s">
        <v>141</v>
      </c>
      <c r="AU323" s="144" t="s">
        <v>146</v>
      </c>
      <c r="AY323" s="14" t="s">
        <v>136</v>
      </c>
      <c r="BE323" s="145">
        <f t="shared" si="34"/>
        <v>0</v>
      </c>
      <c r="BF323" s="145">
        <f t="shared" si="35"/>
        <v>0</v>
      </c>
      <c r="BG323" s="145">
        <f t="shared" si="36"/>
        <v>0</v>
      </c>
      <c r="BH323" s="145">
        <f t="shared" si="37"/>
        <v>0</v>
      </c>
      <c r="BI323" s="145">
        <f t="shared" si="38"/>
        <v>0</v>
      </c>
      <c r="BJ323" s="14" t="s">
        <v>146</v>
      </c>
      <c r="BK323" s="145">
        <f t="shared" si="39"/>
        <v>0</v>
      </c>
      <c r="BL323" s="14" t="s">
        <v>145</v>
      </c>
      <c r="BM323" s="144" t="s">
        <v>458</v>
      </c>
    </row>
    <row r="324" spans="1:65" s="2" customFormat="1" ht="24.25" customHeight="1">
      <c r="A324" s="26"/>
      <c r="B324" s="156"/>
      <c r="C324" s="157" t="s">
        <v>459</v>
      </c>
      <c r="D324" s="157" t="s">
        <v>141</v>
      </c>
      <c r="E324" s="158" t="s">
        <v>460</v>
      </c>
      <c r="F324" s="159" t="s">
        <v>461</v>
      </c>
      <c r="G324" s="160" t="s">
        <v>198</v>
      </c>
      <c r="H324" s="161">
        <v>11.135999999999999</v>
      </c>
      <c r="I324" s="162"/>
      <c r="J324" s="162">
        <f t="shared" si="30"/>
        <v>0</v>
      </c>
      <c r="K324" s="139"/>
      <c r="L324" s="27"/>
      <c r="M324" s="140" t="s">
        <v>1</v>
      </c>
      <c r="N324" s="141" t="s">
        <v>35</v>
      </c>
      <c r="O324" s="142">
        <v>0</v>
      </c>
      <c r="P324" s="142">
        <f t="shared" si="31"/>
        <v>0</v>
      </c>
      <c r="Q324" s="142">
        <v>0</v>
      </c>
      <c r="R324" s="142">
        <f t="shared" si="32"/>
        <v>0</v>
      </c>
      <c r="S324" s="142">
        <v>0</v>
      </c>
      <c r="T324" s="143">
        <f t="shared" si="3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44" t="s">
        <v>145</v>
      </c>
      <c r="AT324" s="144" t="s">
        <v>141</v>
      </c>
      <c r="AU324" s="144" t="s">
        <v>146</v>
      </c>
      <c r="AY324" s="14" t="s">
        <v>136</v>
      </c>
      <c r="BE324" s="145">
        <f t="shared" si="34"/>
        <v>0</v>
      </c>
      <c r="BF324" s="145">
        <f t="shared" si="35"/>
        <v>0</v>
      </c>
      <c r="BG324" s="145">
        <f t="shared" si="36"/>
        <v>0</v>
      </c>
      <c r="BH324" s="145">
        <f t="shared" si="37"/>
        <v>0</v>
      </c>
      <c r="BI324" s="145">
        <f t="shared" si="38"/>
        <v>0</v>
      </c>
      <c r="BJ324" s="14" t="s">
        <v>146</v>
      </c>
      <c r="BK324" s="145">
        <f t="shared" si="39"/>
        <v>0</v>
      </c>
      <c r="BL324" s="14" t="s">
        <v>145</v>
      </c>
      <c r="BM324" s="144" t="s">
        <v>462</v>
      </c>
    </row>
    <row r="325" spans="1:65" s="2" customFormat="1" ht="33" customHeight="1">
      <c r="A325" s="26"/>
      <c r="B325" s="156"/>
      <c r="C325" s="157" t="s">
        <v>463</v>
      </c>
      <c r="D325" s="157" t="s">
        <v>141</v>
      </c>
      <c r="E325" s="158" t="s">
        <v>464</v>
      </c>
      <c r="F325" s="159" t="s">
        <v>465</v>
      </c>
      <c r="G325" s="160" t="s">
        <v>144</v>
      </c>
      <c r="H325" s="161">
        <v>22.553000000000001</v>
      </c>
      <c r="I325" s="162"/>
      <c r="J325" s="162">
        <f t="shared" si="30"/>
        <v>0</v>
      </c>
      <c r="K325" s="139"/>
      <c r="L325" s="27"/>
      <c r="M325" s="140" t="s">
        <v>1</v>
      </c>
      <c r="N325" s="141" t="s">
        <v>35</v>
      </c>
      <c r="O325" s="142">
        <v>0</v>
      </c>
      <c r="P325" s="142">
        <f t="shared" si="31"/>
        <v>0</v>
      </c>
      <c r="Q325" s="142">
        <v>0</v>
      </c>
      <c r="R325" s="142">
        <f t="shared" si="32"/>
        <v>0</v>
      </c>
      <c r="S325" s="142">
        <v>0</v>
      </c>
      <c r="T325" s="143">
        <f t="shared" si="3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44" t="s">
        <v>145</v>
      </c>
      <c r="AT325" s="144" t="s">
        <v>141</v>
      </c>
      <c r="AU325" s="144" t="s">
        <v>146</v>
      </c>
      <c r="AY325" s="14" t="s">
        <v>136</v>
      </c>
      <c r="BE325" s="145">
        <f t="shared" si="34"/>
        <v>0</v>
      </c>
      <c r="BF325" s="145">
        <f t="shared" si="35"/>
        <v>0</v>
      </c>
      <c r="BG325" s="145">
        <f t="shared" si="36"/>
        <v>0</v>
      </c>
      <c r="BH325" s="145">
        <f t="shared" si="37"/>
        <v>0</v>
      </c>
      <c r="BI325" s="145">
        <f t="shared" si="38"/>
        <v>0</v>
      </c>
      <c r="BJ325" s="14" t="s">
        <v>146</v>
      </c>
      <c r="BK325" s="145">
        <f t="shared" si="39"/>
        <v>0</v>
      </c>
      <c r="BL325" s="14" t="s">
        <v>145</v>
      </c>
      <c r="BM325" s="144" t="s">
        <v>466</v>
      </c>
    </row>
    <row r="326" spans="1:65" s="2" customFormat="1" ht="33" customHeight="1">
      <c r="A326" s="26"/>
      <c r="B326" s="156"/>
      <c r="C326" s="157" t="s">
        <v>467</v>
      </c>
      <c r="D326" s="157" t="s">
        <v>141</v>
      </c>
      <c r="E326" s="158" t="s">
        <v>468</v>
      </c>
      <c r="F326" s="159" t="s">
        <v>469</v>
      </c>
      <c r="G326" s="160" t="s">
        <v>198</v>
      </c>
      <c r="H326" s="161">
        <v>21</v>
      </c>
      <c r="I326" s="162"/>
      <c r="J326" s="162">
        <f t="shared" si="30"/>
        <v>0</v>
      </c>
      <c r="K326" s="139"/>
      <c r="L326" s="27"/>
      <c r="M326" s="140" t="s">
        <v>1</v>
      </c>
      <c r="N326" s="141" t="s">
        <v>35</v>
      </c>
      <c r="O326" s="142">
        <v>0</v>
      </c>
      <c r="P326" s="142">
        <f t="shared" si="31"/>
        <v>0</v>
      </c>
      <c r="Q326" s="142">
        <v>0</v>
      </c>
      <c r="R326" s="142">
        <f t="shared" si="32"/>
        <v>0</v>
      </c>
      <c r="S326" s="142">
        <v>0</v>
      </c>
      <c r="T326" s="143">
        <f t="shared" si="3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44" t="s">
        <v>145</v>
      </c>
      <c r="AT326" s="144" t="s">
        <v>141</v>
      </c>
      <c r="AU326" s="144" t="s">
        <v>146</v>
      </c>
      <c r="AY326" s="14" t="s">
        <v>136</v>
      </c>
      <c r="BE326" s="145">
        <f t="shared" si="34"/>
        <v>0</v>
      </c>
      <c r="BF326" s="145">
        <f t="shared" si="35"/>
        <v>0</v>
      </c>
      <c r="BG326" s="145">
        <f t="shared" si="36"/>
        <v>0</v>
      </c>
      <c r="BH326" s="145">
        <f t="shared" si="37"/>
        <v>0</v>
      </c>
      <c r="BI326" s="145">
        <f t="shared" si="38"/>
        <v>0</v>
      </c>
      <c r="BJ326" s="14" t="s">
        <v>146</v>
      </c>
      <c r="BK326" s="145">
        <f t="shared" si="39"/>
        <v>0</v>
      </c>
      <c r="BL326" s="14" t="s">
        <v>145</v>
      </c>
      <c r="BM326" s="144" t="s">
        <v>470</v>
      </c>
    </row>
    <row r="327" spans="1:65" s="2" customFormat="1" ht="33" customHeight="1">
      <c r="A327" s="26"/>
      <c r="B327" s="156"/>
      <c r="C327" s="157" t="s">
        <v>471</v>
      </c>
      <c r="D327" s="157" t="s">
        <v>141</v>
      </c>
      <c r="E327" s="158" t="s">
        <v>472</v>
      </c>
      <c r="F327" s="159" t="s">
        <v>473</v>
      </c>
      <c r="G327" s="160" t="s">
        <v>144</v>
      </c>
      <c r="H327" s="161">
        <v>5</v>
      </c>
      <c r="I327" s="162"/>
      <c r="J327" s="162">
        <f t="shared" si="30"/>
        <v>0</v>
      </c>
      <c r="K327" s="139"/>
      <c r="L327" s="27"/>
      <c r="M327" s="140" t="s">
        <v>1</v>
      </c>
      <c r="N327" s="141" t="s">
        <v>35</v>
      </c>
      <c r="O327" s="142">
        <v>0</v>
      </c>
      <c r="P327" s="142">
        <f t="shared" si="31"/>
        <v>0</v>
      </c>
      <c r="Q327" s="142">
        <v>0</v>
      </c>
      <c r="R327" s="142">
        <f t="shared" si="32"/>
        <v>0</v>
      </c>
      <c r="S327" s="142">
        <v>0</v>
      </c>
      <c r="T327" s="143">
        <f t="shared" si="3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44" t="s">
        <v>145</v>
      </c>
      <c r="AT327" s="144" t="s">
        <v>141</v>
      </c>
      <c r="AU327" s="144" t="s">
        <v>146</v>
      </c>
      <c r="AY327" s="14" t="s">
        <v>136</v>
      </c>
      <c r="BE327" s="145">
        <f t="shared" si="34"/>
        <v>0</v>
      </c>
      <c r="BF327" s="145">
        <f t="shared" si="35"/>
        <v>0</v>
      </c>
      <c r="BG327" s="145">
        <f t="shared" si="36"/>
        <v>0</v>
      </c>
      <c r="BH327" s="145">
        <f t="shared" si="37"/>
        <v>0</v>
      </c>
      <c r="BI327" s="145">
        <f t="shared" si="38"/>
        <v>0</v>
      </c>
      <c r="BJ327" s="14" t="s">
        <v>146</v>
      </c>
      <c r="BK327" s="145">
        <f t="shared" si="39"/>
        <v>0</v>
      </c>
      <c r="BL327" s="14" t="s">
        <v>145</v>
      </c>
      <c r="BM327" s="144" t="s">
        <v>474</v>
      </c>
    </row>
    <row r="328" spans="1:65" s="2" customFormat="1" ht="21.75" customHeight="1">
      <c r="A328" s="26"/>
      <c r="B328" s="156"/>
      <c r="C328" s="163" t="s">
        <v>475</v>
      </c>
      <c r="D328" s="163" t="s">
        <v>227</v>
      </c>
      <c r="E328" s="164" t="s">
        <v>476</v>
      </c>
      <c r="F328" s="165" t="s">
        <v>477</v>
      </c>
      <c r="G328" s="166" t="s">
        <v>323</v>
      </c>
      <c r="H328" s="167">
        <v>20.2</v>
      </c>
      <c r="I328" s="168"/>
      <c r="J328" s="168">
        <f t="shared" si="30"/>
        <v>0</v>
      </c>
      <c r="K328" s="146"/>
      <c r="L328" s="147"/>
      <c r="M328" s="148" t="s">
        <v>1</v>
      </c>
      <c r="N328" s="149" t="s">
        <v>35</v>
      </c>
      <c r="O328" s="142">
        <v>0</v>
      </c>
      <c r="P328" s="142">
        <f t="shared" si="31"/>
        <v>0</v>
      </c>
      <c r="Q328" s="142">
        <v>0</v>
      </c>
      <c r="R328" s="142">
        <f t="shared" si="32"/>
        <v>0</v>
      </c>
      <c r="S328" s="142">
        <v>0</v>
      </c>
      <c r="T328" s="143">
        <f t="shared" si="3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44" t="s">
        <v>168</v>
      </c>
      <c r="AT328" s="144" t="s">
        <v>227</v>
      </c>
      <c r="AU328" s="144" t="s">
        <v>146</v>
      </c>
      <c r="AY328" s="14" t="s">
        <v>136</v>
      </c>
      <c r="BE328" s="145">
        <f t="shared" si="34"/>
        <v>0</v>
      </c>
      <c r="BF328" s="145">
        <f t="shared" si="35"/>
        <v>0</v>
      </c>
      <c r="BG328" s="145">
        <f t="shared" si="36"/>
        <v>0</v>
      </c>
      <c r="BH328" s="145">
        <f t="shared" si="37"/>
        <v>0</v>
      </c>
      <c r="BI328" s="145">
        <f t="shared" si="38"/>
        <v>0</v>
      </c>
      <c r="BJ328" s="14" t="s">
        <v>146</v>
      </c>
      <c r="BK328" s="145">
        <f t="shared" si="39"/>
        <v>0</v>
      </c>
      <c r="BL328" s="14" t="s">
        <v>145</v>
      </c>
      <c r="BM328" s="144" t="s">
        <v>478</v>
      </c>
    </row>
    <row r="329" spans="1:65" s="12" customFormat="1" ht="23" customHeight="1">
      <c r="B329" s="169"/>
      <c r="C329" s="170"/>
      <c r="D329" s="171" t="s">
        <v>68</v>
      </c>
      <c r="E329" s="172" t="s">
        <v>479</v>
      </c>
      <c r="F329" s="172" t="s">
        <v>480</v>
      </c>
      <c r="G329" s="170"/>
      <c r="H329" s="170"/>
      <c r="I329" s="170"/>
      <c r="J329" s="173">
        <f>BK329</f>
        <v>0</v>
      </c>
      <c r="L329" s="127"/>
      <c r="M329" s="131"/>
      <c r="N329" s="132"/>
      <c r="O329" s="132"/>
      <c r="P329" s="133">
        <f>SUM(P330:P342)</f>
        <v>0</v>
      </c>
      <c r="Q329" s="132"/>
      <c r="R329" s="133">
        <f>SUM(R330:R342)</f>
        <v>0</v>
      </c>
      <c r="S329" s="132"/>
      <c r="T329" s="134">
        <f>SUM(T330:T342)</f>
        <v>0</v>
      </c>
      <c r="AR329" s="128" t="s">
        <v>77</v>
      </c>
      <c r="AT329" s="135" t="s">
        <v>68</v>
      </c>
      <c r="AU329" s="135" t="s">
        <v>77</v>
      </c>
      <c r="AY329" s="128" t="s">
        <v>136</v>
      </c>
      <c r="BK329" s="136">
        <f>SUM(BK330:BK342)</f>
        <v>0</v>
      </c>
    </row>
    <row r="330" spans="1:65" s="2" customFormat="1" ht="33" customHeight="1">
      <c r="A330" s="26"/>
      <c r="B330" s="156"/>
      <c r="C330" s="157" t="s">
        <v>481</v>
      </c>
      <c r="D330" s="157" t="s">
        <v>141</v>
      </c>
      <c r="E330" s="158" t="s">
        <v>482</v>
      </c>
      <c r="F330" s="159" t="s">
        <v>483</v>
      </c>
      <c r="G330" s="160" t="s">
        <v>144</v>
      </c>
      <c r="H330" s="161">
        <v>171</v>
      </c>
      <c r="I330" s="162"/>
      <c r="J330" s="162">
        <f t="shared" ref="J330:J342" si="40">ROUND(I330*H330,2)</f>
        <v>0</v>
      </c>
      <c r="K330" s="139"/>
      <c r="L330" s="27"/>
      <c r="M330" s="140" t="s">
        <v>1</v>
      </c>
      <c r="N330" s="141" t="s">
        <v>35</v>
      </c>
      <c r="O330" s="142">
        <v>0</v>
      </c>
      <c r="P330" s="142">
        <f t="shared" ref="P330:P342" si="41">O330*H330</f>
        <v>0</v>
      </c>
      <c r="Q330" s="142">
        <v>0</v>
      </c>
      <c r="R330" s="142">
        <f t="shared" ref="R330:R342" si="42">Q330*H330</f>
        <v>0</v>
      </c>
      <c r="S330" s="142">
        <v>0</v>
      </c>
      <c r="T330" s="143">
        <f t="shared" ref="T330:T342" si="43">S330*H330</f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44" t="s">
        <v>145</v>
      </c>
      <c r="AT330" s="144" t="s">
        <v>141</v>
      </c>
      <c r="AU330" s="144" t="s">
        <v>146</v>
      </c>
      <c r="AY330" s="14" t="s">
        <v>136</v>
      </c>
      <c r="BE330" s="145">
        <f t="shared" ref="BE330:BE342" si="44">IF(N330="základná",J330,0)</f>
        <v>0</v>
      </c>
      <c r="BF330" s="145">
        <f t="shared" ref="BF330:BF342" si="45">IF(N330="znížená",J330,0)</f>
        <v>0</v>
      </c>
      <c r="BG330" s="145">
        <f t="shared" ref="BG330:BG342" si="46">IF(N330="zákl. prenesená",J330,0)</f>
        <v>0</v>
      </c>
      <c r="BH330" s="145">
        <f t="shared" ref="BH330:BH342" si="47">IF(N330="zníž. prenesená",J330,0)</f>
        <v>0</v>
      </c>
      <c r="BI330" s="145">
        <f t="shared" ref="BI330:BI342" si="48">IF(N330="nulová",J330,0)</f>
        <v>0</v>
      </c>
      <c r="BJ330" s="14" t="s">
        <v>146</v>
      </c>
      <c r="BK330" s="145">
        <f t="shared" ref="BK330:BK342" si="49">ROUND(I330*H330,2)</f>
        <v>0</v>
      </c>
      <c r="BL330" s="14" t="s">
        <v>145</v>
      </c>
      <c r="BM330" s="144" t="s">
        <v>484</v>
      </c>
    </row>
    <row r="331" spans="1:65" s="2" customFormat="1" ht="33" customHeight="1">
      <c r="A331" s="26"/>
      <c r="B331" s="156"/>
      <c r="C331" s="157" t="s">
        <v>485</v>
      </c>
      <c r="D331" s="157" t="s">
        <v>141</v>
      </c>
      <c r="E331" s="158" t="s">
        <v>486</v>
      </c>
      <c r="F331" s="159" t="s">
        <v>487</v>
      </c>
      <c r="G331" s="160" t="s">
        <v>144</v>
      </c>
      <c r="H331" s="161">
        <v>6103.4549999999999</v>
      </c>
      <c r="I331" s="162"/>
      <c r="J331" s="162">
        <f t="shared" si="40"/>
        <v>0</v>
      </c>
      <c r="K331" s="139"/>
      <c r="L331" s="27"/>
      <c r="M331" s="140" t="s">
        <v>1</v>
      </c>
      <c r="N331" s="141" t="s">
        <v>35</v>
      </c>
      <c r="O331" s="142">
        <v>0</v>
      </c>
      <c r="P331" s="142">
        <f t="shared" si="41"/>
        <v>0</v>
      </c>
      <c r="Q331" s="142">
        <v>0</v>
      </c>
      <c r="R331" s="142">
        <f t="shared" si="42"/>
        <v>0</v>
      </c>
      <c r="S331" s="142">
        <v>0</v>
      </c>
      <c r="T331" s="143">
        <f t="shared" si="43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44" t="s">
        <v>145</v>
      </c>
      <c r="AT331" s="144" t="s">
        <v>141</v>
      </c>
      <c r="AU331" s="144" t="s">
        <v>146</v>
      </c>
      <c r="AY331" s="14" t="s">
        <v>136</v>
      </c>
      <c r="BE331" s="145">
        <f t="shared" si="44"/>
        <v>0</v>
      </c>
      <c r="BF331" s="145">
        <f t="shared" si="45"/>
        <v>0</v>
      </c>
      <c r="BG331" s="145">
        <f t="shared" si="46"/>
        <v>0</v>
      </c>
      <c r="BH331" s="145">
        <f t="shared" si="47"/>
        <v>0</v>
      </c>
      <c r="BI331" s="145">
        <f t="shared" si="48"/>
        <v>0</v>
      </c>
      <c r="BJ331" s="14" t="s">
        <v>146</v>
      </c>
      <c r="BK331" s="145">
        <f t="shared" si="49"/>
        <v>0</v>
      </c>
      <c r="BL331" s="14" t="s">
        <v>145</v>
      </c>
      <c r="BM331" s="144" t="s">
        <v>488</v>
      </c>
    </row>
    <row r="332" spans="1:65" s="2" customFormat="1" ht="24.25" customHeight="1">
      <c r="A332" s="26"/>
      <c r="B332" s="156"/>
      <c r="C332" s="157" t="s">
        <v>489</v>
      </c>
      <c r="D332" s="157" t="s">
        <v>141</v>
      </c>
      <c r="E332" s="158" t="s">
        <v>490</v>
      </c>
      <c r="F332" s="159" t="s">
        <v>491</v>
      </c>
      <c r="G332" s="160" t="s">
        <v>144</v>
      </c>
      <c r="H332" s="161">
        <v>56</v>
      </c>
      <c r="I332" s="162"/>
      <c r="J332" s="162">
        <f t="shared" si="40"/>
        <v>0</v>
      </c>
      <c r="K332" s="139"/>
      <c r="L332" s="27"/>
      <c r="M332" s="140" t="s">
        <v>1</v>
      </c>
      <c r="N332" s="141" t="s">
        <v>35</v>
      </c>
      <c r="O332" s="142">
        <v>0</v>
      </c>
      <c r="P332" s="142">
        <f t="shared" si="41"/>
        <v>0</v>
      </c>
      <c r="Q332" s="142">
        <v>0</v>
      </c>
      <c r="R332" s="142">
        <f t="shared" si="42"/>
        <v>0</v>
      </c>
      <c r="S332" s="142">
        <v>0</v>
      </c>
      <c r="T332" s="143">
        <f t="shared" si="43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44" t="s">
        <v>145</v>
      </c>
      <c r="AT332" s="144" t="s">
        <v>141</v>
      </c>
      <c r="AU332" s="144" t="s">
        <v>146</v>
      </c>
      <c r="AY332" s="14" t="s">
        <v>136</v>
      </c>
      <c r="BE332" s="145">
        <f t="shared" si="44"/>
        <v>0</v>
      </c>
      <c r="BF332" s="145">
        <f t="shared" si="45"/>
        <v>0</v>
      </c>
      <c r="BG332" s="145">
        <f t="shared" si="46"/>
        <v>0</v>
      </c>
      <c r="BH332" s="145">
        <f t="shared" si="47"/>
        <v>0</v>
      </c>
      <c r="BI332" s="145">
        <f t="shared" si="48"/>
        <v>0</v>
      </c>
      <c r="BJ332" s="14" t="s">
        <v>146</v>
      </c>
      <c r="BK332" s="145">
        <f t="shared" si="49"/>
        <v>0</v>
      </c>
      <c r="BL332" s="14" t="s">
        <v>145</v>
      </c>
      <c r="BM332" s="144" t="s">
        <v>492</v>
      </c>
    </row>
    <row r="333" spans="1:65" s="2" customFormat="1" ht="33" customHeight="1">
      <c r="A333" s="26"/>
      <c r="B333" s="156"/>
      <c r="C333" s="157" t="s">
        <v>493</v>
      </c>
      <c r="D333" s="157" t="s">
        <v>141</v>
      </c>
      <c r="E333" s="158" t="s">
        <v>494</v>
      </c>
      <c r="F333" s="159" t="s">
        <v>495</v>
      </c>
      <c r="G333" s="160" t="s">
        <v>144</v>
      </c>
      <c r="H333" s="161">
        <v>15001.545</v>
      </c>
      <c r="I333" s="162"/>
      <c r="J333" s="162">
        <f t="shared" si="40"/>
        <v>0</v>
      </c>
      <c r="K333" s="139"/>
      <c r="L333" s="27"/>
      <c r="M333" s="140" t="s">
        <v>1</v>
      </c>
      <c r="N333" s="141" t="s">
        <v>35</v>
      </c>
      <c r="O333" s="142">
        <v>0</v>
      </c>
      <c r="P333" s="142">
        <f t="shared" si="41"/>
        <v>0</v>
      </c>
      <c r="Q333" s="142">
        <v>0</v>
      </c>
      <c r="R333" s="142">
        <f t="shared" si="42"/>
        <v>0</v>
      </c>
      <c r="S333" s="142">
        <v>0</v>
      </c>
      <c r="T333" s="143">
        <f t="shared" si="43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44" t="s">
        <v>145</v>
      </c>
      <c r="AT333" s="144" t="s">
        <v>141</v>
      </c>
      <c r="AU333" s="144" t="s">
        <v>146</v>
      </c>
      <c r="AY333" s="14" t="s">
        <v>136</v>
      </c>
      <c r="BE333" s="145">
        <f t="shared" si="44"/>
        <v>0</v>
      </c>
      <c r="BF333" s="145">
        <f t="shared" si="45"/>
        <v>0</v>
      </c>
      <c r="BG333" s="145">
        <f t="shared" si="46"/>
        <v>0</v>
      </c>
      <c r="BH333" s="145">
        <f t="shared" si="47"/>
        <v>0</v>
      </c>
      <c r="BI333" s="145">
        <f t="shared" si="48"/>
        <v>0</v>
      </c>
      <c r="BJ333" s="14" t="s">
        <v>146</v>
      </c>
      <c r="BK333" s="145">
        <f t="shared" si="49"/>
        <v>0</v>
      </c>
      <c r="BL333" s="14" t="s">
        <v>145</v>
      </c>
      <c r="BM333" s="144" t="s">
        <v>496</v>
      </c>
    </row>
    <row r="334" spans="1:65" s="2" customFormat="1" ht="24.25" customHeight="1">
      <c r="A334" s="26"/>
      <c r="B334" s="156"/>
      <c r="C334" s="157" t="s">
        <v>497</v>
      </c>
      <c r="D334" s="157" t="s">
        <v>141</v>
      </c>
      <c r="E334" s="158" t="s">
        <v>498</v>
      </c>
      <c r="F334" s="159" t="s">
        <v>499</v>
      </c>
      <c r="G334" s="160" t="s">
        <v>144</v>
      </c>
      <c r="H334" s="161">
        <v>8898.09</v>
      </c>
      <c r="I334" s="162"/>
      <c r="J334" s="162">
        <f t="shared" si="40"/>
        <v>0</v>
      </c>
      <c r="K334" s="139"/>
      <c r="L334" s="27"/>
      <c r="M334" s="140" t="s">
        <v>1</v>
      </c>
      <c r="N334" s="141" t="s">
        <v>35</v>
      </c>
      <c r="O334" s="142">
        <v>0</v>
      </c>
      <c r="P334" s="142">
        <f t="shared" si="41"/>
        <v>0</v>
      </c>
      <c r="Q334" s="142">
        <v>0</v>
      </c>
      <c r="R334" s="142">
        <f t="shared" si="42"/>
        <v>0</v>
      </c>
      <c r="S334" s="142">
        <v>0</v>
      </c>
      <c r="T334" s="143">
        <f t="shared" si="43"/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44" t="s">
        <v>145</v>
      </c>
      <c r="AT334" s="144" t="s">
        <v>141</v>
      </c>
      <c r="AU334" s="144" t="s">
        <v>146</v>
      </c>
      <c r="AY334" s="14" t="s">
        <v>136</v>
      </c>
      <c r="BE334" s="145">
        <f t="shared" si="44"/>
        <v>0</v>
      </c>
      <c r="BF334" s="145">
        <f t="shared" si="45"/>
        <v>0</v>
      </c>
      <c r="BG334" s="145">
        <f t="shared" si="46"/>
        <v>0</v>
      </c>
      <c r="BH334" s="145">
        <f t="shared" si="47"/>
        <v>0</v>
      </c>
      <c r="BI334" s="145">
        <f t="shared" si="48"/>
        <v>0</v>
      </c>
      <c r="BJ334" s="14" t="s">
        <v>146</v>
      </c>
      <c r="BK334" s="145">
        <f t="shared" si="49"/>
        <v>0</v>
      </c>
      <c r="BL334" s="14" t="s">
        <v>145</v>
      </c>
      <c r="BM334" s="144" t="s">
        <v>500</v>
      </c>
    </row>
    <row r="335" spans="1:65" s="2" customFormat="1" ht="38" customHeight="1">
      <c r="A335" s="26"/>
      <c r="B335" s="156"/>
      <c r="C335" s="157" t="s">
        <v>501</v>
      </c>
      <c r="D335" s="157" t="s">
        <v>141</v>
      </c>
      <c r="E335" s="158" t="s">
        <v>502</v>
      </c>
      <c r="F335" s="159" t="s">
        <v>503</v>
      </c>
      <c r="G335" s="160" t="s">
        <v>144</v>
      </c>
      <c r="H335" s="161">
        <v>623.30700000000002</v>
      </c>
      <c r="I335" s="162"/>
      <c r="J335" s="162">
        <f t="shared" si="40"/>
        <v>0</v>
      </c>
      <c r="K335" s="139"/>
      <c r="L335" s="27"/>
      <c r="M335" s="140" t="s">
        <v>1</v>
      </c>
      <c r="N335" s="141" t="s">
        <v>35</v>
      </c>
      <c r="O335" s="142">
        <v>0</v>
      </c>
      <c r="P335" s="142">
        <f t="shared" si="41"/>
        <v>0</v>
      </c>
      <c r="Q335" s="142">
        <v>0</v>
      </c>
      <c r="R335" s="142">
        <f t="shared" si="42"/>
        <v>0</v>
      </c>
      <c r="S335" s="142">
        <v>0</v>
      </c>
      <c r="T335" s="143">
        <f t="shared" si="43"/>
        <v>0</v>
      </c>
      <c r="U335" s="26"/>
      <c r="V335" s="230"/>
      <c r="W335" s="26"/>
      <c r="X335" s="26"/>
      <c r="Y335" s="26"/>
      <c r="Z335" s="26"/>
      <c r="AA335" s="26"/>
      <c r="AB335" s="26"/>
      <c r="AC335" s="26"/>
      <c r="AD335" s="26"/>
      <c r="AE335" s="26"/>
      <c r="AR335" s="144" t="s">
        <v>145</v>
      </c>
      <c r="AT335" s="144" t="s">
        <v>141</v>
      </c>
      <c r="AU335" s="144" t="s">
        <v>146</v>
      </c>
      <c r="AY335" s="14" t="s">
        <v>136</v>
      </c>
      <c r="BE335" s="145">
        <f t="shared" si="44"/>
        <v>0</v>
      </c>
      <c r="BF335" s="145">
        <f t="shared" si="45"/>
        <v>0</v>
      </c>
      <c r="BG335" s="145">
        <f t="shared" si="46"/>
        <v>0</v>
      </c>
      <c r="BH335" s="145">
        <f t="shared" si="47"/>
        <v>0</v>
      </c>
      <c r="BI335" s="145">
        <f t="shared" si="48"/>
        <v>0</v>
      </c>
      <c r="BJ335" s="14" t="s">
        <v>146</v>
      </c>
      <c r="BK335" s="145">
        <f t="shared" si="49"/>
        <v>0</v>
      </c>
      <c r="BL335" s="14" t="s">
        <v>145</v>
      </c>
      <c r="BM335" s="144" t="s">
        <v>504</v>
      </c>
    </row>
    <row r="336" spans="1:65" s="2" customFormat="1" ht="24.25" customHeight="1">
      <c r="A336" s="26"/>
      <c r="B336" s="156"/>
      <c r="C336" s="163" t="s">
        <v>505</v>
      </c>
      <c r="D336" s="163" t="s">
        <v>227</v>
      </c>
      <c r="E336" s="164" t="s">
        <v>506</v>
      </c>
      <c r="F336" s="165" t="s">
        <v>507</v>
      </c>
      <c r="G336" s="166" t="s">
        <v>144</v>
      </c>
      <c r="H336" s="167">
        <v>5480.1480000000001</v>
      </c>
      <c r="I336" s="168"/>
      <c r="J336" s="168">
        <f t="shared" si="40"/>
        <v>0</v>
      </c>
      <c r="K336" s="146"/>
      <c r="L336" s="147"/>
      <c r="M336" s="148" t="s">
        <v>1</v>
      </c>
      <c r="N336" s="149" t="s">
        <v>35</v>
      </c>
      <c r="O336" s="142">
        <v>0</v>
      </c>
      <c r="P336" s="142">
        <f t="shared" si="41"/>
        <v>0</v>
      </c>
      <c r="Q336" s="142">
        <v>0</v>
      </c>
      <c r="R336" s="142">
        <f t="shared" si="42"/>
        <v>0</v>
      </c>
      <c r="S336" s="142">
        <v>0</v>
      </c>
      <c r="T336" s="143">
        <f t="shared" si="43"/>
        <v>0</v>
      </c>
      <c r="U336" s="26"/>
      <c r="V336" s="230"/>
      <c r="W336" s="26"/>
      <c r="X336" s="26"/>
      <c r="Y336" s="26"/>
      <c r="Z336" s="26"/>
      <c r="AA336" s="26"/>
      <c r="AB336" s="26"/>
      <c r="AC336" s="26"/>
      <c r="AD336" s="26"/>
      <c r="AE336" s="26"/>
      <c r="AR336" s="144" t="s">
        <v>168</v>
      </c>
      <c r="AT336" s="144" t="s">
        <v>227</v>
      </c>
      <c r="AU336" s="144" t="s">
        <v>146</v>
      </c>
      <c r="AY336" s="14" t="s">
        <v>136</v>
      </c>
      <c r="BE336" s="145">
        <f t="shared" si="44"/>
        <v>0</v>
      </c>
      <c r="BF336" s="145">
        <f t="shared" si="45"/>
        <v>0</v>
      </c>
      <c r="BG336" s="145">
        <f t="shared" si="46"/>
        <v>0</v>
      </c>
      <c r="BH336" s="145">
        <f t="shared" si="47"/>
        <v>0</v>
      </c>
      <c r="BI336" s="145">
        <f t="shared" si="48"/>
        <v>0</v>
      </c>
      <c r="BJ336" s="14" t="s">
        <v>146</v>
      </c>
      <c r="BK336" s="145">
        <f t="shared" si="49"/>
        <v>0</v>
      </c>
      <c r="BL336" s="14" t="s">
        <v>145</v>
      </c>
      <c r="BM336" s="144" t="s">
        <v>508</v>
      </c>
    </row>
    <row r="337" spans="1:65" s="2" customFormat="1" ht="24.25" customHeight="1">
      <c r="A337" s="26"/>
      <c r="B337" s="156"/>
      <c r="C337" s="157" t="s">
        <v>509</v>
      </c>
      <c r="D337" s="157" t="s">
        <v>141</v>
      </c>
      <c r="E337" s="158" t="s">
        <v>510</v>
      </c>
      <c r="F337" s="159" t="s">
        <v>511</v>
      </c>
      <c r="G337" s="160" t="s">
        <v>144</v>
      </c>
      <c r="H337" s="161">
        <v>3478.23</v>
      </c>
      <c r="I337" s="162"/>
      <c r="J337" s="162">
        <f t="shared" si="40"/>
        <v>0</v>
      </c>
      <c r="K337" s="139"/>
      <c r="L337" s="27"/>
      <c r="M337" s="140" t="s">
        <v>1</v>
      </c>
      <c r="N337" s="141" t="s">
        <v>35</v>
      </c>
      <c r="O337" s="142">
        <v>0</v>
      </c>
      <c r="P337" s="142">
        <f t="shared" si="41"/>
        <v>0</v>
      </c>
      <c r="Q337" s="142">
        <v>0</v>
      </c>
      <c r="R337" s="142">
        <f t="shared" si="42"/>
        <v>0</v>
      </c>
      <c r="S337" s="142">
        <v>0</v>
      </c>
      <c r="T337" s="143">
        <f t="shared" si="43"/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44" t="s">
        <v>145</v>
      </c>
      <c r="AT337" s="144" t="s">
        <v>141</v>
      </c>
      <c r="AU337" s="144" t="s">
        <v>146</v>
      </c>
      <c r="AY337" s="14" t="s">
        <v>136</v>
      </c>
      <c r="BE337" s="145">
        <f t="shared" si="44"/>
        <v>0</v>
      </c>
      <c r="BF337" s="145">
        <f t="shared" si="45"/>
        <v>0</v>
      </c>
      <c r="BG337" s="145">
        <f t="shared" si="46"/>
        <v>0</v>
      </c>
      <c r="BH337" s="145">
        <f t="shared" si="47"/>
        <v>0</v>
      </c>
      <c r="BI337" s="145">
        <f t="shared" si="48"/>
        <v>0</v>
      </c>
      <c r="BJ337" s="14" t="s">
        <v>146</v>
      </c>
      <c r="BK337" s="145">
        <f t="shared" si="49"/>
        <v>0</v>
      </c>
      <c r="BL337" s="14" t="s">
        <v>145</v>
      </c>
      <c r="BM337" s="144" t="s">
        <v>512</v>
      </c>
    </row>
    <row r="338" spans="1:65" s="2" customFormat="1" ht="24.25" customHeight="1">
      <c r="A338" s="26"/>
      <c r="B338" s="156"/>
      <c r="C338" s="157" t="s">
        <v>513</v>
      </c>
      <c r="D338" s="157" t="s">
        <v>141</v>
      </c>
      <c r="E338" s="158" t="s">
        <v>514</v>
      </c>
      <c r="F338" s="159" t="s">
        <v>515</v>
      </c>
      <c r="G338" s="160" t="s">
        <v>144</v>
      </c>
      <c r="H338" s="161">
        <v>3066.8249999999998</v>
      </c>
      <c r="I338" s="162"/>
      <c r="J338" s="162">
        <f t="shared" si="40"/>
        <v>0</v>
      </c>
      <c r="K338" s="139"/>
      <c r="L338" s="27"/>
      <c r="M338" s="140" t="s">
        <v>1</v>
      </c>
      <c r="N338" s="141" t="s">
        <v>35</v>
      </c>
      <c r="O338" s="142">
        <v>0</v>
      </c>
      <c r="P338" s="142">
        <f t="shared" si="41"/>
        <v>0</v>
      </c>
      <c r="Q338" s="142">
        <v>0</v>
      </c>
      <c r="R338" s="142">
        <f t="shared" si="42"/>
        <v>0</v>
      </c>
      <c r="S338" s="142">
        <v>0</v>
      </c>
      <c r="T338" s="143">
        <f t="shared" si="43"/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44" t="s">
        <v>145</v>
      </c>
      <c r="AT338" s="144" t="s">
        <v>141</v>
      </c>
      <c r="AU338" s="144" t="s">
        <v>146</v>
      </c>
      <c r="AY338" s="14" t="s">
        <v>136</v>
      </c>
      <c r="BE338" s="145">
        <f t="shared" si="44"/>
        <v>0</v>
      </c>
      <c r="BF338" s="145">
        <f t="shared" si="45"/>
        <v>0</v>
      </c>
      <c r="BG338" s="145">
        <f t="shared" si="46"/>
        <v>0</v>
      </c>
      <c r="BH338" s="145">
        <f t="shared" si="47"/>
        <v>0</v>
      </c>
      <c r="BI338" s="145">
        <f t="shared" si="48"/>
        <v>0</v>
      </c>
      <c r="BJ338" s="14" t="s">
        <v>146</v>
      </c>
      <c r="BK338" s="145">
        <f t="shared" si="49"/>
        <v>0</v>
      </c>
      <c r="BL338" s="14" t="s">
        <v>145</v>
      </c>
      <c r="BM338" s="144" t="s">
        <v>516</v>
      </c>
    </row>
    <row r="339" spans="1:65" s="2" customFormat="1" ht="24.25" customHeight="1">
      <c r="A339" s="26"/>
      <c r="B339" s="156"/>
      <c r="C339" s="157" t="s">
        <v>517</v>
      </c>
      <c r="D339" s="157" t="s">
        <v>141</v>
      </c>
      <c r="E339" s="158" t="s">
        <v>518</v>
      </c>
      <c r="F339" s="159" t="s">
        <v>519</v>
      </c>
      <c r="G339" s="160" t="s">
        <v>144</v>
      </c>
      <c r="H339" s="161">
        <v>234</v>
      </c>
      <c r="I339" s="162"/>
      <c r="J339" s="162">
        <f t="shared" si="40"/>
        <v>0</v>
      </c>
      <c r="K339" s="139"/>
      <c r="L339" s="27"/>
      <c r="M339" s="140" t="s">
        <v>1</v>
      </c>
      <c r="N339" s="141" t="s">
        <v>35</v>
      </c>
      <c r="O339" s="142">
        <v>0</v>
      </c>
      <c r="P339" s="142">
        <f t="shared" si="41"/>
        <v>0</v>
      </c>
      <c r="Q339" s="142">
        <v>0</v>
      </c>
      <c r="R339" s="142">
        <f t="shared" si="42"/>
        <v>0</v>
      </c>
      <c r="S339" s="142">
        <v>0</v>
      </c>
      <c r="T339" s="143">
        <f t="shared" si="43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44" t="s">
        <v>145</v>
      </c>
      <c r="AT339" s="144" t="s">
        <v>141</v>
      </c>
      <c r="AU339" s="144" t="s">
        <v>146</v>
      </c>
      <c r="AY339" s="14" t="s">
        <v>136</v>
      </c>
      <c r="BE339" s="145">
        <f t="shared" si="44"/>
        <v>0</v>
      </c>
      <c r="BF339" s="145">
        <f t="shared" si="45"/>
        <v>0</v>
      </c>
      <c r="BG339" s="145">
        <f t="shared" si="46"/>
        <v>0</v>
      </c>
      <c r="BH339" s="145">
        <f t="shared" si="47"/>
        <v>0</v>
      </c>
      <c r="BI339" s="145">
        <f t="shared" si="48"/>
        <v>0</v>
      </c>
      <c r="BJ339" s="14" t="s">
        <v>146</v>
      </c>
      <c r="BK339" s="145">
        <f t="shared" si="49"/>
        <v>0</v>
      </c>
      <c r="BL339" s="14" t="s">
        <v>145</v>
      </c>
      <c r="BM339" s="144" t="s">
        <v>520</v>
      </c>
    </row>
    <row r="340" spans="1:65" s="2" customFormat="1" ht="24.25" customHeight="1">
      <c r="A340" s="26"/>
      <c r="B340" s="156"/>
      <c r="C340" s="163" t="s">
        <v>521</v>
      </c>
      <c r="D340" s="163" t="s">
        <v>227</v>
      </c>
      <c r="E340" s="164" t="s">
        <v>522</v>
      </c>
      <c r="F340" s="165" t="s">
        <v>523</v>
      </c>
      <c r="G340" s="166" t="s">
        <v>323</v>
      </c>
      <c r="H340" s="167">
        <v>26.26</v>
      </c>
      <c r="I340" s="168"/>
      <c r="J340" s="168">
        <f t="shared" si="40"/>
        <v>0</v>
      </c>
      <c r="K340" s="146"/>
      <c r="L340" s="147"/>
      <c r="M340" s="148" t="s">
        <v>1</v>
      </c>
      <c r="N340" s="149" t="s">
        <v>35</v>
      </c>
      <c r="O340" s="142">
        <v>0</v>
      </c>
      <c r="P340" s="142">
        <f t="shared" si="41"/>
        <v>0</v>
      </c>
      <c r="Q340" s="142">
        <v>0</v>
      </c>
      <c r="R340" s="142">
        <f t="shared" si="42"/>
        <v>0</v>
      </c>
      <c r="S340" s="142">
        <v>0</v>
      </c>
      <c r="T340" s="143">
        <f t="shared" si="43"/>
        <v>0</v>
      </c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R340" s="144" t="s">
        <v>168</v>
      </c>
      <c r="AT340" s="144" t="s">
        <v>227</v>
      </c>
      <c r="AU340" s="144" t="s">
        <v>146</v>
      </c>
      <c r="AY340" s="14" t="s">
        <v>136</v>
      </c>
      <c r="BE340" s="145">
        <f t="shared" si="44"/>
        <v>0</v>
      </c>
      <c r="BF340" s="145">
        <f t="shared" si="45"/>
        <v>0</v>
      </c>
      <c r="BG340" s="145">
        <f t="shared" si="46"/>
        <v>0</v>
      </c>
      <c r="BH340" s="145">
        <f t="shared" si="47"/>
        <v>0</v>
      </c>
      <c r="BI340" s="145">
        <f t="shared" si="48"/>
        <v>0</v>
      </c>
      <c r="BJ340" s="14" t="s">
        <v>146</v>
      </c>
      <c r="BK340" s="145">
        <f t="shared" si="49"/>
        <v>0</v>
      </c>
      <c r="BL340" s="14" t="s">
        <v>145</v>
      </c>
      <c r="BM340" s="144" t="s">
        <v>524</v>
      </c>
    </row>
    <row r="341" spans="1:65" s="2" customFormat="1" ht="24.25" customHeight="1">
      <c r="A341" s="26"/>
      <c r="B341" s="156"/>
      <c r="C341" s="157" t="s">
        <v>525</v>
      </c>
      <c r="D341" s="157" t="s">
        <v>141</v>
      </c>
      <c r="E341" s="158" t="s">
        <v>526</v>
      </c>
      <c r="F341" s="159" t="s">
        <v>527</v>
      </c>
      <c r="G341" s="160" t="s">
        <v>144</v>
      </c>
      <c r="H341" s="161">
        <v>56</v>
      </c>
      <c r="I341" s="162"/>
      <c r="J341" s="162">
        <f t="shared" si="40"/>
        <v>0</v>
      </c>
      <c r="K341" s="139"/>
      <c r="L341" s="27"/>
      <c r="M341" s="140" t="s">
        <v>1</v>
      </c>
      <c r="N341" s="141" t="s">
        <v>35</v>
      </c>
      <c r="O341" s="142">
        <v>0</v>
      </c>
      <c r="P341" s="142">
        <f t="shared" si="41"/>
        <v>0</v>
      </c>
      <c r="Q341" s="142">
        <v>0</v>
      </c>
      <c r="R341" s="142">
        <f t="shared" si="42"/>
        <v>0</v>
      </c>
      <c r="S341" s="142">
        <v>0</v>
      </c>
      <c r="T341" s="143">
        <f t="shared" si="43"/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44" t="s">
        <v>145</v>
      </c>
      <c r="AT341" s="144" t="s">
        <v>141</v>
      </c>
      <c r="AU341" s="144" t="s">
        <v>146</v>
      </c>
      <c r="AY341" s="14" t="s">
        <v>136</v>
      </c>
      <c r="BE341" s="145">
        <f t="shared" si="44"/>
        <v>0</v>
      </c>
      <c r="BF341" s="145">
        <f t="shared" si="45"/>
        <v>0</v>
      </c>
      <c r="BG341" s="145">
        <f t="shared" si="46"/>
        <v>0</v>
      </c>
      <c r="BH341" s="145">
        <f t="shared" si="47"/>
        <v>0</v>
      </c>
      <c r="BI341" s="145">
        <f t="shared" si="48"/>
        <v>0</v>
      </c>
      <c r="BJ341" s="14" t="s">
        <v>146</v>
      </c>
      <c r="BK341" s="145">
        <f t="shared" si="49"/>
        <v>0</v>
      </c>
      <c r="BL341" s="14" t="s">
        <v>145</v>
      </c>
      <c r="BM341" s="144" t="s">
        <v>528</v>
      </c>
    </row>
    <row r="342" spans="1:65" s="2" customFormat="1" ht="33" customHeight="1">
      <c r="A342" s="26"/>
      <c r="B342" s="156"/>
      <c r="C342" s="163" t="s">
        <v>529</v>
      </c>
      <c r="D342" s="163" t="s">
        <v>227</v>
      </c>
      <c r="E342" s="164" t="s">
        <v>530</v>
      </c>
      <c r="F342" s="165" t="s">
        <v>531</v>
      </c>
      <c r="G342" s="166" t="s">
        <v>171</v>
      </c>
      <c r="H342" s="167">
        <v>6790.183</v>
      </c>
      <c r="I342" s="168"/>
      <c r="J342" s="168">
        <f t="shared" si="40"/>
        <v>0</v>
      </c>
      <c r="K342" s="146"/>
      <c r="L342" s="147"/>
      <c r="M342" s="148" t="s">
        <v>1</v>
      </c>
      <c r="N342" s="149" t="s">
        <v>35</v>
      </c>
      <c r="O342" s="142">
        <v>0</v>
      </c>
      <c r="P342" s="142">
        <f t="shared" si="41"/>
        <v>0</v>
      </c>
      <c r="Q342" s="142">
        <v>0</v>
      </c>
      <c r="R342" s="142">
        <f t="shared" si="42"/>
        <v>0</v>
      </c>
      <c r="S342" s="142">
        <v>0</v>
      </c>
      <c r="T342" s="143">
        <f t="shared" si="43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44" t="s">
        <v>168</v>
      </c>
      <c r="AT342" s="144" t="s">
        <v>227</v>
      </c>
      <c r="AU342" s="144" t="s">
        <v>146</v>
      </c>
      <c r="AY342" s="14" t="s">
        <v>136</v>
      </c>
      <c r="BE342" s="145">
        <f t="shared" si="44"/>
        <v>0</v>
      </c>
      <c r="BF342" s="145">
        <f t="shared" si="45"/>
        <v>0</v>
      </c>
      <c r="BG342" s="145">
        <f t="shared" si="46"/>
        <v>0</v>
      </c>
      <c r="BH342" s="145">
        <f t="shared" si="47"/>
        <v>0</v>
      </c>
      <c r="BI342" s="145">
        <f t="shared" si="48"/>
        <v>0</v>
      </c>
      <c r="BJ342" s="14" t="s">
        <v>146</v>
      </c>
      <c r="BK342" s="145">
        <f t="shared" si="49"/>
        <v>0</v>
      </c>
      <c r="BL342" s="14" t="s">
        <v>145</v>
      </c>
      <c r="BM342" s="144" t="s">
        <v>532</v>
      </c>
    </row>
    <row r="343" spans="1:65" s="12" customFormat="1" ht="23" customHeight="1">
      <c r="B343" s="169"/>
      <c r="C343" s="170"/>
      <c r="D343" s="171" t="s">
        <v>68</v>
      </c>
      <c r="E343" s="172" t="s">
        <v>533</v>
      </c>
      <c r="F343" s="172" t="s">
        <v>534</v>
      </c>
      <c r="G343" s="170"/>
      <c r="H343" s="170"/>
      <c r="I343" s="170"/>
      <c r="J343" s="173">
        <f>BK343</f>
        <v>0</v>
      </c>
      <c r="L343" s="127"/>
      <c r="M343" s="131"/>
      <c r="N343" s="132"/>
      <c r="O343" s="132"/>
      <c r="P343" s="133">
        <f>P344</f>
        <v>0</v>
      </c>
      <c r="Q343" s="132"/>
      <c r="R343" s="133">
        <f>R344</f>
        <v>0</v>
      </c>
      <c r="S343" s="132"/>
      <c r="T343" s="134">
        <f>T344</f>
        <v>0</v>
      </c>
      <c r="AR343" s="128" t="s">
        <v>77</v>
      </c>
      <c r="AT343" s="135" t="s">
        <v>68</v>
      </c>
      <c r="AU343" s="135" t="s">
        <v>77</v>
      </c>
      <c r="AY343" s="128" t="s">
        <v>136</v>
      </c>
      <c r="BK343" s="136">
        <f>BK344</f>
        <v>0</v>
      </c>
    </row>
    <row r="344" spans="1:65" s="2" customFormat="1" ht="24.25" customHeight="1">
      <c r="A344" s="26"/>
      <c r="B344" s="156"/>
      <c r="C344" s="157" t="s">
        <v>535</v>
      </c>
      <c r="D344" s="157" t="s">
        <v>141</v>
      </c>
      <c r="E344" s="158" t="s">
        <v>536</v>
      </c>
      <c r="F344" s="159" t="s">
        <v>537</v>
      </c>
      <c r="G344" s="160" t="s">
        <v>144</v>
      </c>
      <c r="H344" s="161">
        <v>2.262</v>
      </c>
      <c r="I344" s="162"/>
      <c r="J344" s="162">
        <f>ROUND(I344*H344,2)</f>
        <v>0</v>
      </c>
      <c r="K344" s="139"/>
      <c r="L344" s="27"/>
      <c r="M344" s="140" t="s">
        <v>1</v>
      </c>
      <c r="N344" s="141" t="s">
        <v>35</v>
      </c>
      <c r="O344" s="142">
        <v>0</v>
      </c>
      <c r="P344" s="142">
        <f>O344*H344</f>
        <v>0</v>
      </c>
      <c r="Q344" s="142">
        <v>0</v>
      </c>
      <c r="R344" s="142">
        <f>Q344*H344</f>
        <v>0</v>
      </c>
      <c r="S344" s="142">
        <v>0</v>
      </c>
      <c r="T344" s="143">
        <f>S344*H344</f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44" t="s">
        <v>145</v>
      </c>
      <c r="AT344" s="144" t="s">
        <v>141</v>
      </c>
      <c r="AU344" s="144" t="s">
        <v>146</v>
      </c>
      <c r="AY344" s="14" t="s">
        <v>136</v>
      </c>
      <c r="BE344" s="145">
        <f>IF(N344="základná",J344,0)</f>
        <v>0</v>
      </c>
      <c r="BF344" s="145">
        <f>IF(N344="znížená",J344,0)</f>
        <v>0</v>
      </c>
      <c r="BG344" s="145">
        <f>IF(N344="zákl. prenesená",J344,0)</f>
        <v>0</v>
      </c>
      <c r="BH344" s="145">
        <f>IF(N344="zníž. prenesená",J344,0)</f>
        <v>0</v>
      </c>
      <c r="BI344" s="145">
        <f>IF(N344="nulová",J344,0)</f>
        <v>0</v>
      </c>
      <c r="BJ344" s="14" t="s">
        <v>146</v>
      </c>
      <c r="BK344" s="145">
        <f>ROUND(I344*H344,2)</f>
        <v>0</v>
      </c>
      <c r="BL344" s="14" t="s">
        <v>145</v>
      </c>
      <c r="BM344" s="144" t="s">
        <v>538</v>
      </c>
    </row>
    <row r="345" spans="1:65" s="12" customFormat="1" ht="23" customHeight="1">
      <c r="B345" s="169"/>
      <c r="C345" s="170"/>
      <c r="D345" s="171" t="s">
        <v>68</v>
      </c>
      <c r="E345" s="172" t="s">
        <v>539</v>
      </c>
      <c r="F345" s="172" t="s">
        <v>540</v>
      </c>
      <c r="G345" s="170"/>
      <c r="H345" s="170"/>
      <c r="I345" s="170"/>
      <c r="J345" s="173">
        <f>BK345</f>
        <v>0</v>
      </c>
      <c r="L345" s="127"/>
      <c r="M345" s="131"/>
      <c r="N345" s="132"/>
      <c r="O345" s="132"/>
      <c r="P345" s="133">
        <f>SUM(P346:P431)</f>
        <v>0</v>
      </c>
      <c r="Q345" s="132"/>
      <c r="R345" s="133">
        <f>SUM(R346:R431)</f>
        <v>0</v>
      </c>
      <c r="S345" s="132"/>
      <c r="T345" s="134">
        <f>SUM(T346:T431)</f>
        <v>0</v>
      </c>
      <c r="AR345" s="128" t="s">
        <v>77</v>
      </c>
      <c r="AT345" s="135" t="s">
        <v>68</v>
      </c>
      <c r="AU345" s="135" t="s">
        <v>77</v>
      </c>
      <c r="AY345" s="128" t="s">
        <v>136</v>
      </c>
      <c r="BK345" s="136">
        <f>SUM(BK346:BK431)</f>
        <v>0</v>
      </c>
    </row>
    <row r="346" spans="1:65" s="2" customFormat="1" ht="24.25" customHeight="1">
      <c r="A346" s="26"/>
      <c r="B346" s="156"/>
      <c r="C346" s="157" t="s">
        <v>541</v>
      </c>
      <c r="D346" s="157" t="s">
        <v>141</v>
      </c>
      <c r="E346" s="158" t="s">
        <v>542</v>
      </c>
      <c r="F346" s="159" t="s">
        <v>543</v>
      </c>
      <c r="G346" s="160" t="s">
        <v>323</v>
      </c>
      <c r="H346" s="161">
        <v>5</v>
      </c>
      <c r="I346" s="162"/>
      <c r="J346" s="162">
        <f t="shared" ref="J346:J377" si="50">ROUND(I346*H346,2)</f>
        <v>0</v>
      </c>
      <c r="K346" s="139"/>
      <c r="L346" s="27"/>
      <c r="M346" s="140" t="s">
        <v>1</v>
      </c>
      <c r="N346" s="141" t="s">
        <v>35</v>
      </c>
      <c r="O346" s="142">
        <v>0</v>
      </c>
      <c r="P346" s="142">
        <f t="shared" ref="P346:P377" si="51">O346*H346</f>
        <v>0</v>
      </c>
      <c r="Q346" s="142">
        <v>0</v>
      </c>
      <c r="R346" s="142">
        <f t="shared" ref="R346:R377" si="52">Q346*H346</f>
        <v>0</v>
      </c>
      <c r="S346" s="142">
        <v>0</v>
      </c>
      <c r="T346" s="143">
        <f t="shared" ref="T346:T377" si="53">S346*H346</f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44" t="s">
        <v>145</v>
      </c>
      <c r="AT346" s="144" t="s">
        <v>141</v>
      </c>
      <c r="AU346" s="144" t="s">
        <v>146</v>
      </c>
      <c r="AY346" s="14" t="s">
        <v>136</v>
      </c>
      <c r="BE346" s="145">
        <f t="shared" ref="BE346:BE377" si="54">IF(N346="základná",J346,0)</f>
        <v>0</v>
      </c>
      <c r="BF346" s="145">
        <f t="shared" ref="BF346:BF377" si="55">IF(N346="znížená",J346,0)</f>
        <v>0</v>
      </c>
      <c r="BG346" s="145">
        <f t="shared" ref="BG346:BG377" si="56">IF(N346="zákl. prenesená",J346,0)</f>
        <v>0</v>
      </c>
      <c r="BH346" s="145">
        <f t="shared" ref="BH346:BH377" si="57">IF(N346="zníž. prenesená",J346,0)</f>
        <v>0</v>
      </c>
      <c r="BI346" s="145">
        <f t="shared" ref="BI346:BI377" si="58">IF(N346="nulová",J346,0)</f>
        <v>0</v>
      </c>
      <c r="BJ346" s="14" t="s">
        <v>146</v>
      </c>
      <c r="BK346" s="145">
        <f t="shared" ref="BK346:BK377" si="59">ROUND(I346*H346,2)</f>
        <v>0</v>
      </c>
      <c r="BL346" s="14" t="s">
        <v>145</v>
      </c>
      <c r="BM346" s="144" t="s">
        <v>544</v>
      </c>
    </row>
    <row r="347" spans="1:65" s="2" customFormat="1" ht="24.25" customHeight="1">
      <c r="A347" s="26"/>
      <c r="B347" s="156"/>
      <c r="C347" s="163" t="s">
        <v>545</v>
      </c>
      <c r="D347" s="163" t="s">
        <v>227</v>
      </c>
      <c r="E347" s="164" t="s">
        <v>546</v>
      </c>
      <c r="F347" s="165" t="s">
        <v>547</v>
      </c>
      <c r="G347" s="166" t="s">
        <v>323</v>
      </c>
      <c r="H347" s="167">
        <v>2</v>
      </c>
      <c r="I347" s="168"/>
      <c r="J347" s="168">
        <f t="shared" si="50"/>
        <v>0</v>
      </c>
      <c r="K347" s="146"/>
      <c r="L347" s="147"/>
      <c r="M347" s="148" t="s">
        <v>1</v>
      </c>
      <c r="N347" s="149" t="s">
        <v>35</v>
      </c>
      <c r="O347" s="142">
        <v>0</v>
      </c>
      <c r="P347" s="142">
        <f t="shared" si="51"/>
        <v>0</v>
      </c>
      <c r="Q347" s="142">
        <v>0</v>
      </c>
      <c r="R347" s="142">
        <f t="shared" si="52"/>
        <v>0</v>
      </c>
      <c r="S347" s="142">
        <v>0</v>
      </c>
      <c r="T347" s="143">
        <f t="shared" si="53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44" t="s">
        <v>168</v>
      </c>
      <c r="AT347" s="144" t="s">
        <v>227</v>
      </c>
      <c r="AU347" s="144" t="s">
        <v>146</v>
      </c>
      <c r="AY347" s="14" t="s">
        <v>136</v>
      </c>
      <c r="BE347" s="145">
        <f t="shared" si="54"/>
        <v>0</v>
      </c>
      <c r="BF347" s="145">
        <f t="shared" si="55"/>
        <v>0</v>
      </c>
      <c r="BG347" s="145">
        <f t="shared" si="56"/>
        <v>0</v>
      </c>
      <c r="BH347" s="145">
        <f t="shared" si="57"/>
        <v>0</v>
      </c>
      <c r="BI347" s="145">
        <f t="shared" si="58"/>
        <v>0</v>
      </c>
      <c r="BJ347" s="14" t="s">
        <v>146</v>
      </c>
      <c r="BK347" s="145">
        <f t="shared" si="59"/>
        <v>0</v>
      </c>
      <c r="BL347" s="14" t="s">
        <v>145</v>
      </c>
      <c r="BM347" s="144" t="s">
        <v>548</v>
      </c>
    </row>
    <row r="348" spans="1:65" s="2" customFormat="1" ht="24.25" customHeight="1">
      <c r="A348" s="26"/>
      <c r="B348" s="156"/>
      <c r="C348" s="163" t="s">
        <v>549</v>
      </c>
      <c r="D348" s="163" t="s">
        <v>227</v>
      </c>
      <c r="E348" s="164" t="s">
        <v>550</v>
      </c>
      <c r="F348" s="165" t="s">
        <v>551</v>
      </c>
      <c r="G348" s="166" t="s">
        <v>323</v>
      </c>
      <c r="H348" s="167">
        <v>2</v>
      </c>
      <c r="I348" s="168"/>
      <c r="J348" s="168">
        <f t="shared" si="50"/>
        <v>0</v>
      </c>
      <c r="K348" s="146"/>
      <c r="L348" s="147"/>
      <c r="M348" s="148" t="s">
        <v>1</v>
      </c>
      <c r="N348" s="149" t="s">
        <v>35</v>
      </c>
      <c r="O348" s="142">
        <v>0</v>
      </c>
      <c r="P348" s="142">
        <f t="shared" si="51"/>
        <v>0</v>
      </c>
      <c r="Q348" s="142">
        <v>0</v>
      </c>
      <c r="R348" s="142">
        <f t="shared" si="52"/>
        <v>0</v>
      </c>
      <c r="S348" s="142">
        <v>0</v>
      </c>
      <c r="T348" s="143">
        <f t="shared" si="53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44" t="s">
        <v>168</v>
      </c>
      <c r="AT348" s="144" t="s">
        <v>227</v>
      </c>
      <c r="AU348" s="144" t="s">
        <v>146</v>
      </c>
      <c r="AY348" s="14" t="s">
        <v>136</v>
      </c>
      <c r="BE348" s="145">
        <f t="shared" si="54"/>
        <v>0</v>
      </c>
      <c r="BF348" s="145">
        <f t="shared" si="55"/>
        <v>0</v>
      </c>
      <c r="BG348" s="145">
        <f t="shared" si="56"/>
        <v>0</v>
      </c>
      <c r="BH348" s="145">
        <f t="shared" si="57"/>
        <v>0</v>
      </c>
      <c r="BI348" s="145">
        <f t="shared" si="58"/>
        <v>0</v>
      </c>
      <c r="BJ348" s="14" t="s">
        <v>146</v>
      </c>
      <c r="BK348" s="145">
        <f t="shared" si="59"/>
        <v>0</v>
      </c>
      <c r="BL348" s="14" t="s">
        <v>145</v>
      </c>
      <c r="BM348" s="144" t="s">
        <v>552</v>
      </c>
    </row>
    <row r="349" spans="1:65" s="2" customFormat="1" ht="24.25" customHeight="1">
      <c r="A349" s="26"/>
      <c r="B349" s="156"/>
      <c r="C349" s="163" t="s">
        <v>553</v>
      </c>
      <c r="D349" s="163" t="s">
        <v>227</v>
      </c>
      <c r="E349" s="164" t="s">
        <v>554</v>
      </c>
      <c r="F349" s="165" t="s">
        <v>555</v>
      </c>
      <c r="G349" s="166" t="s">
        <v>323</v>
      </c>
      <c r="H349" s="167">
        <v>1</v>
      </c>
      <c r="I349" s="168"/>
      <c r="J349" s="168">
        <f t="shared" si="50"/>
        <v>0</v>
      </c>
      <c r="K349" s="146"/>
      <c r="L349" s="147"/>
      <c r="M349" s="148" t="s">
        <v>1</v>
      </c>
      <c r="N349" s="149" t="s">
        <v>35</v>
      </c>
      <c r="O349" s="142">
        <v>0</v>
      </c>
      <c r="P349" s="142">
        <f t="shared" si="51"/>
        <v>0</v>
      </c>
      <c r="Q349" s="142">
        <v>0</v>
      </c>
      <c r="R349" s="142">
        <f t="shared" si="52"/>
        <v>0</v>
      </c>
      <c r="S349" s="142">
        <v>0</v>
      </c>
      <c r="T349" s="143">
        <f t="shared" si="53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44" t="s">
        <v>168</v>
      </c>
      <c r="AT349" s="144" t="s">
        <v>227</v>
      </c>
      <c r="AU349" s="144" t="s">
        <v>146</v>
      </c>
      <c r="AY349" s="14" t="s">
        <v>136</v>
      </c>
      <c r="BE349" s="145">
        <f t="shared" si="54"/>
        <v>0</v>
      </c>
      <c r="BF349" s="145">
        <f t="shared" si="55"/>
        <v>0</v>
      </c>
      <c r="BG349" s="145">
        <f t="shared" si="56"/>
        <v>0</v>
      </c>
      <c r="BH349" s="145">
        <f t="shared" si="57"/>
        <v>0</v>
      </c>
      <c r="BI349" s="145">
        <f t="shared" si="58"/>
        <v>0</v>
      </c>
      <c r="BJ349" s="14" t="s">
        <v>146</v>
      </c>
      <c r="BK349" s="145">
        <f t="shared" si="59"/>
        <v>0</v>
      </c>
      <c r="BL349" s="14" t="s">
        <v>145</v>
      </c>
      <c r="BM349" s="144" t="s">
        <v>556</v>
      </c>
    </row>
    <row r="350" spans="1:65" s="2" customFormat="1" ht="24.25" customHeight="1">
      <c r="A350" s="26"/>
      <c r="B350" s="156"/>
      <c r="C350" s="157" t="s">
        <v>557</v>
      </c>
      <c r="D350" s="157" t="s">
        <v>141</v>
      </c>
      <c r="E350" s="158" t="s">
        <v>558</v>
      </c>
      <c r="F350" s="159" t="s">
        <v>559</v>
      </c>
      <c r="G350" s="160" t="s">
        <v>323</v>
      </c>
      <c r="H350" s="161">
        <v>3</v>
      </c>
      <c r="I350" s="162"/>
      <c r="J350" s="162">
        <f t="shared" si="50"/>
        <v>0</v>
      </c>
      <c r="K350" s="139"/>
      <c r="L350" s="27"/>
      <c r="M350" s="140" t="s">
        <v>1</v>
      </c>
      <c r="N350" s="141" t="s">
        <v>35</v>
      </c>
      <c r="O350" s="142">
        <v>0</v>
      </c>
      <c r="P350" s="142">
        <f t="shared" si="51"/>
        <v>0</v>
      </c>
      <c r="Q350" s="142">
        <v>0</v>
      </c>
      <c r="R350" s="142">
        <f t="shared" si="52"/>
        <v>0</v>
      </c>
      <c r="S350" s="142">
        <v>0</v>
      </c>
      <c r="T350" s="143">
        <f t="shared" si="53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44" t="s">
        <v>145</v>
      </c>
      <c r="AT350" s="144" t="s">
        <v>141</v>
      </c>
      <c r="AU350" s="144" t="s">
        <v>146</v>
      </c>
      <c r="AY350" s="14" t="s">
        <v>136</v>
      </c>
      <c r="BE350" s="145">
        <f t="shared" si="54"/>
        <v>0</v>
      </c>
      <c r="BF350" s="145">
        <f t="shared" si="55"/>
        <v>0</v>
      </c>
      <c r="BG350" s="145">
        <f t="shared" si="56"/>
        <v>0</v>
      </c>
      <c r="BH350" s="145">
        <f t="shared" si="57"/>
        <v>0</v>
      </c>
      <c r="BI350" s="145">
        <f t="shared" si="58"/>
        <v>0</v>
      </c>
      <c r="BJ350" s="14" t="s">
        <v>146</v>
      </c>
      <c r="BK350" s="145">
        <f t="shared" si="59"/>
        <v>0</v>
      </c>
      <c r="BL350" s="14" t="s">
        <v>145</v>
      </c>
      <c r="BM350" s="144" t="s">
        <v>560</v>
      </c>
    </row>
    <row r="351" spans="1:65" s="2" customFormat="1" ht="24.25" customHeight="1">
      <c r="A351" s="26"/>
      <c r="B351" s="156"/>
      <c r="C351" s="163" t="s">
        <v>561</v>
      </c>
      <c r="D351" s="163" t="s">
        <v>227</v>
      </c>
      <c r="E351" s="164" t="s">
        <v>562</v>
      </c>
      <c r="F351" s="165" t="s">
        <v>563</v>
      </c>
      <c r="G351" s="166" t="s">
        <v>323</v>
      </c>
      <c r="H351" s="167">
        <v>2</v>
      </c>
      <c r="I351" s="168"/>
      <c r="J351" s="168">
        <f t="shared" si="50"/>
        <v>0</v>
      </c>
      <c r="K351" s="146"/>
      <c r="L351" s="147"/>
      <c r="M351" s="148" t="s">
        <v>1</v>
      </c>
      <c r="N351" s="149" t="s">
        <v>35</v>
      </c>
      <c r="O351" s="142">
        <v>0</v>
      </c>
      <c r="P351" s="142">
        <f t="shared" si="51"/>
        <v>0</v>
      </c>
      <c r="Q351" s="142">
        <v>0</v>
      </c>
      <c r="R351" s="142">
        <f t="shared" si="52"/>
        <v>0</v>
      </c>
      <c r="S351" s="142">
        <v>0</v>
      </c>
      <c r="T351" s="143">
        <f t="shared" si="53"/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44" t="s">
        <v>168</v>
      </c>
      <c r="AT351" s="144" t="s">
        <v>227</v>
      </c>
      <c r="AU351" s="144" t="s">
        <v>146</v>
      </c>
      <c r="AY351" s="14" t="s">
        <v>136</v>
      </c>
      <c r="BE351" s="145">
        <f t="shared" si="54"/>
        <v>0</v>
      </c>
      <c r="BF351" s="145">
        <f t="shared" si="55"/>
        <v>0</v>
      </c>
      <c r="BG351" s="145">
        <f t="shared" si="56"/>
        <v>0</v>
      </c>
      <c r="BH351" s="145">
        <f t="shared" si="57"/>
        <v>0</v>
      </c>
      <c r="BI351" s="145">
        <f t="shared" si="58"/>
        <v>0</v>
      </c>
      <c r="BJ351" s="14" t="s">
        <v>146</v>
      </c>
      <c r="BK351" s="145">
        <f t="shared" si="59"/>
        <v>0</v>
      </c>
      <c r="BL351" s="14" t="s">
        <v>145</v>
      </c>
      <c r="BM351" s="144" t="s">
        <v>564</v>
      </c>
    </row>
    <row r="352" spans="1:65" s="2" customFormat="1" ht="24.25" customHeight="1">
      <c r="A352" s="26"/>
      <c r="B352" s="156"/>
      <c r="C352" s="163" t="s">
        <v>565</v>
      </c>
      <c r="D352" s="163" t="s">
        <v>227</v>
      </c>
      <c r="E352" s="164" t="s">
        <v>566</v>
      </c>
      <c r="F352" s="165" t="s">
        <v>567</v>
      </c>
      <c r="G352" s="166" t="s">
        <v>323</v>
      </c>
      <c r="H352" s="167">
        <v>1</v>
      </c>
      <c r="I352" s="168"/>
      <c r="J352" s="168">
        <f t="shared" si="50"/>
        <v>0</v>
      </c>
      <c r="K352" s="146"/>
      <c r="L352" s="147"/>
      <c r="M352" s="148" t="s">
        <v>1</v>
      </c>
      <c r="N352" s="149" t="s">
        <v>35</v>
      </c>
      <c r="O352" s="142">
        <v>0</v>
      </c>
      <c r="P352" s="142">
        <f t="shared" si="51"/>
        <v>0</v>
      </c>
      <c r="Q352" s="142">
        <v>0</v>
      </c>
      <c r="R352" s="142">
        <f t="shared" si="52"/>
        <v>0</v>
      </c>
      <c r="S352" s="142">
        <v>0</v>
      </c>
      <c r="T352" s="143">
        <f t="shared" si="53"/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44" t="s">
        <v>168</v>
      </c>
      <c r="AT352" s="144" t="s">
        <v>227</v>
      </c>
      <c r="AU352" s="144" t="s">
        <v>146</v>
      </c>
      <c r="AY352" s="14" t="s">
        <v>136</v>
      </c>
      <c r="BE352" s="145">
        <f t="shared" si="54"/>
        <v>0</v>
      </c>
      <c r="BF352" s="145">
        <f t="shared" si="55"/>
        <v>0</v>
      </c>
      <c r="BG352" s="145">
        <f t="shared" si="56"/>
        <v>0</v>
      </c>
      <c r="BH352" s="145">
        <f t="shared" si="57"/>
        <v>0</v>
      </c>
      <c r="BI352" s="145">
        <f t="shared" si="58"/>
        <v>0</v>
      </c>
      <c r="BJ352" s="14" t="s">
        <v>146</v>
      </c>
      <c r="BK352" s="145">
        <f t="shared" si="59"/>
        <v>0</v>
      </c>
      <c r="BL352" s="14" t="s">
        <v>145</v>
      </c>
      <c r="BM352" s="144" t="s">
        <v>568</v>
      </c>
    </row>
    <row r="353" spans="1:65" s="2" customFormat="1" ht="24.25" customHeight="1">
      <c r="A353" s="26"/>
      <c r="B353" s="156"/>
      <c r="C353" s="157" t="s">
        <v>569</v>
      </c>
      <c r="D353" s="157" t="s">
        <v>141</v>
      </c>
      <c r="E353" s="158" t="s">
        <v>570</v>
      </c>
      <c r="F353" s="159" t="s">
        <v>571</v>
      </c>
      <c r="G353" s="160" t="s">
        <v>323</v>
      </c>
      <c r="H353" s="161">
        <v>3</v>
      </c>
      <c r="I353" s="162"/>
      <c r="J353" s="162">
        <f t="shared" si="50"/>
        <v>0</v>
      </c>
      <c r="K353" s="139"/>
      <c r="L353" s="27"/>
      <c r="M353" s="140" t="s">
        <v>1</v>
      </c>
      <c r="N353" s="141" t="s">
        <v>35</v>
      </c>
      <c r="O353" s="142">
        <v>0</v>
      </c>
      <c r="P353" s="142">
        <f t="shared" si="51"/>
        <v>0</v>
      </c>
      <c r="Q353" s="142">
        <v>0</v>
      </c>
      <c r="R353" s="142">
        <f t="shared" si="52"/>
        <v>0</v>
      </c>
      <c r="S353" s="142">
        <v>0</v>
      </c>
      <c r="T353" s="143">
        <f t="shared" si="53"/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44" t="s">
        <v>145</v>
      </c>
      <c r="AT353" s="144" t="s">
        <v>141</v>
      </c>
      <c r="AU353" s="144" t="s">
        <v>146</v>
      </c>
      <c r="AY353" s="14" t="s">
        <v>136</v>
      </c>
      <c r="BE353" s="145">
        <f t="shared" si="54"/>
        <v>0</v>
      </c>
      <c r="BF353" s="145">
        <f t="shared" si="55"/>
        <v>0</v>
      </c>
      <c r="BG353" s="145">
        <f t="shared" si="56"/>
        <v>0</v>
      </c>
      <c r="BH353" s="145">
        <f t="shared" si="57"/>
        <v>0</v>
      </c>
      <c r="BI353" s="145">
        <f t="shared" si="58"/>
        <v>0</v>
      </c>
      <c r="BJ353" s="14" t="s">
        <v>146</v>
      </c>
      <c r="BK353" s="145">
        <f t="shared" si="59"/>
        <v>0</v>
      </c>
      <c r="BL353" s="14" t="s">
        <v>145</v>
      </c>
      <c r="BM353" s="144" t="s">
        <v>572</v>
      </c>
    </row>
    <row r="354" spans="1:65" s="2" customFormat="1" ht="21.75" customHeight="1">
      <c r="A354" s="26"/>
      <c r="B354" s="156"/>
      <c r="C354" s="163" t="s">
        <v>573</v>
      </c>
      <c r="D354" s="163" t="s">
        <v>227</v>
      </c>
      <c r="E354" s="164" t="s">
        <v>574</v>
      </c>
      <c r="F354" s="165" t="s">
        <v>575</v>
      </c>
      <c r="G354" s="166" t="s">
        <v>323</v>
      </c>
      <c r="H354" s="167">
        <v>2</v>
      </c>
      <c r="I354" s="168"/>
      <c r="J354" s="168">
        <f t="shared" si="50"/>
        <v>0</v>
      </c>
      <c r="K354" s="146"/>
      <c r="L354" s="147"/>
      <c r="M354" s="148" t="s">
        <v>1</v>
      </c>
      <c r="N354" s="149" t="s">
        <v>35</v>
      </c>
      <c r="O354" s="142">
        <v>0</v>
      </c>
      <c r="P354" s="142">
        <f t="shared" si="51"/>
        <v>0</v>
      </c>
      <c r="Q354" s="142">
        <v>0</v>
      </c>
      <c r="R354" s="142">
        <f t="shared" si="52"/>
        <v>0</v>
      </c>
      <c r="S354" s="142">
        <v>0</v>
      </c>
      <c r="T354" s="143">
        <f t="shared" si="53"/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44" t="s">
        <v>168</v>
      </c>
      <c r="AT354" s="144" t="s">
        <v>227</v>
      </c>
      <c r="AU354" s="144" t="s">
        <v>146</v>
      </c>
      <c r="AY354" s="14" t="s">
        <v>136</v>
      </c>
      <c r="BE354" s="145">
        <f t="shared" si="54"/>
        <v>0</v>
      </c>
      <c r="BF354" s="145">
        <f t="shared" si="55"/>
        <v>0</v>
      </c>
      <c r="BG354" s="145">
        <f t="shared" si="56"/>
        <v>0</v>
      </c>
      <c r="BH354" s="145">
        <f t="shared" si="57"/>
        <v>0</v>
      </c>
      <c r="BI354" s="145">
        <f t="shared" si="58"/>
        <v>0</v>
      </c>
      <c r="BJ354" s="14" t="s">
        <v>146</v>
      </c>
      <c r="BK354" s="145">
        <f t="shared" si="59"/>
        <v>0</v>
      </c>
      <c r="BL354" s="14" t="s">
        <v>145</v>
      </c>
      <c r="BM354" s="144" t="s">
        <v>576</v>
      </c>
    </row>
    <row r="355" spans="1:65" s="2" customFormat="1" ht="16.5" customHeight="1">
      <c r="A355" s="26"/>
      <c r="B355" s="156"/>
      <c r="C355" s="163" t="s">
        <v>577</v>
      </c>
      <c r="D355" s="163" t="s">
        <v>227</v>
      </c>
      <c r="E355" s="164" t="s">
        <v>578</v>
      </c>
      <c r="F355" s="165" t="s">
        <v>579</v>
      </c>
      <c r="G355" s="166" t="s">
        <v>323</v>
      </c>
      <c r="H355" s="167">
        <v>1</v>
      </c>
      <c r="I355" s="168"/>
      <c r="J355" s="168">
        <f t="shared" si="50"/>
        <v>0</v>
      </c>
      <c r="K355" s="146"/>
      <c r="L355" s="147"/>
      <c r="M355" s="148" t="s">
        <v>1</v>
      </c>
      <c r="N355" s="149" t="s">
        <v>35</v>
      </c>
      <c r="O355" s="142">
        <v>0</v>
      </c>
      <c r="P355" s="142">
        <f t="shared" si="51"/>
        <v>0</v>
      </c>
      <c r="Q355" s="142">
        <v>0</v>
      </c>
      <c r="R355" s="142">
        <f t="shared" si="52"/>
        <v>0</v>
      </c>
      <c r="S355" s="142">
        <v>0</v>
      </c>
      <c r="T355" s="143">
        <f t="shared" si="53"/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44" t="s">
        <v>168</v>
      </c>
      <c r="AT355" s="144" t="s">
        <v>227</v>
      </c>
      <c r="AU355" s="144" t="s">
        <v>146</v>
      </c>
      <c r="AY355" s="14" t="s">
        <v>136</v>
      </c>
      <c r="BE355" s="145">
        <f t="shared" si="54"/>
        <v>0</v>
      </c>
      <c r="BF355" s="145">
        <f t="shared" si="55"/>
        <v>0</v>
      </c>
      <c r="BG355" s="145">
        <f t="shared" si="56"/>
        <v>0</v>
      </c>
      <c r="BH355" s="145">
        <f t="shared" si="57"/>
        <v>0</v>
      </c>
      <c r="BI355" s="145">
        <f t="shared" si="58"/>
        <v>0</v>
      </c>
      <c r="BJ355" s="14" t="s">
        <v>146</v>
      </c>
      <c r="BK355" s="145">
        <f t="shared" si="59"/>
        <v>0</v>
      </c>
      <c r="BL355" s="14" t="s">
        <v>145</v>
      </c>
      <c r="BM355" s="144" t="s">
        <v>580</v>
      </c>
    </row>
    <row r="356" spans="1:65" s="2" customFormat="1" ht="24.25" customHeight="1">
      <c r="A356" s="26"/>
      <c r="B356" s="156"/>
      <c r="C356" s="157" t="s">
        <v>581</v>
      </c>
      <c r="D356" s="157" t="s">
        <v>141</v>
      </c>
      <c r="E356" s="158" t="s">
        <v>582</v>
      </c>
      <c r="F356" s="159" t="s">
        <v>583</v>
      </c>
      <c r="G356" s="160" t="s">
        <v>323</v>
      </c>
      <c r="H356" s="161">
        <v>2</v>
      </c>
      <c r="I356" s="162"/>
      <c r="J356" s="162">
        <f t="shared" si="50"/>
        <v>0</v>
      </c>
      <c r="K356" s="139"/>
      <c r="L356" s="27"/>
      <c r="M356" s="140" t="s">
        <v>1</v>
      </c>
      <c r="N356" s="141" t="s">
        <v>35</v>
      </c>
      <c r="O356" s="142">
        <v>0</v>
      </c>
      <c r="P356" s="142">
        <f t="shared" si="51"/>
        <v>0</v>
      </c>
      <c r="Q356" s="142">
        <v>0</v>
      </c>
      <c r="R356" s="142">
        <f t="shared" si="52"/>
        <v>0</v>
      </c>
      <c r="S356" s="142">
        <v>0</v>
      </c>
      <c r="T356" s="143">
        <f t="shared" si="53"/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44" t="s">
        <v>145</v>
      </c>
      <c r="AT356" s="144" t="s">
        <v>141</v>
      </c>
      <c r="AU356" s="144" t="s">
        <v>146</v>
      </c>
      <c r="AY356" s="14" t="s">
        <v>136</v>
      </c>
      <c r="BE356" s="145">
        <f t="shared" si="54"/>
        <v>0</v>
      </c>
      <c r="BF356" s="145">
        <f t="shared" si="55"/>
        <v>0</v>
      </c>
      <c r="BG356" s="145">
        <f t="shared" si="56"/>
        <v>0</v>
      </c>
      <c r="BH356" s="145">
        <f t="shared" si="57"/>
        <v>0</v>
      </c>
      <c r="BI356" s="145">
        <f t="shared" si="58"/>
        <v>0</v>
      </c>
      <c r="BJ356" s="14" t="s">
        <v>146</v>
      </c>
      <c r="BK356" s="145">
        <f t="shared" si="59"/>
        <v>0</v>
      </c>
      <c r="BL356" s="14" t="s">
        <v>145</v>
      </c>
      <c r="BM356" s="144" t="s">
        <v>584</v>
      </c>
    </row>
    <row r="357" spans="1:65" s="2" customFormat="1" ht="16.5" customHeight="1">
      <c r="A357" s="26"/>
      <c r="B357" s="156"/>
      <c r="C357" s="163" t="s">
        <v>585</v>
      </c>
      <c r="D357" s="163" t="s">
        <v>227</v>
      </c>
      <c r="E357" s="164" t="s">
        <v>586</v>
      </c>
      <c r="F357" s="165" t="s">
        <v>587</v>
      </c>
      <c r="G357" s="166" t="s">
        <v>323</v>
      </c>
      <c r="H357" s="167">
        <v>2</v>
      </c>
      <c r="I357" s="168"/>
      <c r="J357" s="168">
        <f t="shared" si="50"/>
        <v>0</v>
      </c>
      <c r="K357" s="146"/>
      <c r="L357" s="147"/>
      <c r="M357" s="148" t="s">
        <v>1</v>
      </c>
      <c r="N357" s="149" t="s">
        <v>35</v>
      </c>
      <c r="O357" s="142">
        <v>0</v>
      </c>
      <c r="P357" s="142">
        <f t="shared" si="51"/>
        <v>0</v>
      </c>
      <c r="Q357" s="142">
        <v>0</v>
      </c>
      <c r="R357" s="142">
        <f t="shared" si="52"/>
        <v>0</v>
      </c>
      <c r="S357" s="142">
        <v>0</v>
      </c>
      <c r="T357" s="143">
        <f t="shared" si="53"/>
        <v>0</v>
      </c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R357" s="144" t="s">
        <v>168</v>
      </c>
      <c r="AT357" s="144" t="s">
        <v>227</v>
      </c>
      <c r="AU357" s="144" t="s">
        <v>146</v>
      </c>
      <c r="AY357" s="14" t="s">
        <v>136</v>
      </c>
      <c r="BE357" s="145">
        <f t="shared" si="54"/>
        <v>0</v>
      </c>
      <c r="BF357" s="145">
        <f t="shared" si="55"/>
        <v>0</v>
      </c>
      <c r="BG357" s="145">
        <f t="shared" si="56"/>
        <v>0</v>
      </c>
      <c r="BH357" s="145">
        <f t="shared" si="57"/>
        <v>0</v>
      </c>
      <c r="BI357" s="145">
        <f t="shared" si="58"/>
        <v>0</v>
      </c>
      <c r="BJ357" s="14" t="s">
        <v>146</v>
      </c>
      <c r="BK357" s="145">
        <f t="shared" si="59"/>
        <v>0</v>
      </c>
      <c r="BL357" s="14" t="s">
        <v>145</v>
      </c>
      <c r="BM357" s="144" t="s">
        <v>588</v>
      </c>
    </row>
    <row r="358" spans="1:65" s="2" customFormat="1" ht="24.25" customHeight="1">
      <c r="A358" s="26"/>
      <c r="B358" s="156"/>
      <c r="C358" s="157" t="s">
        <v>589</v>
      </c>
      <c r="D358" s="157" t="s">
        <v>141</v>
      </c>
      <c r="E358" s="158" t="s">
        <v>590</v>
      </c>
      <c r="F358" s="159" t="s">
        <v>591</v>
      </c>
      <c r="G358" s="160" t="s">
        <v>323</v>
      </c>
      <c r="H358" s="161">
        <v>1</v>
      </c>
      <c r="I358" s="162"/>
      <c r="J358" s="162">
        <f t="shared" si="50"/>
        <v>0</v>
      </c>
      <c r="K358" s="139"/>
      <c r="L358" s="27"/>
      <c r="M358" s="140" t="s">
        <v>1</v>
      </c>
      <c r="N358" s="141" t="s">
        <v>35</v>
      </c>
      <c r="O358" s="142">
        <v>0</v>
      </c>
      <c r="P358" s="142">
        <f t="shared" si="51"/>
        <v>0</v>
      </c>
      <c r="Q358" s="142">
        <v>0</v>
      </c>
      <c r="R358" s="142">
        <f t="shared" si="52"/>
        <v>0</v>
      </c>
      <c r="S358" s="142">
        <v>0</v>
      </c>
      <c r="T358" s="143">
        <f t="shared" si="53"/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44" t="s">
        <v>145</v>
      </c>
      <c r="AT358" s="144" t="s">
        <v>141</v>
      </c>
      <c r="AU358" s="144" t="s">
        <v>146</v>
      </c>
      <c r="AY358" s="14" t="s">
        <v>136</v>
      </c>
      <c r="BE358" s="145">
        <f t="shared" si="54"/>
        <v>0</v>
      </c>
      <c r="BF358" s="145">
        <f t="shared" si="55"/>
        <v>0</v>
      </c>
      <c r="BG358" s="145">
        <f t="shared" si="56"/>
        <v>0</v>
      </c>
      <c r="BH358" s="145">
        <f t="shared" si="57"/>
        <v>0</v>
      </c>
      <c r="BI358" s="145">
        <f t="shared" si="58"/>
        <v>0</v>
      </c>
      <c r="BJ358" s="14" t="s">
        <v>146</v>
      </c>
      <c r="BK358" s="145">
        <f t="shared" si="59"/>
        <v>0</v>
      </c>
      <c r="BL358" s="14" t="s">
        <v>145</v>
      </c>
      <c r="BM358" s="144" t="s">
        <v>592</v>
      </c>
    </row>
    <row r="359" spans="1:65" s="2" customFormat="1" ht="16.5" customHeight="1">
      <c r="A359" s="26"/>
      <c r="B359" s="156"/>
      <c r="C359" s="163" t="s">
        <v>593</v>
      </c>
      <c r="D359" s="163" t="s">
        <v>227</v>
      </c>
      <c r="E359" s="164" t="s">
        <v>594</v>
      </c>
      <c r="F359" s="165" t="s">
        <v>595</v>
      </c>
      <c r="G359" s="166" t="s">
        <v>323</v>
      </c>
      <c r="H359" s="167">
        <v>1</v>
      </c>
      <c r="I359" s="168"/>
      <c r="J359" s="168">
        <f t="shared" si="50"/>
        <v>0</v>
      </c>
      <c r="K359" s="146"/>
      <c r="L359" s="147"/>
      <c r="M359" s="148" t="s">
        <v>1</v>
      </c>
      <c r="N359" s="149" t="s">
        <v>35</v>
      </c>
      <c r="O359" s="142">
        <v>0</v>
      </c>
      <c r="P359" s="142">
        <f t="shared" si="51"/>
        <v>0</v>
      </c>
      <c r="Q359" s="142">
        <v>0</v>
      </c>
      <c r="R359" s="142">
        <f t="shared" si="52"/>
        <v>0</v>
      </c>
      <c r="S359" s="142">
        <v>0</v>
      </c>
      <c r="T359" s="143">
        <f t="shared" si="53"/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44" t="s">
        <v>168</v>
      </c>
      <c r="AT359" s="144" t="s">
        <v>227</v>
      </c>
      <c r="AU359" s="144" t="s">
        <v>146</v>
      </c>
      <c r="AY359" s="14" t="s">
        <v>136</v>
      </c>
      <c r="BE359" s="145">
        <f t="shared" si="54"/>
        <v>0</v>
      </c>
      <c r="BF359" s="145">
        <f t="shared" si="55"/>
        <v>0</v>
      </c>
      <c r="BG359" s="145">
        <f t="shared" si="56"/>
        <v>0</v>
      </c>
      <c r="BH359" s="145">
        <f t="shared" si="57"/>
        <v>0</v>
      </c>
      <c r="BI359" s="145">
        <f t="shared" si="58"/>
        <v>0</v>
      </c>
      <c r="BJ359" s="14" t="s">
        <v>146</v>
      </c>
      <c r="BK359" s="145">
        <f t="shared" si="59"/>
        <v>0</v>
      </c>
      <c r="BL359" s="14" t="s">
        <v>145</v>
      </c>
      <c r="BM359" s="144" t="s">
        <v>596</v>
      </c>
    </row>
    <row r="360" spans="1:65" s="2" customFormat="1" ht="24.25" customHeight="1">
      <c r="A360" s="26"/>
      <c r="B360" s="156"/>
      <c r="C360" s="157" t="s">
        <v>597</v>
      </c>
      <c r="D360" s="157" t="s">
        <v>141</v>
      </c>
      <c r="E360" s="158" t="s">
        <v>598</v>
      </c>
      <c r="F360" s="159" t="s">
        <v>599</v>
      </c>
      <c r="G360" s="160" t="s">
        <v>171</v>
      </c>
      <c r="H360" s="161">
        <v>54</v>
      </c>
      <c r="I360" s="162"/>
      <c r="J360" s="162">
        <f t="shared" si="50"/>
        <v>0</v>
      </c>
      <c r="K360" s="139"/>
      <c r="L360" s="27"/>
      <c r="M360" s="140" t="s">
        <v>1</v>
      </c>
      <c r="N360" s="141" t="s">
        <v>35</v>
      </c>
      <c r="O360" s="142">
        <v>0</v>
      </c>
      <c r="P360" s="142">
        <f t="shared" si="51"/>
        <v>0</v>
      </c>
      <c r="Q360" s="142">
        <v>0</v>
      </c>
      <c r="R360" s="142">
        <f t="shared" si="52"/>
        <v>0</v>
      </c>
      <c r="S360" s="142">
        <v>0</v>
      </c>
      <c r="T360" s="143">
        <f t="shared" si="53"/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44" t="s">
        <v>145</v>
      </c>
      <c r="AT360" s="144" t="s">
        <v>141</v>
      </c>
      <c r="AU360" s="144" t="s">
        <v>146</v>
      </c>
      <c r="AY360" s="14" t="s">
        <v>136</v>
      </c>
      <c r="BE360" s="145">
        <f t="shared" si="54"/>
        <v>0</v>
      </c>
      <c r="BF360" s="145">
        <f t="shared" si="55"/>
        <v>0</v>
      </c>
      <c r="BG360" s="145">
        <f t="shared" si="56"/>
        <v>0</v>
      </c>
      <c r="BH360" s="145">
        <f t="shared" si="57"/>
        <v>0</v>
      </c>
      <c r="BI360" s="145">
        <f t="shared" si="58"/>
        <v>0</v>
      </c>
      <c r="BJ360" s="14" t="s">
        <v>146</v>
      </c>
      <c r="BK360" s="145">
        <f t="shared" si="59"/>
        <v>0</v>
      </c>
      <c r="BL360" s="14" t="s">
        <v>145</v>
      </c>
      <c r="BM360" s="144" t="s">
        <v>600</v>
      </c>
    </row>
    <row r="361" spans="1:65" s="2" customFormat="1" ht="24.25" customHeight="1">
      <c r="A361" s="26"/>
      <c r="B361" s="156"/>
      <c r="C361" s="163" t="s">
        <v>601</v>
      </c>
      <c r="D361" s="163" t="s">
        <v>227</v>
      </c>
      <c r="E361" s="164" t="s">
        <v>602</v>
      </c>
      <c r="F361" s="165" t="s">
        <v>603</v>
      </c>
      <c r="G361" s="166" t="s">
        <v>171</v>
      </c>
      <c r="H361" s="167">
        <v>59.021999999999998</v>
      </c>
      <c r="I361" s="168"/>
      <c r="J361" s="168">
        <f t="shared" si="50"/>
        <v>0</v>
      </c>
      <c r="K361" s="146"/>
      <c r="L361" s="147"/>
      <c r="M361" s="148" t="s">
        <v>1</v>
      </c>
      <c r="N361" s="149" t="s">
        <v>35</v>
      </c>
      <c r="O361" s="142">
        <v>0</v>
      </c>
      <c r="P361" s="142">
        <f t="shared" si="51"/>
        <v>0</v>
      </c>
      <c r="Q361" s="142">
        <v>0</v>
      </c>
      <c r="R361" s="142">
        <f t="shared" si="52"/>
        <v>0</v>
      </c>
      <c r="S361" s="142">
        <v>0</v>
      </c>
      <c r="T361" s="143">
        <f t="shared" si="53"/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44" t="s">
        <v>168</v>
      </c>
      <c r="AT361" s="144" t="s">
        <v>227</v>
      </c>
      <c r="AU361" s="144" t="s">
        <v>146</v>
      </c>
      <c r="AY361" s="14" t="s">
        <v>136</v>
      </c>
      <c r="BE361" s="145">
        <f t="shared" si="54"/>
        <v>0</v>
      </c>
      <c r="BF361" s="145">
        <f t="shared" si="55"/>
        <v>0</v>
      </c>
      <c r="BG361" s="145">
        <f t="shared" si="56"/>
        <v>0</v>
      </c>
      <c r="BH361" s="145">
        <f t="shared" si="57"/>
        <v>0</v>
      </c>
      <c r="BI361" s="145">
        <f t="shared" si="58"/>
        <v>0</v>
      </c>
      <c r="BJ361" s="14" t="s">
        <v>146</v>
      </c>
      <c r="BK361" s="145">
        <f t="shared" si="59"/>
        <v>0</v>
      </c>
      <c r="BL361" s="14" t="s">
        <v>145</v>
      </c>
      <c r="BM361" s="144" t="s">
        <v>604</v>
      </c>
    </row>
    <row r="362" spans="1:65" s="2" customFormat="1" ht="24.25" customHeight="1">
      <c r="A362" s="26"/>
      <c r="B362" s="156"/>
      <c r="C362" s="157" t="s">
        <v>605</v>
      </c>
      <c r="D362" s="157" t="s">
        <v>141</v>
      </c>
      <c r="E362" s="158" t="s">
        <v>606</v>
      </c>
      <c r="F362" s="159" t="s">
        <v>607</v>
      </c>
      <c r="G362" s="160" t="s">
        <v>171</v>
      </c>
      <c r="H362" s="161">
        <v>1028.8</v>
      </c>
      <c r="I362" s="162"/>
      <c r="J362" s="162">
        <f t="shared" si="50"/>
        <v>0</v>
      </c>
      <c r="K362" s="139"/>
      <c r="L362" s="27"/>
      <c r="M362" s="140" t="s">
        <v>1</v>
      </c>
      <c r="N362" s="141" t="s">
        <v>35</v>
      </c>
      <c r="O362" s="142">
        <v>0</v>
      </c>
      <c r="P362" s="142">
        <f t="shared" si="51"/>
        <v>0</v>
      </c>
      <c r="Q362" s="142">
        <v>0</v>
      </c>
      <c r="R362" s="142">
        <f t="shared" si="52"/>
        <v>0</v>
      </c>
      <c r="S362" s="142">
        <v>0</v>
      </c>
      <c r="T362" s="143">
        <f t="shared" si="53"/>
        <v>0</v>
      </c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R362" s="144" t="s">
        <v>145</v>
      </c>
      <c r="AT362" s="144" t="s">
        <v>141</v>
      </c>
      <c r="AU362" s="144" t="s">
        <v>146</v>
      </c>
      <c r="AY362" s="14" t="s">
        <v>136</v>
      </c>
      <c r="BE362" s="145">
        <f t="shared" si="54"/>
        <v>0</v>
      </c>
      <c r="BF362" s="145">
        <f t="shared" si="55"/>
        <v>0</v>
      </c>
      <c r="BG362" s="145">
        <f t="shared" si="56"/>
        <v>0</v>
      </c>
      <c r="BH362" s="145">
        <f t="shared" si="57"/>
        <v>0</v>
      </c>
      <c r="BI362" s="145">
        <f t="shared" si="58"/>
        <v>0</v>
      </c>
      <c r="BJ362" s="14" t="s">
        <v>146</v>
      </c>
      <c r="BK362" s="145">
        <f t="shared" si="59"/>
        <v>0</v>
      </c>
      <c r="BL362" s="14" t="s">
        <v>145</v>
      </c>
      <c r="BM362" s="144" t="s">
        <v>608</v>
      </c>
    </row>
    <row r="363" spans="1:65" s="2" customFormat="1" ht="24.25" customHeight="1">
      <c r="A363" s="26"/>
      <c r="B363" s="156"/>
      <c r="C363" s="163" t="s">
        <v>609</v>
      </c>
      <c r="D363" s="163" t="s">
        <v>227</v>
      </c>
      <c r="E363" s="164" t="s">
        <v>610</v>
      </c>
      <c r="F363" s="165" t="s">
        <v>611</v>
      </c>
      <c r="G363" s="166" t="s">
        <v>171</v>
      </c>
      <c r="H363" s="167">
        <v>1124.4780000000001</v>
      </c>
      <c r="I363" s="168"/>
      <c r="J363" s="168">
        <f t="shared" si="50"/>
        <v>0</v>
      </c>
      <c r="K363" s="146"/>
      <c r="L363" s="147"/>
      <c r="M363" s="148" t="s">
        <v>1</v>
      </c>
      <c r="N363" s="149" t="s">
        <v>35</v>
      </c>
      <c r="O363" s="142">
        <v>0</v>
      </c>
      <c r="P363" s="142">
        <f t="shared" si="51"/>
        <v>0</v>
      </c>
      <c r="Q363" s="142">
        <v>0</v>
      </c>
      <c r="R363" s="142">
        <f t="shared" si="52"/>
        <v>0</v>
      </c>
      <c r="S363" s="142">
        <v>0</v>
      </c>
      <c r="T363" s="143">
        <f t="shared" si="53"/>
        <v>0</v>
      </c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R363" s="144" t="s">
        <v>168</v>
      </c>
      <c r="AT363" s="144" t="s">
        <v>227</v>
      </c>
      <c r="AU363" s="144" t="s">
        <v>146</v>
      </c>
      <c r="AY363" s="14" t="s">
        <v>136</v>
      </c>
      <c r="BE363" s="145">
        <f t="shared" si="54"/>
        <v>0</v>
      </c>
      <c r="BF363" s="145">
        <f t="shared" si="55"/>
        <v>0</v>
      </c>
      <c r="BG363" s="145">
        <f t="shared" si="56"/>
        <v>0</v>
      </c>
      <c r="BH363" s="145">
        <f t="shared" si="57"/>
        <v>0</v>
      </c>
      <c r="BI363" s="145">
        <f t="shared" si="58"/>
        <v>0</v>
      </c>
      <c r="BJ363" s="14" t="s">
        <v>146</v>
      </c>
      <c r="BK363" s="145">
        <f t="shared" si="59"/>
        <v>0</v>
      </c>
      <c r="BL363" s="14" t="s">
        <v>145</v>
      </c>
      <c r="BM363" s="144" t="s">
        <v>612</v>
      </c>
    </row>
    <row r="364" spans="1:65" s="2" customFormat="1" ht="44.25" customHeight="1">
      <c r="A364" s="26"/>
      <c r="B364" s="156"/>
      <c r="C364" s="157" t="s">
        <v>613</v>
      </c>
      <c r="D364" s="157" t="s">
        <v>141</v>
      </c>
      <c r="E364" s="158" t="s">
        <v>614</v>
      </c>
      <c r="F364" s="159" t="s">
        <v>615</v>
      </c>
      <c r="G364" s="160" t="s">
        <v>171</v>
      </c>
      <c r="H364" s="161">
        <v>538.65</v>
      </c>
      <c r="I364" s="162"/>
      <c r="J364" s="162">
        <f t="shared" si="50"/>
        <v>0</v>
      </c>
      <c r="K364" s="139"/>
      <c r="L364" s="27"/>
      <c r="M364" s="140" t="s">
        <v>1</v>
      </c>
      <c r="N364" s="141" t="s">
        <v>35</v>
      </c>
      <c r="O364" s="142">
        <v>0</v>
      </c>
      <c r="P364" s="142">
        <f t="shared" si="51"/>
        <v>0</v>
      </c>
      <c r="Q364" s="142">
        <v>0</v>
      </c>
      <c r="R364" s="142">
        <f t="shared" si="52"/>
        <v>0</v>
      </c>
      <c r="S364" s="142">
        <v>0</v>
      </c>
      <c r="T364" s="143">
        <f t="shared" si="53"/>
        <v>0</v>
      </c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R364" s="144" t="s">
        <v>145</v>
      </c>
      <c r="AT364" s="144" t="s">
        <v>141</v>
      </c>
      <c r="AU364" s="144" t="s">
        <v>146</v>
      </c>
      <c r="AY364" s="14" t="s">
        <v>136</v>
      </c>
      <c r="BE364" s="145">
        <f t="shared" si="54"/>
        <v>0</v>
      </c>
      <c r="BF364" s="145">
        <f t="shared" si="55"/>
        <v>0</v>
      </c>
      <c r="BG364" s="145">
        <f t="shared" si="56"/>
        <v>0</v>
      </c>
      <c r="BH364" s="145">
        <f t="shared" si="57"/>
        <v>0</v>
      </c>
      <c r="BI364" s="145">
        <f t="shared" si="58"/>
        <v>0</v>
      </c>
      <c r="BJ364" s="14" t="s">
        <v>146</v>
      </c>
      <c r="BK364" s="145">
        <f t="shared" si="59"/>
        <v>0</v>
      </c>
      <c r="BL364" s="14" t="s">
        <v>145</v>
      </c>
      <c r="BM364" s="144" t="s">
        <v>616</v>
      </c>
    </row>
    <row r="365" spans="1:65" s="2" customFormat="1" ht="16.5" customHeight="1">
      <c r="A365" s="26"/>
      <c r="B365" s="156"/>
      <c r="C365" s="163" t="s">
        <v>617</v>
      </c>
      <c r="D365" s="163" t="s">
        <v>227</v>
      </c>
      <c r="E365" s="164" t="s">
        <v>618</v>
      </c>
      <c r="F365" s="165" t="s">
        <v>619</v>
      </c>
      <c r="G365" s="166" t="s">
        <v>171</v>
      </c>
      <c r="H365" s="167">
        <v>588.74400000000003</v>
      </c>
      <c r="I365" s="168"/>
      <c r="J365" s="168">
        <f t="shared" si="50"/>
        <v>0</v>
      </c>
      <c r="K365" s="146"/>
      <c r="L365" s="147"/>
      <c r="M365" s="148" t="s">
        <v>1</v>
      </c>
      <c r="N365" s="149" t="s">
        <v>35</v>
      </c>
      <c r="O365" s="142">
        <v>0</v>
      </c>
      <c r="P365" s="142">
        <f t="shared" si="51"/>
        <v>0</v>
      </c>
      <c r="Q365" s="142">
        <v>0</v>
      </c>
      <c r="R365" s="142">
        <f t="shared" si="52"/>
        <v>0</v>
      </c>
      <c r="S365" s="142">
        <v>0</v>
      </c>
      <c r="T365" s="143">
        <f t="shared" si="53"/>
        <v>0</v>
      </c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R365" s="144" t="s">
        <v>168</v>
      </c>
      <c r="AT365" s="144" t="s">
        <v>227</v>
      </c>
      <c r="AU365" s="144" t="s">
        <v>146</v>
      </c>
      <c r="AY365" s="14" t="s">
        <v>136</v>
      </c>
      <c r="BE365" s="145">
        <f t="shared" si="54"/>
        <v>0</v>
      </c>
      <c r="BF365" s="145">
        <f t="shared" si="55"/>
        <v>0</v>
      </c>
      <c r="BG365" s="145">
        <f t="shared" si="56"/>
        <v>0</v>
      </c>
      <c r="BH365" s="145">
        <f t="shared" si="57"/>
        <v>0</v>
      </c>
      <c r="BI365" s="145">
        <f t="shared" si="58"/>
        <v>0</v>
      </c>
      <c r="BJ365" s="14" t="s">
        <v>146</v>
      </c>
      <c r="BK365" s="145">
        <f t="shared" si="59"/>
        <v>0</v>
      </c>
      <c r="BL365" s="14" t="s">
        <v>145</v>
      </c>
      <c r="BM365" s="144" t="s">
        <v>620</v>
      </c>
    </row>
    <row r="366" spans="1:65" s="2" customFormat="1" ht="33" customHeight="1">
      <c r="A366" s="26"/>
      <c r="B366" s="156"/>
      <c r="C366" s="157" t="s">
        <v>621</v>
      </c>
      <c r="D366" s="157" t="s">
        <v>141</v>
      </c>
      <c r="E366" s="158" t="s">
        <v>622</v>
      </c>
      <c r="F366" s="159" t="s">
        <v>623</v>
      </c>
      <c r="G366" s="160" t="s">
        <v>171</v>
      </c>
      <c r="H366" s="161">
        <v>23</v>
      </c>
      <c r="I366" s="162"/>
      <c r="J366" s="162">
        <f t="shared" si="50"/>
        <v>0</v>
      </c>
      <c r="K366" s="139"/>
      <c r="L366" s="27"/>
      <c r="M366" s="140" t="s">
        <v>1</v>
      </c>
      <c r="N366" s="141" t="s">
        <v>35</v>
      </c>
      <c r="O366" s="142">
        <v>0</v>
      </c>
      <c r="P366" s="142">
        <f t="shared" si="51"/>
        <v>0</v>
      </c>
      <c r="Q366" s="142">
        <v>0</v>
      </c>
      <c r="R366" s="142">
        <f t="shared" si="52"/>
        <v>0</v>
      </c>
      <c r="S366" s="142">
        <v>0</v>
      </c>
      <c r="T366" s="143">
        <f t="shared" si="53"/>
        <v>0</v>
      </c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44" t="s">
        <v>145</v>
      </c>
      <c r="AT366" s="144" t="s">
        <v>141</v>
      </c>
      <c r="AU366" s="144" t="s">
        <v>146</v>
      </c>
      <c r="AY366" s="14" t="s">
        <v>136</v>
      </c>
      <c r="BE366" s="145">
        <f t="shared" si="54"/>
        <v>0</v>
      </c>
      <c r="BF366" s="145">
        <f t="shared" si="55"/>
        <v>0</v>
      </c>
      <c r="BG366" s="145">
        <f t="shared" si="56"/>
        <v>0</v>
      </c>
      <c r="BH366" s="145">
        <f t="shared" si="57"/>
        <v>0</v>
      </c>
      <c r="BI366" s="145">
        <f t="shared" si="58"/>
        <v>0</v>
      </c>
      <c r="BJ366" s="14" t="s">
        <v>146</v>
      </c>
      <c r="BK366" s="145">
        <f t="shared" si="59"/>
        <v>0</v>
      </c>
      <c r="BL366" s="14" t="s">
        <v>145</v>
      </c>
      <c r="BM366" s="144" t="s">
        <v>624</v>
      </c>
    </row>
    <row r="367" spans="1:65" s="2" customFormat="1" ht="21.75" customHeight="1">
      <c r="A367" s="26"/>
      <c r="B367" s="156"/>
      <c r="C367" s="163" t="s">
        <v>625</v>
      </c>
      <c r="D367" s="163" t="s">
        <v>227</v>
      </c>
      <c r="E367" s="164" t="s">
        <v>626</v>
      </c>
      <c r="F367" s="165" t="s">
        <v>627</v>
      </c>
      <c r="G367" s="166" t="s">
        <v>323</v>
      </c>
      <c r="H367" s="167">
        <v>5.0279999999999996</v>
      </c>
      <c r="I367" s="168"/>
      <c r="J367" s="168">
        <f t="shared" si="50"/>
        <v>0</v>
      </c>
      <c r="K367" s="146"/>
      <c r="L367" s="147"/>
      <c r="M367" s="148" t="s">
        <v>1</v>
      </c>
      <c r="N367" s="149" t="s">
        <v>35</v>
      </c>
      <c r="O367" s="142">
        <v>0</v>
      </c>
      <c r="P367" s="142">
        <f t="shared" si="51"/>
        <v>0</v>
      </c>
      <c r="Q367" s="142">
        <v>0</v>
      </c>
      <c r="R367" s="142">
        <f t="shared" si="52"/>
        <v>0</v>
      </c>
      <c r="S367" s="142">
        <v>0</v>
      </c>
      <c r="T367" s="143">
        <f t="shared" si="53"/>
        <v>0</v>
      </c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R367" s="144" t="s">
        <v>168</v>
      </c>
      <c r="AT367" s="144" t="s">
        <v>227</v>
      </c>
      <c r="AU367" s="144" t="s">
        <v>146</v>
      </c>
      <c r="AY367" s="14" t="s">
        <v>136</v>
      </c>
      <c r="BE367" s="145">
        <f t="shared" si="54"/>
        <v>0</v>
      </c>
      <c r="BF367" s="145">
        <f t="shared" si="55"/>
        <v>0</v>
      </c>
      <c r="BG367" s="145">
        <f t="shared" si="56"/>
        <v>0</v>
      </c>
      <c r="BH367" s="145">
        <f t="shared" si="57"/>
        <v>0</v>
      </c>
      <c r="BI367" s="145">
        <f t="shared" si="58"/>
        <v>0</v>
      </c>
      <c r="BJ367" s="14" t="s">
        <v>146</v>
      </c>
      <c r="BK367" s="145">
        <f t="shared" si="59"/>
        <v>0</v>
      </c>
      <c r="BL367" s="14" t="s">
        <v>145</v>
      </c>
      <c r="BM367" s="144" t="s">
        <v>628</v>
      </c>
    </row>
    <row r="368" spans="1:65" s="2" customFormat="1" ht="33" customHeight="1">
      <c r="A368" s="26"/>
      <c r="B368" s="156"/>
      <c r="C368" s="157" t="s">
        <v>629</v>
      </c>
      <c r="D368" s="157" t="s">
        <v>141</v>
      </c>
      <c r="E368" s="158" t="s">
        <v>630</v>
      </c>
      <c r="F368" s="159" t="s">
        <v>631</v>
      </c>
      <c r="G368" s="160" t="s">
        <v>171</v>
      </c>
      <c r="H368" s="161">
        <v>4715.1499999999996</v>
      </c>
      <c r="I368" s="162"/>
      <c r="J368" s="162">
        <f t="shared" si="50"/>
        <v>0</v>
      </c>
      <c r="K368" s="139"/>
      <c r="L368" s="27"/>
      <c r="M368" s="140" t="s">
        <v>1</v>
      </c>
      <c r="N368" s="141" t="s">
        <v>35</v>
      </c>
      <c r="O368" s="142">
        <v>0</v>
      </c>
      <c r="P368" s="142">
        <f t="shared" si="51"/>
        <v>0</v>
      </c>
      <c r="Q368" s="142">
        <v>0</v>
      </c>
      <c r="R368" s="142">
        <f t="shared" si="52"/>
        <v>0</v>
      </c>
      <c r="S368" s="142">
        <v>0</v>
      </c>
      <c r="T368" s="143">
        <f t="shared" si="53"/>
        <v>0</v>
      </c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44" t="s">
        <v>145</v>
      </c>
      <c r="AT368" s="144" t="s">
        <v>141</v>
      </c>
      <c r="AU368" s="144" t="s">
        <v>146</v>
      </c>
      <c r="AY368" s="14" t="s">
        <v>136</v>
      </c>
      <c r="BE368" s="145">
        <f t="shared" si="54"/>
        <v>0</v>
      </c>
      <c r="BF368" s="145">
        <f t="shared" si="55"/>
        <v>0</v>
      </c>
      <c r="BG368" s="145">
        <f t="shared" si="56"/>
        <v>0</v>
      </c>
      <c r="BH368" s="145">
        <f t="shared" si="57"/>
        <v>0</v>
      </c>
      <c r="BI368" s="145">
        <f t="shared" si="58"/>
        <v>0</v>
      </c>
      <c r="BJ368" s="14" t="s">
        <v>146</v>
      </c>
      <c r="BK368" s="145">
        <f t="shared" si="59"/>
        <v>0</v>
      </c>
      <c r="BL368" s="14" t="s">
        <v>145</v>
      </c>
      <c r="BM368" s="144" t="s">
        <v>632</v>
      </c>
    </row>
    <row r="369" spans="1:65" s="2" customFormat="1" ht="21.75" customHeight="1">
      <c r="A369" s="26"/>
      <c r="B369" s="156"/>
      <c r="C369" s="163" t="s">
        <v>633</v>
      </c>
      <c r="D369" s="163" t="s">
        <v>227</v>
      </c>
      <c r="E369" s="164" t="s">
        <v>634</v>
      </c>
      <c r="F369" s="165" t="s">
        <v>635</v>
      </c>
      <c r="G369" s="166" t="s">
        <v>323</v>
      </c>
      <c r="H369" s="167">
        <v>7.4320000000000004</v>
      </c>
      <c r="I369" s="168"/>
      <c r="J369" s="168">
        <f t="shared" si="50"/>
        <v>0</v>
      </c>
      <c r="K369" s="146"/>
      <c r="L369" s="147"/>
      <c r="M369" s="148" t="s">
        <v>1</v>
      </c>
      <c r="N369" s="149" t="s">
        <v>35</v>
      </c>
      <c r="O369" s="142">
        <v>0</v>
      </c>
      <c r="P369" s="142">
        <f t="shared" si="51"/>
        <v>0</v>
      </c>
      <c r="Q369" s="142">
        <v>0</v>
      </c>
      <c r="R369" s="142">
        <f t="shared" si="52"/>
        <v>0</v>
      </c>
      <c r="S369" s="142">
        <v>0</v>
      </c>
      <c r="T369" s="143">
        <f t="shared" si="53"/>
        <v>0</v>
      </c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44" t="s">
        <v>168</v>
      </c>
      <c r="AT369" s="144" t="s">
        <v>227</v>
      </c>
      <c r="AU369" s="144" t="s">
        <v>146</v>
      </c>
      <c r="AY369" s="14" t="s">
        <v>136</v>
      </c>
      <c r="BE369" s="145">
        <f t="shared" si="54"/>
        <v>0</v>
      </c>
      <c r="BF369" s="145">
        <f t="shared" si="55"/>
        <v>0</v>
      </c>
      <c r="BG369" s="145">
        <f t="shared" si="56"/>
        <v>0</v>
      </c>
      <c r="BH369" s="145">
        <f t="shared" si="57"/>
        <v>0</v>
      </c>
      <c r="BI369" s="145">
        <f t="shared" si="58"/>
        <v>0</v>
      </c>
      <c r="BJ369" s="14" t="s">
        <v>146</v>
      </c>
      <c r="BK369" s="145">
        <f t="shared" si="59"/>
        <v>0</v>
      </c>
      <c r="BL369" s="14" t="s">
        <v>145</v>
      </c>
      <c r="BM369" s="144" t="s">
        <v>636</v>
      </c>
    </row>
    <row r="370" spans="1:65" s="2" customFormat="1" ht="21.75" customHeight="1">
      <c r="A370" s="26"/>
      <c r="B370" s="156"/>
      <c r="C370" s="163" t="s">
        <v>637</v>
      </c>
      <c r="D370" s="163" t="s">
        <v>227</v>
      </c>
      <c r="E370" s="164" t="s">
        <v>638</v>
      </c>
      <c r="F370" s="165" t="s">
        <v>639</v>
      </c>
      <c r="G370" s="166" t="s">
        <v>323</v>
      </c>
      <c r="H370" s="167">
        <v>1023.299</v>
      </c>
      <c r="I370" s="168"/>
      <c r="J370" s="168">
        <f t="shared" si="50"/>
        <v>0</v>
      </c>
      <c r="K370" s="146"/>
      <c r="L370" s="147"/>
      <c r="M370" s="148" t="s">
        <v>1</v>
      </c>
      <c r="N370" s="149" t="s">
        <v>35</v>
      </c>
      <c r="O370" s="142">
        <v>0</v>
      </c>
      <c r="P370" s="142">
        <f t="shared" si="51"/>
        <v>0</v>
      </c>
      <c r="Q370" s="142">
        <v>0</v>
      </c>
      <c r="R370" s="142">
        <f t="shared" si="52"/>
        <v>0</v>
      </c>
      <c r="S370" s="142">
        <v>0</v>
      </c>
      <c r="T370" s="143">
        <f t="shared" si="53"/>
        <v>0</v>
      </c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R370" s="144" t="s">
        <v>168</v>
      </c>
      <c r="AT370" s="144" t="s">
        <v>227</v>
      </c>
      <c r="AU370" s="144" t="s">
        <v>146</v>
      </c>
      <c r="AY370" s="14" t="s">
        <v>136</v>
      </c>
      <c r="BE370" s="145">
        <f t="shared" si="54"/>
        <v>0</v>
      </c>
      <c r="BF370" s="145">
        <f t="shared" si="55"/>
        <v>0</v>
      </c>
      <c r="BG370" s="145">
        <f t="shared" si="56"/>
        <v>0</v>
      </c>
      <c r="BH370" s="145">
        <f t="shared" si="57"/>
        <v>0</v>
      </c>
      <c r="BI370" s="145">
        <f t="shared" si="58"/>
        <v>0</v>
      </c>
      <c r="BJ370" s="14" t="s">
        <v>146</v>
      </c>
      <c r="BK370" s="145">
        <f t="shared" si="59"/>
        <v>0</v>
      </c>
      <c r="BL370" s="14" t="s">
        <v>145</v>
      </c>
      <c r="BM370" s="144" t="s">
        <v>640</v>
      </c>
    </row>
    <row r="371" spans="1:65" s="2" customFormat="1" ht="24.25" customHeight="1">
      <c r="A371" s="26"/>
      <c r="B371" s="156"/>
      <c r="C371" s="157" t="s">
        <v>641</v>
      </c>
      <c r="D371" s="157" t="s">
        <v>141</v>
      </c>
      <c r="E371" s="158" t="s">
        <v>642</v>
      </c>
      <c r="F371" s="159" t="s">
        <v>643</v>
      </c>
      <c r="G371" s="160" t="s">
        <v>323</v>
      </c>
      <c r="H371" s="161">
        <v>1</v>
      </c>
      <c r="I371" s="162"/>
      <c r="J371" s="162">
        <f t="shared" si="50"/>
        <v>0</v>
      </c>
      <c r="K371" s="139"/>
      <c r="L371" s="27"/>
      <c r="M371" s="140" t="s">
        <v>1</v>
      </c>
      <c r="N371" s="141" t="s">
        <v>35</v>
      </c>
      <c r="O371" s="142">
        <v>0</v>
      </c>
      <c r="P371" s="142">
        <f t="shared" si="51"/>
        <v>0</v>
      </c>
      <c r="Q371" s="142">
        <v>0</v>
      </c>
      <c r="R371" s="142">
        <f t="shared" si="52"/>
        <v>0</v>
      </c>
      <c r="S371" s="142">
        <v>0</v>
      </c>
      <c r="T371" s="143">
        <f t="shared" si="53"/>
        <v>0</v>
      </c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R371" s="144" t="s">
        <v>145</v>
      </c>
      <c r="AT371" s="144" t="s">
        <v>141</v>
      </c>
      <c r="AU371" s="144" t="s">
        <v>146</v>
      </c>
      <c r="AY371" s="14" t="s">
        <v>136</v>
      </c>
      <c r="BE371" s="145">
        <f t="shared" si="54"/>
        <v>0</v>
      </c>
      <c r="BF371" s="145">
        <f t="shared" si="55"/>
        <v>0</v>
      </c>
      <c r="BG371" s="145">
        <f t="shared" si="56"/>
        <v>0</v>
      </c>
      <c r="BH371" s="145">
        <f t="shared" si="57"/>
        <v>0</v>
      </c>
      <c r="BI371" s="145">
        <f t="shared" si="58"/>
        <v>0</v>
      </c>
      <c r="BJ371" s="14" t="s">
        <v>146</v>
      </c>
      <c r="BK371" s="145">
        <f t="shared" si="59"/>
        <v>0</v>
      </c>
      <c r="BL371" s="14" t="s">
        <v>145</v>
      </c>
      <c r="BM371" s="144" t="s">
        <v>644</v>
      </c>
    </row>
    <row r="372" spans="1:65" s="2" customFormat="1" ht="21.75" customHeight="1">
      <c r="A372" s="26"/>
      <c r="B372" s="156"/>
      <c r="C372" s="163" t="s">
        <v>645</v>
      </c>
      <c r="D372" s="163" t="s">
        <v>227</v>
      </c>
      <c r="E372" s="164" t="s">
        <v>646</v>
      </c>
      <c r="F372" s="165" t="s">
        <v>647</v>
      </c>
      <c r="G372" s="166" t="s">
        <v>323</v>
      </c>
      <c r="H372" s="167">
        <v>1</v>
      </c>
      <c r="I372" s="168"/>
      <c r="J372" s="168">
        <f t="shared" si="50"/>
        <v>0</v>
      </c>
      <c r="K372" s="146"/>
      <c r="L372" s="147"/>
      <c r="M372" s="148" t="s">
        <v>1</v>
      </c>
      <c r="N372" s="149" t="s">
        <v>35</v>
      </c>
      <c r="O372" s="142">
        <v>0</v>
      </c>
      <c r="P372" s="142">
        <f t="shared" si="51"/>
        <v>0</v>
      </c>
      <c r="Q372" s="142">
        <v>0</v>
      </c>
      <c r="R372" s="142">
        <f t="shared" si="52"/>
        <v>0</v>
      </c>
      <c r="S372" s="142">
        <v>0</v>
      </c>
      <c r="T372" s="143">
        <f t="shared" si="53"/>
        <v>0</v>
      </c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44" t="s">
        <v>168</v>
      </c>
      <c r="AT372" s="144" t="s">
        <v>227</v>
      </c>
      <c r="AU372" s="144" t="s">
        <v>146</v>
      </c>
      <c r="AY372" s="14" t="s">
        <v>136</v>
      </c>
      <c r="BE372" s="145">
        <f t="shared" si="54"/>
        <v>0</v>
      </c>
      <c r="BF372" s="145">
        <f t="shared" si="55"/>
        <v>0</v>
      </c>
      <c r="BG372" s="145">
        <f t="shared" si="56"/>
        <v>0</v>
      </c>
      <c r="BH372" s="145">
        <f t="shared" si="57"/>
        <v>0</v>
      </c>
      <c r="BI372" s="145">
        <f t="shared" si="58"/>
        <v>0</v>
      </c>
      <c r="BJ372" s="14" t="s">
        <v>146</v>
      </c>
      <c r="BK372" s="145">
        <f t="shared" si="59"/>
        <v>0</v>
      </c>
      <c r="BL372" s="14" t="s">
        <v>145</v>
      </c>
      <c r="BM372" s="144" t="s">
        <v>648</v>
      </c>
    </row>
    <row r="373" spans="1:65" s="2" customFormat="1" ht="24.25" customHeight="1">
      <c r="A373" s="26"/>
      <c r="B373" s="156"/>
      <c r="C373" s="157" t="s">
        <v>649</v>
      </c>
      <c r="D373" s="157" t="s">
        <v>141</v>
      </c>
      <c r="E373" s="158" t="s">
        <v>650</v>
      </c>
      <c r="F373" s="159" t="s">
        <v>651</v>
      </c>
      <c r="G373" s="160" t="s">
        <v>323</v>
      </c>
      <c r="H373" s="161">
        <v>312</v>
      </c>
      <c r="I373" s="162"/>
      <c r="J373" s="162">
        <f t="shared" si="50"/>
        <v>0</v>
      </c>
      <c r="K373" s="139"/>
      <c r="L373" s="27"/>
      <c r="M373" s="140" t="s">
        <v>1</v>
      </c>
      <c r="N373" s="141" t="s">
        <v>35</v>
      </c>
      <c r="O373" s="142">
        <v>0</v>
      </c>
      <c r="P373" s="142">
        <f t="shared" si="51"/>
        <v>0</v>
      </c>
      <c r="Q373" s="142">
        <v>0</v>
      </c>
      <c r="R373" s="142">
        <f t="shared" si="52"/>
        <v>0</v>
      </c>
      <c r="S373" s="142">
        <v>0</v>
      </c>
      <c r="T373" s="143">
        <f t="shared" si="53"/>
        <v>0</v>
      </c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44" t="s">
        <v>145</v>
      </c>
      <c r="AT373" s="144" t="s">
        <v>141</v>
      </c>
      <c r="AU373" s="144" t="s">
        <v>146</v>
      </c>
      <c r="AY373" s="14" t="s">
        <v>136</v>
      </c>
      <c r="BE373" s="145">
        <f t="shared" si="54"/>
        <v>0</v>
      </c>
      <c r="BF373" s="145">
        <f t="shared" si="55"/>
        <v>0</v>
      </c>
      <c r="BG373" s="145">
        <f t="shared" si="56"/>
        <v>0</v>
      </c>
      <c r="BH373" s="145">
        <f t="shared" si="57"/>
        <v>0</v>
      </c>
      <c r="BI373" s="145">
        <f t="shared" si="58"/>
        <v>0</v>
      </c>
      <c r="BJ373" s="14" t="s">
        <v>146</v>
      </c>
      <c r="BK373" s="145">
        <f t="shared" si="59"/>
        <v>0</v>
      </c>
      <c r="BL373" s="14" t="s">
        <v>145</v>
      </c>
      <c r="BM373" s="144" t="s">
        <v>652</v>
      </c>
    </row>
    <row r="374" spans="1:65" s="2" customFormat="1" ht="21.75" customHeight="1">
      <c r="A374" s="26"/>
      <c r="B374" s="156"/>
      <c r="C374" s="163" t="s">
        <v>653</v>
      </c>
      <c r="D374" s="163" t="s">
        <v>227</v>
      </c>
      <c r="E374" s="164" t="s">
        <v>654</v>
      </c>
      <c r="F374" s="165" t="s">
        <v>655</v>
      </c>
      <c r="G374" s="166" t="s">
        <v>323</v>
      </c>
      <c r="H374" s="167">
        <v>3</v>
      </c>
      <c r="I374" s="168"/>
      <c r="J374" s="168">
        <f t="shared" si="50"/>
        <v>0</v>
      </c>
      <c r="K374" s="146"/>
      <c r="L374" s="147"/>
      <c r="M374" s="148" t="s">
        <v>1</v>
      </c>
      <c r="N374" s="149" t="s">
        <v>35</v>
      </c>
      <c r="O374" s="142">
        <v>0</v>
      </c>
      <c r="P374" s="142">
        <f t="shared" si="51"/>
        <v>0</v>
      </c>
      <c r="Q374" s="142">
        <v>0</v>
      </c>
      <c r="R374" s="142">
        <f t="shared" si="52"/>
        <v>0</v>
      </c>
      <c r="S374" s="142">
        <v>0</v>
      </c>
      <c r="T374" s="143">
        <f t="shared" si="53"/>
        <v>0</v>
      </c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R374" s="144" t="s">
        <v>168</v>
      </c>
      <c r="AT374" s="144" t="s">
        <v>227</v>
      </c>
      <c r="AU374" s="144" t="s">
        <v>146</v>
      </c>
      <c r="AY374" s="14" t="s">
        <v>136</v>
      </c>
      <c r="BE374" s="145">
        <f t="shared" si="54"/>
        <v>0</v>
      </c>
      <c r="BF374" s="145">
        <f t="shared" si="55"/>
        <v>0</v>
      </c>
      <c r="BG374" s="145">
        <f t="shared" si="56"/>
        <v>0</v>
      </c>
      <c r="BH374" s="145">
        <f t="shared" si="57"/>
        <v>0</v>
      </c>
      <c r="BI374" s="145">
        <f t="shared" si="58"/>
        <v>0</v>
      </c>
      <c r="BJ374" s="14" t="s">
        <v>146</v>
      </c>
      <c r="BK374" s="145">
        <f t="shared" si="59"/>
        <v>0</v>
      </c>
      <c r="BL374" s="14" t="s">
        <v>145</v>
      </c>
      <c r="BM374" s="144" t="s">
        <v>656</v>
      </c>
    </row>
    <row r="375" spans="1:65" s="2" customFormat="1" ht="21.75" customHeight="1">
      <c r="A375" s="26"/>
      <c r="B375" s="156"/>
      <c r="C375" s="163" t="s">
        <v>657</v>
      </c>
      <c r="D375" s="163" t="s">
        <v>227</v>
      </c>
      <c r="E375" s="164" t="s">
        <v>658</v>
      </c>
      <c r="F375" s="165" t="s">
        <v>659</v>
      </c>
      <c r="G375" s="166" t="s">
        <v>323</v>
      </c>
      <c r="H375" s="167">
        <v>305</v>
      </c>
      <c r="I375" s="168"/>
      <c r="J375" s="168">
        <f t="shared" si="50"/>
        <v>0</v>
      </c>
      <c r="K375" s="146"/>
      <c r="L375" s="147"/>
      <c r="M375" s="148" t="s">
        <v>1</v>
      </c>
      <c r="N375" s="149" t="s">
        <v>35</v>
      </c>
      <c r="O375" s="142">
        <v>0</v>
      </c>
      <c r="P375" s="142">
        <f t="shared" si="51"/>
        <v>0</v>
      </c>
      <c r="Q375" s="142">
        <v>0</v>
      </c>
      <c r="R375" s="142">
        <f t="shared" si="52"/>
        <v>0</v>
      </c>
      <c r="S375" s="142">
        <v>0</v>
      </c>
      <c r="T375" s="143">
        <f t="shared" si="53"/>
        <v>0</v>
      </c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R375" s="144" t="s">
        <v>168</v>
      </c>
      <c r="AT375" s="144" t="s">
        <v>227</v>
      </c>
      <c r="AU375" s="144" t="s">
        <v>146</v>
      </c>
      <c r="AY375" s="14" t="s">
        <v>136</v>
      </c>
      <c r="BE375" s="145">
        <f t="shared" si="54"/>
        <v>0</v>
      </c>
      <c r="BF375" s="145">
        <f t="shared" si="55"/>
        <v>0</v>
      </c>
      <c r="BG375" s="145">
        <f t="shared" si="56"/>
        <v>0</v>
      </c>
      <c r="BH375" s="145">
        <f t="shared" si="57"/>
        <v>0</v>
      </c>
      <c r="BI375" s="145">
        <f t="shared" si="58"/>
        <v>0</v>
      </c>
      <c r="BJ375" s="14" t="s">
        <v>146</v>
      </c>
      <c r="BK375" s="145">
        <f t="shared" si="59"/>
        <v>0</v>
      </c>
      <c r="BL375" s="14" t="s">
        <v>145</v>
      </c>
      <c r="BM375" s="144" t="s">
        <v>660</v>
      </c>
    </row>
    <row r="376" spans="1:65" s="2" customFormat="1" ht="21.75" customHeight="1">
      <c r="A376" s="26"/>
      <c r="B376" s="156"/>
      <c r="C376" s="163" t="s">
        <v>661</v>
      </c>
      <c r="D376" s="163" t="s">
        <v>227</v>
      </c>
      <c r="E376" s="164" t="s">
        <v>662</v>
      </c>
      <c r="F376" s="165" t="s">
        <v>663</v>
      </c>
      <c r="G376" s="166" t="s">
        <v>323</v>
      </c>
      <c r="H376" s="167">
        <v>4</v>
      </c>
      <c r="I376" s="168"/>
      <c r="J376" s="168">
        <f t="shared" si="50"/>
        <v>0</v>
      </c>
      <c r="K376" s="146"/>
      <c r="L376" s="147"/>
      <c r="M376" s="148" t="s">
        <v>1</v>
      </c>
      <c r="N376" s="149" t="s">
        <v>35</v>
      </c>
      <c r="O376" s="142">
        <v>0</v>
      </c>
      <c r="P376" s="142">
        <f t="shared" si="51"/>
        <v>0</v>
      </c>
      <c r="Q376" s="142">
        <v>0</v>
      </c>
      <c r="R376" s="142">
        <f t="shared" si="52"/>
        <v>0</v>
      </c>
      <c r="S376" s="142">
        <v>0</v>
      </c>
      <c r="T376" s="143">
        <f t="shared" si="53"/>
        <v>0</v>
      </c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R376" s="144" t="s">
        <v>168</v>
      </c>
      <c r="AT376" s="144" t="s">
        <v>227</v>
      </c>
      <c r="AU376" s="144" t="s">
        <v>146</v>
      </c>
      <c r="AY376" s="14" t="s">
        <v>136</v>
      </c>
      <c r="BE376" s="145">
        <f t="shared" si="54"/>
        <v>0</v>
      </c>
      <c r="BF376" s="145">
        <f t="shared" si="55"/>
        <v>0</v>
      </c>
      <c r="BG376" s="145">
        <f t="shared" si="56"/>
        <v>0</v>
      </c>
      <c r="BH376" s="145">
        <f t="shared" si="57"/>
        <v>0</v>
      </c>
      <c r="BI376" s="145">
        <f t="shared" si="58"/>
        <v>0</v>
      </c>
      <c r="BJ376" s="14" t="s">
        <v>146</v>
      </c>
      <c r="BK376" s="145">
        <f t="shared" si="59"/>
        <v>0</v>
      </c>
      <c r="BL376" s="14" t="s">
        <v>145</v>
      </c>
      <c r="BM376" s="144" t="s">
        <v>664</v>
      </c>
    </row>
    <row r="377" spans="1:65" s="2" customFormat="1" ht="24.25" customHeight="1">
      <c r="A377" s="26"/>
      <c r="B377" s="156"/>
      <c r="C377" s="157" t="s">
        <v>665</v>
      </c>
      <c r="D377" s="157" t="s">
        <v>141</v>
      </c>
      <c r="E377" s="158" t="s">
        <v>666</v>
      </c>
      <c r="F377" s="159" t="s">
        <v>667</v>
      </c>
      <c r="G377" s="160" t="s">
        <v>323</v>
      </c>
      <c r="H377" s="161">
        <v>4</v>
      </c>
      <c r="I377" s="162"/>
      <c r="J377" s="162">
        <f t="shared" si="50"/>
        <v>0</v>
      </c>
      <c r="K377" s="139"/>
      <c r="L377" s="27"/>
      <c r="M377" s="140" t="s">
        <v>1</v>
      </c>
      <c r="N377" s="141" t="s">
        <v>35</v>
      </c>
      <c r="O377" s="142">
        <v>0</v>
      </c>
      <c r="P377" s="142">
        <f t="shared" si="51"/>
        <v>0</v>
      </c>
      <c r="Q377" s="142">
        <v>0</v>
      </c>
      <c r="R377" s="142">
        <f t="shared" si="52"/>
        <v>0</v>
      </c>
      <c r="S377" s="142">
        <v>0</v>
      </c>
      <c r="T377" s="143">
        <f t="shared" si="53"/>
        <v>0</v>
      </c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R377" s="144" t="s">
        <v>145</v>
      </c>
      <c r="AT377" s="144" t="s">
        <v>141</v>
      </c>
      <c r="AU377" s="144" t="s">
        <v>146</v>
      </c>
      <c r="AY377" s="14" t="s">
        <v>136</v>
      </c>
      <c r="BE377" s="145">
        <f t="shared" si="54"/>
        <v>0</v>
      </c>
      <c r="BF377" s="145">
        <f t="shared" si="55"/>
        <v>0</v>
      </c>
      <c r="BG377" s="145">
        <f t="shared" si="56"/>
        <v>0</v>
      </c>
      <c r="BH377" s="145">
        <f t="shared" si="57"/>
        <v>0</v>
      </c>
      <c r="BI377" s="145">
        <f t="shared" si="58"/>
        <v>0</v>
      </c>
      <c r="BJ377" s="14" t="s">
        <v>146</v>
      </c>
      <c r="BK377" s="145">
        <f t="shared" si="59"/>
        <v>0</v>
      </c>
      <c r="BL377" s="14" t="s">
        <v>145</v>
      </c>
      <c r="BM377" s="144" t="s">
        <v>668</v>
      </c>
    </row>
    <row r="378" spans="1:65" s="2" customFormat="1" ht="16.5" customHeight="1">
      <c r="A378" s="26"/>
      <c r="B378" s="156"/>
      <c r="C378" s="163" t="s">
        <v>669</v>
      </c>
      <c r="D378" s="163" t="s">
        <v>227</v>
      </c>
      <c r="E378" s="164" t="s">
        <v>670</v>
      </c>
      <c r="F378" s="165" t="s">
        <v>671</v>
      </c>
      <c r="G378" s="166" t="s">
        <v>323</v>
      </c>
      <c r="H378" s="167">
        <v>4</v>
      </c>
      <c r="I378" s="168"/>
      <c r="J378" s="168">
        <f t="shared" ref="J378:J409" si="60">ROUND(I378*H378,2)</f>
        <v>0</v>
      </c>
      <c r="K378" s="146"/>
      <c r="L378" s="147"/>
      <c r="M378" s="148" t="s">
        <v>1</v>
      </c>
      <c r="N378" s="149" t="s">
        <v>35</v>
      </c>
      <c r="O378" s="142">
        <v>0</v>
      </c>
      <c r="P378" s="142">
        <f t="shared" ref="P378:P409" si="61">O378*H378</f>
        <v>0</v>
      </c>
      <c r="Q378" s="142">
        <v>0</v>
      </c>
      <c r="R378" s="142">
        <f t="shared" ref="R378:R409" si="62">Q378*H378</f>
        <v>0</v>
      </c>
      <c r="S378" s="142">
        <v>0</v>
      </c>
      <c r="T378" s="143">
        <f t="shared" ref="T378:T409" si="63">S378*H378</f>
        <v>0</v>
      </c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R378" s="144" t="s">
        <v>168</v>
      </c>
      <c r="AT378" s="144" t="s">
        <v>227</v>
      </c>
      <c r="AU378" s="144" t="s">
        <v>146</v>
      </c>
      <c r="AY378" s="14" t="s">
        <v>136</v>
      </c>
      <c r="BE378" s="145">
        <f t="shared" ref="BE378:BE409" si="64">IF(N378="základná",J378,0)</f>
        <v>0</v>
      </c>
      <c r="BF378" s="145">
        <f t="shared" ref="BF378:BF409" si="65">IF(N378="znížená",J378,0)</f>
        <v>0</v>
      </c>
      <c r="BG378" s="145">
        <f t="shared" ref="BG378:BG409" si="66">IF(N378="zákl. prenesená",J378,0)</f>
        <v>0</v>
      </c>
      <c r="BH378" s="145">
        <f t="shared" ref="BH378:BH409" si="67">IF(N378="zníž. prenesená",J378,0)</f>
        <v>0</v>
      </c>
      <c r="BI378" s="145">
        <f t="shared" ref="BI378:BI409" si="68">IF(N378="nulová",J378,0)</f>
        <v>0</v>
      </c>
      <c r="BJ378" s="14" t="s">
        <v>146</v>
      </c>
      <c r="BK378" s="145">
        <f t="shared" ref="BK378:BK409" si="69">ROUND(I378*H378,2)</f>
        <v>0</v>
      </c>
      <c r="BL378" s="14" t="s">
        <v>145</v>
      </c>
      <c r="BM378" s="144" t="s">
        <v>672</v>
      </c>
    </row>
    <row r="379" spans="1:65" s="2" customFormat="1" ht="16.5" customHeight="1">
      <c r="A379" s="26"/>
      <c r="B379" s="156"/>
      <c r="C379" s="163" t="s">
        <v>673</v>
      </c>
      <c r="D379" s="163" t="s">
        <v>227</v>
      </c>
      <c r="E379" s="164" t="s">
        <v>674</v>
      </c>
      <c r="F379" s="165" t="s">
        <v>675</v>
      </c>
      <c r="G379" s="166" t="s">
        <v>323</v>
      </c>
      <c r="H379" s="167">
        <v>4</v>
      </c>
      <c r="I379" s="168"/>
      <c r="J379" s="168">
        <f t="shared" si="60"/>
        <v>0</v>
      </c>
      <c r="K379" s="146"/>
      <c r="L379" s="147"/>
      <c r="M379" s="148" t="s">
        <v>1</v>
      </c>
      <c r="N379" s="149" t="s">
        <v>35</v>
      </c>
      <c r="O379" s="142">
        <v>0</v>
      </c>
      <c r="P379" s="142">
        <f t="shared" si="61"/>
        <v>0</v>
      </c>
      <c r="Q379" s="142">
        <v>0</v>
      </c>
      <c r="R379" s="142">
        <f t="shared" si="62"/>
        <v>0</v>
      </c>
      <c r="S379" s="142">
        <v>0</v>
      </c>
      <c r="T379" s="143">
        <f t="shared" si="63"/>
        <v>0</v>
      </c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R379" s="144" t="s">
        <v>168</v>
      </c>
      <c r="AT379" s="144" t="s">
        <v>227</v>
      </c>
      <c r="AU379" s="144" t="s">
        <v>146</v>
      </c>
      <c r="AY379" s="14" t="s">
        <v>136</v>
      </c>
      <c r="BE379" s="145">
        <f t="shared" si="64"/>
        <v>0</v>
      </c>
      <c r="BF379" s="145">
        <f t="shared" si="65"/>
        <v>0</v>
      </c>
      <c r="BG379" s="145">
        <f t="shared" si="66"/>
        <v>0</v>
      </c>
      <c r="BH379" s="145">
        <f t="shared" si="67"/>
        <v>0</v>
      </c>
      <c r="BI379" s="145">
        <f t="shared" si="68"/>
        <v>0</v>
      </c>
      <c r="BJ379" s="14" t="s">
        <v>146</v>
      </c>
      <c r="BK379" s="145">
        <f t="shared" si="69"/>
        <v>0</v>
      </c>
      <c r="BL379" s="14" t="s">
        <v>145</v>
      </c>
      <c r="BM379" s="144" t="s">
        <v>676</v>
      </c>
    </row>
    <row r="380" spans="1:65" s="2" customFormat="1" ht="33" customHeight="1">
      <c r="A380" s="26"/>
      <c r="B380" s="156"/>
      <c r="C380" s="157" t="s">
        <v>677</v>
      </c>
      <c r="D380" s="157" t="s">
        <v>141</v>
      </c>
      <c r="E380" s="158" t="s">
        <v>678</v>
      </c>
      <c r="F380" s="159" t="s">
        <v>679</v>
      </c>
      <c r="G380" s="160" t="s">
        <v>323</v>
      </c>
      <c r="H380" s="161">
        <v>1</v>
      </c>
      <c r="I380" s="162"/>
      <c r="J380" s="162">
        <f t="shared" si="60"/>
        <v>0</v>
      </c>
      <c r="K380" s="139"/>
      <c r="L380" s="27"/>
      <c r="M380" s="140" t="s">
        <v>1</v>
      </c>
      <c r="N380" s="141" t="s">
        <v>35</v>
      </c>
      <c r="O380" s="142">
        <v>0</v>
      </c>
      <c r="P380" s="142">
        <f t="shared" si="61"/>
        <v>0</v>
      </c>
      <c r="Q380" s="142">
        <v>0</v>
      </c>
      <c r="R380" s="142">
        <f t="shared" si="62"/>
        <v>0</v>
      </c>
      <c r="S380" s="142">
        <v>0</v>
      </c>
      <c r="T380" s="143">
        <f t="shared" si="63"/>
        <v>0</v>
      </c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R380" s="144" t="s">
        <v>145</v>
      </c>
      <c r="AT380" s="144" t="s">
        <v>141</v>
      </c>
      <c r="AU380" s="144" t="s">
        <v>146</v>
      </c>
      <c r="AY380" s="14" t="s">
        <v>136</v>
      </c>
      <c r="BE380" s="145">
        <f t="shared" si="64"/>
        <v>0</v>
      </c>
      <c r="BF380" s="145">
        <f t="shared" si="65"/>
        <v>0</v>
      </c>
      <c r="BG380" s="145">
        <f t="shared" si="66"/>
        <v>0</v>
      </c>
      <c r="BH380" s="145">
        <f t="shared" si="67"/>
        <v>0</v>
      </c>
      <c r="BI380" s="145">
        <f t="shared" si="68"/>
        <v>0</v>
      </c>
      <c r="BJ380" s="14" t="s">
        <v>146</v>
      </c>
      <c r="BK380" s="145">
        <f t="shared" si="69"/>
        <v>0</v>
      </c>
      <c r="BL380" s="14" t="s">
        <v>145</v>
      </c>
      <c r="BM380" s="144" t="s">
        <v>680</v>
      </c>
    </row>
    <row r="381" spans="1:65" s="2" customFormat="1" ht="24.25" customHeight="1">
      <c r="A381" s="26"/>
      <c r="B381" s="156"/>
      <c r="C381" s="163" t="s">
        <v>681</v>
      </c>
      <c r="D381" s="163" t="s">
        <v>227</v>
      </c>
      <c r="E381" s="164" t="s">
        <v>682</v>
      </c>
      <c r="F381" s="165" t="s">
        <v>683</v>
      </c>
      <c r="G381" s="166" t="s">
        <v>323</v>
      </c>
      <c r="H381" s="167">
        <v>1</v>
      </c>
      <c r="I381" s="168"/>
      <c r="J381" s="168">
        <f t="shared" si="60"/>
        <v>0</v>
      </c>
      <c r="K381" s="146"/>
      <c r="L381" s="147"/>
      <c r="M381" s="148" t="s">
        <v>1</v>
      </c>
      <c r="N381" s="149" t="s">
        <v>35</v>
      </c>
      <c r="O381" s="142">
        <v>0</v>
      </c>
      <c r="P381" s="142">
        <f t="shared" si="61"/>
        <v>0</v>
      </c>
      <c r="Q381" s="142">
        <v>0</v>
      </c>
      <c r="R381" s="142">
        <f t="shared" si="62"/>
        <v>0</v>
      </c>
      <c r="S381" s="142">
        <v>0</v>
      </c>
      <c r="T381" s="143">
        <f t="shared" si="63"/>
        <v>0</v>
      </c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R381" s="144" t="s">
        <v>168</v>
      </c>
      <c r="AT381" s="144" t="s">
        <v>227</v>
      </c>
      <c r="AU381" s="144" t="s">
        <v>146</v>
      </c>
      <c r="AY381" s="14" t="s">
        <v>136</v>
      </c>
      <c r="BE381" s="145">
        <f t="shared" si="64"/>
        <v>0</v>
      </c>
      <c r="BF381" s="145">
        <f t="shared" si="65"/>
        <v>0</v>
      </c>
      <c r="BG381" s="145">
        <f t="shared" si="66"/>
        <v>0</v>
      </c>
      <c r="BH381" s="145">
        <f t="shared" si="67"/>
        <v>0</v>
      </c>
      <c r="BI381" s="145">
        <f t="shared" si="68"/>
        <v>0</v>
      </c>
      <c r="BJ381" s="14" t="s">
        <v>146</v>
      </c>
      <c r="BK381" s="145">
        <f t="shared" si="69"/>
        <v>0</v>
      </c>
      <c r="BL381" s="14" t="s">
        <v>145</v>
      </c>
      <c r="BM381" s="144" t="s">
        <v>684</v>
      </c>
    </row>
    <row r="382" spans="1:65" s="2" customFormat="1" ht="24.25" customHeight="1">
      <c r="A382" s="26"/>
      <c r="B382" s="156"/>
      <c r="C382" s="157" t="s">
        <v>685</v>
      </c>
      <c r="D382" s="157" t="s">
        <v>141</v>
      </c>
      <c r="E382" s="158" t="s">
        <v>686</v>
      </c>
      <c r="F382" s="159" t="s">
        <v>687</v>
      </c>
      <c r="G382" s="160" t="s">
        <v>323</v>
      </c>
      <c r="H382" s="161">
        <v>1</v>
      </c>
      <c r="I382" s="162"/>
      <c r="J382" s="162">
        <f t="shared" si="60"/>
        <v>0</v>
      </c>
      <c r="K382" s="139"/>
      <c r="L382" s="27"/>
      <c r="M382" s="140" t="s">
        <v>1</v>
      </c>
      <c r="N382" s="141" t="s">
        <v>35</v>
      </c>
      <c r="O382" s="142">
        <v>0</v>
      </c>
      <c r="P382" s="142">
        <f t="shared" si="61"/>
        <v>0</v>
      </c>
      <c r="Q382" s="142">
        <v>0</v>
      </c>
      <c r="R382" s="142">
        <f t="shared" si="62"/>
        <v>0</v>
      </c>
      <c r="S382" s="142">
        <v>0</v>
      </c>
      <c r="T382" s="143">
        <f t="shared" si="63"/>
        <v>0</v>
      </c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R382" s="144" t="s">
        <v>145</v>
      </c>
      <c r="AT382" s="144" t="s">
        <v>141</v>
      </c>
      <c r="AU382" s="144" t="s">
        <v>146</v>
      </c>
      <c r="AY382" s="14" t="s">
        <v>136</v>
      </c>
      <c r="BE382" s="145">
        <f t="shared" si="64"/>
        <v>0</v>
      </c>
      <c r="BF382" s="145">
        <f t="shared" si="65"/>
        <v>0</v>
      </c>
      <c r="BG382" s="145">
        <f t="shared" si="66"/>
        <v>0</v>
      </c>
      <c r="BH382" s="145">
        <f t="shared" si="67"/>
        <v>0</v>
      </c>
      <c r="BI382" s="145">
        <f t="shared" si="68"/>
        <v>0</v>
      </c>
      <c r="BJ382" s="14" t="s">
        <v>146</v>
      </c>
      <c r="BK382" s="145">
        <f t="shared" si="69"/>
        <v>0</v>
      </c>
      <c r="BL382" s="14" t="s">
        <v>145</v>
      </c>
      <c r="BM382" s="144" t="s">
        <v>688</v>
      </c>
    </row>
    <row r="383" spans="1:65" s="2" customFormat="1" ht="16.5" customHeight="1">
      <c r="A383" s="26"/>
      <c r="B383" s="156"/>
      <c r="C383" s="163" t="s">
        <v>689</v>
      </c>
      <c r="D383" s="163" t="s">
        <v>227</v>
      </c>
      <c r="E383" s="164" t="s">
        <v>690</v>
      </c>
      <c r="F383" s="165" t="s">
        <v>691</v>
      </c>
      <c r="G383" s="166" t="s">
        <v>323</v>
      </c>
      <c r="H383" s="167">
        <v>1</v>
      </c>
      <c r="I383" s="168"/>
      <c r="J383" s="168">
        <f t="shared" si="60"/>
        <v>0</v>
      </c>
      <c r="K383" s="146"/>
      <c r="L383" s="147"/>
      <c r="M383" s="148" t="s">
        <v>1</v>
      </c>
      <c r="N383" s="149" t="s">
        <v>35</v>
      </c>
      <c r="O383" s="142">
        <v>0</v>
      </c>
      <c r="P383" s="142">
        <f t="shared" si="61"/>
        <v>0</v>
      </c>
      <c r="Q383" s="142">
        <v>0</v>
      </c>
      <c r="R383" s="142">
        <f t="shared" si="62"/>
        <v>0</v>
      </c>
      <c r="S383" s="142">
        <v>0</v>
      </c>
      <c r="T383" s="143">
        <f t="shared" si="63"/>
        <v>0</v>
      </c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R383" s="144" t="s">
        <v>168</v>
      </c>
      <c r="AT383" s="144" t="s">
        <v>227</v>
      </c>
      <c r="AU383" s="144" t="s">
        <v>146</v>
      </c>
      <c r="AY383" s="14" t="s">
        <v>136</v>
      </c>
      <c r="BE383" s="145">
        <f t="shared" si="64"/>
        <v>0</v>
      </c>
      <c r="BF383" s="145">
        <f t="shared" si="65"/>
        <v>0</v>
      </c>
      <c r="BG383" s="145">
        <f t="shared" si="66"/>
        <v>0</v>
      </c>
      <c r="BH383" s="145">
        <f t="shared" si="67"/>
        <v>0</v>
      </c>
      <c r="BI383" s="145">
        <f t="shared" si="68"/>
        <v>0</v>
      </c>
      <c r="BJ383" s="14" t="s">
        <v>146</v>
      </c>
      <c r="BK383" s="145">
        <f t="shared" si="69"/>
        <v>0</v>
      </c>
      <c r="BL383" s="14" t="s">
        <v>145</v>
      </c>
      <c r="BM383" s="144" t="s">
        <v>692</v>
      </c>
    </row>
    <row r="384" spans="1:65" s="2" customFormat="1" ht="24.25" customHeight="1">
      <c r="A384" s="26"/>
      <c r="B384" s="156"/>
      <c r="C384" s="157" t="s">
        <v>693</v>
      </c>
      <c r="D384" s="157" t="s">
        <v>141</v>
      </c>
      <c r="E384" s="158" t="s">
        <v>694</v>
      </c>
      <c r="F384" s="159" t="s">
        <v>695</v>
      </c>
      <c r="G384" s="160" t="s">
        <v>323</v>
      </c>
      <c r="H384" s="161">
        <v>1</v>
      </c>
      <c r="I384" s="162"/>
      <c r="J384" s="162">
        <f t="shared" si="60"/>
        <v>0</v>
      </c>
      <c r="K384" s="139"/>
      <c r="L384" s="27"/>
      <c r="M384" s="140" t="s">
        <v>1</v>
      </c>
      <c r="N384" s="141" t="s">
        <v>35</v>
      </c>
      <c r="O384" s="142">
        <v>0</v>
      </c>
      <c r="P384" s="142">
        <f t="shared" si="61"/>
        <v>0</v>
      </c>
      <c r="Q384" s="142">
        <v>0</v>
      </c>
      <c r="R384" s="142">
        <f t="shared" si="62"/>
        <v>0</v>
      </c>
      <c r="S384" s="142">
        <v>0</v>
      </c>
      <c r="T384" s="143">
        <f t="shared" si="63"/>
        <v>0</v>
      </c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R384" s="144" t="s">
        <v>145</v>
      </c>
      <c r="AT384" s="144" t="s">
        <v>141</v>
      </c>
      <c r="AU384" s="144" t="s">
        <v>146</v>
      </c>
      <c r="AY384" s="14" t="s">
        <v>136</v>
      </c>
      <c r="BE384" s="145">
        <f t="shared" si="64"/>
        <v>0</v>
      </c>
      <c r="BF384" s="145">
        <f t="shared" si="65"/>
        <v>0</v>
      </c>
      <c r="BG384" s="145">
        <f t="shared" si="66"/>
        <v>0</v>
      </c>
      <c r="BH384" s="145">
        <f t="shared" si="67"/>
        <v>0</v>
      </c>
      <c r="BI384" s="145">
        <f t="shared" si="68"/>
        <v>0</v>
      </c>
      <c r="BJ384" s="14" t="s">
        <v>146</v>
      </c>
      <c r="BK384" s="145">
        <f t="shared" si="69"/>
        <v>0</v>
      </c>
      <c r="BL384" s="14" t="s">
        <v>145</v>
      </c>
      <c r="BM384" s="144" t="s">
        <v>696</v>
      </c>
    </row>
    <row r="385" spans="1:65" s="2" customFormat="1" ht="16.5" customHeight="1">
      <c r="A385" s="26"/>
      <c r="B385" s="156"/>
      <c r="C385" s="163" t="s">
        <v>697</v>
      </c>
      <c r="D385" s="163" t="s">
        <v>227</v>
      </c>
      <c r="E385" s="164" t="s">
        <v>698</v>
      </c>
      <c r="F385" s="165" t="s">
        <v>699</v>
      </c>
      <c r="G385" s="166" t="s">
        <v>323</v>
      </c>
      <c r="H385" s="167">
        <v>1</v>
      </c>
      <c r="I385" s="168"/>
      <c r="J385" s="168">
        <f t="shared" si="60"/>
        <v>0</v>
      </c>
      <c r="K385" s="146"/>
      <c r="L385" s="147"/>
      <c r="M385" s="148" t="s">
        <v>1</v>
      </c>
      <c r="N385" s="149" t="s">
        <v>35</v>
      </c>
      <c r="O385" s="142">
        <v>0</v>
      </c>
      <c r="P385" s="142">
        <f t="shared" si="61"/>
        <v>0</v>
      </c>
      <c r="Q385" s="142">
        <v>0</v>
      </c>
      <c r="R385" s="142">
        <f t="shared" si="62"/>
        <v>0</v>
      </c>
      <c r="S385" s="142">
        <v>0</v>
      </c>
      <c r="T385" s="143">
        <f t="shared" si="63"/>
        <v>0</v>
      </c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R385" s="144" t="s">
        <v>168</v>
      </c>
      <c r="AT385" s="144" t="s">
        <v>227</v>
      </c>
      <c r="AU385" s="144" t="s">
        <v>146</v>
      </c>
      <c r="AY385" s="14" t="s">
        <v>136</v>
      </c>
      <c r="BE385" s="145">
        <f t="shared" si="64"/>
        <v>0</v>
      </c>
      <c r="BF385" s="145">
        <f t="shared" si="65"/>
        <v>0</v>
      </c>
      <c r="BG385" s="145">
        <f t="shared" si="66"/>
        <v>0</v>
      </c>
      <c r="BH385" s="145">
        <f t="shared" si="67"/>
        <v>0</v>
      </c>
      <c r="BI385" s="145">
        <f t="shared" si="68"/>
        <v>0</v>
      </c>
      <c r="BJ385" s="14" t="s">
        <v>146</v>
      </c>
      <c r="BK385" s="145">
        <f t="shared" si="69"/>
        <v>0</v>
      </c>
      <c r="BL385" s="14" t="s">
        <v>145</v>
      </c>
      <c r="BM385" s="144" t="s">
        <v>700</v>
      </c>
    </row>
    <row r="386" spans="1:65" s="2" customFormat="1" ht="16.5" customHeight="1">
      <c r="A386" s="26"/>
      <c r="B386" s="156"/>
      <c r="C386" s="163" t="s">
        <v>701</v>
      </c>
      <c r="D386" s="163" t="s">
        <v>227</v>
      </c>
      <c r="E386" s="164" t="s">
        <v>702</v>
      </c>
      <c r="F386" s="165" t="s">
        <v>703</v>
      </c>
      <c r="G386" s="166" t="s">
        <v>323</v>
      </c>
      <c r="H386" s="167">
        <v>1</v>
      </c>
      <c r="I386" s="168"/>
      <c r="J386" s="168">
        <f t="shared" si="60"/>
        <v>0</v>
      </c>
      <c r="K386" s="146"/>
      <c r="L386" s="147"/>
      <c r="M386" s="148" t="s">
        <v>1</v>
      </c>
      <c r="N386" s="149" t="s">
        <v>35</v>
      </c>
      <c r="O386" s="142">
        <v>0</v>
      </c>
      <c r="P386" s="142">
        <f t="shared" si="61"/>
        <v>0</v>
      </c>
      <c r="Q386" s="142">
        <v>0</v>
      </c>
      <c r="R386" s="142">
        <f t="shared" si="62"/>
        <v>0</v>
      </c>
      <c r="S386" s="142">
        <v>0</v>
      </c>
      <c r="T386" s="143">
        <f t="shared" si="63"/>
        <v>0</v>
      </c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R386" s="144" t="s">
        <v>168</v>
      </c>
      <c r="AT386" s="144" t="s">
        <v>227</v>
      </c>
      <c r="AU386" s="144" t="s">
        <v>146</v>
      </c>
      <c r="AY386" s="14" t="s">
        <v>136</v>
      </c>
      <c r="BE386" s="145">
        <f t="shared" si="64"/>
        <v>0</v>
      </c>
      <c r="BF386" s="145">
        <f t="shared" si="65"/>
        <v>0</v>
      </c>
      <c r="BG386" s="145">
        <f t="shared" si="66"/>
        <v>0</v>
      </c>
      <c r="BH386" s="145">
        <f t="shared" si="67"/>
        <v>0</v>
      </c>
      <c r="BI386" s="145">
        <f t="shared" si="68"/>
        <v>0</v>
      </c>
      <c r="BJ386" s="14" t="s">
        <v>146</v>
      </c>
      <c r="BK386" s="145">
        <f t="shared" si="69"/>
        <v>0</v>
      </c>
      <c r="BL386" s="14" t="s">
        <v>145</v>
      </c>
      <c r="BM386" s="144" t="s">
        <v>704</v>
      </c>
    </row>
    <row r="387" spans="1:65" s="2" customFormat="1" ht="33" customHeight="1">
      <c r="A387" s="26"/>
      <c r="B387" s="156"/>
      <c r="C387" s="157" t="s">
        <v>705</v>
      </c>
      <c r="D387" s="157" t="s">
        <v>141</v>
      </c>
      <c r="E387" s="158" t="s">
        <v>706</v>
      </c>
      <c r="F387" s="159" t="s">
        <v>707</v>
      </c>
      <c r="G387" s="160" t="s">
        <v>323</v>
      </c>
      <c r="H387" s="161">
        <v>1</v>
      </c>
      <c r="I387" s="162"/>
      <c r="J387" s="162">
        <f t="shared" si="60"/>
        <v>0</v>
      </c>
      <c r="K387" s="139"/>
      <c r="L387" s="27"/>
      <c r="M387" s="140" t="s">
        <v>1</v>
      </c>
      <c r="N387" s="141" t="s">
        <v>35</v>
      </c>
      <c r="O387" s="142">
        <v>0</v>
      </c>
      <c r="P387" s="142">
        <f t="shared" si="61"/>
        <v>0</v>
      </c>
      <c r="Q387" s="142">
        <v>0</v>
      </c>
      <c r="R387" s="142">
        <f t="shared" si="62"/>
        <v>0</v>
      </c>
      <c r="S387" s="142">
        <v>0</v>
      </c>
      <c r="T387" s="143">
        <f t="shared" si="63"/>
        <v>0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R387" s="144" t="s">
        <v>145</v>
      </c>
      <c r="AT387" s="144" t="s">
        <v>141</v>
      </c>
      <c r="AU387" s="144" t="s">
        <v>146</v>
      </c>
      <c r="AY387" s="14" t="s">
        <v>136</v>
      </c>
      <c r="BE387" s="145">
        <f t="shared" si="64"/>
        <v>0</v>
      </c>
      <c r="BF387" s="145">
        <f t="shared" si="65"/>
        <v>0</v>
      </c>
      <c r="BG387" s="145">
        <f t="shared" si="66"/>
        <v>0</v>
      </c>
      <c r="BH387" s="145">
        <f t="shared" si="67"/>
        <v>0</v>
      </c>
      <c r="BI387" s="145">
        <f t="shared" si="68"/>
        <v>0</v>
      </c>
      <c r="BJ387" s="14" t="s">
        <v>146</v>
      </c>
      <c r="BK387" s="145">
        <f t="shared" si="69"/>
        <v>0</v>
      </c>
      <c r="BL387" s="14" t="s">
        <v>145</v>
      </c>
      <c r="BM387" s="144" t="s">
        <v>708</v>
      </c>
    </row>
    <row r="388" spans="1:65" s="2" customFormat="1" ht="24.25" customHeight="1">
      <c r="A388" s="26"/>
      <c r="B388" s="156"/>
      <c r="C388" s="163" t="s">
        <v>709</v>
      </c>
      <c r="D388" s="163" t="s">
        <v>227</v>
      </c>
      <c r="E388" s="164" t="s">
        <v>710</v>
      </c>
      <c r="F388" s="165" t="s">
        <v>711</v>
      </c>
      <c r="G388" s="166" t="s">
        <v>323</v>
      </c>
      <c r="H388" s="167">
        <v>1</v>
      </c>
      <c r="I388" s="168"/>
      <c r="J388" s="168">
        <f t="shared" si="60"/>
        <v>0</v>
      </c>
      <c r="K388" s="146"/>
      <c r="L388" s="147"/>
      <c r="M388" s="148" t="s">
        <v>1</v>
      </c>
      <c r="N388" s="149" t="s">
        <v>35</v>
      </c>
      <c r="O388" s="142">
        <v>0</v>
      </c>
      <c r="P388" s="142">
        <f t="shared" si="61"/>
        <v>0</v>
      </c>
      <c r="Q388" s="142">
        <v>0</v>
      </c>
      <c r="R388" s="142">
        <f t="shared" si="62"/>
        <v>0</v>
      </c>
      <c r="S388" s="142">
        <v>0</v>
      </c>
      <c r="T388" s="143">
        <f t="shared" si="63"/>
        <v>0</v>
      </c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R388" s="144" t="s">
        <v>168</v>
      </c>
      <c r="AT388" s="144" t="s">
        <v>227</v>
      </c>
      <c r="AU388" s="144" t="s">
        <v>146</v>
      </c>
      <c r="AY388" s="14" t="s">
        <v>136</v>
      </c>
      <c r="BE388" s="145">
        <f t="shared" si="64"/>
        <v>0</v>
      </c>
      <c r="BF388" s="145">
        <f t="shared" si="65"/>
        <v>0</v>
      </c>
      <c r="BG388" s="145">
        <f t="shared" si="66"/>
        <v>0</v>
      </c>
      <c r="BH388" s="145">
        <f t="shared" si="67"/>
        <v>0</v>
      </c>
      <c r="BI388" s="145">
        <f t="shared" si="68"/>
        <v>0</v>
      </c>
      <c r="BJ388" s="14" t="s">
        <v>146</v>
      </c>
      <c r="BK388" s="145">
        <f t="shared" si="69"/>
        <v>0</v>
      </c>
      <c r="BL388" s="14" t="s">
        <v>145</v>
      </c>
      <c r="BM388" s="144" t="s">
        <v>712</v>
      </c>
    </row>
    <row r="389" spans="1:65" s="2" customFormat="1" ht="24.25" customHeight="1">
      <c r="A389" s="26"/>
      <c r="B389" s="156"/>
      <c r="C389" s="157" t="s">
        <v>713</v>
      </c>
      <c r="D389" s="157" t="s">
        <v>141</v>
      </c>
      <c r="E389" s="158" t="s">
        <v>714</v>
      </c>
      <c r="F389" s="159" t="s">
        <v>715</v>
      </c>
      <c r="G389" s="160" t="s">
        <v>171</v>
      </c>
      <c r="H389" s="161">
        <v>1082.8</v>
      </c>
      <c r="I389" s="162"/>
      <c r="J389" s="162">
        <f t="shared" si="60"/>
        <v>0</v>
      </c>
      <c r="K389" s="139"/>
      <c r="L389" s="27"/>
      <c r="M389" s="140" t="s">
        <v>1</v>
      </c>
      <c r="N389" s="141" t="s">
        <v>35</v>
      </c>
      <c r="O389" s="142">
        <v>0</v>
      </c>
      <c r="P389" s="142">
        <f t="shared" si="61"/>
        <v>0</v>
      </c>
      <c r="Q389" s="142">
        <v>0</v>
      </c>
      <c r="R389" s="142">
        <f t="shared" si="62"/>
        <v>0</v>
      </c>
      <c r="S389" s="142">
        <v>0</v>
      </c>
      <c r="T389" s="143">
        <f t="shared" si="63"/>
        <v>0</v>
      </c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R389" s="144" t="s">
        <v>145</v>
      </c>
      <c r="AT389" s="144" t="s">
        <v>141</v>
      </c>
      <c r="AU389" s="144" t="s">
        <v>146</v>
      </c>
      <c r="AY389" s="14" t="s">
        <v>136</v>
      </c>
      <c r="BE389" s="145">
        <f t="shared" si="64"/>
        <v>0</v>
      </c>
      <c r="BF389" s="145">
        <f t="shared" si="65"/>
        <v>0</v>
      </c>
      <c r="BG389" s="145">
        <f t="shared" si="66"/>
        <v>0</v>
      </c>
      <c r="BH389" s="145">
        <f t="shared" si="67"/>
        <v>0</v>
      </c>
      <c r="BI389" s="145">
        <f t="shared" si="68"/>
        <v>0</v>
      </c>
      <c r="BJ389" s="14" t="s">
        <v>146</v>
      </c>
      <c r="BK389" s="145">
        <f t="shared" si="69"/>
        <v>0</v>
      </c>
      <c r="BL389" s="14" t="s">
        <v>145</v>
      </c>
      <c r="BM389" s="144" t="s">
        <v>716</v>
      </c>
    </row>
    <row r="390" spans="1:65" s="2" customFormat="1" ht="24.25" customHeight="1">
      <c r="A390" s="26"/>
      <c r="B390" s="156"/>
      <c r="C390" s="157" t="s">
        <v>717</v>
      </c>
      <c r="D390" s="157" t="s">
        <v>141</v>
      </c>
      <c r="E390" s="158" t="s">
        <v>718</v>
      </c>
      <c r="F390" s="159" t="s">
        <v>719</v>
      </c>
      <c r="G390" s="160" t="s">
        <v>171</v>
      </c>
      <c r="H390" s="161">
        <v>538.65</v>
      </c>
      <c r="I390" s="162"/>
      <c r="J390" s="162">
        <f t="shared" si="60"/>
        <v>0</v>
      </c>
      <c r="K390" s="139"/>
      <c r="L390" s="27"/>
      <c r="M390" s="140" t="s">
        <v>1</v>
      </c>
      <c r="N390" s="141" t="s">
        <v>35</v>
      </c>
      <c r="O390" s="142">
        <v>0</v>
      </c>
      <c r="P390" s="142">
        <f t="shared" si="61"/>
        <v>0</v>
      </c>
      <c r="Q390" s="142">
        <v>0</v>
      </c>
      <c r="R390" s="142">
        <f t="shared" si="62"/>
        <v>0</v>
      </c>
      <c r="S390" s="142">
        <v>0</v>
      </c>
      <c r="T390" s="143">
        <f t="shared" si="63"/>
        <v>0</v>
      </c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R390" s="144" t="s">
        <v>145</v>
      </c>
      <c r="AT390" s="144" t="s">
        <v>141</v>
      </c>
      <c r="AU390" s="144" t="s">
        <v>146</v>
      </c>
      <c r="AY390" s="14" t="s">
        <v>136</v>
      </c>
      <c r="BE390" s="145">
        <f t="shared" si="64"/>
        <v>0</v>
      </c>
      <c r="BF390" s="145">
        <f t="shared" si="65"/>
        <v>0</v>
      </c>
      <c r="BG390" s="145">
        <f t="shared" si="66"/>
        <v>0</v>
      </c>
      <c r="BH390" s="145">
        <f t="shared" si="67"/>
        <v>0</v>
      </c>
      <c r="BI390" s="145">
        <f t="shared" si="68"/>
        <v>0</v>
      </c>
      <c r="BJ390" s="14" t="s">
        <v>146</v>
      </c>
      <c r="BK390" s="145">
        <f t="shared" si="69"/>
        <v>0</v>
      </c>
      <c r="BL390" s="14" t="s">
        <v>145</v>
      </c>
      <c r="BM390" s="144" t="s">
        <v>720</v>
      </c>
    </row>
    <row r="391" spans="1:65" s="2" customFormat="1" ht="16.5" customHeight="1">
      <c r="A391" s="26"/>
      <c r="B391" s="156"/>
      <c r="C391" s="157" t="s">
        <v>721</v>
      </c>
      <c r="D391" s="157" t="s">
        <v>141</v>
      </c>
      <c r="E391" s="158" t="s">
        <v>722</v>
      </c>
      <c r="F391" s="159" t="s">
        <v>723</v>
      </c>
      <c r="G391" s="160" t="s">
        <v>171</v>
      </c>
      <c r="H391" s="161">
        <v>23</v>
      </c>
      <c r="I391" s="162"/>
      <c r="J391" s="162">
        <f t="shared" si="60"/>
        <v>0</v>
      </c>
      <c r="K391" s="139"/>
      <c r="L391" s="27"/>
      <c r="M391" s="140" t="s">
        <v>1</v>
      </c>
      <c r="N391" s="141" t="s">
        <v>35</v>
      </c>
      <c r="O391" s="142">
        <v>0</v>
      </c>
      <c r="P391" s="142">
        <f t="shared" si="61"/>
        <v>0</v>
      </c>
      <c r="Q391" s="142">
        <v>0</v>
      </c>
      <c r="R391" s="142">
        <f t="shared" si="62"/>
        <v>0</v>
      </c>
      <c r="S391" s="142">
        <v>0</v>
      </c>
      <c r="T391" s="143">
        <f t="shared" si="63"/>
        <v>0</v>
      </c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R391" s="144" t="s">
        <v>145</v>
      </c>
      <c r="AT391" s="144" t="s">
        <v>141</v>
      </c>
      <c r="AU391" s="144" t="s">
        <v>146</v>
      </c>
      <c r="AY391" s="14" t="s">
        <v>136</v>
      </c>
      <c r="BE391" s="145">
        <f t="shared" si="64"/>
        <v>0</v>
      </c>
      <c r="BF391" s="145">
        <f t="shared" si="65"/>
        <v>0</v>
      </c>
      <c r="BG391" s="145">
        <f t="shared" si="66"/>
        <v>0</v>
      </c>
      <c r="BH391" s="145">
        <f t="shared" si="67"/>
        <v>0</v>
      </c>
      <c r="BI391" s="145">
        <f t="shared" si="68"/>
        <v>0</v>
      </c>
      <c r="BJ391" s="14" t="s">
        <v>146</v>
      </c>
      <c r="BK391" s="145">
        <f t="shared" si="69"/>
        <v>0</v>
      </c>
      <c r="BL391" s="14" t="s">
        <v>145</v>
      </c>
      <c r="BM391" s="144" t="s">
        <v>724</v>
      </c>
    </row>
    <row r="392" spans="1:65" s="2" customFormat="1" ht="16.5" customHeight="1">
      <c r="A392" s="26"/>
      <c r="B392" s="156"/>
      <c r="C392" s="157" t="s">
        <v>725</v>
      </c>
      <c r="D392" s="157" t="s">
        <v>141</v>
      </c>
      <c r="E392" s="158" t="s">
        <v>726</v>
      </c>
      <c r="F392" s="159" t="s">
        <v>727</v>
      </c>
      <c r="G392" s="160" t="s">
        <v>171</v>
      </c>
      <c r="H392" s="161">
        <v>34</v>
      </c>
      <c r="I392" s="162"/>
      <c r="J392" s="162">
        <f t="shared" si="60"/>
        <v>0</v>
      </c>
      <c r="K392" s="139"/>
      <c r="L392" s="27"/>
      <c r="M392" s="140" t="s">
        <v>1</v>
      </c>
      <c r="N392" s="141" t="s">
        <v>35</v>
      </c>
      <c r="O392" s="142">
        <v>0</v>
      </c>
      <c r="P392" s="142">
        <f t="shared" si="61"/>
        <v>0</v>
      </c>
      <c r="Q392" s="142">
        <v>0</v>
      </c>
      <c r="R392" s="142">
        <f t="shared" si="62"/>
        <v>0</v>
      </c>
      <c r="S392" s="142">
        <v>0</v>
      </c>
      <c r="T392" s="143">
        <f t="shared" si="63"/>
        <v>0</v>
      </c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R392" s="144" t="s">
        <v>145</v>
      </c>
      <c r="AT392" s="144" t="s">
        <v>141</v>
      </c>
      <c r="AU392" s="144" t="s">
        <v>146</v>
      </c>
      <c r="AY392" s="14" t="s">
        <v>136</v>
      </c>
      <c r="BE392" s="145">
        <f t="shared" si="64"/>
        <v>0</v>
      </c>
      <c r="BF392" s="145">
        <f t="shared" si="65"/>
        <v>0</v>
      </c>
      <c r="BG392" s="145">
        <f t="shared" si="66"/>
        <v>0</v>
      </c>
      <c r="BH392" s="145">
        <f t="shared" si="67"/>
        <v>0</v>
      </c>
      <c r="BI392" s="145">
        <f t="shared" si="68"/>
        <v>0</v>
      </c>
      <c r="BJ392" s="14" t="s">
        <v>146</v>
      </c>
      <c r="BK392" s="145">
        <f t="shared" si="69"/>
        <v>0</v>
      </c>
      <c r="BL392" s="14" t="s">
        <v>145</v>
      </c>
      <c r="BM392" s="144" t="s">
        <v>728</v>
      </c>
    </row>
    <row r="393" spans="1:65" s="2" customFormat="1" ht="16.5" customHeight="1">
      <c r="A393" s="26"/>
      <c r="B393" s="156"/>
      <c r="C393" s="157" t="s">
        <v>729</v>
      </c>
      <c r="D393" s="157" t="s">
        <v>141</v>
      </c>
      <c r="E393" s="158" t="s">
        <v>730</v>
      </c>
      <c r="F393" s="159" t="s">
        <v>731</v>
      </c>
      <c r="G393" s="160" t="s">
        <v>171</v>
      </c>
      <c r="H393" s="161">
        <v>4681.1499999999996</v>
      </c>
      <c r="I393" s="162"/>
      <c r="J393" s="162">
        <f t="shared" si="60"/>
        <v>0</v>
      </c>
      <c r="K393" s="139"/>
      <c r="L393" s="27"/>
      <c r="M393" s="140" t="s">
        <v>1</v>
      </c>
      <c r="N393" s="141" t="s">
        <v>35</v>
      </c>
      <c r="O393" s="142">
        <v>0</v>
      </c>
      <c r="P393" s="142">
        <f t="shared" si="61"/>
        <v>0</v>
      </c>
      <c r="Q393" s="142">
        <v>0</v>
      </c>
      <c r="R393" s="142">
        <f t="shared" si="62"/>
        <v>0</v>
      </c>
      <c r="S393" s="142">
        <v>0</v>
      </c>
      <c r="T393" s="143">
        <f t="shared" si="63"/>
        <v>0</v>
      </c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R393" s="144" t="s">
        <v>145</v>
      </c>
      <c r="AT393" s="144" t="s">
        <v>141</v>
      </c>
      <c r="AU393" s="144" t="s">
        <v>146</v>
      </c>
      <c r="AY393" s="14" t="s">
        <v>136</v>
      </c>
      <c r="BE393" s="145">
        <f t="shared" si="64"/>
        <v>0</v>
      </c>
      <c r="BF393" s="145">
        <f t="shared" si="65"/>
        <v>0</v>
      </c>
      <c r="BG393" s="145">
        <f t="shared" si="66"/>
        <v>0</v>
      </c>
      <c r="BH393" s="145">
        <f t="shared" si="67"/>
        <v>0</v>
      </c>
      <c r="BI393" s="145">
        <f t="shared" si="68"/>
        <v>0</v>
      </c>
      <c r="BJ393" s="14" t="s">
        <v>146</v>
      </c>
      <c r="BK393" s="145">
        <f t="shared" si="69"/>
        <v>0</v>
      </c>
      <c r="BL393" s="14" t="s">
        <v>145</v>
      </c>
      <c r="BM393" s="144" t="s">
        <v>732</v>
      </c>
    </row>
    <row r="394" spans="1:65" s="2" customFormat="1" ht="16.5" customHeight="1">
      <c r="A394" s="26"/>
      <c r="B394" s="156"/>
      <c r="C394" s="163" t="s">
        <v>733</v>
      </c>
      <c r="D394" s="163" t="s">
        <v>227</v>
      </c>
      <c r="E394" s="164" t="s">
        <v>734</v>
      </c>
      <c r="F394" s="165" t="s">
        <v>735</v>
      </c>
      <c r="G394" s="166" t="s">
        <v>198</v>
      </c>
      <c r="H394" s="167">
        <v>367.82600000000002</v>
      </c>
      <c r="I394" s="168"/>
      <c r="J394" s="168">
        <f t="shared" si="60"/>
        <v>0</v>
      </c>
      <c r="K394" s="146"/>
      <c r="L394" s="147"/>
      <c r="M394" s="148" t="s">
        <v>1</v>
      </c>
      <c r="N394" s="149" t="s">
        <v>35</v>
      </c>
      <c r="O394" s="142">
        <v>0</v>
      </c>
      <c r="P394" s="142">
        <f t="shared" si="61"/>
        <v>0</v>
      </c>
      <c r="Q394" s="142">
        <v>0</v>
      </c>
      <c r="R394" s="142">
        <f t="shared" si="62"/>
        <v>0</v>
      </c>
      <c r="S394" s="142">
        <v>0</v>
      </c>
      <c r="T394" s="143">
        <f t="shared" si="63"/>
        <v>0</v>
      </c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R394" s="144" t="s">
        <v>168</v>
      </c>
      <c r="AT394" s="144" t="s">
        <v>227</v>
      </c>
      <c r="AU394" s="144" t="s">
        <v>146</v>
      </c>
      <c r="AY394" s="14" t="s">
        <v>136</v>
      </c>
      <c r="BE394" s="145">
        <f t="shared" si="64"/>
        <v>0</v>
      </c>
      <c r="BF394" s="145">
        <f t="shared" si="65"/>
        <v>0</v>
      </c>
      <c r="BG394" s="145">
        <f t="shared" si="66"/>
        <v>0</v>
      </c>
      <c r="BH394" s="145">
        <f t="shared" si="67"/>
        <v>0</v>
      </c>
      <c r="BI394" s="145">
        <f t="shared" si="68"/>
        <v>0</v>
      </c>
      <c r="BJ394" s="14" t="s">
        <v>146</v>
      </c>
      <c r="BK394" s="145">
        <f t="shared" si="69"/>
        <v>0</v>
      </c>
      <c r="BL394" s="14" t="s">
        <v>145</v>
      </c>
      <c r="BM394" s="144" t="s">
        <v>736</v>
      </c>
    </row>
    <row r="395" spans="1:65" s="2" customFormat="1" ht="24.25" customHeight="1">
      <c r="A395" s="26"/>
      <c r="B395" s="156"/>
      <c r="C395" s="157" t="s">
        <v>737</v>
      </c>
      <c r="D395" s="157" t="s">
        <v>141</v>
      </c>
      <c r="E395" s="158" t="s">
        <v>738</v>
      </c>
      <c r="F395" s="159" t="s">
        <v>739</v>
      </c>
      <c r="G395" s="160" t="s">
        <v>323</v>
      </c>
      <c r="H395" s="161">
        <v>265.66699999999997</v>
      </c>
      <c r="I395" s="162"/>
      <c r="J395" s="162">
        <f t="shared" si="60"/>
        <v>0</v>
      </c>
      <c r="K395" s="139"/>
      <c r="L395" s="27"/>
      <c r="M395" s="140" t="s">
        <v>1</v>
      </c>
      <c r="N395" s="141" t="s">
        <v>35</v>
      </c>
      <c r="O395" s="142">
        <v>0</v>
      </c>
      <c r="P395" s="142">
        <f t="shared" si="61"/>
        <v>0</v>
      </c>
      <c r="Q395" s="142">
        <v>0</v>
      </c>
      <c r="R395" s="142">
        <f t="shared" si="62"/>
        <v>0</v>
      </c>
      <c r="S395" s="142">
        <v>0</v>
      </c>
      <c r="T395" s="143">
        <f t="shared" si="63"/>
        <v>0</v>
      </c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R395" s="144" t="s">
        <v>145</v>
      </c>
      <c r="AT395" s="144" t="s">
        <v>141</v>
      </c>
      <c r="AU395" s="144" t="s">
        <v>146</v>
      </c>
      <c r="AY395" s="14" t="s">
        <v>136</v>
      </c>
      <c r="BE395" s="145">
        <f t="shared" si="64"/>
        <v>0</v>
      </c>
      <c r="BF395" s="145">
        <f t="shared" si="65"/>
        <v>0</v>
      </c>
      <c r="BG395" s="145">
        <f t="shared" si="66"/>
        <v>0</v>
      </c>
      <c r="BH395" s="145">
        <f t="shared" si="67"/>
        <v>0</v>
      </c>
      <c r="BI395" s="145">
        <f t="shared" si="68"/>
        <v>0</v>
      </c>
      <c r="BJ395" s="14" t="s">
        <v>146</v>
      </c>
      <c r="BK395" s="145">
        <f t="shared" si="69"/>
        <v>0</v>
      </c>
      <c r="BL395" s="14" t="s">
        <v>145</v>
      </c>
      <c r="BM395" s="144" t="s">
        <v>740</v>
      </c>
    </row>
    <row r="396" spans="1:65" s="2" customFormat="1" ht="24.25" customHeight="1">
      <c r="A396" s="26"/>
      <c r="B396" s="156"/>
      <c r="C396" s="157" t="s">
        <v>741</v>
      </c>
      <c r="D396" s="157" t="s">
        <v>141</v>
      </c>
      <c r="E396" s="158" t="s">
        <v>742</v>
      </c>
      <c r="F396" s="159" t="s">
        <v>743</v>
      </c>
      <c r="G396" s="160" t="s">
        <v>323</v>
      </c>
      <c r="H396" s="161">
        <v>137</v>
      </c>
      <c r="I396" s="162"/>
      <c r="J396" s="162">
        <f t="shared" si="60"/>
        <v>0</v>
      </c>
      <c r="K396" s="139"/>
      <c r="L396" s="27"/>
      <c r="M396" s="140" t="s">
        <v>1</v>
      </c>
      <c r="N396" s="141" t="s">
        <v>35</v>
      </c>
      <c r="O396" s="142">
        <v>0</v>
      </c>
      <c r="P396" s="142">
        <f t="shared" si="61"/>
        <v>0</v>
      </c>
      <c r="Q396" s="142">
        <v>0</v>
      </c>
      <c r="R396" s="142">
        <f t="shared" si="62"/>
        <v>0</v>
      </c>
      <c r="S396" s="142">
        <v>0</v>
      </c>
      <c r="T396" s="143">
        <f t="shared" si="63"/>
        <v>0</v>
      </c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R396" s="144" t="s">
        <v>145</v>
      </c>
      <c r="AT396" s="144" t="s">
        <v>141</v>
      </c>
      <c r="AU396" s="144" t="s">
        <v>146</v>
      </c>
      <c r="AY396" s="14" t="s">
        <v>136</v>
      </c>
      <c r="BE396" s="145">
        <f t="shared" si="64"/>
        <v>0</v>
      </c>
      <c r="BF396" s="145">
        <f t="shared" si="65"/>
        <v>0</v>
      </c>
      <c r="BG396" s="145">
        <f t="shared" si="66"/>
        <v>0</v>
      </c>
      <c r="BH396" s="145">
        <f t="shared" si="67"/>
        <v>0</v>
      </c>
      <c r="BI396" s="145">
        <f t="shared" si="68"/>
        <v>0</v>
      </c>
      <c r="BJ396" s="14" t="s">
        <v>146</v>
      </c>
      <c r="BK396" s="145">
        <f t="shared" si="69"/>
        <v>0</v>
      </c>
      <c r="BL396" s="14" t="s">
        <v>145</v>
      </c>
      <c r="BM396" s="144" t="s">
        <v>744</v>
      </c>
    </row>
    <row r="397" spans="1:65" s="2" customFormat="1" ht="16.5" customHeight="1">
      <c r="A397" s="26"/>
      <c r="B397" s="156"/>
      <c r="C397" s="163" t="s">
        <v>745</v>
      </c>
      <c r="D397" s="163" t="s">
        <v>227</v>
      </c>
      <c r="E397" s="164" t="s">
        <v>746</v>
      </c>
      <c r="F397" s="165" t="s">
        <v>747</v>
      </c>
      <c r="G397" s="166" t="s">
        <v>323</v>
      </c>
      <c r="H397" s="167">
        <v>137</v>
      </c>
      <c r="I397" s="168"/>
      <c r="J397" s="168">
        <f t="shared" si="60"/>
        <v>0</v>
      </c>
      <c r="K397" s="146"/>
      <c r="L397" s="147"/>
      <c r="M397" s="148" t="s">
        <v>1</v>
      </c>
      <c r="N397" s="149" t="s">
        <v>35</v>
      </c>
      <c r="O397" s="142">
        <v>0</v>
      </c>
      <c r="P397" s="142">
        <f t="shared" si="61"/>
        <v>0</v>
      </c>
      <c r="Q397" s="142">
        <v>0</v>
      </c>
      <c r="R397" s="142">
        <f t="shared" si="62"/>
        <v>0</v>
      </c>
      <c r="S397" s="142">
        <v>0</v>
      </c>
      <c r="T397" s="143">
        <f t="shared" si="63"/>
        <v>0</v>
      </c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R397" s="144" t="s">
        <v>168</v>
      </c>
      <c r="AT397" s="144" t="s">
        <v>227</v>
      </c>
      <c r="AU397" s="144" t="s">
        <v>146</v>
      </c>
      <c r="AY397" s="14" t="s">
        <v>136</v>
      </c>
      <c r="BE397" s="145">
        <f t="shared" si="64"/>
        <v>0</v>
      </c>
      <c r="BF397" s="145">
        <f t="shared" si="65"/>
        <v>0</v>
      </c>
      <c r="BG397" s="145">
        <f t="shared" si="66"/>
        <v>0</v>
      </c>
      <c r="BH397" s="145">
        <f t="shared" si="67"/>
        <v>0</v>
      </c>
      <c r="BI397" s="145">
        <f t="shared" si="68"/>
        <v>0</v>
      </c>
      <c r="BJ397" s="14" t="s">
        <v>146</v>
      </c>
      <c r="BK397" s="145">
        <f t="shared" si="69"/>
        <v>0</v>
      </c>
      <c r="BL397" s="14" t="s">
        <v>145</v>
      </c>
      <c r="BM397" s="144" t="s">
        <v>748</v>
      </c>
    </row>
    <row r="398" spans="1:65" s="2" customFormat="1" ht="16.5" customHeight="1">
      <c r="A398" s="26"/>
      <c r="B398" s="156"/>
      <c r="C398" s="163" t="s">
        <v>749</v>
      </c>
      <c r="D398" s="163" t="s">
        <v>227</v>
      </c>
      <c r="E398" s="164" t="s">
        <v>750</v>
      </c>
      <c r="F398" s="165" t="s">
        <v>751</v>
      </c>
      <c r="G398" s="166" t="s">
        <v>323</v>
      </c>
      <c r="H398" s="167">
        <v>68</v>
      </c>
      <c r="I398" s="168"/>
      <c r="J398" s="168">
        <f t="shared" si="60"/>
        <v>0</v>
      </c>
      <c r="K398" s="146"/>
      <c r="L398" s="147"/>
      <c r="M398" s="148" t="s">
        <v>1</v>
      </c>
      <c r="N398" s="149" t="s">
        <v>35</v>
      </c>
      <c r="O398" s="142">
        <v>0</v>
      </c>
      <c r="P398" s="142">
        <f t="shared" si="61"/>
        <v>0</v>
      </c>
      <c r="Q398" s="142">
        <v>0</v>
      </c>
      <c r="R398" s="142">
        <f t="shared" si="62"/>
        <v>0</v>
      </c>
      <c r="S398" s="142">
        <v>0</v>
      </c>
      <c r="T398" s="143">
        <f t="shared" si="63"/>
        <v>0</v>
      </c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R398" s="144" t="s">
        <v>168</v>
      </c>
      <c r="AT398" s="144" t="s">
        <v>227</v>
      </c>
      <c r="AU398" s="144" t="s">
        <v>146</v>
      </c>
      <c r="AY398" s="14" t="s">
        <v>136</v>
      </c>
      <c r="BE398" s="145">
        <f t="shared" si="64"/>
        <v>0</v>
      </c>
      <c r="BF398" s="145">
        <f t="shared" si="65"/>
        <v>0</v>
      </c>
      <c r="BG398" s="145">
        <f t="shared" si="66"/>
        <v>0</v>
      </c>
      <c r="BH398" s="145">
        <f t="shared" si="67"/>
        <v>0</v>
      </c>
      <c r="BI398" s="145">
        <f t="shared" si="68"/>
        <v>0</v>
      </c>
      <c r="BJ398" s="14" t="s">
        <v>146</v>
      </c>
      <c r="BK398" s="145">
        <f t="shared" si="69"/>
        <v>0</v>
      </c>
      <c r="BL398" s="14" t="s">
        <v>145</v>
      </c>
      <c r="BM398" s="144" t="s">
        <v>752</v>
      </c>
    </row>
    <row r="399" spans="1:65" s="2" customFormat="1" ht="16.5" customHeight="1">
      <c r="A399" s="26"/>
      <c r="B399" s="156"/>
      <c r="C399" s="163" t="s">
        <v>753</v>
      </c>
      <c r="D399" s="163" t="s">
        <v>227</v>
      </c>
      <c r="E399" s="164" t="s">
        <v>754</v>
      </c>
      <c r="F399" s="165" t="s">
        <v>755</v>
      </c>
      <c r="G399" s="166" t="s">
        <v>323</v>
      </c>
      <c r="H399" s="167">
        <v>87</v>
      </c>
      <c r="I399" s="168"/>
      <c r="J399" s="168">
        <f t="shared" si="60"/>
        <v>0</v>
      </c>
      <c r="K399" s="146"/>
      <c r="L399" s="147"/>
      <c r="M399" s="148" t="s">
        <v>1</v>
      </c>
      <c r="N399" s="149" t="s">
        <v>35</v>
      </c>
      <c r="O399" s="142">
        <v>0</v>
      </c>
      <c r="P399" s="142">
        <f t="shared" si="61"/>
        <v>0</v>
      </c>
      <c r="Q399" s="142">
        <v>0</v>
      </c>
      <c r="R399" s="142">
        <f t="shared" si="62"/>
        <v>0</v>
      </c>
      <c r="S399" s="142">
        <v>0</v>
      </c>
      <c r="T399" s="143">
        <f t="shared" si="63"/>
        <v>0</v>
      </c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R399" s="144" t="s">
        <v>168</v>
      </c>
      <c r="AT399" s="144" t="s">
        <v>227</v>
      </c>
      <c r="AU399" s="144" t="s">
        <v>146</v>
      </c>
      <c r="AY399" s="14" t="s">
        <v>136</v>
      </c>
      <c r="BE399" s="145">
        <f t="shared" si="64"/>
        <v>0</v>
      </c>
      <c r="BF399" s="145">
        <f t="shared" si="65"/>
        <v>0</v>
      </c>
      <c r="BG399" s="145">
        <f t="shared" si="66"/>
        <v>0</v>
      </c>
      <c r="BH399" s="145">
        <f t="shared" si="67"/>
        <v>0</v>
      </c>
      <c r="BI399" s="145">
        <f t="shared" si="68"/>
        <v>0</v>
      </c>
      <c r="BJ399" s="14" t="s">
        <v>146</v>
      </c>
      <c r="BK399" s="145">
        <f t="shared" si="69"/>
        <v>0</v>
      </c>
      <c r="BL399" s="14" t="s">
        <v>145</v>
      </c>
      <c r="BM399" s="144" t="s">
        <v>756</v>
      </c>
    </row>
    <row r="400" spans="1:65" s="2" customFormat="1" ht="16.5" customHeight="1">
      <c r="A400" s="26"/>
      <c r="B400" s="156"/>
      <c r="C400" s="163" t="s">
        <v>757</v>
      </c>
      <c r="D400" s="163" t="s">
        <v>227</v>
      </c>
      <c r="E400" s="164" t="s">
        <v>758</v>
      </c>
      <c r="F400" s="165" t="s">
        <v>759</v>
      </c>
      <c r="G400" s="166" t="s">
        <v>323</v>
      </c>
      <c r="H400" s="167">
        <v>61</v>
      </c>
      <c r="I400" s="168"/>
      <c r="J400" s="168">
        <f t="shared" si="60"/>
        <v>0</v>
      </c>
      <c r="K400" s="146"/>
      <c r="L400" s="147"/>
      <c r="M400" s="148" t="s">
        <v>1</v>
      </c>
      <c r="N400" s="149" t="s">
        <v>35</v>
      </c>
      <c r="O400" s="142">
        <v>0</v>
      </c>
      <c r="P400" s="142">
        <f t="shared" si="61"/>
        <v>0</v>
      </c>
      <c r="Q400" s="142">
        <v>0</v>
      </c>
      <c r="R400" s="142">
        <f t="shared" si="62"/>
        <v>0</v>
      </c>
      <c r="S400" s="142">
        <v>0</v>
      </c>
      <c r="T400" s="143">
        <f t="shared" si="63"/>
        <v>0</v>
      </c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R400" s="144" t="s">
        <v>168</v>
      </c>
      <c r="AT400" s="144" t="s">
        <v>227</v>
      </c>
      <c r="AU400" s="144" t="s">
        <v>146</v>
      </c>
      <c r="AY400" s="14" t="s">
        <v>136</v>
      </c>
      <c r="BE400" s="145">
        <f t="shared" si="64"/>
        <v>0</v>
      </c>
      <c r="BF400" s="145">
        <f t="shared" si="65"/>
        <v>0</v>
      </c>
      <c r="BG400" s="145">
        <f t="shared" si="66"/>
        <v>0</v>
      </c>
      <c r="BH400" s="145">
        <f t="shared" si="67"/>
        <v>0</v>
      </c>
      <c r="BI400" s="145">
        <f t="shared" si="68"/>
        <v>0</v>
      </c>
      <c r="BJ400" s="14" t="s">
        <v>146</v>
      </c>
      <c r="BK400" s="145">
        <f t="shared" si="69"/>
        <v>0</v>
      </c>
      <c r="BL400" s="14" t="s">
        <v>145</v>
      </c>
      <c r="BM400" s="144" t="s">
        <v>760</v>
      </c>
    </row>
    <row r="401" spans="1:65" s="2" customFormat="1" ht="24.25" customHeight="1">
      <c r="A401" s="26"/>
      <c r="B401" s="156"/>
      <c r="C401" s="163" t="s">
        <v>761</v>
      </c>
      <c r="D401" s="163" t="s">
        <v>227</v>
      </c>
      <c r="E401" s="164" t="s">
        <v>762</v>
      </c>
      <c r="F401" s="165" t="s">
        <v>763</v>
      </c>
      <c r="G401" s="166" t="s">
        <v>323</v>
      </c>
      <c r="H401" s="167">
        <v>137</v>
      </c>
      <c r="I401" s="168"/>
      <c r="J401" s="168">
        <f t="shared" si="60"/>
        <v>0</v>
      </c>
      <c r="K401" s="146"/>
      <c r="L401" s="147"/>
      <c r="M401" s="148" t="s">
        <v>1</v>
      </c>
      <c r="N401" s="149" t="s">
        <v>35</v>
      </c>
      <c r="O401" s="142">
        <v>0</v>
      </c>
      <c r="P401" s="142">
        <f t="shared" si="61"/>
        <v>0</v>
      </c>
      <c r="Q401" s="142">
        <v>0</v>
      </c>
      <c r="R401" s="142">
        <f t="shared" si="62"/>
        <v>0</v>
      </c>
      <c r="S401" s="142">
        <v>0</v>
      </c>
      <c r="T401" s="143">
        <f t="shared" si="63"/>
        <v>0</v>
      </c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R401" s="144" t="s">
        <v>168</v>
      </c>
      <c r="AT401" s="144" t="s">
        <v>227</v>
      </c>
      <c r="AU401" s="144" t="s">
        <v>146</v>
      </c>
      <c r="AY401" s="14" t="s">
        <v>136</v>
      </c>
      <c r="BE401" s="145">
        <f t="shared" si="64"/>
        <v>0</v>
      </c>
      <c r="BF401" s="145">
        <f t="shared" si="65"/>
        <v>0</v>
      </c>
      <c r="BG401" s="145">
        <f t="shared" si="66"/>
        <v>0</v>
      </c>
      <c r="BH401" s="145">
        <f t="shared" si="67"/>
        <v>0</v>
      </c>
      <c r="BI401" s="145">
        <f t="shared" si="68"/>
        <v>0</v>
      </c>
      <c r="BJ401" s="14" t="s">
        <v>146</v>
      </c>
      <c r="BK401" s="145">
        <f t="shared" si="69"/>
        <v>0</v>
      </c>
      <c r="BL401" s="14" t="s">
        <v>145</v>
      </c>
      <c r="BM401" s="144" t="s">
        <v>764</v>
      </c>
    </row>
    <row r="402" spans="1:65" s="2" customFormat="1" ht="16.5" customHeight="1">
      <c r="A402" s="26"/>
      <c r="B402" s="156"/>
      <c r="C402" s="163" t="s">
        <v>765</v>
      </c>
      <c r="D402" s="163" t="s">
        <v>227</v>
      </c>
      <c r="E402" s="164" t="s">
        <v>766</v>
      </c>
      <c r="F402" s="165" t="s">
        <v>767</v>
      </c>
      <c r="G402" s="166" t="s">
        <v>323</v>
      </c>
      <c r="H402" s="167">
        <v>353</v>
      </c>
      <c r="I402" s="168"/>
      <c r="J402" s="168">
        <f t="shared" si="60"/>
        <v>0</v>
      </c>
      <c r="K402" s="146"/>
      <c r="L402" s="147"/>
      <c r="M402" s="148" t="s">
        <v>1</v>
      </c>
      <c r="N402" s="149" t="s">
        <v>35</v>
      </c>
      <c r="O402" s="142">
        <v>0</v>
      </c>
      <c r="P402" s="142">
        <f t="shared" si="61"/>
        <v>0</v>
      </c>
      <c r="Q402" s="142">
        <v>0</v>
      </c>
      <c r="R402" s="142">
        <f t="shared" si="62"/>
        <v>0</v>
      </c>
      <c r="S402" s="142">
        <v>0</v>
      </c>
      <c r="T402" s="143">
        <f t="shared" si="63"/>
        <v>0</v>
      </c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R402" s="144" t="s">
        <v>168</v>
      </c>
      <c r="AT402" s="144" t="s">
        <v>227</v>
      </c>
      <c r="AU402" s="144" t="s">
        <v>146</v>
      </c>
      <c r="AY402" s="14" t="s">
        <v>136</v>
      </c>
      <c r="BE402" s="145">
        <f t="shared" si="64"/>
        <v>0</v>
      </c>
      <c r="BF402" s="145">
        <f t="shared" si="65"/>
        <v>0</v>
      </c>
      <c r="BG402" s="145">
        <f t="shared" si="66"/>
        <v>0</v>
      </c>
      <c r="BH402" s="145">
        <f t="shared" si="67"/>
        <v>0</v>
      </c>
      <c r="BI402" s="145">
        <f t="shared" si="68"/>
        <v>0</v>
      </c>
      <c r="BJ402" s="14" t="s">
        <v>146</v>
      </c>
      <c r="BK402" s="145">
        <f t="shared" si="69"/>
        <v>0</v>
      </c>
      <c r="BL402" s="14" t="s">
        <v>145</v>
      </c>
      <c r="BM402" s="144" t="s">
        <v>768</v>
      </c>
    </row>
    <row r="403" spans="1:65" s="2" customFormat="1" ht="16.5" customHeight="1">
      <c r="A403" s="26"/>
      <c r="B403" s="156"/>
      <c r="C403" s="163" t="s">
        <v>769</v>
      </c>
      <c r="D403" s="163" t="s">
        <v>227</v>
      </c>
      <c r="E403" s="164" t="s">
        <v>770</v>
      </c>
      <c r="F403" s="165" t="s">
        <v>771</v>
      </c>
      <c r="G403" s="166" t="s">
        <v>323</v>
      </c>
      <c r="H403" s="167">
        <v>12</v>
      </c>
      <c r="I403" s="168"/>
      <c r="J403" s="168">
        <f t="shared" si="60"/>
        <v>0</v>
      </c>
      <c r="K403" s="146"/>
      <c r="L403" s="147"/>
      <c r="M403" s="148" t="s">
        <v>1</v>
      </c>
      <c r="N403" s="149" t="s">
        <v>35</v>
      </c>
      <c r="O403" s="142">
        <v>0</v>
      </c>
      <c r="P403" s="142">
        <f t="shared" si="61"/>
        <v>0</v>
      </c>
      <c r="Q403" s="142">
        <v>0</v>
      </c>
      <c r="R403" s="142">
        <f t="shared" si="62"/>
        <v>0</v>
      </c>
      <c r="S403" s="142">
        <v>0</v>
      </c>
      <c r="T403" s="143">
        <f t="shared" si="63"/>
        <v>0</v>
      </c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R403" s="144" t="s">
        <v>168</v>
      </c>
      <c r="AT403" s="144" t="s">
        <v>227</v>
      </c>
      <c r="AU403" s="144" t="s">
        <v>146</v>
      </c>
      <c r="AY403" s="14" t="s">
        <v>136</v>
      </c>
      <c r="BE403" s="145">
        <f t="shared" si="64"/>
        <v>0</v>
      </c>
      <c r="BF403" s="145">
        <f t="shared" si="65"/>
        <v>0</v>
      </c>
      <c r="BG403" s="145">
        <f t="shared" si="66"/>
        <v>0</v>
      </c>
      <c r="BH403" s="145">
        <f t="shared" si="67"/>
        <v>0</v>
      </c>
      <c r="BI403" s="145">
        <f t="shared" si="68"/>
        <v>0</v>
      </c>
      <c r="BJ403" s="14" t="s">
        <v>146</v>
      </c>
      <c r="BK403" s="145">
        <f t="shared" si="69"/>
        <v>0</v>
      </c>
      <c r="BL403" s="14" t="s">
        <v>145</v>
      </c>
      <c r="BM403" s="144" t="s">
        <v>772</v>
      </c>
    </row>
    <row r="404" spans="1:65" s="2" customFormat="1" ht="16.5" customHeight="1">
      <c r="A404" s="26"/>
      <c r="B404" s="156"/>
      <c r="C404" s="163" t="s">
        <v>773</v>
      </c>
      <c r="D404" s="163" t="s">
        <v>227</v>
      </c>
      <c r="E404" s="164" t="s">
        <v>774</v>
      </c>
      <c r="F404" s="165" t="s">
        <v>775</v>
      </c>
      <c r="G404" s="166" t="s">
        <v>323</v>
      </c>
      <c r="H404" s="167">
        <v>2</v>
      </c>
      <c r="I404" s="168"/>
      <c r="J404" s="168">
        <f t="shared" si="60"/>
        <v>0</v>
      </c>
      <c r="K404" s="146"/>
      <c r="L404" s="147"/>
      <c r="M404" s="148" t="s">
        <v>1</v>
      </c>
      <c r="N404" s="149" t="s">
        <v>35</v>
      </c>
      <c r="O404" s="142">
        <v>0</v>
      </c>
      <c r="P404" s="142">
        <f t="shared" si="61"/>
        <v>0</v>
      </c>
      <c r="Q404" s="142">
        <v>0</v>
      </c>
      <c r="R404" s="142">
        <f t="shared" si="62"/>
        <v>0</v>
      </c>
      <c r="S404" s="142">
        <v>0</v>
      </c>
      <c r="T404" s="143">
        <f t="shared" si="63"/>
        <v>0</v>
      </c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R404" s="144" t="s">
        <v>168</v>
      </c>
      <c r="AT404" s="144" t="s">
        <v>227</v>
      </c>
      <c r="AU404" s="144" t="s">
        <v>146</v>
      </c>
      <c r="AY404" s="14" t="s">
        <v>136</v>
      </c>
      <c r="BE404" s="145">
        <f t="shared" si="64"/>
        <v>0</v>
      </c>
      <c r="BF404" s="145">
        <f t="shared" si="65"/>
        <v>0</v>
      </c>
      <c r="BG404" s="145">
        <f t="shared" si="66"/>
        <v>0</v>
      </c>
      <c r="BH404" s="145">
        <f t="shared" si="67"/>
        <v>0</v>
      </c>
      <c r="BI404" s="145">
        <f t="shared" si="68"/>
        <v>0</v>
      </c>
      <c r="BJ404" s="14" t="s">
        <v>146</v>
      </c>
      <c r="BK404" s="145">
        <f t="shared" si="69"/>
        <v>0</v>
      </c>
      <c r="BL404" s="14" t="s">
        <v>145</v>
      </c>
      <c r="BM404" s="144" t="s">
        <v>776</v>
      </c>
    </row>
    <row r="405" spans="1:65" s="2" customFormat="1" ht="16.5" customHeight="1">
      <c r="A405" s="26"/>
      <c r="B405" s="156"/>
      <c r="C405" s="163" t="s">
        <v>777</v>
      </c>
      <c r="D405" s="163" t="s">
        <v>227</v>
      </c>
      <c r="E405" s="164" t="s">
        <v>778</v>
      </c>
      <c r="F405" s="165" t="s">
        <v>779</v>
      </c>
      <c r="G405" s="166" t="s">
        <v>323</v>
      </c>
      <c r="H405" s="167">
        <v>3</v>
      </c>
      <c r="I405" s="168"/>
      <c r="J405" s="168">
        <f t="shared" si="60"/>
        <v>0</v>
      </c>
      <c r="K405" s="146"/>
      <c r="L405" s="147"/>
      <c r="M405" s="148" t="s">
        <v>1</v>
      </c>
      <c r="N405" s="149" t="s">
        <v>35</v>
      </c>
      <c r="O405" s="142">
        <v>0</v>
      </c>
      <c r="P405" s="142">
        <f t="shared" si="61"/>
        <v>0</v>
      </c>
      <c r="Q405" s="142">
        <v>0</v>
      </c>
      <c r="R405" s="142">
        <f t="shared" si="62"/>
        <v>0</v>
      </c>
      <c r="S405" s="142">
        <v>0</v>
      </c>
      <c r="T405" s="143">
        <f t="shared" si="63"/>
        <v>0</v>
      </c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R405" s="144" t="s">
        <v>168</v>
      </c>
      <c r="AT405" s="144" t="s">
        <v>227</v>
      </c>
      <c r="AU405" s="144" t="s">
        <v>146</v>
      </c>
      <c r="AY405" s="14" t="s">
        <v>136</v>
      </c>
      <c r="BE405" s="145">
        <f t="shared" si="64"/>
        <v>0</v>
      </c>
      <c r="BF405" s="145">
        <f t="shared" si="65"/>
        <v>0</v>
      </c>
      <c r="BG405" s="145">
        <f t="shared" si="66"/>
        <v>0</v>
      </c>
      <c r="BH405" s="145">
        <f t="shared" si="67"/>
        <v>0</v>
      </c>
      <c r="BI405" s="145">
        <f t="shared" si="68"/>
        <v>0</v>
      </c>
      <c r="BJ405" s="14" t="s">
        <v>146</v>
      </c>
      <c r="BK405" s="145">
        <f t="shared" si="69"/>
        <v>0</v>
      </c>
      <c r="BL405" s="14" t="s">
        <v>145</v>
      </c>
      <c r="BM405" s="144" t="s">
        <v>780</v>
      </c>
    </row>
    <row r="406" spans="1:65" s="2" customFormat="1" ht="16.5" customHeight="1">
      <c r="A406" s="26"/>
      <c r="B406" s="156"/>
      <c r="C406" s="163" t="s">
        <v>781</v>
      </c>
      <c r="D406" s="163" t="s">
        <v>227</v>
      </c>
      <c r="E406" s="164" t="s">
        <v>782</v>
      </c>
      <c r="F406" s="165" t="s">
        <v>783</v>
      </c>
      <c r="G406" s="166" t="s">
        <v>323</v>
      </c>
      <c r="H406" s="167">
        <v>255</v>
      </c>
      <c r="I406" s="168"/>
      <c r="J406" s="168">
        <f t="shared" si="60"/>
        <v>0</v>
      </c>
      <c r="K406" s="146"/>
      <c r="L406" s="147"/>
      <c r="M406" s="148" t="s">
        <v>1</v>
      </c>
      <c r="N406" s="149" t="s">
        <v>35</v>
      </c>
      <c r="O406" s="142">
        <v>0</v>
      </c>
      <c r="P406" s="142">
        <f t="shared" si="61"/>
        <v>0</v>
      </c>
      <c r="Q406" s="142">
        <v>0</v>
      </c>
      <c r="R406" s="142">
        <f t="shared" si="62"/>
        <v>0</v>
      </c>
      <c r="S406" s="142">
        <v>0</v>
      </c>
      <c r="T406" s="143">
        <f t="shared" si="63"/>
        <v>0</v>
      </c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R406" s="144" t="s">
        <v>168</v>
      </c>
      <c r="AT406" s="144" t="s">
        <v>227</v>
      </c>
      <c r="AU406" s="144" t="s">
        <v>146</v>
      </c>
      <c r="AY406" s="14" t="s">
        <v>136</v>
      </c>
      <c r="BE406" s="145">
        <f t="shared" si="64"/>
        <v>0</v>
      </c>
      <c r="BF406" s="145">
        <f t="shared" si="65"/>
        <v>0</v>
      </c>
      <c r="BG406" s="145">
        <f t="shared" si="66"/>
        <v>0</v>
      </c>
      <c r="BH406" s="145">
        <f t="shared" si="67"/>
        <v>0</v>
      </c>
      <c r="BI406" s="145">
        <f t="shared" si="68"/>
        <v>0</v>
      </c>
      <c r="BJ406" s="14" t="s">
        <v>146</v>
      </c>
      <c r="BK406" s="145">
        <f t="shared" si="69"/>
        <v>0</v>
      </c>
      <c r="BL406" s="14" t="s">
        <v>145</v>
      </c>
      <c r="BM406" s="144" t="s">
        <v>784</v>
      </c>
    </row>
    <row r="407" spans="1:65" s="2" customFormat="1" ht="24.25" customHeight="1">
      <c r="A407" s="26"/>
      <c r="B407" s="156"/>
      <c r="C407" s="157" t="s">
        <v>785</v>
      </c>
      <c r="D407" s="157" t="s">
        <v>141</v>
      </c>
      <c r="E407" s="158" t="s">
        <v>786</v>
      </c>
      <c r="F407" s="159" t="s">
        <v>787</v>
      </c>
      <c r="G407" s="160" t="s">
        <v>323</v>
      </c>
      <c r="H407" s="161">
        <v>2</v>
      </c>
      <c r="I407" s="162"/>
      <c r="J407" s="162">
        <f t="shared" si="60"/>
        <v>0</v>
      </c>
      <c r="K407" s="139"/>
      <c r="L407" s="27"/>
      <c r="M407" s="140" t="s">
        <v>1</v>
      </c>
      <c r="N407" s="141" t="s">
        <v>35</v>
      </c>
      <c r="O407" s="142">
        <v>0</v>
      </c>
      <c r="P407" s="142">
        <f t="shared" si="61"/>
        <v>0</v>
      </c>
      <c r="Q407" s="142">
        <v>0</v>
      </c>
      <c r="R407" s="142">
        <f t="shared" si="62"/>
        <v>0</v>
      </c>
      <c r="S407" s="142">
        <v>0</v>
      </c>
      <c r="T407" s="143">
        <f t="shared" si="63"/>
        <v>0</v>
      </c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R407" s="144" t="s">
        <v>145</v>
      </c>
      <c r="AT407" s="144" t="s">
        <v>141</v>
      </c>
      <c r="AU407" s="144" t="s">
        <v>146</v>
      </c>
      <c r="AY407" s="14" t="s">
        <v>136</v>
      </c>
      <c r="BE407" s="145">
        <f t="shared" si="64"/>
        <v>0</v>
      </c>
      <c r="BF407" s="145">
        <f t="shared" si="65"/>
        <v>0</v>
      </c>
      <c r="BG407" s="145">
        <f t="shared" si="66"/>
        <v>0</v>
      </c>
      <c r="BH407" s="145">
        <f t="shared" si="67"/>
        <v>0</v>
      </c>
      <c r="BI407" s="145">
        <f t="shared" si="68"/>
        <v>0</v>
      </c>
      <c r="BJ407" s="14" t="s">
        <v>146</v>
      </c>
      <c r="BK407" s="145">
        <f t="shared" si="69"/>
        <v>0</v>
      </c>
      <c r="BL407" s="14" t="s">
        <v>145</v>
      </c>
      <c r="BM407" s="144" t="s">
        <v>788</v>
      </c>
    </row>
    <row r="408" spans="1:65" s="2" customFormat="1" ht="16.5" customHeight="1">
      <c r="A408" s="26"/>
      <c r="B408" s="156"/>
      <c r="C408" s="163" t="s">
        <v>789</v>
      </c>
      <c r="D408" s="163" t="s">
        <v>227</v>
      </c>
      <c r="E408" s="164" t="s">
        <v>790</v>
      </c>
      <c r="F408" s="165" t="s">
        <v>791</v>
      </c>
      <c r="G408" s="166" t="s">
        <v>323</v>
      </c>
      <c r="H408" s="167">
        <v>2</v>
      </c>
      <c r="I408" s="168"/>
      <c r="J408" s="168">
        <f t="shared" si="60"/>
        <v>0</v>
      </c>
      <c r="K408" s="146"/>
      <c r="L408" s="147"/>
      <c r="M408" s="148" t="s">
        <v>1</v>
      </c>
      <c r="N408" s="149" t="s">
        <v>35</v>
      </c>
      <c r="O408" s="142">
        <v>0</v>
      </c>
      <c r="P408" s="142">
        <f t="shared" si="61"/>
        <v>0</v>
      </c>
      <c r="Q408" s="142">
        <v>0</v>
      </c>
      <c r="R408" s="142">
        <f t="shared" si="62"/>
        <v>0</v>
      </c>
      <c r="S408" s="142">
        <v>0</v>
      </c>
      <c r="T408" s="143">
        <f t="shared" si="63"/>
        <v>0</v>
      </c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R408" s="144" t="s">
        <v>168</v>
      </c>
      <c r="AT408" s="144" t="s">
        <v>227</v>
      </c>
      <c r="AU408" s="144" t="s">
        <v>146</v>
      </c>
      <c r="AY408" s="14" t="s">
        <v>136</v>
      </c>
      <c r="BE408" s="145">
        <f t="shared" si="64"/>
        <v>0</v>
      </c>
      <c r="BF408" s="145">
        <f t="shared" si="65"/>
        <v>0</v>
      </c>
      <c r="BG408" s="145">
        <f t="shared" si="66"/>
        <v>0</v>
      </c>
      <c r="BH408" s="145">
        <f t="shared" si="67"/>
        <v>0</v>
      </c>
      <c r="BI408" s="145">
        <f t="shared" si="68"/>
        <v>0</v>
      </c>
      <c r="BJ408" s="14" t="s">
        <v>146</v>
      </c>
      <c r="BK408" s="145">
        <f t="shared" si="69"/>
        <v>0</v>
      </c>
      <c r="BL408" s="14" t="s">
        <v>145</v>
      </c>
      <c r="BM408" s="144" t="s">
        <v>792</v>
      </c>
    </row>
    <row r="409" spans="1:65" s="2" customFormat="1" ht="24.25" customHeight="1">
      <c r="A409" s="26"/>
      <c r="B409" s="156"/>
      <c r="C409" s="157" t="s">
        <v>793</v>
      </c>
      <c r="D409" s="157" t="s">
        <v>141</v>
      </c>
      <c r="E409" s="158" t="s">
        <v>794</v>
      </c>
      <c r="F409" s="159" t="s">
        <v>795</v>
      </c>
      <c r="G409" s="160" t="s">
        <v>323</v>
      </c>
      <c r="H409" s="161">
        <v>168</v>
      </c>
      <c r="I409" s="162"/>
      <c r="J409" s="162">
        <f t="shared" si="60"/>
        <v>0</v>
      </c>
      <c r="K409" s="139"/>
      <c r="L409" s="27"/>
      <c r="M409" s="140" t="s">
        <v>1</v>
      </c>
      <c r="N409" s="141" t="s">
        <v>35</v>
      </c>
      <c r="O409" s="142">
        <v>0</v>
      </c>
      <c r="P409" s="142">
        <f t="shared" si="61"/>
        <v>0</v>
      </c>
      <c r="Q409" s="142">
        <v>0</v>
      </c>
      <c r="R409" s="142">
        <f t="shared" si="62"/>
        <v>0</v>
      </c>
      <c r="S409" s="142">
        <v>0</v>
      </c>
      <c r="T409" s="143">
        <f t="shared" si="63"/>
        <v>0</v>
      </c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R409" s="144" t="s">
        <v>145</v>
      </c>
      <c r="AT409" s="144" t="s">
        <v>141</v>
      </c>
      <c r="AU409" s="144" t="s">
        <v>146</v>
      </c>
      <c r="AY409" s="14" t="s">
        <v>136</v>
      </c>
      <c r="BE409" s="145">
        <f t="shared" si="64"/>
        <v>0</v>
      </c>
      <c r="BF409" s="145">
        <f t="shared" si="65"/>
        <v>0</v>
      </c>
      <c r="BG409" s="145">
        <f t="shared" si="66"/>
        <v>0</v>
      </c>
      <c r="BH409" s="145">
        <f t="shared" si="67"/>
        <v>0</v>
      </c>
      <c r="BI409" s="145">
        <f t="shared" si="68"/>
        <v>0</v>
      </c>
      <c r="BJ409" s="14" t="s">
        <v>146</v>
      </c>
      <c r="BK409" s="145">
        <f t="shared" si="69"/>
        <v>0</v>
      </c>
      <c r="BL409" s="14" t="s">
        <v>145</v>
      </c>
      <c r="BM409" s="144" t="s">
        <v>796</v>
      </c>
    </row>
    <row r="410" spans="1:65" s="2" customFormat="1" ht="24.25" customHeight="1">
      <c r="A410" s="26"/>
      <c r="B410" s="156"/>
      <c r="C410" s="163" t="s">
        <v>797</v>
      </c>
      <c r="D410" s="163" t="s">
        <v>227</v>
      </c>
      <c r="E410" s="164" t="s">
        <v>798</v>
      </c>
      <c r="F410" s="165" t="s">
        <v>799</v>
      </c>
      <c r="G410" s="166" t="s">
        <v>323</v>
      </c>
      <c r="H410" s="167">
        <v>137</v>
      </c>
      <c r="I410" s="168"/>
      <c r="J410" s="168">
        <f t="shared" ref="J410:J431" si="70">ROUND(I410*H410,2)</f>
        <v>0</v>
      </c>
      <c r="K410" s="146"/>
      <c r="L410" s="147"/>
      <c r="M410" s="148" t="s">
        <v>1</v>
      </c>
      <c r="N410" s="149" t="s">
        <v>35</v>
      </c>
      <c r="O410" s="142">
        <v>0</v>
      </c>
      <c r="P410" s="142">
        <f t="shared" ref="P410:P431" si="71">O410*H410</f>
        <v>0</v>
      </c>
      <c r="Q410" s="142">
        <v>0</v>
      </c>
      <c r="R410" s="142">
        <f t="shared" ref="R410:R431" si="72">Q410*H410</f>
        <v>0</v>
      </c>
      <c r="S410" s="142">
        <v>0</v>
      </c>
      <c r="T410" s="143">
        <f t="shared" ref="T410:T431" si="73">S410*H410</f>
        <v>0</v>
      </c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R410" s="144" t="s">
        <v>168</v>
      </c>
      <c r="AT410" s="144" t="s">
        <v>227</v>
      </c>
      <c r="AU410" s="144" t="s">
        <v>146</v>
      </c>
      <c r="AY410" s="14" t="s">
        <v>136</v>
      </c>
      <c r="BE410" s="145">
        <f t="shared" ref="BE410:BE431" si="74">IF(N410="základná",J410,0)</f>
        <v>0</v>
      </c>
      <c r="BF410" s="145">
        <f t="shared" ref="BF410:BF431" si="75">IF(N410="znížená",J410,0)</f>
        <v>0</v>
      </c>
      <c r="BG410" s="145">
        <f t="shared" ref="BG410:BG431" si="76">IF(N410="zákl. prenesená",J410,0)</f>
        <v>0</v>
      </c>
      <c r="BH410" s="145">
        <f t="shared" ref="BH410:BH431" si="77">IF(N410="zníž. prenesená",J410,0)</f>
        <v>0</v>
      </c>
      <c r="BI410" s="145">
        <f t="shared" ref="BI410:BI431" si="78">IF(N410="nulová",J410,0)</f>
        <v>0</v>
      </c>
      <c r="BJ410" s="14" t="s">
        <v>146</v>
      </c>
      <c r="BK410" s="145">
        <f t="shared" ref="BK410:BK431" si="79">ROUND(I410*H410,2)</f>
        <v>0</v>
      </c>
      <c r="BL410" s="14" t="s">
        <v>145</v>
      </c>
      <c r="BM410" s="144" t="s">
        <v>800</v>
      </c>
    </row>
    <row r="411" spans="1:65" s="2" customFormat="1" ht="24.25" customHeight="1">
      <c r="A411" s="26"/>
      <c r="B411" s="156"/>
      <c r="C411" s="163" t="s">
        <v>801</v>
      </c>
      <c r="D411" s="163" t="s">
        <v>227</v>
      </c>
      <c r="E411" s="164" t="s">
        <v>802</v>
      </c>
      <c r="F411" s="165" t="s">
        <v>803</v>
      </c>
      <c r="G411" s="166" t="s">
        <v>323</v>
      </c>
      <c r="H411" s="167">
        <v>2</v>
      </c>
      <c r="I411" s="168"/>
      <c r="J411" s="168">
        <f t="shared" si="70"/>
        <v>0</v>
      </c>
      <c r="K411" s="146"/>
      <c r="L411" s="147"/>
      <c r="M411" s="148" t="s">
        <v>1</v>
      </c>
      <c r="N411" s="149" t="s">
        <v>35</v>
      </c>
      <c r="O411" s="142">
        <v>0</v>
      </c>
      <c r="P411" s="142">
        <f t="shared" si="71"/>
        <v>0</v>
      </c>
      <c r="Q411" s="142">
        <v>0</v>
      </c>
      <c r="R411" s="142">
        <f t="shared" si="72"/>
        <v>0</v>
      </c>
      <c r="S411" s="142">
        <v>0</v>
      </c>
      <c r="T411" s="143">
        <f t="shared" si="73"/>
        <v>0</v>
      </c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R411" s="144" t="s">
        <v>168</v>
      </c>
      <c r="AT411" s="144" t="s">
        <v>227</v>
      </c>
      <c r="AU411" s="144" t="s">
        <v>146</v>
      </c>
      <c r="AY411" s="14" t="s">
        <v>136</v>
      </c>
      <c r="BE411" s="145">
        <f t="shared" si="74"/>
        <v>0</v>
      </c>
      <c r="BF411" s="145">
        <f t="shared" si="75"/>
        <v>0</v>
      </c>
      <c r="BG411" s="145">
        <f t="shared" si="76"/>
        <v>0</v>
      </c>
      <c r="BH411" s="145">
        <f t="shared" si="77"/>
        <v>0</v>
      </c>
      <c r="BI411" s="145">
        <f t="shared" si="78"/>
        <v>0</v>
      </c>
      <c r="BJ411" s="14" t="s">
        <v>146</v>
      </c>
      <c r="BK411" s="145">
        <f t="shared" si="79"/>
        <v>0</v>
      </c>
      <c r="BL411" s="14" t="s">
        <v>145</v>
      </c>
      <c r="BM411" s="144" t="s">
        <v>804</v>
      </c>
    </row>
    <row r="412" spans="1:65" s="2" customFormat="1" ht="24.25" customHeight="1">
      <c r="A412" s="26"/>
      <c r="B412" s="156"/>
      <c r="C412" s="163" t="s">
        <v>805</v>
      </c>
      <c r="D412" s="163" t="s">
        <v>227</v>
      </c>
      <c r="E412" s="164" t="s">
        <v>806</v>
      </c>
      <c r="F412" s="165" t="s">
        <v>807</v>
      </c>
      <c r="G412" s="166" t="s">
        <v>323</v>
      </c>
      <c r="H412" s="167">
        <v>21</v>
      </c>
      <c r="I412" s="168"/>
      <c r="J412" s="168">
        <f t="shared" si="70"/>
        <v>0</v>
      </c>
      <c r="K412" s="146"/>
      <c r="L412" s="147"/>
      <c r="M412" s="148" t="s">
        <v>1</v>
      </c>
      <c r="N412" s="149" t="s">
        <v>35</v>
      </c>
      <c r="O412" s="142">
        <v>0</v>
      </c>
      <c r="P412" s="142">
        <f t="shared" si="71"/>
        <v>0</v>
      </c>
      <c r="Q412" s="142">
        <v>0</v>
      </c>
      <c r="R412" s="142">
        <f t="shared" si="72"/>
        <v>0</v>
      </c>
      <c r="S412" s="142">
        <v>0</v>
      </c>
      <c r="T412" s="143">
        <f t="shared" si="73"/>
        <v>0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R412" s="144" t="s">
        <v>168</v>
      </c>
      <c r="AT412" s="144" t="s">
        <v>227</v>
      </c>
      <c r="AU412" s="144" t="s">
        <v>146</v>
      </c>
      <c r="AY412" s="14" t="s">
        <v>136</v>
      </c>
      <c r="BE412" s="145">
        <f t="shared" si="74"/>
        <v>0</v>
      </c>
      <c r="BF412" s="145">
        <f t="shared" si="75"/>
        <v>0</v>
      </c>
      <c r="BG412" s="145">
        <f t="shared" si="76"/>
        <v>0</v>
      </c>
      <c r="BH412" s="145">
        <f t="shared" si="77"/>
        <v>0</v>
      </c>
      <c r="BI412" s="145">
        <f t="shared" si="78"/>
        <v>0</v>
      </c>
      <c r="BJ412" s="14" t="s">
        <v>146</v>
      </c>
      <c r="BK412" s="145">
        <f t="shared" si="79"/>
        <v>0</v>
      </c>
      <c r="BL412" s="14" t="s">
        <v>145</v>
      </c>
      <c r="BM412" s="144" t="s">
        <v>808</v>
      </c>
    </row>
    <row r="413" spans="1:65" s="2" customFormat="1" ht="24.25" customHeight="1">
      <c r="A413" s="26"/>
      <c r="B413" s="156"/>
      <c r="C413" s="163" t="s">
        <v>809</v>
      </c>
      <c r="D413" s="163" t="s">
        <v>227</v>
      </c>
      <c r="E413" s="164" t="s">
        <v>810</v>
      </c>
      <c r="F413" s="165" t="s">
        <v>811</v>
      </c>
      <c r="G413" s="166" t="s">
        <v>323</v>
      </c>
      <c r="H413" s="167">
        <v>8</v>
      </c>
      <c r="I413" s="168"/>
      <c r="J413" s="168">
        <f t="shared" si="70"/>
        <v>0</v>
      </c>
      <c r="K413" s="146"/>
      <c r="L413" s="147"/>
      <c r="M413" s="148" t="s">
        <v>1</v>
      </c>
      <c r="N413" s="149" t="s">
        <v>35</v>
      </c>
      <c r="O413" s="142">
        <v>0</v>
      </c>
      <c r="P413" s="142">
        <f t="shared" si="71"/>
        <v>0</v>
      </c>
      <c r="Q413" s="142">
        <v>0</v>
      </c>
      <c r="R413" s="142">
        <f t="shared" si="72"/>
        <v>0</v>
      </c>
      <c r="S413" s="142">
        <v>0</v>
      </c>
      <c r="T413" s="143">
        <f t="shared" si="73"/>
        <v>0</v>
      </c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R413" s="144" t="s">
        <v>168</v>
      </c>
      <c r="AT413" s="144" t="s">
        <v>227</v>
      </c>
      <c r="AU413" s="144" t="s">
        <v>146</v>
      </c>
      <c r="AY413" s="14" t="s">
        <v>136</v>
      </c>
      <c r="BE413" s="145">
        <f t="shared" si="74"/>
        <v>0</v>
      </c>
      <c r="BF413" s="145">
        <f t="shared" si="75"/>
        <v>0</v>
      </c>
      <c r="BG413" s="145">
        <f t="shared" si="76"/>
        <v>0</v>
      </c>
      <c r="BH413" s="145">
        <f t="shared" si="77"/>
        <v>0</v>
      </c>
      <c r="BI413" s="145">
        <f t="shared" si="78"/>
        <v>0</v>
      </c>
      <c r="BJ413" s="14" t="s">
        <v>146</v>
      </c>
      <c r="BK413" s="145">
        <f t="shared" si="79"/>
        <v>0</v>
      </c>
      <c r="BL413" s="14" t="s">
        <v>145</v>
      </c>
      <c r="BM413" s="144" t="s">
        <v>812</v>
      </c>
    </row>
    <row r="414" spans="1:65" s="2" customFormat="1" ht="16.5" customHeight="1">
      <c r="A414" s="26"/>
      <c r="B414" s="156"/>
      <c r="C414" s="157" t="s">
        <v>813</v>
      </c>
      <c r="D414" s="157" t="s">
        <v>141</v>
      </c>
      <c r="E414" s="158" t="s">
        <v>814</v>
      </c>
      <c r="F414" s="159" t="s">
        <v>815</v>
      </c>
      <c r="G414" s="160" t="s">
        <v>323</v>
      </c>
      <c r="H414" s="161">
        <v>2</v>
      </c>
      <c r="I414" s="162"/>
      <c r="J414" s="162">
        <f t="shared" si="70"/>
        <v>0</v>
      </c>
      <c r="K414" s="139"/>
      <c r="L414" s="27"/>
      <c r="M414" s="140" t="s">
        <v>1</v>
      </c>
      <c r="N414" s="141" t="s">
        <v>35</v>
      </c>
      <c r="O414" s="142">
        <v>0</v>
      </c>
      <c r="P414" s="142">
        <f t="shared" si="71"/>
        <v>0</v>
      </c>
      <c r="Q414" s="142">
        <v>0</v>
      </c>
      <c r="R414" s="142">
        <f t="shared" si="72"/>
        <v>0</v>
      </c>
      <c r="S414" s="142">
        <v>0</v>
      </c>
      <c r="T414" s="143">
        <f t="shared" si="73"/>
        <v>0</v>
      </c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R414" s="144" t="s">
        <v>145</v>
      </c>
      <c r="AT414" s="144" t="s">
        <v>141</v>
      </c>
      <c r="AU414" s="144" t="s">
        <v>146</v>
      </c>
      <c r="AY414" s="14" t="s">
        <v>136</v>
      </c>
      <c r="BE414" s="145">
        <f t="shared" si="74"/>
        <v>0</v>
      </c>
      <c r="BF414" s="145">
        <f t="shared" si="75"/>
        <v>0</v>
      </c>
      <c r="BG414" s="145">
        <f t="shared" si="76"/>
        <v>0</v>
      </c>
      <c r="BH414" s="145">
        <f t="shared" si="77"/>
        <v>0</v>
      </c>
      <c r="BI414" s="145">
        <f t="shared" si="78"/>
        <v>0</v>
      </c>
      <c r="BJ414" s="14" t="s">
        <v>146</v>
      </c>
      <c r="BK414" s="145">
        <f t="shared" si="79"/>
        <v>0</v>
      </c>
      <c r="BL414" s="14" t="s">
        <v>145</v>
      </c>
      <c r="BM414" s="144" t="s">
        <v>816</v>
      </c>
    </row>
    <row r="415" spans="1:65" s="2" customFormat="1" ht="16.5" customHeight="1">
      <c r="A415" s="26"/>
      <c r="B415" s="156"/>
      <c r="C415" s="163" t="s">
        <v>817</v>
      </c>
      <c r="D415" s="163" t="s">
        <v>227</v>
      </c>
      <c r="E415" s="164" t="s">
        <v>818</v>
      </c>
      <c r="F415" s="165" t="s">
        <v>819</v>
      </c>
      <c r="G415" s="166" t="s">
        <v>323</v>
      </c>
      <c r="H415" s="167">
        <v>2</v>
      </c>
      <c r="I415" s="168"/>
      <c r="J415" s="168">
        <f t="shared" si="70"/>
        <v>0</v>
      </c>
      <c r="K415" s="146"/>
      <c r="L415" s="147"/>
      <c r="M415" s="148" t="s">
        <v>1</v>
      </c>
      <c r="N415" s="149" t="s">
        <v>35</v>
      </c>
      <c r="O415" s="142">
        <v>0</v>
      </c>
      <c r="P415" s="142">
        <f t="shared" si="71"/>
        <v>0</v>
      </c>
      <c r="Q415" s="142">
        <v>0</v>
      </c>
      <c r="R415" s="142">
        <f t="shared" si="72"/>
        <v>0</v>
      </c>
      <c r="S415" s="142">
        <v>0</v>
      </c>
      <c r="T415" s="143">
        <f t="shared" si="73"/>
        <v>0</v>
      </c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R415" s="144" t="s">
        <v>168</v>
      </c>
      <c r="AT415" s="144" t="s">
        <v>227</v>
      </c>
      <c r="AU415" s="144" t="s">
        <v>146</v>
      </c>
      <c r="AY415" s="14" t="s">
        <v>136</v>
      </c>
      <c r="BE415" s="145">
        <f t="shared" si="74"/>
        <v>0</v>
      </c>
      <c r="BF415" s="145">
        <f t="shared" si="75"/>
        <v>0</v>
      </c>
      <c r="BG415" s="145">
        <f t="shared" si="76"/>
        <v>0</v>
      </c>
      <c r="BH415" s="145">
        <f t="shared" si="77"/>
        <v>0</v>
      </c>
      <c r="BI415" s="145">
        <f t="shared" si="78"/>
        <v>0</v>
      </c>
      <c r="BJ415" s="14" t="s">
        <v>146</v>
      </c>
      <c r="BK415" s="145">
        <f t="shared" si="79"/>
        <v>0</v>
      </c>
      <c r="BL415" s="14" t="s">
        <v>145</v>
      </c>
      <c r="BM415" s="144" t="s">
        <v>820</v>
      </c>
    </row>
    <row r="416" spans="1:65" s="2" customFormat="1" ht="33" customHeight="1">
      <c r="A416" s="26"/>
      <c r="B416" s="156"/>
      <c r="C416" s="157" t="s">
        <v>821</v>
      </c>
      <c r="D416" s="157" t="s">
        <v>141</v>
      </c>
      <c r="E416" s="158" t="s">
        <v>822</v>
      </c>
      <c r="F416" s="159" t="s">
        <v>823</v>
      </c>
      <c r="G416" s="160" t="s">
        <v>323</v>
      </c>
      <c r="H416" s="161">
        <v>195</v>
      </c>
      <c r="I416" s="162"/>
      <c r="J416" s="162">
        <f t="shared" si="70"/>
        <v>0</v>
      </c>
      <c r="K416" s="139"/>
      <c r="L416" s="27"/>
      <c r="M416" s="140" t="s">
        <v>1</v>
      </c>
      <c r="N416" s="141" t="s">
        <v>35</v>
      </c>
      <c r="O416" s="142">
        <v>0</v>
      </c>
      <c r="P416" s="142">
        <f t="shared" si="71"/>
        <v>0</v>
      </c>
      <c r="Q416" s="142">
        <v>0</v>
      </c>
      <c r="R416" s="142">
        <f t="shared" si="72"/>
        <v>0</v>
      </c>
      <c r="S416" s="142">
        <v>0</v>
      </c>
      <c r="T416" s="143">
        <f t="shared" si="73"/>
        <v>0</v>
      </c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R416" s="144" t="s">
        <v>145</v>
      </c>
      <c r="AT416" s="144" t="s">
        <v>141</v>
      </c>
      <c r="AU416" s="144" t="s">
        <v>146</v>
      </c>
      <c r="AY416" s="14" t="s">
        <v>136</v>
      </c>
      <c r="BE416" s="145">
        <f t="shared" si="74"/>
        <v>0</v>
      </c>
      <c r="BF416" s="145">
        <f t="shared" si="75"/>
        <v>0</v>
      </c>
      <c r="BG416" s="145">
        <f t="shared" si="76"/>
        <v>0</v>
      </c>
      <c r="BH416" s="145">
        <f t="shared" si="77"/>
        <v>0</v>
      </c>
      <c r="BI416" s="145">
        <f t="shared" si="78"/>
        <v>0</v>
      </c>
      <c r="BJ416" s="14" t="s">
        <v>146</v>
      </c>
      <c r="BK416" s="145">
        <f t="shared" si="79"/>
        <v>0</v>
      </c>
      <c r="BL416" s="14" t="s">
        <v>145</v>
      </c>
      <c r="BM416" s="144" t="s">
        <v>824</v>
      </c>
    </row>
    <row r="417" spans="1:65" s="2" customFormat="1" ht="24.25" customHeight="1">
      <c r="A417" s="26"/>
      <c r="B417" s="156"/>
      <c r="C417" s="157" t="s">
        <v>825</v>
      </c>
      <c r="D417" s="157" t="s">
        <v>141</v>
      </c>
      <c r="E417" s="158" t="s">
        <v>826</v>
      </c>
      <c r="F417" s="159" t="s">
        <v>827</v>
      </c>
      <c r="G417" s="160" t="s">
        <v>198</v>
      </c>
      <c r="H417" s="161">
        <v>655.20699999999999</v>
      </c>
      <c r="I417" s="162"/>
      <c r="J417" s="162">
        <f t="shared" si="70"/>
        <v>0</v>
      </c>
      <c r="K417" s="139"/>
      <c r="L417" s="27"/>
      <c r="M417" s="140" t="s">
        <v>1</v>
      </c>
      <c r="N417" s="141" t="s">
        <v>35</v>
      </c>
      <c r="O417" s="142">
        <v>0</v>
      </c>
      <c r="P417" s="142">
        <f t="shared" si="71"/>
        <v>0</v>
      </c>
      <c r="Q417" s="142">
        <v>0</v>
      </c>
      <c r="R417" s="142">
        <f t="shared" si="72"/>
        <v>0</v>
      </c>
      <c r="S417" s="142">
        <v>0</v>
      </c>
      <c r="T417" s="143">
        <f t="shared" si="73"/>
        <v>0</v>
      </c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R417" s="144" t="s">
        <v>145</v>
      </c>
      <c r="AT417" s="144" t="s">
        <v>141</v>
      </c>
      <c r="AU417" s="144" t="s">
        <v>146</v>
      </c>
      <c r="AY417" s="14" t="s">
        <v>136</v>
      </c>
      <c r="BE417" s="145">
        <f t="shared" si="74"/>
        <v>0</v>
      </c>
      <c r="BF417" s="145">
        <f t="shared" si="75"/>
        <v>0</v>
      </c>
      <c r="BG417" s="145">
        <f t="shared" si="76"/>
        <v>0</v>
      </c>
      <c r="BH417" s="145">
        <f t="shared" si="77"/>
        <v>0</v>
      </c>
      <c r="BI417" s="145">
        <f t="shared" si="78"/>
        <v>0</v>
      </c>
      <c r="BJ417" s="14" t="s">
        <v>146</v>
      </c>
      <c r="BK417" s="145">
        <f t="shared" si="79"/>
        <v>0</v>
      </c>
      <c r="BL417" s="14" t="s">
        <v>145</v>
      </c>
      <c r="BM417" s="144" t="s">
        <v>828</v>
      </c>
    </row>
    <row r="418" spans="1:65" s="2" customFormat="1" ht="24.25" customHeight="1">
      <c r="A418" s="26"/>
      <c r="B418" s="156"/>
      <c r="C418" s="157" t="s">
        <v>829</v>
      </c>
      <c r="D418" s="157" t="s">
        <v>141</v>
      </c>
      <c r="E418" s="158" t="s">
        <v>830</v>
      </c>
      <c r="F418" s="159" t="s">
        <v>831</v>
      </c>
      <c r="G418" s="160" t="s">
        <v>198</v>
      </c>
      <c r="H418" s="161">
        <v>10.939</v>
      </c>
      <c r="I418" s="162"/>
      <c r="J418" s="162">
        <f t="shared" si="70"/>
        <v>0</v>
      </c>
      <c r="K418" s="139"/>
      <c r="L418" s="27"/>
      <c r="M418" s="140" t="s">
        <v>1</v>
      </c>
      <c r="N418" s="141" t="s">
        <v>35</v>
      </c>
      <c r="O418" s="142">
        <v>0</v>
      </c>
      <c r="P418" s="142">
        <f t="shared" si="71"/>
        <v>0</v>
      </c>
      <c r="Q418" s="142">
        <v>0</v>
      </c>
      <c r="R418" s="142">
        <f t="shared" si="72"/>
        <v>0</v>
      </c>
      <c r="S418" s="142">
        <v>0</v>
      </c>
      <c r="T418" s="143">
        <f t="shared" si="73"/>
        <v>0</v>
      </c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R418" s="144" t="s">
        <v>145</v>
      </c>
      <c r="AT418" s="144" t="s">
        <v>141</v>
      </c>
      <c r="AU418" s="144" t="s">
        <v>146</v>
      </c>
      <c r="AY418" s="14" t="s">
        <v>136</v>
      </c>
      <c r="BE418" s="145">
        <f t="shared" si="74"/>
        <v>0</v>
      </c>
      <c r="BF418" s="145">
        <f t="shared" si="75"/>
        <v>0</v>
      </c>
      <c r="BG418" s="145">
        <f t="shared" si="76"/>
        <v>0</v>
      </c>
      <c r="BH418" s="145">
        <f t="shared" si="77"/>
        <v>0</v>
      </c>
      <c r="BI418" s="145">
        <f t="shared" si="78"/>
        <v>0</v>
      </c>
      <c r="BJ418" s="14" t="s">
        <v>146</v>
      </c>
      <c r="BK418" s="145">
        <f t="shared" si="79"/>
        <v>0</v>
      </c>
      <c r="BL418" s="14" t="s">
        <v>145</v>
      </c>
      <c r="BM418" s="144" t="s">
        <v>832</v>
      </c>
    </row>
    <row r="419" spans="1:65" s="2" customFormat="1" ht="24.25" customHeight="1">
      <c r="A419" s="26"/>
      <c r="B419" s="156"/>
      <c r="C419" s="157" t="s">
        <v>833</v>
      </c>
      <c r="D419" s="157" t="s">
        <v>141</v>
      </c>
      <c r="E419" s="158" t="s">
        <v>834</v>
      </c>
      <c r="F419" s="159" t="s">
        <v>835</v>
      </c>
      <c r="G419" s="160" t="s">
        <v>198</v>
      </c>
      <c r="H419" s="161">
        <v>10.939</v>
      </c>
      <c r="I419" s="162"/>
      <c r="J419" s="162">
        <f t="shared" si="70"/>
        <v>0</v>
      </c>
      <c r="K419" s="139"/>
      <c r="L419" s="27"/>
      <c r="M419" s="140" t="s">
        <v>1</v>
      </c>
      <c r="N419" s="141" t="s">
        <v>35</v>
      </c>
      <c r="O419" s="142">
        <v>0</v>
      </c>
      <c r="P419" s="142">
        <f t="shared" si="71"/>
        <v>0</v>
      </c>
      <c r="Q419" s="142">
        <v>0</v>
      </c>
      <c r="R419" s="142">
        <f t="shared" si="72"/>
        <v>0</v>
      </c>
      <c r="S419" s="142">
        <v>0</v>
      </c>
      <c r="T419" s="143">
        <f t="shared" si="73"/>
        <v>0</v>
      </c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R419" s="144" t="s">
        <v>145</v>
      </c>
      <c r="AT419" s="144" t="s">
        <v>141</v>
      </c>
      <c r="AU419" s="144" t="s">
        <v>146</v>
      </c>
      <c r="AY419" s="14" t="s">
        <v>136</v>
      </c>
      <c r="BE419" s="145">
        <f t="shared" si="74"/>
        <v>0</v>
      </c>
      <c r="BF419" s="145">
        <f t="shared" si="75"/>
        <v>0</v>
      </c>
      <c r="BG419" s="145">
        <f t="shared" si="76"/>
        <v>0</v>
      </c>
      <c r="BH419" s="145">
        <f t="shared" si="77"/>
        <v>0</v>
      </c>
      <c r="BI419" s="145">
        <f t="shared" si="78"/>
        <v>0</v>
      </c>
      <c r="BJ419" s="14" t="s">
        <v>146</v>
      </c>
      <c r="BK419" s="145">
        <f t="shared" si="79"/>
        <v>0</v>
      </c>
      <c r="BL419" s="14" t="s">
        <v>145</v>
      </c>
      <c r="BM419" s="144" t="s">
        <v>836</v>
      </c>
    </row>
    <row r="420" spans="1:65" s="2" customFormat="1" ht="24.25" customHeight="1">
      <c r="A420" s="26"/>
      <c r="B420" s="156"/>
      <c r="C420" s="157" t="s">
        <v>837</v>
      </c>
      <c r="D420" s="157" t="s">
        <v>141</v>
      </c>
      <c r="E420" s="158" t="s">
        <v>838</v>
      </c>
      <c r="F420" s="159" t="s">
        <v>839</v>
      </c>
      <c r="G420" s="160" t="s">
        <v>144</v>
      </c>
      <c r="H420" s="161">
        <v>1573.14</v>
      </c>
      <c r="I420" s="162"/>
      <c r="J420" s="162">
        <f t="shared" si="70"/>
        <v>0</v>
      </c>
      <c r="K420" s="139"/>
      <c r="L420" s="27"/>
      <c r="M420" s="140" t="s">
        <v>1</v>
      </c>
      <c r="N420" s="141" t="s">
        <v>35</v>
      </c>
      <c r="O420" s="142">
        <v>0</v>
      </c>
      <c r="P420" s="142">
        <f t="shared" si="71"/>
        <v>0</v>
      </c>
      <c r="Q420" s="142">
        <v>0</v>
      </c>
      <c r="R420" s="142">
        <f t="shared" si="72"/>
        <v>0</v>
      </c>
      <c r="S420" s="142">
        <v>0</v>
      </c>
      <c r="T420" s="143">
        <f t="shared" si="73"/>
        <v>0</v>
      </c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R420" s="144" t="s">
        <v>145</v>
      </c>
      <c r="AT420" s="144" t="s">
        <v>141</v>
      </c>
      <c r="AU420" s="144" t="s">
        <v>146</v>
      </c>
      <c r="AY420" s="14" t="s">
        <v>136</v>
      </c>
      <c r="BE420" s="145">
        <f t="shared" si="74"/>
        <v>0</v>
      </c>
      <c r="BF420" s="145">
        <f t="shared" si="75"/>
        <v>0</v>
      </c>
      <c r="BG420" s="145">
        <f t="shared" si="76"/>
        <v>0</v>
      </c>
      <c r="BH420" s="145">
        <f t="shared" si="77"/>
        <v>0</v>
      </c>
      <c r="BI420" s="145">
        <f t="shared" si="78"/>
        <v>0</v>
      </c>
      <c r="BJ420" s="14" t="s">
        <v>146</v>
      </c>
      <c r="BK420" s="145">
        <f t="shared" si="79"/>
        <v>0</v>
      </c>
      <c r="BL420" s="14" t="s">
        <v>145</v>
      </c>
      <c r="BM420" s="144" t="s">
        <v>840</v>
      </c>
    </row>
    <row r="421" spans="1:65" s="2" customFormat="1" ht="33" customHeight="1">
      <c r="A421" s="26"/>
      <c r="B421" s="156"/>
      <c r="C421" s="157" t="s">
        <v>841</v>
      </c>
      <c r="D421" s="157" t="s">
        <v>141</v>
      </c>
      <c r="E421" s="158" t="s">
        <v>842</v>
      </c>
      <c r="F421" s="159" t="s">
        <v>843</v>
      </c>
      <c r="G421" s="160" t="s">
        <v>323</v>
      </c>
      <c r="H421" s="161">
        <v>27</v>
      </c>
      <c r="I421" s="162"/>
      <c r="J421" s="162">
        <f t="shared" si="70"/>
        <v>0</v>
      </c>
      <c r="K421" s="139"/>
      <c r="L421" s="27"/>
      <c r="M421" s="140" t="s">
        <v>1</v>
      </c>
      <c r="N421" s="141" t="s">
        <v>35</v>
      </c>
      <c r="O421" s="142">
        <v>0</v>
      </c>
      <c r="P421" s="142">
        <f t="shared" si="71"/>
        <v>0</v>
      </c>
      <c r="Q421" s="142">
        <v>0</v>
      </c>
      <c r="R421" s="142">
        <f t="shared" si="72"/>
        <v>0</v>
      </c>
      <c r="S421" s="142">
        <v>0</v>
      </c>
      <c r="T421" s="143">
        <f t="shared" si="73"/>
        <v>0</v>
      </c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R421" s="144" t="s">
        <v>145</v>
      </c>
      <c r="AT421" s="144" t="s">
        <v>141</v>
      </c>
      <c r="AU421" s="144" t="s">
        <v>146</v>
      </c>
      <c r="AY421" s="14" t="s">
        <v>136</v>
      </c>
      <c r="BE421" s="145">
        <f t="shared" si="74"/>
        <v>0</v>
      </c>
      <c r="BF421" s="145">
        <f t="shared" si="75"/>
        <v>0</v>
      </c>
      <c r="BG421" s="145">
        <f t="shared" si="76"/>
        <v>0</v>
      </c>
      <c r="BH421" s="145">
        <f t="shared" si="77"/>
        <v>0</v>
      </c>
      <c r="BI421" s="145">
        <f t="shared" si="78"/>
        <v>0</v>
      </c>
      <c r="BJ421" s="14" t="s">
        <v>146</v>
      </c>
      <c r="BK421" s="145">
        <f t="shared" si="79"/>
        <v>0</v>
      </c>
      <c r="BL421" s="14" t="s">
        <v>145</v>
      </c>
      <c r="BM421" s="144" t="s">
        <v>844</v>
      </c>
    </row>
    <row r="422" spans="1:65" s="2" customFormat="1" ht="21.75" customHeight="1">
      <c r="A422" s="26"/>
      <c r="B422" s="156"/>
      <c r="C422" s="157" t="s">
        <v>845</v>
      </c>
      <c r="D422" s="157" t="s">
        <v>141</v>
      </c>
      <c r="E422" s="158" t="s">
        <v>846</v>
      </c>
      <c r="F422" s="159" t="s">
        <v>847</v>
      </c>
      <c r="G422" s="160" t="s">
        <v>171</v>
      </c>
      <c r="H422" s="161">
        <v>1783.595</v>
      </c>
      <c r="I422" s="162"/>
      <c r="J422" s="162">
        <f t="shared" si="70"/>
        <v>0</v>
      </c>
      <c r="K422" s="139"/>
      <c r="L422" s="27"/>
      <c r="M422" s="140" t="s">
        <v>1</v>
      </c>
      <c r="N422" s="141" t="s">
        <v>35</v>
      </c>
      <c r="O422" s="142">
        <v>0</v>
      </c>
      <c r="P422" s="142">
        <f t="shared" si="71"/>
        <v>0</v>
      </c>
      <c r="Q422" s="142">
        <v>0</v>
      </c>
      <c r="R422" s="142">
        <f t="shared" si="72"/>
        <v>0</v>
      </c>
      <c r="S422" s="142">
        <v>0</v>
      </c>
      <c r="T422" s="143">
        <f t="shared" si="73"/>
        <v>0</v>
      </c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R422" s="144" t="s">
        <v>145</v>
      </c>
      <c r="AT422" s="144" t="s">
        <v>141</v>
      </c>
      <c r="AU422" s="144" t="s">
        <v>146</v>
      </c>
      <c r="AY422" s="14" t="s">
        <v>136</v>
      </c>
      <c r="BE422" s="145">
        <f t="shared" si="74"/>
        <v>0</v>
      </c>
      <c r="BF422" s="145">
        <f t="shared" si="75"/>
        <v>0</v>
      </c>
      <c r="BG422" s="145">
        <f t="shared" si="76"/>
        <v>0</v>
      </c>
      <c r="BH422" s="145">
        <f t="shared" si="77"/>
        <v>0</v>
      </c>
      <c r="BI422" s="145">
        <f t="shared" si="78"/>
        <v>0</v>
      </c>
      <c r="BJ422" s="14" t="s">
        <v>146</v>
      </c>
      <c r="BK422" s="145">
        <f t="shared" si="79"/>
        <v>0</v>
      </c>
      <c r="BL422" s="14" t="s">
        <v>145</v>
      </c>
      <c r="BM422" s="144" t="s">
        <v>848</v>
      </c>
    </row>
    <row r="423" spans="1:65" s="2" customFormat="1" ht="24.25" customHeight="1">
      <c r="A423" s="26"/>
      <c r="B423" s="156"/>
      <c r="C423" s="157" t="s">
        <v>849</v>
      </c>
      <c r="D423" s="157" t="s">
        <v>141</v>
      </c>
      <c r="E423" s="158" t="s">
        <v>850</v>
      </c>
      <c r="F423" s="159" t="s">
        <v>851</v>
      </c>
      <c r="G423" s="160" t="s">
        <v>171</v>
      </c>
      <c r="H423" s="161">
        <v>1783.595</v>
      </c>
      <c r="I423" s="162"/>
      <c r="J423" s="162">
        <f t="shared" si="70"/>
        <v>0</v>
      </c>
      <c r="K423" s="139"/>
      <c r="L423" s="27"/>
      <c r="M423" s="140" t="s">
        <v>1</v>
      </c>
      <c r="N423" s="141" t="s">
        <v>35</v>
      </c>
      <c r="O423" s="142">
        <v>0</v>
      </c>
      <c r="P423" s="142">
        <f t="shared" si="71"/>
        <v>0</v>
      </c>
      <c r="Q423" s="142">
        <v>0</v>
      </c>
      <c r="R423" s="142">
        <f t="shared" si="72"/>
        <v>0</v>
      </c>
      <c r="S423" s="142">
        <v>0</v>
      </c>
      <c r="T423" s="143">
        <f t="shared" si="73"/>
        <v>0</v>
      </c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R423" s="144" t="s">
        <v>145</v>
      </c>
      <c r="AT423" s="144" t="s">
        <v>141</v>
      </c>
      <c r="AU423" s="144" t="s">
        <v>146</v>
      </c>
      <c r="AY423" s="14" t="s">
        <v>136</v>
      </c>
      <c r="BE423" s="145">
        <f t="shared" si="74"/>
        <v>0</v>
      </c>
      <c r="BF423" s="145">
        <f t="shared" si="75"/>
        <v>0</v>
      </c>
      <c r="BG423" s="145">
        <f t="shared" si="76"/>
        <v>0</v>
      </c>
      <c r="BH423" s="145">
        <f t="shared" si="77"/>
        <v>0</v>
      </c>
      <c r="BI423" s="145">
        <f t="shared" si="78"/>
        <v>0</v>
      </c>
      <c r="BJ423" s="14" t="s">
        <v>146</v>
      </c>
      <c r="BK423" s="145">
        <f t="shared" si="79"/>
        <v>0</v>
      </c>
      <c r="BL423" s="14" t="s">
        <v>145</v>
      </c>
      <c r="BM423" s="144" t="s">
        <v>852</v>
      </c>
    </row>
    <row r="424" spans="1:65" s="2" customFormat="1" ht="24.25" customHeight="1">
      <c r="A424" s="26"/>
      <c r="B424" s="156"/>
      <c r="C424" s="157" t="s">
        <v>853</v>
      </c>
      <c r="D424" s="157" t="s">
        <v>141</v>
      </c>
      <c r="E424" s="158" t="s">
        <v>854</v>
      </c>
      <c r="F424" s="159" t="s">
        <v>855</v>
      </c>
      <c r="G424" s="160" t="s">
        <v>323</v>
      </c>
      <c r="H424" s="161">
        <v>11</v>
      </c>
      <c r="I424" s="162"/>
      <c r="J424" s="162">
        <f t="shared" si="70"/>
        <v>0</v>
      </c>
      <c r="K424" s="139"/>
      <c r="L424" s="27"/>
      <c r="M424" s="140" t="s">
        <v>1</v>
      </c>
      <c r="N424" s="141" t="s">
        <v>35</v>
      </c>
      <c r="O424" s="142">
        <v>0</v>
      </c>
      <c r="P424" s="142">
        <f t="shared" si="71"/>
        <v>0</v>
      </c>
      <c r="Q424" s="142">
        <v>0</v>
      </c>
      <c r="R424" s="142">
        <f t="shared" si="72"/>
        <v>0</v>
      </c>
      <c r="S424" s="142">
        <v>0</v>
      </c>
      <c r="T424" s="143">
        <f t="shared" si="73"/>
        <v>0</v>
      </c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R424" s="144" t="s">
        <v>145</v>
      </c>
      <c r="AT424" s="144" t="s">
        <v>141</v>
      </c>
      <c r="AU424" s="144" t="s">
        <v>146</v>
      </c>
      <c r="AY424" s="14" t="s">
        <v>136</v>
      </c>
      <c r="BE424" s="145">
        <f t="shared" si="74"/>
        <v>0</v>
      </c>
      <c r="BF424" s="145">
        <f t="shared" si="75"/>
        <v>0</v>
      </c>
      <c r="BG424" s="145">
        <f t="shared" si="76"/>
        <v>0</v>
      </c>
      <c r="BH424" s="145">
        <f t="shared" si="77"/>
        <v>0</v>
      </c>
      <c r="BI424" s="145">
        <f t="shared" si="78"/>
        <v>0</v>
      </c>
      <c r="BJ424" s="14" t="s">
        <v>146</v>
      </c>
      <c r="BK424" s="145">
        <f t="shared" si="79"/>
        <v>0</v>
      </c>
      <c r="BL424" s="14" t="s">
        <v>145</v>
      </c>
      <c r="BM424" s="144" t="s">
        <v>856</v>
      </c>
    </row>
    <row r="425" spans="1:65" s="2" customFormat="1" ht="16.5" customHeight="1">
      <c r="A425" s="26"/>
      <c r="B425" s="156"/>
      <c r="C425" s="163" t="s">
        <v>857</v>
      </c>
      <c r="D425" s="163" t="s">
        <v>227</v>
      </c>
      <c r="E425" s="164" t="s">
        <v>858</v>
      </c>
      <c r="F425" s="165" t="s">
        <v>859</v>
      </c>
      <c r="G425" s="166" t="s">
        <v>323</v>
      </c>
      <c r="H425" s="167">
        <v>11</v>
      </c>
      <c r="I425" s="168"/>
      <c r="J425" s="168">
        <f t="shared" si="70"/>
        <v>0</v>
      </c>
      <c r="K425" s="146"/>
      <c r="L425" s="147"/>
      <c r="M425" s="148" t="s">
        <v>1</v>
      </c>
      <c r="N425" s="149" t="s">
        <v>35</v>
      </c>
      <c r="O425" s="142">
        <v>0</v>
      </c>
      <c r="P425" s="142">
        <f t="shared" si="71"/>
        <v>0</v>
      </c>
      <c r="Q425" s="142">
        <v>0</v>
      </c>
      <c r="R425" s="142">
        <f t="shared" si="72"/>
        <v>0</v>
      </c>
      <c r="S425" s="142">
        <v>0</v>
      </c>
      <c r="T425" s="143">
        <f t="shared" si="73"/>
        <v>0</v>
      </c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R425" s="144" t="s">
        <v>168</v>
      </c>
      <c r="AT425" s="144" t="s">
        <v>227</v>
      </c>
      <c r="AU425" s="144" t="s">
        <v>146</v>
      </c>
      <c r="AY425" s="14" t="s">
        <v>136</v>
      </c>
      <c r="BE425" s="145">
        <f t="shared" si="74"/>
        <v>0</v>
      </c>
      <c r="BF425" s="145">
        <f t="shared" si="75"/>
        <v>0</v>
      </c>
      <c r="BG425" s="145">
        <f t="shared" si="76"/>
        <v>0</v>
      </c>
      <c r="BH425" s="145">
        <f t="shared" si="77"/>
        <v>0</v>
      </c>
      <c r="BI425" s="145">
        <f t="shared" si="78"/>
        <v>0</v>
      </c>
      <c r="BJ425" s="14" t="s">
        <v>146</v>
      </c>
      <c r="BK425" s="145">
        <f t="shared" si="79"/>
        <v>0</v>
      </c>
      <c r="BL425" s="14" t="s">
        <v>145</v>
      </c>
      <c r="BM425" s="144" t="s">
        <v>860</v>
      </c>
    </row>
    <row r="426" spans="1:65" s="2" customFormat="1" ht="16.5" customHeight="1">
      <c r="A426" s="26"/>
      <c r="B426" s="156"/>
      <c r="C426" s="163" t="s">
        <v>861</v>
      </c>
      <c r="D426" s="163" t="s">
        <v>227</v>
      </c>
      <c r="E426" s="164" t="s">
        <v>862</v>
      </c>
      <c r="F426" s="165" t="s">
        <v>863</v>
      </c>
      <c r="G426" s="166" t="s">
        <v>323</v>
      </c>
      <c r="H426" s="167">
        <v>6</v>
      </c>
      <c r="I426" s="168"/>
      <c r="J426" s="168">
        <f t="shared" si="70"/>
        <v>0</v>
      </c>
      <c r="K426" s="146"/>
      <c r="L426" s="147"/>
      <c r="M426" s="148" t="s">
        <v>1</v>
      </c>
      <c r="N426" s="149" t="s">
        <v>35</v>
      </c>
      <c r="O426" s="142">
        <v>0</v>
      </c>
      <c r="P426" s="142">
        <f t="shared" si="71"/>
        <v>0</v>
      </c>
      <c r="Q426" s="142">
        <v>0</v>
      </c>
      <c r="R426" s="142">
        <f t="shared" si="72"/>
        <v>0</v>
      </c>
      <c r="S426" s="142">
        <v>0</v>
      </c>
      <c r="T426" s="143">
        <f t="shared" si="73"/>
        <v>0</v>
      </c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R426" s="144" t="s">
        <v>168</v>
      </c>
      <c r="AT426" s="144" t="s">
        <v>227</v>
      </c>
      <c r="AU426" s="144" t="s">
        <v>146</v>
      </c>
      <c r="AY426" s="14" t="s">
        <v>136</v>
      </c>
      <c r="BE426" s="145">
        <f t="shared" si="74"/>
        <v>0</v>
      </c>
      <c r="BF426" s="145">
        <f t="shared" si="75"/>
        <v>0</v>
      </c>
      <c r="BG426" s="145">
        <f t="shared" si="76"/>
        <v>0</v>
      </c>
      <c r="BH426" s="145">
        <f t="shared" si="77"/>
        <v>0</v>
      </c>
      <c r="BI426" s="145">
        <f t="shared" si="78"/>
        <v>0</v>
      </c>
      <c r="BJ426" s="14" t="s">
        <v>146</v>
      </c>
      <c r="BK426" s="145">
        <f t="shared" si="79"/>
        <v>0</v>
      </c>
      <c r="BL426" s="14" t="s">
        <v>145</v>
      </c>
      <c r="BM426" s="144" t="s">
        <v>864</v>
      </c>
    </row>
    <row r="427" spans="1:65" s="2" customFormat="1" ht="16.5" customHeight="1">
      <c r="A427" s="26"/>
      <c r="B427" s="156"/>
      <c r="C427" s="163" t="s">
        <v>865</v>
      </c>
      <c r="D427" s="163" t="s">
        <v>227</v>
      </c>
      <c r="E427" s="164" t="s">
        <v>866</v>
      </c>
      <c r="F427" s="165" t="s">
        <v>867</v>
      </c>
      <c r="G427" s="166" t="s">
        <v>323</v>
      </c>
      <c r="H427" s="167">
        <v>2</v>
      </c>
      <c r="I427" s="168"/>
      <c r="J427" s="168">
        <f t="shared" si="70"/>
        <v>0</v>
      </c>
      <c r="K427" s="146"/>
      <c r="L427" s="147"/>
      <c r="M427" s="148" t="s">
        <v>1</v>
      </c>
      <c r="N427" s="149" t="s">
        <v>35</v>
      </c>
      <c r="O427" s="142">
        <v>0</v>
      </c>
      <c r="P427" s="142">
        <f t="shared" si="71"/>
        <v>0</v>
      </c>
      <c r="Q427" s="142">
        <v>0</v>
      </c>
      <c r="R427" s="142">
        <f t="shared" si="72"/>
        <v>0</v>
      </c>
      <c r="S427" s="142">
        <v>0</v>
      </c>
      <c r="T427" s="143">
        <f t="shared" si="73"/>
        <v>0</v>
      </c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R427" s="144" t="s">
        <v>168</v>
      </c>
      <c r="AT427" s="144" t="s">
        <v>227</v>
      </c>
      <c r="AU427" s="144" t="s">
        <v>146</v>
      </c>
      <c r="AY427" s="14" t="s">
        <v>136</v>
      </c>
      <c r="BE427" s="145">
        <f t="shared" si="74"/>
        <v>0</v>
      </c>
      <c r="BF427" s="145">
        <f t="shared" si="75"/>
        <v>0</v>
      </c>
      <c r="BG427" s="145">
        <f t="shared" si="76"/>
        <v>0</v>
      </c>
      <c r="BH427" s="145">
        <f t="shared" si="77"/>
        <v>0</v>
      </c>
      <c r="BI427" s="145">
        <f t="shared" si="78"/>
        <v>0</v>
      </c>
      <c r="BJ427" s="14" t="s">
        <v>146</v>
      </c>
      <c r="BK427" s="145">
        <f t="shared" si="79"/>
        <v>0</v>
      </c>
      <c r="BL427" s="14" t="s">
        <v>145</v>
      </c>
      <c r="BM427" s="144" t="s">
        <v>868</v>
      </c>
    </row>
    <row r="428" spans="1:65" s="2" customFormat="1" ht="24.25" customHeight="1">
      <c r="A428" s="26"/>
      <c r="B428" s="156"/>
      <c r="C428" s="157" t="s">
        <v>869</v>
      </c>
      <c r="D428" s="157" t="s">
        <v>141</v>
      </c>
      <c r="E428" s="158" t="s">
        <v>870</v>
      </c>
      <c r="F428" s="159" t="s">
        <v>871</v>
      </c>
      <c r="G428" s="160" t="s">
        <v>323</v>
      </c>
      <c r="H428" s="161">
        <v>58</v>
      </c>
      <c r="I428" s="162"/>
      <c r="J428" s="162">
        <f t="shared" si="70"/>
        <v>0</v>
      </c>
      <c r="K428" s="139"/>
      <c r="L428" s="27"/>
      <c r="M428" s="140" t="s">
        <v>1</v>
      </c>
      <c r="N428" s="141" t="s">
        <v>35</v>
      </c>
      <c r="O428" s="142">
        <v>0</v>
      </c>
      <c r="P428" s="142">
        <f t="shared" si="71"/>
        <v>0</v>
      </c>
      <c r="Q428" s="142">
        <v>0</v>
      </c>
      <c r="R428" s="142">
        <f t="shared" si="72"/>
        <v>0</v>
      </c>
      <c r="S428" s="142">
        <v>0</v>
      </c>
      <c r="T428" s="143">
        <f t="shared" si="73"/>
        <v>0</v>
      </c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R428" s="144" t="s">
        <v>145</v>
      </c>
      <c r="AT428" s="144" t="s">
        <v>141</v>
      </c>
      <c r="AU428" s="144" t="s">
        <v>146</v>
      </c>
      <c r="AY428" s="14" t="s">
        <v>136</v>
      </c>
      <c r="BE428" s="145">
        <f t="shared" si="74"/>
        <v>0</v>
      </c>
      <c r="BF428" s="145">
        <f t="shared" si="75"/>
        <v>0</v>
      </c>
      <c r="BG428" s="145">
        <f t="shared" si="76"/>
        <v>0</v>
      </c>
      <c r="BH428" s="145">
        <f t="shared" si="77"/>
        <v>0</v>
      </c>
      <c r="BI428" s="145">
        <f t="shared" si="78"/>
        <v>0</v>
      </c>
      <c r="BJ428" s="14" t="s">
        <v>146</v>
      </c>
      <c r="BK428" s="145">
        <f t="shared" si="79"/>
        <v>0</v>
      </c>
      <c r="BL428" s="14" t="s">
        <v>145</v>
      </c>
      <c r="BM428" s="144" t="s">
        <v>872</v>
      </c>
    </row>
    <row r="429" spans="1:65" s="2" customFormat="1" ht="24.25" customHeight="1">
      <c r="A429" s="26"/>
      <c r="B429" s="156"/>
      <c r="C429" s="163" t="s">
        <v>873</v>
      </c>
      <c r="D429" s="163" t="s">
        <v>227</v>
      </c>
      <c r="E429" s="164" t="s">
        <v>874</v>
      </c>
      <c r="F429" s="165" t="s">
        <v>875</v>
      </c>
      <c r="G429" s="166" t="s">
        <v>323</v>
      </c>
      <c r="H429" s="167">
        <v>116</v>
      </c>
      <c r="I429" s="168"/>
      <c r="J429" s="168">
        <f t="shared" si="70"/>
        <v>0</v>
      </c>
      <c r="K429" s="146"/>
      <c r="L429" s="147"/>
      <c r="M429" s="148" t="s">
        <v>1</v>
      </c>
      <c r="N429" s="149" t="s">
        <v>35</v>
      </c>
      <c r="O429" s="142">
        <v>0</v>
      </c>
      <c r="P429" s="142">
        <f t="shared" si="71"/>
        <v>0</v>
      </c>
      <c r="Q429" s="142">
        <v>0</v>
      </c>
      <c r="R429" s="142">
        <f t="shared" si="72"/>
        <v>0</v>
      </c>
      <c r="S429" s="142">
        <v>0</v>
      </c>
      <c r="T429" s="143">
        <f t="shared" si="73"/>
        <v>0</v>
      </c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R429" s="144" t="s">
        <v>168</v>
      </c>
      <c r="AT429" s="144" t="s">
        <v>227</v>
      </c>
      <c r="AU429" s="144" t="s">
        <v>146</v>
      </c>
      <c r="AY429" s="14" t="s">
        <v>136</v>
      </c>
      <c r="BE429" s="145">
        <f t="shared" si="74"/>
        <v>0</v>
      </c>
      <c r="BF429" s="145">
        <f t="shared" si="75"/>
        <v>0</v>
      </c>
      <c r="BG429" s="145">
        <f t="shared" si="76"/>
        <v>0</v>
      </c>
      <c r="BH429" s="145">
        <f t="shared" si="77"/>
        <v>0</v>
      </c>
      <c r="BI429" s="145">
        <f t="shared" si="78"/>
        <v>0</v>
      </c>
      <c r="BJ429" s="14" t="s">
        <v>146</v>
      </c>
      <c r="BK429" s="145">
        <f t="shared" si="79"/>
        <v>0</v>
      </c>
      <c r="BL429" s="14" t="s">
        <v>145</v>
      </c>
      <c r="BM429" s="144" t="s">
        <v>876</v>
      </c>
    </row>
    <row r="430" spans="1:65" s="2" customFormat="1" ht="24.25" customHeight="1">
      <c r="A430" s="26"/>
      <c r="B430" s="156"/>
      <c r="C430" s="157" t="s">
        <v>877</v>
      </c>
      <c r="D430" s="157" t="s">
        <v>141</v>
      </c>
      <c r="E430" s="158" t="s">
        <v>878</v>
      </c>
      <c r="F430" s="159" t="s">
        <v>879</v>
      </c>
      <c r="G430" s="160" t="s">
        <v>323</v>
      </c>
      <c r="H430" s="161">
        <v>73</v>
      </c>
      <c r="I430" s="162"/>
      <c r="J430" s="162">
        <f t="shared" si="70"/>
        <v>0</v>
      </c>
      <c r="K430" s="139"/>
      <c r="L430" s="27"/>
      <c r="M430" s="140" t="s">
        <v>1</v>
      </c>
      <c r="N430" s="141" t="s">
        <v>35</v>
      </c>
      <c r="O430" s="142">
        <v>0</v>
      </c>
      <c r="P430" s="142">
        <f t="shared" si="71"/>
        <v>0</v>
      </c>
      <c r="Q430" s="142">
        <v>0</v>
      </c>
      <c r="R430" s="142">
        <f t="shared" si="72"/>
        <v>0</v>
      </c>
      <c r="S430" s="142">
        <v>0</v>
      </c>
      <c r="T430" s="143">
        <f t="shared" si="73"/>
        <v>0</v>
      </c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R430" s="144" t="s">
        <v>145</v>
      </c>
      <c r="AT430" s="144" t="s">
        <v>141</v>
      </c>
      <c r="AU430" s="144" t="s">
        <v>146</v>
      </c>
      <c r="AY430" s="14" t="s">
        <v>136</v>
      </c>
      <c r="BE430" s="145">
        <f t="shared" si="74"/>
        <v>0</v>
      </c>
      <c r="BF430" s="145">
        <f t="shared" si="75"/>
        <v>0</v>
      </c>
      <c r="BG430" s="145">
        <f t="shared" si="76"/>
        <v>0</v>
      </c>
      <c r="BH430" s="145">
        <f t="shared" si="77"/>
        <v>0</v>
      </c>
      <c r="BI430" s="145">
        <f t="shared" si="78"/>
        <v>0</v>
      </c>
      <c r="BJ430" s="14" t="s">
        <v>146</v>
      </c>
      <c r="BK430" s="145">
        <f t="shared" si="79"/>
        <v>0</v>
      </c>
      <c r="BL430" s="14" t="s">
        <v>145</v>
      </c>
      <c r="BM430" s="144" t="s">
        <v>880</v>
      </c>
    </row>
    <row r="431" spans="1:65" s="2" customFormat="1" ht="24.25" customHeight="1">
      <c r="A431" s="26"/>
      <c r="B431" s="156"/>
      <c r="C431" s="163" t="s">
        <v>881</v>
      </c>
      <c r="D431" s="163" t="s">
        <v>227</v>
      </c>
      <c r="E431" s="164" t="s">
        <v>882</v>
      </c>
      <c r="F431" s="165" t="s">
        <v>883</v>
      </c>
      <c r="G431" s="166" t="s">
        <v>323</v>
      </c>
      <c r="H431" s="167">
        <v>365</v>
      </c>
      <c r="I431" s="168"/>
      <c r="J431" s="168">
        <f t="shared" si="70"/>
        <v>0</v>
      </c>
      <c r="K431" s="146"/>
      <c r="L431" s="147"/>
      <c r="M431" s="148" t="s">
        <v>1</v>
      </c>
      <c r="N431" s="149" t="s">
        <v>35</v>
      </c>
      <c r="O431" s="142">
        <v>0</v>
      </c>
      <c r="P431" s="142">
        <f t="shared" si="71"/>
        <v>0</v>
      </c>
      <c r="Q431" s="142">
        <v>0</v>
      </c>
      <c r="R431" s="142">
        <f t="shared" si="72"/>
        <v>0</v>
      </c>
      <c r="S431" s="142">
        <v>0</v>
      </c>
      <c r="T431" s="143">
        <f t="shared" si="73"/>
        <v>0</v>
      </c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R431" s="144" t="s">
        <v>168</v>
      </c>
      <c r="AT431" s="144" t="s">
        <v>227</v>
      </c>
      <c r="AU431" s="144" t="s">
        <v>146</v>
      </c>
      <c r="AY431" s="14" t="s">
        <v>136</v>
      </c>
      <c r="BE431" s="145">
        <f t="shared" si="74"/>
        <v>0</v>
      </c>
      <c r="BF431" s="145">
        <f t="shared" si="75"/>
        <v>0</v>
      </c>
      <c r="BG431" s="145">
        <f t="shared" si="76"/>
        <v>0</v>
      </c>
      <c r="BH431" s="145">
        <f t="shared" si="77"/>
        <v>0</v>
      </c>
      <c r="BI431" s="145">
        <f t="shared" si="78"/>
        <v>0</v>
      </c>
      <c r="BJ431" s="14" t="s">
        <v>146</v>
      </c>
      <c r="BK431" s="145">
        <f t="shared" si="79"/>
        <v>0</v>
      </c>
      <c r="BL431" s="14" t="s">
        <v>145</v>
      </c>
      <c r="BM431" s="144" t="s">
        <v>884</v>
      </c>
    </row>
    <row r="432" spans="1:65" s="12" customFormat="1" ht="23" customHeight="1">
      <c r="B432" s="169"/>
      <c r="C432" s="170"/>
      <c r="D432" s="171" t="s">
        <v>68</v>
      </c>
      <c r="E432" s="172" t="s">
        <v>885</v>
      </c>
      <c r="F432" s="172" t="s">
        <v>886</v>
      </c>
      <c r="G432" s="170"/>
      <c r="H432" s="170"/>
      <c r="I432" s="170"/>
      <c r="J432" s="173">
        <f>BK432</f>
        <v>0</v>
      </c>
      <c r="L432" s="127"/>
      <c r="M432" s="131"/>
      <c r="N432" s="132"/>
      <c r="O432" s="132"/>
      <c r="P432" s="133">
        <f>SUM(P433:P450)</f>
        <v>0</v>
      </c>
      <c r="Q432" s="132"/>
      <c r="R432" s="133">
        <f>SUM(R433:R450)</f>
        <v>0</v>
      </c>
      <c r="S432" s="132"/>
      <c r="T432" s="134">
        <f>SUM(T433:T450)</f>
        <v>0</v>
      </c>
      <c r="AR432" s="128" t="s">
        <v>77</v>
      </c>
      <c r="AT432" s="135" t="s">
        <v>68</v>
      </c>
      <c r="AU432" s="135" t="s">
        <v>77</v>
      </c>
      <c r="AY432" s="128" t="s">
        <v>136</v>
      </c>
      <c r="BK432" s="136">
        <f>SUM(BK433:BK450)</f>
        <v>0</v>
      </c>
    </row>
    <row r="433" spans="1:65" s="2" customFormat="1" ht="24.25" customHeight="1">
      <c r="A433" s="26"/>
      <c r="B433" s="156"/>
      <c r="C433" s="157" t="s">
        <v>887</v>
      </c>
      <c r="D433" s="157" t="s">
        <v>141</v>
      </c>
      <c r="E433" s="158" t="s">
        <v>888</v>
      </c>
      <c r="F433" s="159" t="s">
        <v>889</v>
      </c>
      <c r="G433" s="160" t="s">
        <v>144</v>
      </c>
      <c r="H433" s="161">
        <v>8898.09</v>
      </c>
      <c r="I433" s="162"/>
      <c r="J433" s="162">
        <f t="shared" ref="J433:J450" si="80">ROUND(I433*H433,2)</f>
        <v>0</v>
      </c>
      <c r="K433" s="139"/>
      <c r="L433" s="27"/>
      <c r="M433" s="140" t="s">
        <v>1</v>
      </c>
      <c r="N433" s="141" t="s">
        <v>35</v>
      </c>
      <c r="O433" s="142">
        <v>0</v>
      </c>
      <c r="P433" s="142">
        <f t="shared" ref="P433:P450" si="81">O433*H433</f>
        <v>0</v>
      </c>
      <c r="Q433" s="142">
        <v>0</v>
      </c>
      <c r="R433" s="142">
        <f t="shared" ref="R433:R450" si="82">Q433*H433</f>
        <v>0</v>
      </c>
      <c r="S433" s="142">
        <v>0</v>
      </c>
      <c r="T433" s="143">
        <f t="shared" ref="T433:T450" si="83">S433*H433</f>
        <v>0</v>
      </c>
      <c r="U433" s="26"/>
      <c r="V433" s="150"/>
      <c r="W433" s="26"/>
      <c r="X433" s="26"/>
      <c r="Y433" s="26"/>
      <c r="Z433" s="26"/>
      <c r="AA433" s="26"/>
      <c r="AB433" s="26"/>
      <c r="AC433" s="26"/>
      <c r="AD433" s="26"/>
      <c r="AE433" s="26"/>
      <c r="AR433" s="144" t="s">
        <v>145</v>
      </c>
      <c r="AT433" s="144" t="s">
        <v>141</v>
      </c>
      <c r="AU433" s="144" t="s">
        <v>146</v>
      </c>
      <c r="AY433" s="14" t="s">
        <v>136</v>
      </c>
      <c r="BE433" s="145">
        <f t="shared" ref="BE433:BE450" si="84">IF(N433="základná",J433,0)</f>
        <v>0</v>
      </c>
      <c r="BF433" s="145">
        <f t="shared" ref="BF433:BF450" si="85">IF(N433="znížená",J433,0)</f>
        <v>0</v>
      </c>
      <c r="BG433" s="145">
        <f t="shared" ref="BG433:BG450" si="86">IF(N433="zákl. prenesená",J433,0)</f>
        <v>0</v>
      </c>
      <c r="BH433" s="145">
        <f t="shared" ref="BH433:BH450" si="87">IF(N433="zníž. prenesená",J433,0)</f>
        <v>0</v>
      </c>
      <c r="BI433" s="145">
        <f t="shared" ref="BI433:BI450" si="88">IF(N433="nulová",J433,0)</f>
        <v>0</v>
      </c>
      <c r="BJ433" s="14" t="s">
        <v>146</v>
      </c>
      <c r="BK433" s="145">
        <f t="shared" ref="BK433:BK450" si="89">ROUND(I433*H433,2)</f>
        <v>0</v>
      </c>
      <c r="BL433" s="14" t="s">
        <v>145</v>
      </c>
      <c r="BM433" s="144" t="s">
        <v>890</v>
      </c>
    </row>
    <row r="434" spans="1:65" s="2" customFormat="1" ht="24.25" customHeight="1">
      <c r="A434" s="26"/>
      <c r="B434" s="156"/>
      <c r="C434" s="157" t="s">
        <v>891</v>
      </c>
      <c r="D434" s="157" t="s">
        <v>141</v>
      </c>
      <c r="E434" s="158" t="s">
        <v>892</v>
      </c>
      <c r="F434" s="159" t="s">
        <v>893</v>
      </c>
      <c r="G434" s="160" t="s">
        <v>171</v>
      </c>
      <c r="H434" s="161">
        <v>779.13300000000004</v>
      </c>
      <c r="I434" s="162"/>
      <c r="J434" s="162">
        <f t="shared" si="80"/>
        <v>0</v>
      </c>
      <c r="K434" s="139"/>
      <c r="L434" s="27"/>
      <c r="M434" s="140" t="s">
        <v>1</v>
      </c>
      <c r="N434" s="141" t="s">
        <v>35</v>
      </c>
      <c r="O434" s="142">
        <v>0</v>
      </c>
      <c r="P434" s="142">
        <f t="shared" si="81"/>
        <v>0</v>
      </c>
      <c r="Q434" s="142">
        <v>0</v>
      </c>
      <c r="R434" s="142">
        <f t="shared" si="82"/>
        <v>0</v>
      </c>
      <c r="S434" s="142">
        <v>0</v>
      </c>
      <c r="T434" s="143">
        <f t="shared" si="83"/>
        <v>0</v>
      </c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R434" s="144" t="s">
        <v>145</v>
      </c>
      <c r="AT434" s="144" t="s">
        <v>141</v>
      </c>
      <c r="AU434" s="144" t="s">
        <v>146</v>
      </c>
      <c r="AY434" s="14" t="s">
        <v>136</v>
      </c>
      <c r="BE434" s="145">
        <f t="shared" si="84"/>
        <v>0</v>
      </c>
      <c r="BF434" s="145">
        <f t="shared" si="85"/>
        <v>0</v>
      </c>
      <c r="BG434" s="145">
        <f t="shared" si="86"/>
        <v>0</v>
      </c>
      <c r="BH434" s="145">
        <f t="shared" si="87"/>
        <v>0</v>
      </c>
      <c r="BI434" s="145">
        <f t="shared" si="88"/>
        <v>0</v>
      </c>
      <c r="BJ434" s="14" t="s">
        <v>146</v>
      </c>
      <c r="BK434" s="145">
        <f t="shared" si="89"/>
        <v>0</v>
      </c>
      <c r="BL434" s="14" t="s">
        <v>145</v>
      </c>
      <c r="BM434" s="144" t="s">
        <v>894</v>
      </c>
    </row>
    <row r="435" spans="1:65" s="2" customFormat="1" ht="24.25" customHeight="1">
      <c r="A435" s="26"/>
      <c r="B435" s="156"/>
      <c r="C435" s="157" t="s">
        <v>895</v>
      </c>
      <c r="D435" s="157" t="s">
        <v>141</v>
      </c>
      <c r="E435" s="158" t="s">
        <v>896</v>
      </c>
      <c r="F435" s="159" t="s">
        <v>897</v>
      </c>
      <c r="G435" s="160" t="s">
        <v>171</v>
      </c>
      <c r="H435" s="161">
        <v>6011.05</v>
      </c>
      <c r="I435" s="162"/>
      <c r="J435" s="162">
        <f t="shared" si="80"/>
        <v>0</v>
      </c>
      <c r="K435" s="139"/>
      <c r="L435" s="27"/>
      <c r="M435" s="140" t="s">
        <v>1</v>
      </c>
      <c r="N435" s="141" t="s">
        <v>35</v>
      </c>
      <c r="O435" s="142">
        <v>0</v>
      </c>
      <c r="P435" s="142">
        <f t="shared" si="81"/>
        <v>0</v>
      </c>
      <c r="Q435" s="142">
        <v>0</v>
      </c>
      <c r="R435" s="142">
        <f t="shared" si="82"/>
        <v>0</v>
      </c>
      <c r="S435" s="142">
        <v>0</v>
      </c>
      <c r="T435" s="143">
        <f t="shared" si="83"/>
        <v>0</v>
      </c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R435" s="144" t="s">
        <v>145</v>
      </c>
      <c r="AT435" s="144" t="s">
        <v>141</v>
      </c>
      <c r="AU435" s="144" t="s">
        <v>146</v>
      </c>
      <c r="AY435" s="14" t="s">
        <v>136</v>
      </c>
      <c r="BE435" s="145">
        <f t="shared" si="84"/>
        <v>0</v>
      </c>
      <c r="BF435" s="145">
        <f t="shared" si="85"/>
        <v>0</v>
      </c>
      <c r="BG435" s="145">
        <f t="shared" si="86"/>
        <v>0</v>
      </c>
      <c r="BH435" s="145">
        <f t="shared" si="87"/>
        <v>0</v>
      </c>
      <c r="BI435" s="145">
        <f t="shared" si="88"/>
        <v>0</v>
      </c>
      <c r="BJ435" s="14" t="s">
        <v>146</v>
      </c>
      <c r="BK435" s="145">
        <f t="shared" si="89"/>
        <v>0</v>
      </c>
      <c r="BL435" s="14" t="s">
        <v>145</v>
      </c>
      <c r="BM435" s="144" t="s">
        <v>898</v>
      </c>
    </row>
    <row r="436" spans="1:65" s="2" customFormat="1" ht="24.25" customHeight="1">
      <c r="A436" s="26"/>
      <c r="B436" s="156"/>
      <c r="C436" s="157" t="s">
        <v>899</v>
      </c>
      <c r="D436" s="157" t="s">
        <v>141</v>
      </c>
      <c r="E436" s="158" t="s">
        <v>900</v>
      </c>
      <c r="F436" s="159" t="s">
        <v>901</v>
      </c>
      <c r="G436" s="160" t="s">
        <v>171</v>
      </c>
      <c r="H436" s="161">
        <v>6944.183</v>
      </c>
      <c r="I436" s="162"/>
      <c r="J436" s="162">
        <f t="shared" si="80"/>
        <v>0</v>
      </c>
      <c r="K436" s="139"/>
      <c r="L436" s="27"/>
      <c r="M436" s="140" t="s">
        <v>1</v>
      </c>
      <c r="N436" s="141" t="s">
        <v>35</v>
      </c>
      <c r="O436" s="142">
        <v>0</v>
      </c>
      <c r="P436" s="142">
        <f t="shared" si="81"/>
        <v>0</v>
      </c>
      <c r="Q436" s="142">
        <v>0</v>
      </c>
      <c r="R436" s="142">
        <f t="shared" si="82"/>
        <v>0</v>
      </c>
      <c r="S436" s="142">
        <v>0</v>
      </c>
      <c r="T436" s="143">
        <f t="shared" si="83"/>
        <v>0</v>
      </c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R436" s="144" t="s">
        <v>145</v>
      </c>
      <c r="AT436" s="144" t="s">
        <v>141</v>
      </c>
      <c r="AU436" s="144" t="s">
        <v>146</v>
      </c>
      <c r="AY436" s="14" t="s">
        <v>136</v>
      </c>
      <c r="BE436" s="145">
        <f t="shared" si="84"/>
        <v>0</v>
      </c>
      <c r="BF436" s="145">
        <f t="shared" si="85"/>
        <v>0</v>
      </c>
      <c r="BG436" s="145">
        <f t="shared" si="86"/>
        <v>0</v>
      </c>
      <c r="BH436" s="145">
        <f t="shared" si="87"/>
        <v>0</v>
      </c>
      <c r="BI436" s="145">
        <f t="shared" si="88"/>
        <v>0</v>
      </c>
      <c r="BJ436" s="14" t="s">
        <v>146</v>
      </c>
      <c r="BK436" s="145">
        <f t="shared" si="89"/>
        <v>0</v>
      </c>
      <c r="BL436" s="14" t="s">
        <v>145</v>
      </c>
      <c r="BM436" s="144" t="s">
        <v>902</v>
      </c>
    </row>
    <row r="437" spans="1:65" s="2" customFormat="1" ht="24.25" customHeight="1">
      <c r="A437" s="26"/>
      <c r="B437" s="156"/>
      <c r="C437" s="157" t="s">
        <v>903</v>
      </c>
      <c r="D437" s="157" t="s">
        <v>141</v>
      </c>
      <c r="E437" s="158" t="s">
        <v>904</v>
      </c>
      <c r="F437" s="159" t="s">
        <v>905</v>
      </c>
      <c r="G437" s="160" t="s">
        <v>171</v>
      </c>
      <c r="H437" s="161">
        <v>321.072</v>
      </c>
      <c r="I437" s="162"/>
      <c r="J437" s="162">
        <f t="shared" si="80"/>
        <v>0</v>
      </c>
      <c r="K437" s="139"/>
      <c r="L437" s="27"/>
      <c r="M437" s="140" t="s">
        <v>1</v>
      </c>
      <c r="N437" s="141" t="s">
        <v>35</v>
      </c>
      <c r="O437" s="142">
        <v>0</v>
      </c>
      <c r="P437" s="142">
        <f t="shared" si="81"/>
        <v>0</v>
      </c>
      <c r="Q437" s="142">
        <v>0</v>
      </c>
      <c r="R437" s="142">
        <f t="shared" si="82"/>
        <v>0</v>
      </c>
      <c r="S437" s="142">
        <v>0</v>
      </c>
      <c r="T437" s="143">
        <f t="shared" si="83"/>
        <v>0</v>
      </c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R437" s="144" t="s">
        <v>145</v>
      </c>
      <c r="AT437" s="144" t="s">
        <v>141</v>
      </c>
      <c r="AU437" s="144" t="s">
        <v>146</v>
      </c>
      <c r="AY437" s="14" t="s">
        <v>136</v>
      </c>
      <c r="BE437" s="145">
        <f t="shared" si="84"/>
        <v>0</v>
      </c>
      <c r="BF437" s="145">
        <f t="shared" si="85"/>
        <v>0</v>
      </c>
      <c r="BG437" s="145">
        <f t="shared" si="86"/>
        <v>0</v>
      </c>
      <c r="BH437" s="145">
        <f t="shared" si="87"/>
        <v>0</v>
      </c>
      <c r="BI437" s="145">
        <f t="shared" si="88"/>
        <v>0</v>
      </c>
      <c r="BJ437" s="14" t="s">
        <v>146</v>
      </c>
      <c r="BK437" s="145">
        <f t="shared" si="89"/>
        <v>0</v>
      </c>
      <c r="BL437" s="14" t="s">
        <v>145</v>
      </c>
      <c r="BM437" s="144" t="s">
        <v>906</v>
      </c>
    </row>
    <row r="438" spans="1:65" s="2" customFormat="1" ht="24.25" customHeight="1">
      <c r="A438" s="26"/>
      <c r="B438" s="156"/>
      <c r="C438" s="157" t="s">
        <v>907</v>
      </c>
      <c r="D438" s="157" t="s">
        <v>141</v>
      </c>
      <c r="E438" s="158" t="s">
        <v>908</v>
      </c>
      <c r="F438" s="159" t="s">
        <v>909</v>
      </c>
      <c r="G438" s="160" t="s">
        <v>171</v>
      </c>
      <c r="H438" s="161">
        <v>321.072</v>
      </c>
      <c r="I438" s="162"/>
      <c r="J438" s="162">
        <f t="shared" si="80"/>
        <v>0</v>
      </c>
      <c r="K438" s="139"/>
      <c r="L438" s="27"/>
      <c r="M438" s="140" t="s">
        <v>1</v>
      </c>
      <c r="N438" s="141" t="s">
        <v>35</v>
      </c>
      <c r="O438" s="142">
        <v>0</v>
      </c>
      <c r="P438" s="142">
        <f t="shared" si="81"/>
        <v>0</v>
      </c>
      <c r="Q438" s="142">
        <v>0</v>
      </c>
      <c r="R438" s="142">
        <f t="shared" si="82"/>
        <v>0</v>
      </c>
      <c r="S438" s="142">
        <v>0</v>
      </c>
      <c r="T438" s="143">
        <f t="shared" si="83"/>
        <v>0</v>
      </c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R438" s="144" t="s">
        <v>145</v>
      </c>
      <c r="AT438" s="144" t="s">
        <v>141</v>
      </c>
      <c r="AU438" s="144" t="s">
        <v>146</v>
      </c>
      <c r="AY438" s="14" t="s">
        <v>136</v>
      </c>
      <c r="BE438" s="145">
        <f t="shared" si="84"/>
        <v>0</v>
      </c>
      <c r="BF438" s="145">
        <f t="shared" si="85"/>
        <v>0</v>
      </c>
      <c r="BG438" s="145">
        <f t="shared" si="86"/>
        <v>0</v>
      </c>
      <c r="BH438" s="145">
        <f t="shared" si="87"/>
        <v>0</v>
      </c>
      <c r="BI438" s="145">
        <f t="shared" si="88"/>
        <v>0</v>
      </c>
      <c r="BJ438" s="14" t="s">
        <v>146</v>
      </c>
      <c r="BK438" s="145">
        <f t="shared" si="89"/>
        <v>0</v>
      </c>
      <c r="BL438" s="14" t="s">
        <v>145</v>
      </c>
      <c r="BM438" s="144" t="s">
        <v>910</v>
      </c>
    </row>
    <row r="439" spans="1:65" s="2" customFormat="1" ht="33" customHeight="1">
      <c r="A439" s="26"/>
      <c r="B439" s="156"/>
      <c r="C439" s="157" t="s">
        <v>911</v>
      </c>
      <c r="D439" s="157" t="s">
        <v>141</v>
      </c>
      <c r="E439" s="158" t="s">
        <v>912</v>
      </c>
      <c r="F439" s="159" t="s">
        <v>913</v>
      </c>
      <c r="G439" s="160" t="s">
        <v>198</v>
      </c>
      <c r="H439" s="161">
        <v>143.93299999999999</v>
      </c>
      <c r="I439" s="162"/>
      <c r="J439" s="162">
        <f t="shared" si="80"/>
        <v>0</v>
      </c>
      <c r="K439" s="139"/>
      <c r="L439" s="27"/>
      <c r="M439" s="140" t="s">
        <v>1</v>
      </c>
      <c r="N439" s="141" t="s">
        <v>35</v>
      </c>
      <c r="O439" s="142">
        <v>0</v>
      </c>
      <c r="P439" s="142">
        <f t="shared" si="81"/>
        <v>0</v>
      </c>
      <c r="Q439" s="142">
        <v>0</v>
      </c>
      <c r="R439" s="142">
        <f t="shared" si="82"/>
        <v>0</v>
      </c>
      <c r="S439" s="142">
        <v>0</v>
      </c>
      <c r="T439" s="143">
        <f t="shared" si="83"/>
        <v>0</v>
      </c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R439" s="144" t="s">
        <v>145</v>
      </c>
      <c r="AT439" s="144" t="s">
        <v>141</v>
      </c>
      <c r="AU439" s="144" t="s">
        <v>146</v>
      </c>
      <c r="AY439" s="14" t="s">
        <v>136</v>
      </c>
      <c r="BE439" s="145">
        <f t="shared" si="84"/>
        <v>0</v>
      </c>
      <c r="BF439" s="145">
        <f t="shared" si="85"/>
        <v>0</v>
      </c>
      <c r="BG439" s="145">
        <f t="shared" si="86"/>
        <v>0</v>
      </c>
      <c r="BH439" s="145">
        <f t="shared" si="87"/>
        <v>0</v>
      </c>
      <c r="BI439" s="145">
        <f t="shared" si="88"/>
        <v>0</v>
      </c>
      <c r="BJ439" s="14" t="s">
        <v>146</v>
      </c>
      <c r="BK439" s="145">
        <f t="shared" si="89"/>
        <v>0</v>
      </c>
      <c r="BL439" s="14" t="s">
        <v>145</v>
      </c>
      <c r="BM439" s="144" t="s">
        <v>914</v>
      </c>
    </row>
    <row r="440" spans="1:65" s="2" customFormat="1" ht="16.5" customHeight="1">
      <c r="A440" s="26"/>
      <c r="B440" s="156"/>
      <c r="C440" s="163" t="s">
        <v>915</v>
      </c>
      <c r="D440" s="163" t="s">
        <v>227</v>
      </c>
      <c r="E440" s="164" t="s">
        <v>734</v>
      </c>
      <c r="F440" s="165" t="s">
        <v>735</v>
      </c>
      <c r="G440" s="166" t="s">
        <v>198</v>
      </c>
      <c r="H440" s="167">
        <v>287.86599999999999</v>
      </c>
      <c r="I440" s="168"/>
      <c r="J440" s="168">
        <f t="shared" si="80"/>
        <v>0</v>
      </c>
      <c r="K440" s="146"/>
      <c r="L440" s="147"/>
      <c r="M440" s="148" t="s">
        <v>1</v>
      </c>
      <c r="N440" s="149" t="s">
        <v>35</v>
      </c>
      <c r="O440" s="142">
        <v>0</v>
      </c>
      <c r="P440" s="142">
        <f t="shared" si="81"/>
        <v>0</v>
      </c>
      <c r="Q440" s="142">
        <v>0</v>
      </c>
      <c r="R440" s="142">
        <f t="shared" si="82"/>
        <v>0</v>
      </c>
      <c r="S440" s="142">
        <v>0</v>
      </c>
      <c r="T440" s="143">
        <f t="shared" si="83"/>
        <v>0</v>
      </c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R440" s="144" t="s">
        <v>168</v>
      </c>
      <c r="AT440" s="144" t="s">
        <v>227</v>
      </c>
      <c r="AU440" s="144" t="s">
        <v>146</v>
      </c>
      <c r="AY440" s="14" t="s">
        <v>136</v>
      </c>
      <c r="BE440" s="145">
        <f t="shared" si="84"/>
        <v>0</v>
      </c>
      <c r="BF440" s="145">
        <f t="shared" si="85"/>
        <v>0</v>
      </c>
      <c r="BG440" s="145">
        <f t="shared" si="86"/>
        <v>0</v>
      </c>
      <c r="BH440" s="145">
        <f t="shared" si="87"/>
        <v>0</v>
      </c>
      <c r="BI440" s="145">
        <f t="shared" si="88"/>
        <v>0</v>
      </c>
      <c r="BJ440" s="14" t="s">
        <v>146</v>
      </c>
      <c r="BK440" s="145">
        <f t="shared" si="89"/>
        <v>0</v>
      </c>
      <c r="BL440" s="14" t="s">
        <v>145</v>
      </c>
      <c r="BM440" s="144" t="s">
        <v>916</v>
      </c>
    </row>
    <row r="441" spans="1:65" s="2" customFormat="1" ht="33" customHeight="1">
      <c r="A441" s="26"/>
      <c r="B441" s="156"/>
      <c r="C441" s="157" t="s">
        <v>917</v>
      </c>
      <c r="D441" s="157" t="s">
        <v>141</v>
      </c>
      <c r="E441" s="158" t="s">
        <v>918</v>
      </c>
      <c r="F441" s="159" t="s">
        <v>919</v>
      </c>
      <c r="G441" s="160" t="s">
        <v>198</v>
      </c>
      <c r="H441" s="161">
        <v>143.93299999999999</v>
      </c>
      <c r="I441" s="162"/>
      <c r="J441" s="162">
        <f t="shared" si="80"/>
        <v>0</v>
      </c>
      <c r="K441" s="139"/>
      <c r="L441" s="27"/>
      <c r="M441" s="140" t="s">
        <v>1</v>
      </c>
      <c r="N441" s="141" t="s">
        <v>35</v>
      </c>
      <c r="O441" s="142">
        <v>0</v>
      </c>
      <c r="P441" s="142">
        <f t="shared" si="81"/>
        <v>0</v>
      </c>
      <c r="Q441" s="142">
        <v>0</v>
      </c>
      <c r="R441" s="142">
        <f t="shared" si="82"/>
        <v>0</v>
      </c>
      <c r="S441" s="142">
        <v>0</v>
      </c>
      <c r="T441" s="143">
        <f t="shared" si="83"/>
        <v>0</v>
      </c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R441" s="144" t="s">
        <v>145</v>
      </c>
      <c r="AT441" s="144" t="s">
        <v>141</v>
      </c>
      <c r="AU441" s="144" t="s">
        <v>146</v>
      </c>
      <c r="AY441" s="14" t="s">
        <v>136</v>
      </c>
      <c r="BE441" s="145">
        <f t="shared" si="84"/>
        <v>0</v>
      </c>
      <c r="BF441" s="145">
        <f t="shared" si="85"/>
        <v>0</v>
      </c>
      <c r="BG441" s="145">
        <f t="shared" si="86"/>
        <v>0</v>
      </c>
      <c r="BH441" s="145">
        <f t="shared" si="87"/>
        <v>0</v>
      </c>
      <c r="BI441" s="145">
        <f t="shared" si="88"/>
        <v>0</v>
      </c>
      <c r="BJ441" s="14" t="s">
        <v>146</v>
      </c>
      <c r="BK441" s="145">
        <f t="shared" si="89"/>
        <v>0</v>
      </c>
      <c r="BL441" s="14" t="s">
        <v>145</v>
      </c>
      <c r="BM441" s="144" t="s">
        <v>920</v>
      </c>
    </row>
    <row r="442" spans="1:65" s="2" customFormat="1" ht="33" customHeight="1">
      <c r="A442" s="26"/>
      <c r="B442" s="156"/>
      <c r="C442" s="157" t="s">
        <v>921</v>
      </c>
      <c r="D442" s="157" t="s">
        <v>141</v>
      </c>
      <c r="E442" s="158" t="s">
        <v>922</v>
      </c>
      <c r="F442" s="159" t="s">
        <v>923</v>
      </c>
      <c r="G442" s="160" t="s">
        <v>198</v>
      </c>
      <c r="H442" s="161">
        <v>0.27300000000000002</v>
      </c>
      <c r="I442" s="162"/>
      <c r="J442" s="162">
        <f t="shared" si="80"/>
        <v>0</v>
      </c>
      <c r="K442" s="139"/>
      <c r="L442" s="27"/>
      <c r="M442" s="140" t="s">
        <v>1</v>
      </c>
      <c r="N442" s="141" t="s">
        <v>35</v>
      </c>
      <c r="O442" s="142">
        <v>0</v>
      </c>
      <c r="P442" s="142">
        <f t="shared" si="81"/>
        <v>0</v>
      </c>
      <c r="Q442" s="142">
        <v>0</v>
      </c>
      <c r="R442" s="142">
        <f t="shared" si="82"/>
        <v>0</v>
      </c>
      <c r="S442" s="142">
        <v>0</v>
      </c>
      <c r="T442" s="143">
        <f t="shared" si="83"/>
        <v>0</v>
      </c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R442" s="144" t="s">
        <v>145</v>
      </c>
      <c r="AT442" s="144" t="s">
        <v>141</v>
      </c>
      <c r="AU442" s="144" t="s">
        <v>146</v>
      </c>
      <c r="AY442" s="14" t="s">
        <v>136</v>
      </c>
      <c r="BE442" s="145">
        <f t="shared" si="84"/>
        <v>0</v>
      </c>
      <c r="BF442" s="145">
        <f t="shared" si="85"/>
        <v>0</v>
      </c>
      <c r="BG442" s="145">
        <f t="shared" si="86"/>
        <v>0</v>
      </c>
      <c r="BH442" s="145">
        <f t="shared" si="87"/>
        <v>0</v>
      </c>
      <c r="BI442" s="145">
        <f t="shared" si="88"/>
        <v>0</v>
      </c>
      <c r="BJ442" s="14" t="s">
        <v>146</v>
      </c>
      <c r="BK442" s="145">
        <f t="shared" si="89"/>
        <v>0</v>
      </c>
      <c r="BL442" s="14" t="s">
        <v>145</v>
      </c>
      <c r="BM442" s="144" t="s">
        <v>924</v>
      </c>
    </row>
    <row r="443" spans="1:65" s="2" customFormat="1" ht="33" customHeight="1">
      <c r="A443" s="26"/>
      <c r="B443" s="156"/>
      <c r="C443" s="157" t="s">
        <v>925</v>
      </c>
      <c r="D443" s="157" t="s">
        <v>141</v>
      </c>
      <c r="E443" s="158" t="s">
        <v>926</v>
      </c>
      <c r="F443" s="159" t="s">
        <v>927</v>
      </c>
      <c r="G443" s="160" t="s">
        <v>144</v>
      </c>
      <c r="H443" s="161">
        <v>33.301000000000002</v>
      </c>
      <c r="I443" s="162"/>
      <c r="J443" s="162">
        <f t="shared" si="80"/>
        <v>0</v>
      </c>
      <c r="K443" s="139"/>
      <c r="L443" s="27"/>
      <c r="M443" s="140" t="s">
        <v>1</v>
      </c>
      <c r="N443" s="141" t="s">
        <v>35</v>
      </c>
      <c r="O443" s="142">
        <v>0</v>
      </c>
      <c r="P443" s="142">
        <f t="shared" si="81"/>
        <v>0</v>
      </c>
      <c r="Q443" s="142">
        <v>0</v>
      </c>
      <c r="R443" s="142">
        <f t="shared" si="82"/>
        <v>0</v>
      </c>
      <c r="S443" s="142">
        <v>0</v>
      </c>
      <c r="T443" s="143">
        <f t="shared" si="83"/>
        <v>0</v>
      </c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R443" s="144" t="s">
        <v>145</v>
      </c>
      <c r="AT443" s="144" t="s">
        <v>141</v>
      </c>
      <c r="AU443" s="144" t="s">
        <v>146</v>
      </c>
      <c r="AY443" s="14" t="s">
        <v>136</v>
      </c>
      <c r="BE443" s="145">
        <f t="shared" si="84"/>
        <v>0</v>
      </c>
      <c r="BF443" s="145">
        <f t="shared" si="85"/>
        <v>0</v>
      </c>
      <c r="BG443" s="145">
        <f t="shared" si="86"/>
        <v>0</v>
      </c>
      <c r="BH443" s="145">
        <f t="shared" si="87"/>
        <v>0</v>
      </c>
      <c r="BI443" s="145">
        <f t="shared" si="88"/>
        <v>0</v>
      </c>
      <c r="BJ443" s="14" t="s">
        <v>146</v>
      </c>
      <c r="BK443" s="145">
        <f t="shared" si="89"/>
        <v>0</v>
      </c>
      <c r="BL443" s="14" t="s">
        <v>145</v>
      </c>
      <c r="BM443" s="144" t="s">
        <v>928</v>
      </c>
    </row>
    <row r="444" spans="1:65" s="2" customFormat="1" ht="24.25" customHeight="1">
      <c r="A444" s="26"/>
      <c r="B444" s="156"/>
      <c r="C444" s="157" t="s">
        <v>929</v>
      </c>
      <c r="D444" s="157" t="s">
        <v>141</v>
      </c>
      <c r="E444" s="158" t="s">
        <v>930</v>
      </c>
      <c r="F444" s="159" t="s">
        <v>931</v>
      </c>
      <c r="G444" s="160" t="s">
        <v>932</v>
      </c>
      <c r="H444" s="161">
        <v>399</v>
      </c>
      <c r="I444" s="162"/>
      <c r="J444" s="162">
        <f t="shared" si="80"/>
        <v>0</v>
      </c>
      <c r="K444" s="139"/>
      <c r="L444" s="27"/>
      <c r="M444" s="140" t="s">
        <v>1</v>
      </c>
      <c r="N444" s="141" t="s">
        <v>35</v>
      </c>
      <c r="O444" s="142">
        <v>0</v>
      </c>
      <c r="P444" s="142">
        <f t="shared" si="81"/>
        <v>0</v>
      </c>
      <c r="Q444" s="142">
        <v>0</v>
      </c>
      <c r="R444" s="142">
        <f t="shared" si="82"/>
        <v>0</v>
      </c>
      <c r="S444" s="142">
        <v>0</v>
      </c>
      <c r="T444" s="143">
        <f t="shared" si="83"/>
        <v>0</v>
      </c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R444" s="144" t="s">
        <v>145</v>
      </c>
      <c r="AT444" s="144" t="s">
        <v>141</v>
      </c>
      <c r="AU444" s="144" t="s">
        <v>146</v>
      </c>
      <c r="AY444" s="14" t="s">
        <v>136</v>
      </c>
      <c r="BE444" s="145">
        <f t="shared" si="84"/>
        <v>0</v>
      </c>
      <c r="BF444" s="145">
        <f t="shared" si="85"/>
        <v>0</v>
      </c>
      <c r="BG444" s="145">
        <f t="shared" si="86"/>
        <v>0</v>
      </c>
      <c r="BH444" s="145">
        <f t="shared" si="87"/>
        <v>0</v>
      </c>
      <c r="BI444" s="145">
        <f t="shared" si="88"/>
        <v>0</v>
      </c>
      <c r="BJ444" s="14" t="s">
        <v>146</v>
      </c>
      <c r="BK444" s="145">
        <f t="shared" si="89"/>
        <v>0</v>
      </c>
      <c r="BL444" s="14" t="s">
        <v>145</v>
      </c>
      <c r="BM444" s="144" t="s">
        <v>933</v>
      </c>
    </row>
    <row r="445" spans="1:65" s="2" customFormat="1" ht="24.25" customHeight="1">
      <c r="A445" s="26"/>
      <c r="B445" s="156"/>
      <c r="C445" s="157" t="s">
        <v>934</v>
      </c>
      <c r="D445" s="157" t="s">
        <v>141</v>
      </c>
      <c r="E445" s="158" t="s">
        <v>935</v>
      </c>
      <c r="F445" s="159" t="s">
        <v>936</v>
      </c>
      <c r="G445" s="160" t="s">
        <v>932</v>
      </c>
      <c r="H445" s="161">
        <v>66</v>
      </c>
      <c r="I445" s="162"/>
      <c r="J445" s="162">
        <f t="shared" si="80"/>
        <v>0</v>
      </c>
      <c r="K445" s="139"/>
      <c r="L445" s="27"/>
      <c r="M445" s="140" t="s">
        <v>1</v>
      </c>
      <c r="N445" s="141" t="s">
        <v>35</v>
      </c>
      <c r="O445" s="142">
        <v>0</v>
      </c>
      <c r="P445" s="142">
        <f t="shared" si="81"/>
        <v>0</v>
      </c>
      <c r="Q445" s="142">
        <v>0</v>
      </c>
      <c r="R445" s="142">
        <f t="shared" si="82"/>
        <v>0</v>
      </c>
      <c r="S445" s="142">
        <v>0</v>
      </c>
      <c r="T445" s="143">
        <f t="shared" si="83"/>
        <v>0</v>
      </c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R445" s="144" t="s">
        <v>145</v>
      </c>
      <c r="AT445" s="144" t="s">
        <v>141</v>
      </c>
      <c r="AU445" s="144" t="s">
        <v>146</v>
      </c>
      <c r="AY445" s="14" t="s">
        <v>136</v>
      </c>
      <c r="BE445" s="145">
        <f t="shared" si="84"/>
        <v>0</v>
      </c>
      <c r="BF445" s="145">
        <f t="shared" si="85"/>
        <v>0</v>
      </c>
      <c r="BG445" s="145">
        <f t="shared" si="86"/>
        <v>0</v>
      </c>
      <c r="BH445" s="145">
        <f t="shared" si="87"/>
        <v>0</v>
      </c>
      <c r="BI445" s="145">
        <f t="shared" si="88"/>
        <v>0</v>
      </c>
      <c r="BJ445" s="14" t="s">
        <v>146</v>
      </c>
      <c r="BK445" s="145">
        <f t="shared" si="89"/>
        <v>0</v>
      </c>
      <c r="BL445" s="14" t="s">
        <v>145</v>
      </c>
      <c r="BM445" s="144" t="s">
        <v>937</v>
      </c>
    </row>
    <row r="446" spans="1:65" s="2" customFormat="1" ht="24.25" customHeight="1">
      <c r="A446" s="26"/>
      <c r="B446" s="156"/>
      <c r="C446" s="157" t="s">
        <v>938</v>
      </c>
      <c r="D446" s="157" t="s">
        <v>141</v>
      </c>
      <c r="E446" s="158" t="s">
        <v>939</v>
      </c>
      <c r="F446" s="159" t="s">
        <v>940</v>
      </c>
      <c r="G446" s="160" t="s">
        <v>932</v>
      </c>
      <c r="H446" s="161">
        <v>230</v>
      </c>
      <c r="I446" s="162"/>
      <c r="J446" s="162">
        <f t="shared" si="80"/>
        <v>0</v>
      </c>
      <c r="K446" s="139"/>
      <c r="L446" s="27"/>
      <c r="M446" s="140" t="s">
        <v>1</v>
      </c>
      <c r="N446" s="141" t="s">
        <v>35</v>
      </c>
      <c r="O446" s="142">
        <v>0</v>
      </c>
      <c r="P446" s="142">
        <f t="shared" si="81"/>
        <v>0</v>
      </c>
      <c r="Q446" s="142">
        <v>0</v>
      </c>
      <c r="R446" s="142">
        <f t="shared" si="82"/>
        <v>0</v>
      </c>
      <c r="S446" s="142">
        <v>0</v>
      </c>
      <c r="T446" s="143">
        <f t="shared" si="83"/>
        <v>0</v>
      </c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R446" s="144" t="s">
        <v>145</v>
      </c>
      <c r="AT446" s="144" t="s">
        <v>141</v>
      </c>
      <c r="AU446" s="144" t="s">
        <v>146</v>
      </c>
      <c r="AY446" s="14" t="s">
        <v>136</v>
      </c>
      <c r="BE446" s="145">
        <f t="shared" si="84"/>
        <v>0</v>
      </c>
      <c r="BF446" s="145">
        <f t="shared" si="85"/>
        <v>0</v>
      </c>
      <c r="BG446" s="145">
        <f t="shared" si="86"/>
        <v>0</v>
      </c>
      <c r="BH446" s="145">
        <f t="shared" si="87"/>
        <v>0</v>
      </c>
      <c r="BI446" s="145">
        <f t="shared" si="88"/>
        <v>0</v>
      </c>
      <c r="BJ446" s="14" t="s">
        <v>146</v>
      </c>
      <c r="BK446" s="145">
        <f t="shared" si="89"/>
        <v>0</v>
      </c>
      <c r="BL446" s="14" t="s">
        <v>145</v>
      </c>
      <c r="BM446" s="144" t="s">
        <v>941</v>
      </c>
    </row>
    <row r="447" spans="1:65" s="2" customFormat="1" ht="24.25" customHeight="1">
      <c r="A447" s="26"/>
      <c r="B447" s="156"/>
      <c r="C447" s="157" t="s">
        <v>942</v>
      </c>
      <c r="D447" s="157" t="s">
        <v>141</v>
      </c>
      <c r="E447" s="158" t="s">
        <v>943</v>
      </c>
      <c r="F447" s="159" t="s">
        <v>944</v>
      </c>
      <c r="G447" s="160" t="s">
        <v>932</v>
      </c>
      <c r="H447" s="161">
        <v>191</v>
      </c>
      <c r="I447" s="162"/>
      <c r="J447" s="162">
        <f t="shared" si="80"/>
        <v>0</v>
      </c>
      <c r="K447" s="139"/>
      <c r="L447" s="27"/>
      <c r="M447" s="140" t="s">
        <v>1</v>
      </c>
      <c r="N447" s="141" t="s">
        <v>35</v>
      </c>
      <c r="O447" s="142">
        <v>0</v>
      </c>
      <c r="P447" s="142">
        <f t="shared" si="81"/>
        <v>0</v>
      </c>
      <c r="Q447" s="142">
        <v>0</v>
      </c>
      <c r="R447" s="142">
        <f t="shared" si="82"/>
        <v>0</v>
      </c>
      <c r="S447" s="142">
        <v>0</v>
      </c>
      <c r="T447" s="143">
        <f t="shared" si="83"/>
        <v>0</v>
      </c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R447" s="144" t="s">
        <v>145</v>
      </c>
      <c r="AT447" s="144" t="s">
        <v>141</v>
      </c>
      <c r="AU447" s="144" t="s">
        <v>146</v>
      </c>
      <c r="AY447" s="14" t="s">
        <v>136</v>
      </c>
      <c r="BE447" s="145">
        <f t="shared" si="84"/>
        <v>0</v>
      </c>
      <c r="BF447" s="145">
        <f t="shared" si="85"/>
        <v>0</v>
      </c>
      <c r="BG447" s="145">
        <f t="shared" si="86"/>
        <v>0</v>
      </c>
      <c r="BH447" s="145">
        <f t="shared" si="87"/>
        <v>0</v>
      </c>
      <c r="BI447" s="145">
        <f t="shared" si="88"/>
        <v>0</v>
      </c>
      <c r="BJ447" s="14" t="s">
        <v>146</v>
      </c>
      <c r="BK447" s="145">
        <f t="shared" si="89"/>
        <v>0</v>
      </c>
      <c r="BL447" s="14" t="s">
        <v>145</v>
      </c>
      <c r="BM447" s="144" t="s">
        <v>945</v>
      </c>
    </row>
    <row r="448" spans="1:65" s="2" customFormat="1" ht="24.25" customHeight="1">
      <c r="A448" s="26"/>
      <c r="B448" s="156"/>
      <c r="C448" s="157" t="s">
        <v>946</v>
      </c>
      <c r="D448" s="157" t="s">
        <v>141</v>
      </c>
      <c r="E448" s="158" t="s">
        <v>947</v>
      </c>
      <c r="F448" s="159" t="s">
        <v>948</v>
      </c>
      <c r="G448" s="160" t="s">
        <v>285</v>
      </c>
      <c r="H448" s="161">
        <v>3877.375</v>
      </c>
      <c r="I448" s="162"/>
      <c r="J448" s="162">
        <f t="shared" si="80"/>
        <v>0</v>
      </c>
      <c r="K448" s="139"/>
      <c r="L448" s="27"/>
      <c r="M448" s="140" t="s">
        <v>1</v>
      </c>
      <c r="N448" s="141" t="s">
        <v>35</v>
      </c>
      <c r="O448" s="142">
        <v>0</v>
      </c>
      <c r="P448" s="142">
        <f t="shared" si="81"/>
        <v>0</v>
      </c>
      <c r="Q448" s="142">
        <v>0</v>
      </c>
      <c r="R448" s="142">
        <f t="shared" si="82"/>
        <v>0</v>
      </c>
      <c r="S448" s="142">
        <v>0</v>
      </c>
      <c r="T448" s="143">
        <f t="shared" si="83"/>
        <v>0</v>
      </c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R448" s="144" t="s">
        <v>145</v>
      </c>
      <c r="AT448" s="144" t="s">
        <v>141</v>
      </c>
      <c r="AU448" s="144" t="s">
        <v>146</v>
      </c>
      <c r="AY448" s="14" t="s">
        <v>136</v>
      </c>
      <c r="BE448" s="145">
        <f t="shared" si="84"/>
        <v>0</v>
      </c>
      <c r="BF448" s="145">
        <f t="shared" si="85"/>
        <v>0</v>
      </c>
      <c r="BG448" s="145">
        <f t="shared" si="86"/>
        <v>0</v>
      </c>
      <c r="BH448" s="145">
        <f t="shared" si="87"/>
        <v>0</v>
      </c>
      <c r="BI448" s="145">
        <f t="shared" si="88"/>
        <v>0</v>
      </c>
      <c r="BJ448" s="14" t="s">
        <v>146</v>
      </c>
      <c r="BK448" s="145">
        <f t="shared" si="89"/>
        <v>0</v>
      </c>
      <c r="BL448" s="14" t="s">
        <v>145</v>
      </c>
      <c r="BM448" s="144" t="s">
        <v>949</v>
      </c>
    </row>
    <row r="449" spans="1:65" s="2" customFormat="1" ht="21.75" customHeight="1">
      <c r="A449" s="26"/>
      <c r="B449" s="156"/>
      <c r="C449" s="157" t="s">
        <v>950</v>
      </c>
      <c r="D449" s="157" t="s">
        <v>141</v>
      </c>
      <c r="E449" s="158" t="s">
        <v>951</v>
      </c>
      <c r="F449" s="159" t="s">
        <v>952</v>
      </c>
      <c r="G449" s="160" t="s">
        <v>285</v>
      </c>
      <c r="H449" s="161">
        <v>34896.375</v>
      </c>
      <c r="I449" s="162"/>
      <c r="J449" s="162">
        <f t="shared" si="80"/>
        <v>0</v>
      </c>
      <c r="K449" s="139"/>
      <c r="L449" s="27"/>
      <c r="M449" s="140" t="s">
        <v>1</v>
      </c>
      <c r="N449" s="141" t="s">
        <v>35</v>
      </c>
      <c r="O449" s="142">
        <v>0</v>
      </c>
      <c r="P449" s="142">
        <f t="shared" si="81"/>
        <v>0</v>
      </c>
      <c r="Q449" s="142">
        <v>0</v>
      </c>
      <c r="R449" s="142">
        <f t="shared" si="82"/>
        <v>0</v>
      </c>
      <c r="S449" s="142">
        <v>0</v>
      </c>
      <c r="T449" s="143">
        <f t="shared" si="83"/>
        <v>0</v>
      </c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R449" s="144" t="s">
        <v>145</v>
      </c>
      <c r="AT449" s="144" t="s">
        <v>141</v>
      </c>
      <c r="AU449" s="144" t="s">
        <v>146</v>
      </c>
      <c r="AY449" s="14" t="s">
        <v>136</v>
      </c>
      <c r="BE449" s="145">
        <f t="shared" si="84"/>
        <v>0</v>
      </c>
      <c r="BF449" s="145">
        <f t="shared" si="85"/>
        <v>0</v>
      </c>
      <c r="BG449" s="145">
        <f t="shared" si="86"/>
        <v>0</v>
      </c>
      <c r="BH449" s="145">
        <f t="shared" si="87"/>
        <v>0</v>
      </c>
      <c r="BI449" s="145">
        <f t="shared" si="88"/>
        <v>0</v>
      </c>
      <c r="BJ449" s="14" t="s">
        <v>146</v>
      </c>
      <c r="BK449" s="145">
        <f t="shared" si="89"/>
        <v>0</v>
      </c>
      <c r="BL449" s="14" t="s">
        <v>145</v>
      </c>
      <c r="BM449" s="144" t="s">
        <v>953</v>
      </c>
    </row>
    <row r="450" spans="1:65" s="2" customFormat="1" ht="24.25" customHeight="1">
      <c r="A450" s="26"/>
      <c r="B450" s="156"/>
      <c r="C450" s="157" t="s">
        <v>954</v>
      </c>
      <c r="D450" s="157" t="s">
        <v>141</v>
      </c>
      <c r="E450" s="158" t="s">
        <v>955</v>
      </c>
      <c r="F450" s="159" t="s">
        <v>956</v>
      </c>
      <c r="G450" s="160" t="s">
        <v>285</v>
      </c>
      <c r="H450" s="161">
        <v>3877.375</v>
      </c>
      <c r="I450" s="162"/>
      <c r="J450" s="162">
        <f t="shared" si="80"/>
        <v>0</v>
      </c>
      <c r="K450" s="139"/>
      <c r="L450" s="27"/>
      <c r="M450" s="140" t="s">
        <v>1</v>
      </c>
      <c r="N450" s="141" t="s">
        <v>35</v>
      </c>
      <c r="O450" s="142">
        <v>0</v>
      </c>
      <c r="P450" s="142">
        <f t="shared" si="81"/>
        <v>0</v>
      </c>
      <c r="Q450" s="142">
        <v>0</v>
      </c>
      <c r="R450" s="142">
        <f t="shared" si="82"/>
        <v>0</v>
      </c>
      <c r="S450" s="142">
        <v>0</v>
      </c>
      <c r="T450" s="143">
        <f t="shared" si="83"/>
        <v>0</v>
      </c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R450" s="144" t="s">
        <v>145</v>
      </c>
      <c r="AT450" s="144" t="s">
        <v>141</v>
      </c>
      <c r="AU450" s="144" t="s">
        <v>146</v>
      </c>
      <c r="AY450" s="14" t="s">
        <v>136</v>
      </c>
      <c r="BE450" s="145">
        <f t="shared" si="84"/>
        <v>0</v>
      </c>
      <c r="BF450" s="145">
        <f t="shared" si="85"/>
        <v>0</v>
      </c>
      <c r="BG450" s="145">
        <f t="shared" si="86"/>
        <v>0</v>
      </c>
      <c r="BH450" s="145">
        <f t="shared" si="87"/>
        <v>0</v>
      </c>
      <c r="BI450" s="145">
        <f t="shared" si="88"/>
        <v>0</v>
      </c>
      <c r="BJ450" s="14" t="s">
        <v>146</v>
      </c>
      <c r="BK450" s="145">
        <f t="shared" si="89"/>
        <v>0</v>
      </c>
      <c r="BL450" s="14" t="s">
        <v>145</v>
      </c>
      <c r="BM450" s="144" t="s">
        <v>957</v>
      </c>
    </row>
    <row r="451" spans="1:65" s="12" customFormat="1" ht="23" customHeight="1">
      <c r="B451" s="169"/>
      <c r="C451" s="170"/>
      <c r="D451" s="171" t="s">
        <v>68</v>
      </c>
      <c r="E451" s="172" t="s">
        <v>958</v>
      </c>
      <c r="F451" s="172" t="s">
        <v>959</v>
      </c>
      <c r="G451" s="170"/>
      <c r="H451" s="170"/>
      <c r="I451" s="170"/>
      <c r="J451" s="173">
        <f>BK451</f>
        <v>0</v>
      </c>
      <c r="L451" s="127"/>
      <c r="M451" s="131"/>
      <c r="N451" s="132"/>
      <c r="O451" s="132"/>
      <c r="P451" s="133">
        <f>SUM(P452:P453)</f>
        <v>0</v>
      </c>
      <c r="Q451" s="132"/>
      <c r="R451" s="133">
        <f>SUM(R452:R453)</f>
        <v>0</v>
      </c>
      <c r="S451" s="132"/>
      <c r="T451" s="134">
        <f>SUM(T452:T453)</f>
        <v>0</v>
      </c>
      <c r="AR451" s="128" t="s">
        <v>77</v>
      </c>
      <c r="AT451" s="135" t="s">
        <v>68</v>
      </c>
      <c r="AU451" s="135" t="s">
        <v>77</v>
      </c>
      <c r="AY451" s="128" t="s">
        <v>136</v>
      </c>
      <c r="BK451" s="136">
        <f>SUM(BK452:BK453)</f>
        <v>0</v>
      </c>
    </row>
    <row r="452" spans="1:65" s="2" customFormat="1" ht="33" customHeight="1">
      <c r="A452" s="26"/>
      <c r="B452" s="156"/>
      <c r="C452" s="157" t="s">
        <v>960</v>
      </c>
      <c r="D452" s="157" t="s">
        <v>141</v>
      </c>
      <c r="E452" s="158" t="s">
        <v>961</v>
      </c>
      <c r="F452" s="159" t="s">
        <v>962</v>
      </c>
      <c r="G452" s="160" t="s">
        <v>285</v>
      </c>
      <c r="H452" s="161">
        <v>7470.982</v>
      </c>
      <c r="I452" s="162"/>
      <c r="J452" s="162">
        <f>ROUND(I452*H452,2)</f>
        <v>0</v>
      </c>
      <c r="K452" s="139"/>
      <c r="L452" s="27"/>
      <c r="M452" s="140" t="s">
        <v>1</v>
      </c>
      <c r="N452" s="141" t="s">
        <v>35</v>
      </c>
      <c r="O452" s="142">
        <v>0</v>
      </c>
      <c r="P452" s="142">
        <f>O452*H452</f>
        <v>0</v>
      </c>
      <c r="Q452" s="142">
        <v>0</v>
      </c>
      <c r="R452" s="142">
        <f>Q452*H452</f>
        <v>0</v>
      </c>
      <c r="S452" s="142">
        <v>0</v>
      </c>
      <c r="T452" s="143">
        <f>S452*H452</f>
        <v>0</v>
      </c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R452" s="144" t="s">
        <v>145</v>
      </c>
      <c r="AT452" s="144" t="s">
        <v>141</v>
      </c>
      <c r="AU452" s="144" t="s">
        <v>146</v>
      </c>
      <c r="AY452" s="14" t="s">
        <v>136</v>
      </c>
      <c r="BE452" s="145">
        <f>IF(N452="základná",J452,0)</f>
        <v>0</v>
      </c>
      <c r="BF452" s="145">
        <f>IF(N452="znížená",J452,0)</f>
        <v>0</v>
      </c>
      <c r="BG452" s="145">
        <f>IF(N452="zákl. prenesená",J452,0)</f>
        <v>0</v>
      </c>
      <c r="BH452" s="145">
        <f>IF(N452="zníž. prenesená",J452,0)</f>
        <v>0</v>
      </c>
      <c r="BI452" s="145">
        <f>IF(N452="nulová",J452,0)</f>
        <v>0</v>
      </c>
      <c r="BJ452" s="14" t="s">
        <v>146</v>
      </c>
      <c r="BK452" s="145">
        <f>ROUND(I452*H452,2)</f>
        <v>0</v>
      </c>
      <c r="BL452" s="14" t="s">
        <v>145</v>
      </c>
      <c r="BM452" s="144" t="s">
        <v>963</v>
      </c>
    </row>
    <row r="453" spans="1:65" s="2" customFormat="1" ht="33" customHeight="1">
      <c r="A453" s="26"/>
      <c r="B453" s="156"/>
      <c r="C453" s="157" t="s">
        <v>964</v>
      </c>
      <c r="D453" s="157" t="s">
        <v>141</v>
      </c>
      <c r="E453" s="158" t="s">
        <v>965</v>
      </c>
      <c r="F453" s="159" t="s">
        <v>966</v>
      </c>
      <c r="G453" s="160" t="s">
        <v>285</v>
      </c>
      <c r="H453" s="161">
        <v>5744.59</v>
      </c>
      <c r="I453" s="162"/>
      <c r="J453" s="162">
        <f>ROUND(I453*H453,2)</f>
        <v>0</v>
      </c>
      <c r="K453" s="139"/>
      <c r="L453" s="27"/>
      <c r="M453" s="140" t="s">
        <v>1</v>
      </c>
      <c r="N453" s="141" t="s">
        <v>35</v>
      </c>
      <c r="O453" s="142">
        <v>0</v>
      </c>
      <c r="P453" s="142">
        <f>O453*H453</f>
        <v>0</v>
      </c>
      <c r="Q453" s="142">
        <v>0</v>
      </c>
      <c r="R453" s="142">
        <f>Q453*H453</f>
        <v>0</v>
      </c>
      <c r="S453" s="142">
        <v>0</v>
      </c>
      <c r="T453" s="143">
        <f>S453*H453</f>
        <v>0</v>
      </c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R453" s="144" t="s">
        <v>145</v>
      </c>
      <c r="AT453" s="144" t="s">
        <v>141</v>
      </c>
      <c r="AU453" s="144" t="s">
        <v>146</v>
      </c>
      <c r="AY453" s="14" t="s">
        <v>136</v>
      </c>
      <c r="BE453" s="145">
        <f>IF(N453="základná",J453,0)</f>
        <v>0</v>
      </c>
      <c r="BF453" s="145">
        <f>IF(N453="znížená",J453,0)</f>
        <v>0</v>
      </c>
      <c r="BG453" s="145">
        <f>IF(N453="zákl. prenesená",J453,0)</f>
        <v>0</v>
      </c>
      <c r="BH453" s="145">
        <f>IF(N453="zníž. prenesená",J453,0)</f>
        <v>0</v>
      </c>
      <c r="BI453" s="145">
        <f>IF(N453="nulová",J453,0)</f>
        <v>0</v>
      </c>
      <c r="BJ453" s="14" t="s">
        <v>146</v>
      </c>
      <c r="BK453" s="145">
        <f>ROUND(I453*H453,2)</f>
        <v>0</v>
      </c>
      <c r="BL453" s="14" t="s">
        <v>145</v>
      </c>
      <c r="BM453" s="144" t="s">
        <v>967</v>
      </c>
    </row>
    <row r="454" spans="1:65" s="12" customFormat="1" ht="23" customHeight="1">
      <c r="B454" s="169"/>
      <c r="C454" s="170"/>
      <c r="D454" s="171" t="s">
        <v>68</v>
      </c>
      <c r="E454" s="172" t="s">
        <v>968</v>
      </c>
      <c r="F454" s="172" t="s">
        <v>969</v>
      </c>
      <c r="G454" s="170"/>
      <c r="H454" s="170"/>
      <c r="I454" s="170"/>
      <c r="J454" s="173">
        <f>BK454</f>
        <v>0</v>
      </c>
      <c r="L454" s="127"/>
      <c r="M454" s="131"/>
      <c r="N454" s="132"/>
      <c r="O454" s="132"/>
      <c r="P454" s="133">
        <v>0</v>
      </c>
      <c r="Q454" s="132"/>
      <c r="R454" s="133">
        <v>0</v>
      </c>
      <c r="S454" s="132"/>
      <c r="T454" s="134">
        <v>0</v>
      </c>
      <c r="AR454" s="128" t="s">
        <v>146</v>
      </c>
      <c r="AT454" s="135" t="s">
        <v>68</v>
      </c>
      <c r="AU454" s="135" t="s">
        <v>77</v>
      </c>
      <c r="AY454" s="128" t="s">
        <v>136</v>
      </c>
      <c r="BK454" s="136">
        <v>0</v>
      </c>
    </row>
    <row r="455" spans="1:65" s="12" customFormat="1" ht="23" customHeight="1">
      <c r="B455" s="169"/>
      <c r="C455" s="170"/>
      <c r="D455" s="171" t="s">
        <v>68</v>
      </c>
      <c r="E455" s="172" t="s">
        <v>970</v>
      </c>
      <c r="F455" s="172" t="s">
        <v>971</v>
      </c>
      <c r="G455" s="170"/>
      <c r="H455" s="170"/>
      <c r="I455" s="170"/>
      <c r="J455" s="173">
        <f>BK455</f>
        <v>0</v>
      </c>
      <c r="L455" s="127"/>
      <c r="M455" s="131"/>
      <c r="N455" s="132"/>
      <c r="O455" s="132"/>
      <c r="P455" s="133">
        <f>SUM(P456:P458)</f>
        <v>0</v>
      </c>
      <c r="Q455" s="132"/>
      <c r="R455" s="133">
        <f>SUM(R456:R458)</f>
        <v>0</v>
      </c>
      <c r="S455" s="132"/>
      <c r="T455" s="134">
        <f>SUM(T456:T458)</f>
        <v>0</v>
      </c>
      <c r="AR455" s="128" t="s">
        <v>77</v>
      </c>
      <c r="AT455" s="135" t="s">
        <v>68</v>
      </c>
      <c r="AU455" s="135" t="s">
        <v>77</v>
      </c>
      <c r="AY455" s="128" t="s">
        <v>136</v>
      </c>
      <c r="BK455" s="136">
        <f>SUM(BK456:BK458)</f>
        <v>0</v>
      </c>
    </row>
    <row r="456" spans="1:65" s="2" customFormat="1" ht="24.25" customHeight="1">
      <c r="A456" s="26"/>
      <c r="B456" s="156"/>
      <c r="C456" s="157" t="s">
        <v>972</v>
      </c>
      <c r="D456" s="157" t="s">
        <v>141</v>
      </c>
      <c r="E456" s="158" t="s">
        <v>973</v>
      </c>
      <c r="F456" s="159" t="s">
        <v>974</v>
      </c>
      <c r="G456" s="160" t="s">
        <v>144</v>
      </c>
      <c r="H456" s="161">
        <v>37.792999999999999</v>
      </c>
      <c r="I456" s="162"/>
      <c r="J456" s="162">
        <f>ROUND(I456*H456,2)</f>
        <v>0</v>
      </c>
      <c r="K456" s="139"/>
      <c r="L456" s="27"/>
      <c r="M456" s="140" t="s">
        <v>1</v>
      </c>
      <c r="N456" s="141" t="s">
        <v>35</v>
      </c>
      <c r="O456" s="142">
        <v>0</v>
      </c>
      <c r="P456" s="142">
        <f>O456*H456</f>
        <v>0</v>
      </c>
      <c r="Q456" s="142">
        <v>0</v>
      </c>
      <c r="R456" s="142">
        <f>Q456*H456</f>
        <v>0</v>
      </c>
      <c r="S456" s="142">
        <v>0</v>
      </c>
      <c r="T456" s="143">
        <f>S456*H456</f>
        <v>0</v>
      </c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R456" s="144" t="s">
        <v>145</v>
      </c>
      <c r="AT456" s="144" t="s">
        <v>141</v>
      </c>
      <c r="AU456" s="144" t="s">
        <v>146</v>
      </c>
      <c r="AY456" s="14" t="s">
        <v>136</v>
      </c>
      <c r="BE456" s="145">
        <f>IF(N456="základná",J456,0)</f>
        <v>0</v>
      </c>
      <c r="BF456" s="145">
        <f>IF(N456="znížená",J456,0)</f>
        <v>0</v>
      </c>
      <c r="BG456" s="145">
        <f>IF(N456="zákl. prenesená",J456,0)</f>
        <v>0</v>
      </c>
      <c r="BH456" s="145">
        <f>IF(N456="zníž. prenesená",J456,0)</f>
        <v>0</v>
      </c>
      <c r="BI456" s="145">
        <f>IF(N456="nulová",J456,0)</f>
        <v>0</v>
      </c>
      <c r="BJ456" s="14" t="s">
        <v>146</v>
      </c>
      <c r="BK456" s="145">
        <f>ROUND(I456*H456,2)</f>
        <v>0</v>
      </c>
      <c r="BL456" s="14" t="s">
        <v>145</v>
      </c>
      <c r="BM456" s="144" t="s">
        <v>975</v>
      </c>
    </row>
    <row r="457" spans="1:65" s="2" customFormat="1" ht="24.25" customHeight="1">
      <c r="A457" s="26"/>
      <c r="B457" s="156"/>
      <c r="C457" s="163" t="s">
        <v>976</v>
      </c>
      <c r="D457" s="163" t="s">
        <v>227</v>
      </c>
      <c r="E457" s="164" t="s">
        <v>977</v>
      </c>
      <c r="F457" s="165" t="s">
        <v>978</v>
      </c>
      <c r="G457" s="166" t="s">
        <v>294</v>
      </c>
      <c r="H457" s="167">
        <v>56.69</v>
      </c>
      <c r="I457" s="168"/>
      <c r="J457" s="168">
        <f>ROUND(I457*H457,2)</f>
        <v>0</v>
      </c>
      <c r="K457" s="146"/>
      <c r="L457" s="147"/>
      <c r="M457" s="148" t="s">
        <v>1</v>
      </c>
      <c r="N457" s="149" t="s">
        <v>35</v>
      </c>
      <c r="O457" s="142">
        <v>0</v>
      </c>
      <c r="P457" s="142">
        <f>O457*H457</f>
        <v>0</v>
      </c>
      <c r="Q457" s="142">
        <v>0</v>
      </c>
      <c r="R457" s="142">
        <f>Q457*H457</f>
        <v>0</v>
      </c>
      <c r="S457" s="142">
        <v>0</v>
      </c>
      <c r="T457" s="143">
        <f>S457*H457</f>
        <v>0</v>
      </c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R457" s="144" t="s">
        <v>168</v>
      </c>
      <c r="AT457" s="144" t="s">
        <v>227</v>
      </c>
      <c r="AU457" s="144" t="s">
        <v>146</v>
      </c>
      <c r="AY457" s="14" t="s">
        <v>136</v>
      </c>
      <c r="BE457" s="145">
        <f>IF(N457="základná",J457,0)</f>
        <v>0</v>
      </c>
      <c r="BF457" s="145">
        <f>IF(N457="znížená",J457,0)</f>
        <v>0</v>
      </c>
      <c r="BG457" s="145">
        <f>IF(N457="zákl. prenesená",J457,0)</f>
        <v>0</v>
      </c>
      <c r="BH457" s="145">
        <f>IF(N457="zníž. prenesená",J457,0)</f>
        <v>0</v>
      </c>
      <c r="BI457" s="145">
        <f>IF(N457="nulová",J457,0)</f>
        <v>0</v>
      </c>
      <c r="BJ457" s="14" t="s">
        <v>146</v>
      </c>
      <c r="BK457" s="145">
        <f>ROUND(I457*H457,2)</f>
        <v>0</v>
      </c>
      <c r="BL457" s="14" t="s">
        <v>145</v>
      </c>
      <c r="BM457" s="144" t="s">
        <v>979</v>
      </c>
    </row>
    <row r="458" spans="1:65" s="2" customFormat="1" ht="24.25" customHeight="1">
      <c r="A458" s="26"/>
      <c r="B458" s="156"/>
      <c r="C458" s="157" t="s">
        <v>980</v>
      </c>
      <c r="D458" s="157" t="s">
        <v>141</v>
      </c>
      <c r="E458" s="158" t="s">
        <v>981</v>
      </c>
      <c r="F458" s="159" t="s">
        <v>982</v>
      </c>
      <c r="G458" s="160" t="s">
        <v>1</v>
      </c>
      <c r="H458" s="161">
        <v>1</v>
      </c>
      <c r="I458" s="162"/>
      <c r="J458" s="162">
        <f>ROUND(I458*H458,2)</f>
        <v>0</v>
      </c>
      <c r="K458" s="139"/>
      <c r="L458" s="27"/>
      <c r="M458" s="140" t="s">
        <v>1</v>
      </c>
      <c r="N458" s="141" t="s">
        <v>35</v>
      </c>
      <c r="O458" s="142">
        <v>0</v>
      </c>
      <c r="P458" s="142">
        <f>O458*H458</f>
        <v>0</v>
      </c>
      <c r="Q458" s="142">
        <v>0</v>
      </c>
      <c r="R458" s="142">
        <f>Q458*H458</f>
        <v>0</v>
      </c>
      <c r="S458" s="142">
        <v>0</v>
      </c>
      <c r="T458" s="143">
        <f>S458*H458</f>
        <v>0</v>
      </c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R458" s="144" t="s">
        <v>145</v>
      </c>
      <c r="AT458" s="144" t="s">
        <v>141</v>
      </c>
      <c r="AU458" s="144" t="s">
        <v>146</v>
      </c>
      <c r="AY458" s="14" t="s">
        <v>136</v>
      </c>
      <c r="BE458" s="145">
        <f>IF(N458="základná",J458,0)</f>
        <v>0</v>
      </c>
      <c r="BF458" s="145">
        <f>IF(N458="znížená",J458,0)</f>
        <v>0</v>
      </c>
      <c r="BG458" s="145">
        <f>IF(N458="zákl. prenesená",J458,0)</f>
        <v>0</v>
      </c>
      <c r="BH458" s="145">
        <f>IF(N458="zníž. prenesená",J458,0)</f>
        <v>0</v>
      </c>
      <c r="BI458" s="145">
        <f>IF(N458="nulová",J458,0)</f>
        <v>0</v>
      </c>
      <c r="BJ458" s="14" t="s">
        <v>146</v>
      </c>
      <c r="BK458" s="145">
        <f>ROUND(I458*H458,2)</f>
        <v>0</v>
      </c>
      <c r="BL458" s="14" t="s">
        <v>145</v>
      </c>
      <c r="BM458" s="144" t="s">
        <v>983</v>
      </c>
    </row>
    <row r="459" spans="1:65" s="12" customFormat="1" ht="23" customHeight="1">
      <c r="B459" s="169"/>
      <c r="C459" s="170"/>
      <c r="D459" s="171" t="s">
        <v>68</v>
      </c>
      <c r="E459" s="172" t="s">
        <v>984</v>
      </c>
      <c r="F459" s="172" t="s">
        <v>985</v>
      </c>
      <c r="G459" s="170"/>
      <c r="H459" s="170"/>
      <c r="I459" s="170"/>
      <c r="J459" s="173">
        <f>BK459</f>
        <v>0</v>
      </c>
      <c r="L459" s="127"/>
      <c r="M459" s="131"/>
      <c r="N459" s="132"/>
      <c r="O459" s="132"/>
      <c r="P459" s="133">
        <f>SUM(P460:P462)</f>
        <v>0</v>
      </c>
      <c r="Q459" s="132"/>
      <c r="R459" s="133">
        <f>SUM(R460:R462)</f>
        <v>0</v>
      </c>
      <c r="S459" s="132"/>
      <c r="T459" s="134">
        <f>SUM(T460:T462)</f>
        <v>0</v>
      </c>
      <c r="AR459" s="128" t="s">
        <v>77</v>
      </c>
      <c r="AT459" s="135" t="s">
        <v>68</v>
      </c>
      <c r="AU459" s="135" t="s">
        <v>77</v>
      </c>
      <c r="AY459" s="128" t="s">
        <v>136</v>
      </c>
      <c r="BK459" s="136">
        <f>SUM(BK460:BK462)</f>
        <v>0</v>
      </c>
    </row>
    <row r="460" spans="1:65" s="2" customFormat="1" ht="24.25" customHeight="1">
      <c r="A460" s="26"/>
      <c r="B460" s="156"/>
      <c r="C460" s="163" t="s">
        <v>986</v>
      </c>
      <c r="D460" s="163" t="s">
        <v>227</v>
      </c>
      <c r="E460" s="164" t="s">
        <v>987</v>
      </c>
      <c r="F460" s="165" t="s">
        <v>988</v>
      </c>
      <c r="G460" s="166" t="s">
        <v>323</v>
      </c>
      <c r="H460" s="167">
        <v>2</v>
      </c>
      <c r="I460" s="168"/>
      <c r="J460" s="168">
        <f>ROUND(I460*H460,2)</f>
        <v>0</v>
      </c>
      <c r="K460" s="146"/>
      <c r="L460" s="147"/>
      <c r="M460" s="148" t="s">
        <v>1</v>
      </c>
      <c r="N460" s="149" t="s">
        <v>35</v>
      </c>
      <c r="O460" s="142">
        <v>0</v>
      </c>
      <c r="P460" s="142">
        <f>O460*H460</f>
        <v>0</v>
      </c>
      <c r="Q460" s="142">
        <v>0</v>
      </c>
      <c r="R460" s="142">
        <f>Q460*H460</f>
        <v>0</v>
      </c>
      <c r="S460" s="142">
        <v>0</v>
      </c>
      <c r="T460" s="143">
        <f>S460*H460</f>
        <v>0</v>
      </c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R460" s="144" t="s">
        <v>168</v>
      </c>
      <c r="AT460" s="144" t="s">
        <v>227</v>
      </c>
      <c r="AU460" s="144" t="s">
        <v>146</v>
      </c>
      <c r="AY460" s="14" t="s">
        <v>136</v>
      </c>
      <c r="BE460" s="145">
        <f>IF(N460="základná",J460,0)</f>
        <v>0</v>
      </c>
      <c r="BF460" s="145">
        <f>IF(N460="znížená",J460,0)</f>
        <v>0</v>
      </c>
      <c r="BG460" s="145">
        <f>IF(N460="zákl. prenesená",J460,0)</f>
        <v>0</v>
      </c>
      <c r="BH460" s="145">
        <f>IF(N460="zníž. prenesená",J460,0)</f>
        <v>0</v>
      </c>
      <c r="BI460" s="145">
        <f>IF(N460="nulová",J460,0)</f>
        <v>0</v>
      </c>
      <c r="BJ460" s="14" t="s">
        <v>146</v>
      </c>
      <c r="BK460" s="145">
        <f>ROUND(I460*H460,2)</f>
        <v>0</v>
      </c>
      <c r="BL460" s="14" t="s">
        <v>145</v>
      </c>
      <c r="BM460" s="144" t="s">
        <v>989</v>
      </c>
    </row>
    <row r="461" spans="1:65" s="2" customFormat="1" ht="24.25" customHeight="1">
      <c r="A461" s="26"/>
      <c r="B461" s="156"/>
      <c r="C461" s="163" t="s">
        <v>990</v>
      </c>
      <c r="D461" s="163" t="s">
        <v>227</v>
      </c>
      <c r="E461" s="164" t="s">
        <v>991</v>
      </c>
      <c r="F461" s="165" t="s">
        <v>992</v>
      </c>
      <c r="G461" s="166" t="s">
        <v>323</v>
      </c>
      <c r="H461" s="167">
        <v>2</v>
      </c>
      <c r="I461" s="168"/>
      <c r="J461" s="168">
        <f>ROUND(I461*H461,2)</f>
        <v>0</v>
      </c>
      <c r="K461" s="146"/>
      <c r="L461" s="147"/>
      <c r="M461" s="148" t="s">
        <v>1</v>
      </c>
      <c r="N461" s="149" t="s">
        <v>35</v>
      </c>
      <c r="O461" s="142">
        <v>0</v>
      </c>
      <c r="P461" s="142">
        <f>O461*H461</f>
        <v>0</v>
      </c>
      <c r="Q461" s="142">
        <v>0</v>
      </c>
      <c r="R461" s="142">
        <f>Q461*H461</f>
        <v>0</v>
      </c>
      <c r="S461" s="142">
        <v>0</v>
      </c>
      <c r="T461" s="143">
        <f>S461*H461</f>
        <v>0</v>
      </c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R461" s="144" t="s">
        <v>168</v>
      </c>
      <c r="AT461" s="144" t="s">
        <v>227</v>
      </c>
      <c r="AU461" s="144" t="s">
        <v>146</v>
      </c>
      <c r="AY461" s="14" t="s">
        <v>136</v>
      </c>
      <c r="BE461" s="145">
        <f>IF(N461="základná",J461,0)</f>
        <v>0</v>
      </c>
      <c r="BF461" s="145">
        <f>IF(N461="znížená",J461,0)</f>
        <v>0</v>
      </c>
      <c r="BG461" s="145">
        <f>IF(N461="zákl. prenesená",J461,0)</f>
        <v>0</v>
      </c>
      <c r="BH461" s="145">
        <f>IF(N461="zníž. prenesená",J461,0)</f>
        <v>0</v>
      </c>
      <c r="BI461" s="145">
        <f>IF(N461="nulová",J461,0)</f>
        <v>0</v>
      </c>
      <c r="BJ461" s="14" t="s">
        <v>146</v>
      </c>
      <c r="BK461" s="145">
        <f>ROUND(I461*H461,2)</f>
        <v>0</v>
      </c>
      <c r="BL461" s="14" t="s">
        <v>145</v>
      </c>
      <c r="BM461" s="144" t="s">
        <v>993</v>
      </c>
    </row>
    <row r="462" spans="1:65" s="2" customFormat="1" ht="24.25" customHeight="1">
      <c r="A462" s="26"/>
      <c r="B462" s="156"/>
      <c r="C462" s="157" t="s">
        <v>994</v>
      </c>
      <c r="D462" s="157" t="s">
        <v>141</v>
      </c>
      <c r="E462" s="158" t="s">
        <v>995</v>
      </c>
      <c r="F462" s="159" t="s">
        <v>996</v>
      </c>
      <c r="G462" s="160" t="s">
        <v>1</v>
      </c>
      <c r="H462" s="161">
        <v>51</v>
      </c>
      <c r="I462" s="162"/>
      <c r="J462" s="162">
        <f>ROUND(I462*H462,2)</f>
        <v>0</v>
      </c>
      <c r="K462" s="139"/>
      <c r="L462" s="27"/>
      <c r="M462" s="140" t="s">
        <v>1</v>
      </c>
      <c r="N462" s="141" t="s">
        <v>35</v>
      </c>
      <c r="O462" s="142">
        <v>0</v>
      </c>
      <c r="P462" s="142">
        <f>O462*H462</f>
        <v>0</v>
      </c>
      <c r="Q462" s="142">
        <v>0</v>
      </c>
      <c r="R462" s="142">
        <f>Q462*H462</f>
        <v>0</v>
      </c>
      <c r="S462" s="142">
        <v>0</v>
      </c>
      <c r="T462" s="143">
        <f>S462*H462</f>
        <v>0</v>
      </c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R462" s="144" t="s">
        <v>145</v>
      </c>
      <c r="AT462" s="144" t="s">
        <v>141</v>
      </c>
      <c r="AU462" s="144" t="s">
        <v>146</v>
      </c>
      <c r="AY462" s="14" t="s">
        <v>136</v>
      </c>
      <c r="BE462" s="145">
        <f>IF(N462="základná",J462,0)</f>
        <v>0</v>
      </c>
      <c r="BF462" s="145">
        <f>IF(N462="znížená",J462,0)</f>
        <v>0</v>
      </c>
      <c r="BG462" s="145">
        <f>IF(N462="zákl. prenesená",J462,0)</f>
        <v>0</v>
      </c>
      <c r="BH462" s="145">
        <f>IF(N462="zníž. prenesená",J462,0)</f>
        <v>0</v>
      </c>
      <c r="BI462" s="145">
        <f>IF(N462="nulová",J462,0)</f>
        <v>0</v>
      </c>
      <c r="BJ462" s="14" t="s">
        <v>146</v>
      </c>
      <c r="BK462" s="145">
        <f>ROUND(I462*H462,2)</f>
        <v>0</v>
      </c>
      <c r="BL462" s="14" t="s">
        <v>145</v>
      </c>
      <c r="BM462" s="144" t="s">
        <v>997</v>
      </c>
    </row>
    <row r="463" spans="1:65" s="12" customFormat="1" ht="23" customHeight="1">
      <c r="B463" s="169"/>
      <c r="C463" s="170"/>
      <c r="D463" s="171" t="s">
        <v>68</v>
      </c>
      <c r="E463" s="172" t="s">
        <v>227</v>
      </c>
      <c r="F463" s="172" t="s">
        <v>998</v>
      </c>
      <c r="G463" s="170"/>
      <c r="H463" s="170"/>
      <c r="I463" s="170"/>
      <c r="J463" s="173">
        <f>BK463</f>
        <v>0</v>
      </c>
      <c r="L463" s="127"/>
      <c r="M463" s="131"/>
      <c r="N463" s="132"/>
      <c r="O463" s="132"/>
      <c r="P463" s="133">
        <v>0</v>
      </c>
      <c r="Q463" s="132"/>
      <c r="R463" s="133">
        <v>0</v>
      </c>
      <c r="S463" s="132"/>
      <c r="T463" s="134">
        <v>0</v>
      </c>
      <c r="AR463" s="128" t="s">
        <v>151</v>
      </c>
      <c r="AT463" s="135" t="s">
        <v>68</v>
      </c>
      <c r="AU463" s="135" t="s">
        <v>77</v>
      </c>
      <c r="AY463" s="128" t="s">
        <v>136</v>
      </c>
      <c r="BK463" s="136">
        <v>0</v>
      </c>
    </row>
    <row r="464" spans="1:65" s="12" customFormat="1" ht="23" customHeight="1">
      <c r="B464" s="169"/>
      <c r="C464" s="170"/>
      <c r="D464" s="171" t="s">
        <v>68</v>
      </c>
      <c r="E464" s="172" t="s">
        <v>999</v>
      </c>
      <c r="F464" s="172" t="s">
        <v>1000</v>
      </c>
      <c r="G464" s="170"/>
      <c r="H464" s="170"/>
      <c r="I464" s="170"/>
      <c r="J464" s="173">
        <f>BK464</f>
        <v>0</v>
      </c>
      <c r="L464" s="127"/>
      <c r="M464" s="131"/>
      <c r="N464" s="132"/>
      <c r="O464" s="132"/>
      <c r="P464" s="133">
        <f>SUM(P465:P470)</f>
        <v>0</v>
      </c>
      <c r="Q464" s="132"/>
      <c r="R464" s="133">
        <f>SUM(R465:R470)</f>
        <v>0</v>
      </c>
      <c r="S464" s="132"/>
      <c r="T464" s="134">
        <f>SUM(T465:T470)</f>
        <v>0</v>
      </c>
      <c r="AR464" s="128" t="s">
        <v>77</v>
      </c>
      <c r="AT464" s="135" t="s">
        <v>68</v>
      </c>
      <c r="AU464" s="135" t="s">
        <v>77</v>
      </c>
      <c r="AY464" s="128" t="s">
        <v>136</v>
      </c>
      <c r="BK464" s="136">
        <f>SUM(BK465:BK470)</f>
        <v>0</v>
      </c>
    </row>
    <row r="465" spans="1:65" s="2" customFormat="1" ht="24.25" customHeight="1">
      <c r="A465" s="26"/>
      <c r="B465" s="156"/>
      <c r="C465" s="157" t="s">
        <v>1001</v>
      </c>
      <c r="D465" s="157" t="s">
        <v>141</v>
      </c>
      <c r="E465" s="158" t="s">
        <v>1002</v>
      </c>
      <c r="F465" s="159" t="s">
        <v>1003</v>
      </c>
      <c r="G465" s="160" t="s">
        <v>171</v>
      </c>
      <c r="H465" s="161">
        <v>19</v>
      </c>
      <c r="I465" s="162"/>
      <c r="J465" s="162">
        <f t="shared" ref="J465:J470" si="90">ROUND(I465*H465,2)</f>
        <v>0</v>
      </c>
      <c r="K465" s="139"/>
      <c r="L465" s="27"/>
      <c r="M465" s="140" t="s">
        <v>1</v>
      </c>
      <c r="N465" s="141" t="s">
        <v>35</v>
      </c>
      <c r="O465" s="142">
        <v>0</v>
      </c>
      <c r="P465" s="142">
        <f t="shared" ref="P465:P470" si="91">O465*H465</f>
        <v>0</v>
      </c>
      <c r="Q465" s="142">
        <v>0</v>
      </c>
      <c r="R465" s="142">
        <f t="shared" ref="R465:R470" si="92">Q465*H465</f>
        <v>0</v>
      </c>
      <c r="S465" s="142">
        <v>0</v>
      </c>
      <c r="T465" s="143">
        <f t="shared" ref="T465:T470" si="93">S465*H465</f>
        <v>0</v>
      </c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R465" s="144" t="s">
        <v>145</v>
      </c>
      <c r="AT465" s="144" t="s">
        <v>141</v>
      </c>
      <c r="AU465" s="144" t="s">
        <v>146</v>
      </c>
      <c r="AY465" s="14" t="s">
        <v>136</v>
      </c>
      <c r="BE465" s="145">
        <f t="shared" ref="BE465:BE470" si="94">IF(N465="základná",J465,0)</f>
        <v>0</v>
      </c>
      <c r="BF465" s="145">
        <f t="shared" ref="BF465:BF470" si="95">IF(N465="znížená",J465,0)</f>
        <v>0</v>
      </c>
      <c r="BG465" s="145">
        <f t="shared" ref="BG465:BG470" si="96">IF(N465="zákl. prenesená",J465,0)</f>
        <v>0</v>
      </c>
      <c r="BH465" s="145">
        <f t="shared" ref="BH465:BH470" si="97">IF(N465="zníž. prenesená",J465,0)</f>
        <v>0</v>
      </c>
      <c r="BI465" s="145">
        <f t="shared" ref="BI465:BI470" si="98">IF(N465="nulová",J465,0)</f>
        <v>0</v>
      </c>
      <c r="BJ465" s="14" t="s">
        <v>146</v>
      </c>
      <c r="BK465" s="145">
        <f t="shared" ref="BK465:BK470" si="99">ROUND(I465*H465,2)</f>
        <v>0</v>
      </c>
      <c r="BL465" s="14" t="s">
        <v>145</v>
      </c>
      <c r="BM465" s="144" t="s">
        <v>1004</v>
      </c>
    </row>
    <row r="466" spans="1:65" s="2" customFormat="1" ht="21.75" customHeight="1">
      <c r="A466" s="26"/>
      <c r="B466" s="156"/>
      <c r="C466" s="163" t="s">
        <v>1005</v>
      </c>
      <c r="D466" s="163" t="s">
        <v>227</v>
      </c>
      <c r="E466" s="164" t="s">
        <v>1006</v>
      </c>
      <c r="F466" s="165" t="s">
        <v>1007</v>
      </c>
      <c r="G466" s="166" t="s">
        <v>294</v>
      </c>
      <c r="H466" s="167">
        <v>3.8</v>
      </c>
      <c r="I466" s="168"/>
      <c r="J466" s="168">
        <f t="shared" si="90"/>
        <v>0</v>
      </c>
      <c r="K466" s="146"/>
      <c r="L466" s="147"/>
      <c r="M466" s="148" t="s">
        <v>1</v>
      </c>
      <c r="N466" s="149" t="s">
        <v>35</v>
      </c>
      <c r="O466" s="142">
        <v>0</v>
      </c>
      <c r="P466" s="142">
        <f t="shared" si="91"/>
        <v>0</v>
      </c>
      <c r="Q466" s="142">
        <v>0</v>
      </c>
      <c r="R466" s="142">
        <f t="shared" si="92"/>
        <v>0</v>
      </c>
      <c r="S466" s="142">
        <v>0</v>
      </c>
      <c r="T466" s="143">
        <f t="shared" si="93"/>
        <v>0</v>
      </c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R466" s="144" t="s">
        <v>168</v>
      </c>
      <c r="AT466" s="144" t="s">
        <v>227</v>
      </c>
      <c r="AU466" s="144" t="s">
        <v>146</v>
      </c>
      <c r="AY466" s="14" t="s">
        <v>136</v>
      </c>
      <c r="BE466" s="145">
        <f t="shared" si="94"/>
        <v>0</v>
      </c>
      <c r="BF466" s="145">
        <f t="shared" si="95"/>
        <v>0</v>
      </c>
      <c r="BG466" s="145">
        <f t="shared" si="96"/>
        <v>0</v>
      </c>
      <c r="BH466" s="145">
        <f t="shared" si="97"/>
        <v>0</v>
      </c>
      <c r="BI466" s="145">
        <f t="shared" si="98"/>
        <v>0</v>
      </c>
      <c r="BJ466" s="14" t="s">
        <v>146</v>
      </c>
      <c r="BK466" s="145">
        <f t="shared" si="99"/>
        <v>0</v>
      </c>
      <c r="BL466" s="14" t="s">
        <v>145</v>
      </c>
      <c r="BM466" s="144" t="s">
        <v>1008</v>
      </c>
    </row>
    <row r="467" spans="1:65" s="2" customFormat="1" ht="21.75" customHeight="1">
      <c r="A467" s="26"/>
      <c r="B467" s="156"/>
      <c r="C467" s="163" t="s">
        <v>1009</v>
      </c>
      <c r="D467" s="163" t="s">
        <v>227</v>
      </c>
      <c r="E467" s="164" t="s">
        <v>1010</v>
      </c>
      <c r="F467" s="165" t="s">
        <v>1011</v>
      </c>
      <c r="G467" s="166" t="s">
        <v>294</v>
      </c>
      <c r="H467" s="167">
        <v>3.8</v>
      </c>
      <c r="I467" s="168"/>
      <c r="J467" s="168">
        <f t="shared" si="90"/>
        <v>0</v>
      </c>
      <c r="K467" s="146"/>
      <c r="L467" s="147"/>
      <c r="M467" s="148" t="s">
        <v>1</v>
      </c>
      <c r="N467" s="149" t="s">
        <v>35</v>
      </c>
      <c r="O467" s="142">
        <v>0</v>
      </c>
      <c r="P467" s="142">
        <f t="shared" si="91"/>
        <v>0</v>
      </c>
      <c r="Q467" s="142">
        <v>0</v>
      </c>
      <c r="R467" s="142">
        <f t="shared" si="92"/>
        <v>0</v>
      </c>
      <c r="S467" s="142">
        <v>0</v>
      </c>
      <c r="T467" s="143">
        <f t="shared" si="93"/>
        <v>0</v>
      </c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R467" s="144" t="s">
        <v>168</v>
      </c>
      <c r="AT467" s="144" t="s">
        <v>227</v>
      </c>
      <c r="AU467" s="144" t="s">
        <v>146</v>
      </c>
      <c r="AY467" s="14" t="s">
        <v>136</v>
      </c>
      <c r="BE467" s="145">
        <f t="shared" si="94"/>
        <v>0</v>
      </c>
      <c r="BF467" s="145">
        <f t="shared" si="95"/>
        <v>0</v>
      </c>
      <c r="BG467" s="145">
        <f t="shared" si="96"/>
        <v>0</v>
      </c>
      <c r="BH467" s="145">
        <f t="shared" si="97"/>
        <v>0</v>
      </c>
      <c r="BI467" s="145">
        <f t="shared" si="98"/>
        <v>0</v>
      </c>
      <c r="BJ467" s="14" t="s">
        <v>146</v>
      </c>
      <c r="BK467" s="145">
        <f t="shared" si="99"/>
        <v>0</v>
      </c>
      <c r="BL467" s="14" t="s">
        <v>145</v>
      </c>
      <c r="BM467" s="144" t="s">
        <v>1012</v>
      </c>
    </row>
    <row r="468" spans="1:65" s="2" customFormat="1" ht="16.5" customHeight="1">
      <c r="A468" s="26"/>
      <c r="B468" s="156"/>
      <c r="C468" s="163" t="s">
        <v>1013</v>
      </c>
      <c r="D468" s="163" t="s">
        <v>227</v>
      </c>
      <c r="E468" s="164" t="s">
        <v>1014</v>
      </c>
      <c r="F468" s="165" t="s">
        <v>1015</v>
      </c>
      <c r="G468" s="166" t="s">
        <v>294</v>
      </c>
      <c r="H468" s="167">
        <v>1.9</v>
      </c>
      <c r="I468" s="168"/>
      <c r="J468" s="168">
        <f t="shared" si="90"/>
        <v>0</v>
      </c>
      <c r="K468" s="146"/>
      <c r="L468" s="147"/>
      <c r="M468" s="148" t="s">
        <v>1</v>
      </c>
      <c r="N468" s="149" t="s">
        <v>35</v>
      </c>
      <c r="O468" s="142">
        <v>0</v>
      </c>
      <c r="P468" s="142">
        <f t="shared" si="91"/>
        <v>0</v>
      </c>
      <c r="Q468" s="142">
        <v>0</v>
      </c>
      <c r="R468" s="142">
        <f t="shared" si="92"/>
        <v>0</v>
      </c>
      <c r="S468" s="142">
        <v>0</v>
      </c>
      <c r="T468" s="143">
        <f t="shared" si="93"/>
        <v>0</v>
      </c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R468" s="144" t="s">
        <v>168</v>
      </c>
      <c r="AT468" s="144" t="s">
        <v>227</v>
      </c>
      <c r="AU468" s="144" t="s">
        <v>146</v>
      </c>
      <c r="AY468" s="14" t="s">
        <v>136</v>
      </c>
      <c r="BE468" s="145">
        <f t="shared" si="94"/>
        <v>0</v>
      </c>
      <c r="BF468" s="145">
        <f t="shared" si="95"/>
        <v>0</v>
      </c>
      <c r="BG468" s="145">
        <f t="shared" si="96"/>
        <v>0</v>
      </c>
      <c r="BH468" s="145">
        <f t="shared" si="97"/>
        <v>0</v>
      </c>
      <c r="BI468" s="145">
        <f t="shared" si="98"/>
        <v>0</v>
      </c>
      <c r="BJ468" s="14" t="s">
        <v>146</v>
      </c>
      <c r="BK468" s="145">
        <f t="shared" si="99"/>
        <v>0</v>
      </c>
      <c r="BL468" s="14" t="s">
        <v>145</v>
      </c>
      <c r="BM468" s="144" t="s">
        <v>1016</v>
      </c>
    </row>
    <row r="469" spans="1:65" s="2" customFormat="1" ht="24.25" customHeight="1">
      <c r="A469" s="26"/>
      <c r="B469" s="156"/>
      <c r="C469" s="157" t="s">
        <v>1017</v>
      </c>
      <c r="D469" s="157" t="s">
        <v>141</v>
      </c>
      <c r="E469" s="158" t="s">
        <v>1018</v>
      </c>
      <c r="F469" s="159" t="s">
        <v>1019</v>
      </c>
      <c r="G469" s="160" t="s">
        <v>171</v>
      </c>
      <c r="H469" s="161">
        <v>969</v>
      </c>
      <c r="I469" s="162"/>
      <c r="J469" s="162">
        <f t="shared" si="90"/>
        <v>0</v>
      </c>
      <c r="K469" s="139"/>
      <c r="L469" s="27"/>
      <c r="M469" s="140" t="s">
        <v>1</v>
      </c>
      <c r="N469" s="141" t="s">
        <v>35</v>
      </c>
      <c r="O469" s="142">
        <v>0</v>
      </c>
      <c r="P469" s="142">
        <f t="shared" si="91"/>
        <v>0</v>
      </c>
      <c r="Q469" s="142">
        <v>0</v>
      </c>
      <c r="R469" s="142">
        <f t="shared" si="92"/>
        <v>0</v>
      </c>
      <c r="S469" s="142">
        <v>0</v>
      </c>
      <c r="T469" s="143">
        <f t="shared" si="93"/>
        <v>0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R469" s="144" t="s">
        <v>145</v>
      </c>
      <c r="AT469" s="144" t="s">
        <v>141</v>
      </c>
      <c r="AU469" s="144" t="s">
        <v>146</v>
      </c>
      <c r="AY469" s="14" t="s">
        <v>136</v>
      </c>
      <c r="BE469" s="145">
        <f t="shared" si="94"/>
        <v>0</v>
      </c>
      <c r="BF469" s="145">
        <f t="shared" si="95"/>
        <v>0</v>
      </c>
      <c r="BG469" s="145">
        <f t="shared" si="96"/>
        <v>0</v>
      </c>
      <c r="BH469" s="145">
        <f t="shared" si="97"/>
        <v>0</v>
      </c>
      <c r="BI469" s="145">
        <f t="shared" si="98"/>
        <v>0</v>
      </c>
      <c r="BJ469" s="14" t="s">
        <v>146</v>
      </c>
      <c r="BK469" s="145">
        <f t="shared" si="99"/>
        <v>0</v>
      </c>
      <c r="BL469" s="14" t="s">
        <v>145</v>
      </c>
      <c r="BM469" s="144" t="s">
        <v>1020</v>
      </c>
    </row>
    <row r="470" spans="1:65" s="2" customFormat="1" ht="33" customHeight="1">
      <c r="A470" s="26"/>
      <c r="B470" s="156"/>
      <c r="C470" s="163" t="s">
        <v>1021</v>
      </c>
      <c r="D470" s="163" t="s">
        <v>227</v>
      </c>
      <c r="E470" s="164" t="s">
        <v>1022</v>
      </c>
      <c r="F470" s="165" t="s">
        <v>1023</v>
      </c>
      <c r="G470" s="166" t="s">
        <v>294</v>
      </c>
      <c r="H470" s="167">
        <v>912.798</v>
      </c>
      <c r="I470" s="168"/>
      <c r="J470" s="168">
        <f t="shared" si="90"/>
        <v>0</v>
      </c>
      <c r="K470" s="146"/>
      <c r="L470" s="147"/>
      <c r="M470" s="148" t="s">
        <v>1</v>
      </c>
      <c r="N470" s="149" t="s">
        <v>35</v>
      </c>
      <c r="O470" s="142">
        <v>0</v>
      </c>
      <c r="P470" s="142">
        <f t="shared" si="91"/>
        <v>0</v>
      </c>
      <c r="Q470" s="142">
        <v>0</v>
      </c>
      <c r="R470" s="142">
        <f t="shared" si="92"/>
        <v>0</v>
      </c>
      <c r="S470" s="142">
        <v>0</v>
      </c>
      <c r="T470" s="143">
        <f t="shared" si="93"/>
        <v>0</v>
      </c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R470" s="144" t="s">
        <v>168</v>
      </c>
      <c r="AT470" s="144" t="s">
        <v>227</v>
      </c>
      <c r="AU470" s="144" t="s">
        <v>146</v>
      </c>
      <c r="AY470" s="14" t="s">
        <v>136</v>
      </c>
      <c r="BE470" s="145">
        <f t="shared" si="94"/>
        <v>0</v>
      </c>
      <c r="BF470" s="145">
        <f t="shared" si="95"/>
        <v>0</v>
      </c>
      <c r="BG470" s="145">
        <f t="shared" si="96"/>
        <v>0</v>
      </c>
      <c r="BH470" s="145">
        <f t="shared" si="97"/>
        <v>0</v>
      </c>
      <c r="BI470" s="145">
        <f t="shared" si="98"/>
        <v>0</v>
      </c>
      <c r="BJ470" s="14" t="s">
        <v>146</v>
      </c>
      <c r="BK470" s="145">
        <f t="shared" si="99"/>
        <v>0</v>
      </c>
      <c r="BL470" s="14" t="s">
        <v>145</v>
      </c>
      <c r="BM470" s="144" t="s">
        <v>1024</v>
      </c>
    </row>
    <row r="471" spans="1:65" s="12" customFormat="1" ht="23" customHeight="1">
      <c r="B471" s="169"/>
      <c r="C471" s="170"/>
      <c r="D471" s="171" t="s">
        <v>68</v>
      </c>
      <c r="E471" s="172" t="s">
        <v>1025</v>
      </c>
      <c r="F471" s="172" t="s">
        <v>1026</v>
      </c>
      <c r="G471" s="170"/>
      <c r="H471" s="170"/>
      <c r="I471" s="170"/>
      <c r="J471" s="173">
        <f>BK471</f>
        <v>0</v>
      </c>
      <c r="L471" s="127"/>
      <c r="M471" s="131"/>
      <c r="N471" s="132"/>
      <c r="O471" s="132"/>
      <c r="P471" s="133">
        <f>SUM(P472:P499)</f>
        <v>0</v>
      </c>
      <c r="Q471" s="132"/>
      <c r="R471" s="133">
        <f>SUM(R472:R499)</f>
        <v>0</v>
      </c>
      <c r="S471" s="132"/>
      <c r="T471" s="134">
        <f>SUM(T472:T499)</f>
        <v>0</v>
      </c>
      <c r="AR471" s="128" t="s">
        <v>77</v>
      </c>
      <c r="AT471" s="135" t="s">
        <v>68</v>
      </c>
      <c r="AU471" s="135" t="s">
        <v>77</v>
      </c>
      <c r="AY471" s="128" t="s">
        <v>136</v>
      </c>
      <c r="BK471" s="136">
        <f>SUM(BK472:BK499)</f>
        <v>0</v>
      </c>
    </row>
    <row r="472" spans="1:65" s="2" customFormat="1" ht="24.25" customHeight="1">
      <c r="A472" s="26"/>
      <c r="B472" s="156"/>
      <c r="C472" s="157" t="s">
        <v>1027</v>
      </c>
      <c r="D472" s="157" t="s">
        <v>141</v>
      </c>
      <c r="E472" s="158" t="s">
        <v>1028</v>
      </c>
      <c r="F472" s="159" t="s">
        <v>1029</v>
      </c>
      <c r="G472" s="160" t="s">
        <v>171</v>
      </c>
      <c r="H472" s="161">
        <v>20.45</v>
      </c>
      <c r="I472" s="162"/>
      <c r="J472" s="162">
        <f t="shared" ref="J472:J499" si="100">ROUND(I472*H472,2)</f>
        <v>0</v>
      </c>
      <c r="K472" s="139"/>
      <c r="L472" s="27"/>
      <c r="M472" s="140" t="s">
        <v>1</v>
      </c>
      <c r="N472" s="141" t="s">
        <v>35</v>
      </c>
      <c r="O472" s="142">
        <v>0</v>
      </c>
      <c r="P472" s="142">
        <f t="shared" ref="P472:P499" si="101">O472*H472</f>
        <v>0</v>
      </c>
      <c r="Q472" s="142">
        <v>0</v>
      </c>
      <c r="R472" s="142">
        <f t="shared" ref="R472:R499" si="102">Q472*H472</f>
        <v>0</v>
      </c>
      <c r="S472" s="142">
        <v>0</v>
      </c>
      <c r="T472" s="143">
        <f t="shared" ref="T472:T499" si="103">S472*H472</f>
        <v>0</v>
      </c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R472" s="144" t="s">
        <v>145</v>
      </c>
      <c r="AT472" s="144" t="s">
        <v>141</v>
      </c>
      <c r="AU472" s="144" t="s">
        <v>146</v>
      </c>
      <c r="AY472" s="14" t="s">
        <v>136</v>
      </c>
      <c r="BE472" s="145">
        <f t="shared" ref="BE472:BE499" si="104">IF(N472="základná",J472,0)</f>
        <v>0</v>
      </c>
      <c r="BF472" s="145">
        <f t="shared" ref="BF472:BF499" si="105">IF(N472="znížená",J472,0)</f>
        <v>0</v>
      </c>
      <c r="BG472" s="145">
        <f t="shared" ref="BG472:BG499" si="106">IF(N472="zákl. prenesená",J472,0)</f>
        <v>0</v>
      </c>
      <c r="BH472" s="145">
        <f t="shared" ref="BH472:BH499" si="107">IF(N472="zníž. prenesená",J472,0)</f>
        <v>0</v>
      </c>
      <c r="BI472" s="145">
        <f t="shared" ref="BI472:BI499" si="108">IF(N472="nulová",J472,0)</f>
        <v>0</v>
      </c>
      <c r="BJ472" s="14" t="s">
        <v>146</v>
      </c>
      <c r="BK472" s="145">
        <f t="shared" ref="BK472:BK499" si="109">ROUND(I472*H472,2)</f>
        <v>0</v>
      </c>
      <c r="BL472" s="14" t="s">
        <v>145</v>
      </c>
      <c r="BM472" s="144" t="s">
        <v>1030</v>
      </c>
    </row>
    <row r="473" spans="1:65" s="2" customFormat="1" ht="38" customHeight="1">
      <c r="A473" s="26"/>
      <c r="B473" s="156"/>
      <c r="C473" s="163" t="s">
        <v>1031</v>
      </c>
      <c r="D473" s="163" t="s">
        <v>227</v>
      </c>
      <c r="E473" s="164" t="s">
        <v>1032</v>
      </c>
      <c r="F473" s="165" t="s">
        <v>1033</v>
      </c>
      <c r="G473" s="166" t="s">
        <v>171</v>
      </c>
      <c r="H473" s="167">
        <v>10.225</v>
      </c>
      <c r="I473" s="168"/>
      <c r="J473" s="168">
        <f t="shared" si="100"/>
        <v>0</v>
      </c>
      <c r="K473" s="146"/>
      <c r="L473" s="147"/>
      <c r="M473" s="148" t="s">
        <v>1</v>
      </c>
      <c r="N473" s="149" t="s">
        <v>35</v>
      </c>
      <c r="O473" s="142">
        <v>0</v>
      </c>
      <c r="P473" s="142">
        <f t="shared" si="101"/>
        <v>0</v>
      </c>
      <c r="Q473" s="142">
        <v>0</v>
      </c>
      <c r="R473" s="142">
        <f t="shared" si="102"/>
        <v>0</v>
      </c>
      <c r="S473" s="142">
        <v>0</v>
      </c>
      <c r="T473" s="143">
        <f t="shared" si="103"/>
        <v>0</v>
      </c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R473" s="144" t="s">
        <v>168</v>
      </c>
      <c r="AT473" s="144" t="s">
        <v>227</v>
      </c>
      <c r="AU473" s="144" t="s">
        <v>146</v>
      </c>
      <c r="AY473" s="14" t="s">
        <v>136</v>
      </c>
      <c r="BE473" s="145">
        <f t="shared" si="104"/>
        <v>0</v>
      </c>
      <c r="BF473" s="145">
        <f t="shared" si="105"/>
        <v>0</v>
      </c>
      <c r="BG473" s="145">
        <f t="shared" si="106"/>
        <v>0</v>
      </c>
      <c r="BH473" s="145">
        <f t="shared" si="107"/>
        <v>0</v>
      </c>
      <c r="BI473" s="145">
        <f t="shared" si="108"/>
        <v>0</v>
      </c>
      <c r="BJ473" s="14" t="s">
        <v>146</v>
      </c>
      <c r="BK473" s="145">
        <f t="shared" si="109"/>
        <v>0</v>
      </c>
      <c r="BL473" s="14" t="s">
        <v>145</v>
      </c>
      <c r="BM473" s="144" t="s">
        <v>1034</v>
      </c>
    </row>
    <row r="474" spans="1:65" s="2" customFormat="1" ht="24.25" customHeight="1">
      <c r="A474" s="26"/>
      <c r="B474" s="156"/>
      <c r="C474" s="157" t="s">
        <v>1035</v>
      </c>
      <c r="D474" s="157" t="s">
        <v>141</v>
      </c>
      <c r="E474" s="158" t="s">
        <v>1036</v>
      </c>
      <c r="F474" s="159" t="s">
        <v>1037</v>
      </c>
      <c r="G474" s="160" t="s">
        <v>323</v>
      </c>
      <c r="H474" s="161">
        <v>3.4079999999999999</v>
      </c>
      <c r="I474" s="162"/>
      <c r="J474" s="162">
        <f t="shared" si="100"/>
        <v>0</v>
      </c>
      <c r="K474" s="139"/>
      <c r="L474" s="27"/>
      <c r="M474" s="140" t="s">
        <v>1</v>
      </c>
      <c r="N474" s="141" t="s">
        <v>35</v>
      </c>
      <c r="O474" s="142">
        <v>0</v>
      </c>
      <c r="P474" s="142">
        <f t="shared" si="101"/>
        <v>0</v>
      </c>
      <c r="Q474" s="142">
        <v>0</v>
      </c>
      <c r="R474" s="142">
        <f t="shared" si="102"/>
        <v>0</v>
      </c>
      <c r="S474" s="142">
        <v>0</v>
      </c>
      <c r="T474" s="143">
        <f t="shared" si="103"/>
        <v>0</v>
      </c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R474" s="144" t="s">
        <v>145</v>
      </c>
      <c r="AT474" s="144" t="s">
        <v>141</v>
      </c>
      <c r="AU474" s="144" t="s">
        <v>146</v>
      </c>
      <c r="AY474" s="14" t="s">
        <v>136</v>
      </c>
      <c r="BE474" s="145">
        <f t="shared" si="104"/>
        <v>0</v>
      </c>
      <c r="BF474" s="145">
        <f t="shared" si="105"/>
        <v>0</v>
      </c>
      <c r="BG474" s="145">
        <f t="shared" si="106"/>
        <v>0</v>
      </c>
      <c r="BH474" s="145">
        <f t="shared" si="107"/>
        <v>0</v>
      </c>
      <c r="BI474" s="145">
        <f t="shared" si="108"/>
        <v>0</v>
      </c>
      <c r="BJ474" s="14" t="s">
        <v>146</v>
      </c>
      <c r="BK474" s="145">
        <f t="shared" si="109"/>
        <v>0</v>
      </c>
      <c r="BL474" s="14" t="s">
        <v>145</v>
      </c>
      <c r="BM474" s="144" t="s">
        <v>1038</v>
      </c>
    </row>
    <row r="475" spans="1:65" s="2" customFormat="1" ht="16.5" customHeight="1">
      <c r="A475" s="26"/>
      <c r="B475" s="156"/>
      <c r="C475" s="157" t="s">
        <v>1039</v>
      </c>
      <c r="D475" s="157" t="s">
        <v>141</v>
      </c>
      <c r="E475" s="158" t="s">
        <v>1040</v>
      </c>
      <c r="F475" s="159" t="s">
        <v>1041</v>
      </c>
      <c r="G475" s="160" t="s">
        <v>323</v>
      </c>
      <c r="H475" s="161">
        <v>10</v>
      </c>
      <c r="I475" s="162"/>
      <c r="J475" s="162">
        <f t="shared" si="100"/>
        <v>0</v>
      </c>
      <c r="K475" s="139"/>
      <c r="L475" s="27"/>
      <c r="M475" s="140" t="s">
        <v>1</v>
      </c>
      <c r="N475" s="141" t="s">
        <v>35</v>
      </c>
      <c r="O475" s="142">
        <v>0</v>
      </c>
      <c r="P475" s="142">
        <f t="shared" si="101"/>
        <v>0</v>
      </c>
      <c r="Q475" s="142">
        <v>0</v>
      </c>
      <c r="R475" s="142">
        <f t="shared" si="102"/>
        <v>0</v>
      </c>
      <c r="S475" s="142">
        <v>0</v>
      </c>
      <c r="T475" s="143">
        <f t="shared" si="103"/>
        <v>0</v>
      </c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R475" s="144" t="s">
        <v>145</v>
      </c>
      <c r="AT475" s="144" t="s">
        <v>141</v>
      </c>
      <c r="AU475" s="144" t="s">
        <v>146</v>
      </c>
      <c r="AY475" s="14" t="s">
        <v>136</v>
      </c>
      <c r="BE475" s="145">
        <f t="shared" si="104"/>
        <v>0</v>
      </c>
      <c r="BF475" s="145">
        <f t="shared" si="105"/>
        <v>0</v>
      </c>
      <c r="BG475" s="145">
        <f t="shared" si="106"/>
        <v>0</v>
      </c>
      <c r="BH475" s="145">
        <f t="shared" si="107"/>
        <v>0</v>
      </c>
      <c r="BI475" s="145">
        <f t="shared" si="108"/>
        <v>0</v>
      </c>
      <c r="BJ475" s="14" t="s">
        <v>146</v>
      </c>
      <c r="BK475" s="145">
        <f t="shared" si="109"/>
        <v>0</v>
      </c>
      <c r="BL475" s="14" t="s">
        <v>145</v>
      </c>
      <c r="BM475" s="144" t="s">
        <v>1042</v>
      </c>
    </row>
    <row r="476" spans="1:65" s="2" customFormat="1" ht="24.25" customHeight="1">
      <c r="A476" s="26"/>
      <c r="B476" s="156"/>
      <c r="C476" s="163" t="s">
        <v>1043</v>
      </c>
      <c r="D476" s="163" t="s">
        <v>227</v>
      </c>
      <c r="E476" s="164" t="s">
        <v>1044</v>
      </c>
      <c r="F476" s="165" t="s">
        <v>1045</v>
      </c>
      <c r="G476" s="166" t="s">
        <v>323</v>
      </c>
      <c r="H476" s="167">
        <v>10</v>
      </c>
      <c r="I476" s="168"/>
      <c r="J476" s="168">
        <f t="shared" si="100"/>
        <v>0</v>
      </c>
      <c r="K476" s="146"/>
      <c r="L476" s="147"/>
      <c r="M476" s="148" t="s">
        <v>1</v>
      </c>
      <c r="N476" s="149" t="s">
        <v>35</v>
      </c>
      <c r="O476" s="142">
        <v>0</v>
      </c>
      <c r="P476" s="142">
        <f t="shared" si="101"/>
        <v>0</v>
      </c>
      <c r="Q476" s="142">
        <v>0</v>
      </c>
      <c r="R476" s="142">
        <f t="shared" si="102"/>
        <v>0</v>
      </c>
      <c r="S476" s="142">
        <v>0</v>
      </c>
      <c r="T476" s="143">
        <f t="shared" si="103"/>
        <v>0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R476" s="144" t="s">
        <v>168</v>
      </c>
      <c r="AT476" s="144" t="s">
        <v>227</v>
      </c>
      <c r="AU476" s="144" t="s">
        <v>146</v>
      </c>
      <c r="AY476" s="14" t="s">
        <v>136</v>
      </c>
      <c r="BE476" s="145">
        <f t="shared" si="104"/>
        <v>0</v>
      </c>
      <c r="BF476" s="145">
        <f t="shared" si="105"/>
        <v>0</v>
      </c>
      <c r="BG476" s="145">
        <f t="shared" si="106"/>
        <v>0</v>
      </c>
      <c r="BH476" s="145">
        <f t="shared" si="107"/>
        <v>0</v>
      </c>
      <c r="BI476" s="145">
        <f t="shared" si="108"/>
        <v>0</v>
      </c>
      <c r="BJ476" s="14" t="s">
        <v>146</v>
      </c>
      <c r="BK476" s="145">
        <f t="shared" si="109"/>
        <v>0</v>
      </c>
      <c r="BL476" s="14" t="s">
        <v>145</v>
      </c>
      <c r="BM476" s="144" t="s">
        <v>1046</v>
      </c>
    </row>
    <row r="477" spans="1:65" s="2" customFormat="1" ht="16.5" customHeight="1">
      <c r="A477" s="26"/>
      <c r="B477" s="156"/>
      <c r="C477" s="157" t="s">
        <v>1047</v>
      </c>
      <c r="D477" s="157" t="s">
        <v>141</v>
      </c>
      <c r="E477" s="158" t="s">
        <v>1048</v>
      </c>
      <c r="F477" s="159" t="s">
        <v>1049</v>
      </c>
      <c r="G477" s="160" t="s">
        <v>323</v>
      </c>
      <c r="H477" s="161">
        <v>65</v>
      </c>
      <c r="I477" s="162"/>
      <c r="J477" s="162">
        <f t="shared" si="100"/>
        <v>0</v>
      </c>
      <c r="K477" s="139"/>
      <c r="L477" s="27"/>
      <c r="M477" s="140" t="s">
        <v>1</v>
      </c>
      <c r="N477" s="141" t="s">
        <v>35</v>
      </c>
      <c r="O477" s="142">
        <v>0</v>
      </c>
      <c r="P477" s="142">
        <f t="shared" si="101"/>
        <v>0</v>
      </c>
      <c r="Q477" s="142">
        <v>0</v>
      </c>
      <c r="R477" s="142">
        <f t="shared" si="102"/>
        <v>0</v>
      </c>
      <c r="S477" s="142">
        <v>0</v>
      </c>
      <c r="T477" s="143">
        <f t="shared" si="103"/>
        <v>0</v>
      </c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R477" s="144" t="s">
        <v>145</v>
      </c>
      <c r="AT477" s="144" t="s">
        <v>141</v>
      </c>
      <c r="AU477" s="144" t="s">
        <v>146</v>
      </c>
      <c r="AY477" s="14" t="s">
        <v>136</v>
      </c>
      <c r="BE477" s="145">
        <f t="shared" si="104"/>
        <v>0</v>
      </c>
      <c r="BF477" s="145">
        <f t="shared" si="105"/>
        <v>0</v>
      </c>
      <c r="BG477" s="145">
        <f t="shared" si="106"/>
        <v>0</v>
      </c>
      <c r="BH477" s="145">
        <f t="shared" si="107"/>
        <v>0</v>
      </c>
      <c r="BI477" s="145">
        <f t="shared" si="108"/>
        <v>0</v>
      </c>
      <c r="BJ477" s="14" t="s">
        <v>146</v>
      </c>
      <c r="BK477" s="145">
        <f t="shared" si="109"/>
        <v>0</v>
      </c>
      <c r="BL477" s="14" t="s">
        <v>145</v>
      </c>
      <c r="BM477" s="144" t="s">
        <v>1050</v>
      </c>
    </row>
    <row r="478" spans="1:65" s="2" customFormat="1" ht="24.25" customHeight="1">
      <c r="A478" s="26"/>
      <c r="B478" s="156"/>
      <c r="C478" s="163" t="s">
        <v>1051</v>
      </c>
      <c r="D478" s="163" t="s">
        <v>227</v>
      </c>
      <c r="E478" s="164" t="s">
        <v>1052</v>
      </c>
      <c r="F478" s="165" t="s">
        <v>1053</v>
      </c>
      <c r="G478" s="166" t="s">
        <v>323</v>
      </c>
      <c r="H478" s="167">
        <v>10</v>
      </c>
      <c r="I478" s="168"/>
      <c r="J478" s="168">
        <f t="shared" si="100"/>
        <v>0</v>
      </c>
      <c r="K478" s="146"/>
      <c r="L478" s="147"/>
      <c r="M478" s="148" t="s">
        <v>1</v>
      </c>
      <c r="N478" s="149" t="s">
        <v>35</v>
      </c>
      <c r="O478" s="142">
        <v>0</v>
      </c>
      <c r="P478" s="142">
        <f t="shared" si="101"/>
        <v>0</v>
      </c>
      <c r="Q478" s="142">
        <v>0</v>
      </c>
      <c r="R478" s="142">
        <f t="shared" si="102"/>
        <v>0</v>
      </c>
      <c r="S478" s="142">
        <v>0</v>
      </c>
      <c r="T478" s="143">
        <f t="shared" si="103"/>
        <v>0</v>
      </c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R478" s="144" t="s">
        <v>168</v>
      </c>
      <c r="AT478" s="144" t="s">
        <v>227</v>
      </c>
      <c r="AU478" s="144" t="s">
        <v>146</v>
      </c>
      <c r="AY478" s="14" t="s">
        <v>136</v>
      </c>
      <c r="BE478" s="145">
        <f t="shared" si="104"/>
        <v>0</v>
      </c>
      <c r="BF478" s="145">
        <f t="shared" si="105"/>
        <v>0</v>
      </c>
      <c r="BG478" s="145">
        <f t="shared" si="106"/>
        <v>0</v>
      </c>
      <c r="BH478" s="145">
        <f t="shared" si="107"/>
        <v>0</v>
      </c>
      <c r="BI478" s="145">
        <f t="shared" si="108"/>
        <v>0</v>
      </c>
      <c r="BJ478" s="14" t="s">
        <v>146</v>
      </c>
      <c r="BK478" s="145">
        <f t="shared" si="109"/>
        <v>0</v>
      </c>
      <c r="BL478" s="14" t="s">
        <v>145</v>
      </c>
      <c r="BM478" s="144" t="s">
        <v>1054</v>
      </c>
    </row>
    <row r="479" spans="1:65" s="2" customFormat="1" ht="24.25" customHeight="1">
      <c r="A479" s="26"/>
      <c r="B479" s="156"/>
      <c r="C479" s="163" t="s">
        <v>1055</v>
      </c>
      <c r="D479" s="163" t="s">
        <v>227</v>
      </c>
      <c r="E479" s="164" t="s">
        <v>1056</v>
      </c>
      <c r="F479" s="165" t="s">
        <v>1057</v>
      </c>
      <c r="G479" s="166" t="s">
        <v>323</v>
      </c>
      <c r="H479" s="167">
        <v>6</v>
      </c>
      <c r="I479" s="168"/>
      <c r="J479" s="168">
        <f t="shared" si="100"/>
        <v>0</v>
      </c>
      <c r="K479" s="146"/>
      <c r="L479" s="147"/>
      <c r="M479" s="148" t="s">
        <v>1</v>
      </c>
      <c r="N479" s="149" t="s">
        <v>35</v>
      </c>
      <c r="O479" s="142">
        <v>0</v>
      </c>
      <c r="P479" s="142">
        <f t="shared" si="101"/>
        <v>0</v>
      </c>
      <c r="Q479" s="142">
        <v>0</v>
      </c>
      <c r="R479" s="142">
        <f t="shared" si="102"/>
        <v>0</v>
      </c>
      <c r="S479" s="142">
        <v>0</v>
      </c>
      <c r="T479" s="143">
        <f t="shared" si="103"/>
        <v>0</v>
      </c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R479" s="144" t="s">
        <v>168</v>
      </c>
      <c r="AT479" s="144" t="s">
        <v>227</v>
      </c>
      <c r="AU479" s="144" t="s">
        <v>146</v>
      </c>
      <c r="AY479" s="14" t="s">
        <v>136</v>
      </c>
      <c r="BE479" s="145">
        <f t="shared" si="104"/>
        <v>0</v>
      </c>
      <c r="BF479" s="145">
        <f t="shared" si="105"/>
        <v>0</v>
      </c>
      <c r="BG479" s="145">
        <f t="shared" si="106"/>
        <v>0</v>
      </c>
      <c r="BH479" s="145">
        <f t="shared" si="107"/>
        <v>0</v>
      </c>
      <c r="BI479" s="145">
        <f t="shared" si="108"/>
        <v>0</v>
      </c>
      <c r="BJ479" s="14" t="s">
        <v>146</v>
      </c>
      <c r="BK479" s="145">
        <f t="shared" si="109"/>
        <v>0</v>
      </c>
      <c r="BL479" s="14" t="s">
        <v>145</v>
      </c>
      <c r="BM479" s="144" t="s">
        <v>1058</v>
      </c>
    </row>
    <row r="480" spans="1:65" s="2" customFormat="1" ht="24.25" customHeight="1">
      <c r="A480" s="26"/>
      <c r="B480" s="156"/>
      <c r="C480" s="163" t="s">
        <v>1059</v>
      </c>
      <c r="D480" s="163" t="s">
        <v>227</v>
      </c>
      <c r="E480" s="164" t="s">
        <v>1060</v>
      </c>
      <c r="F480" s="165" t="s">
        <v>1061</v>
      </c>
      <c r="G480" s="166" t="s">
        <v>323</v>
      </c>
      <c r="H480" s="167">
        <v>4</v>
      </c>
      <c r="I480" s="168"/>
      <c r="J480" s="168">
        <f t="shared" si="100"/>
        <v>0</v>
      </c>
      <c r="K480" s="146"/>
      <c r="L480" s="147"/>
      <c r="M480" s="148" t="s">
        <v>1</v>
      </c>
      <c r="N480" s="149" t="s">
        <v>35</v>
      </c>
      <c r="O480" s="142">
        <v>0</v>
      </c>
      <c r="P480" s="142">
        <f t="shared" si="101"/>
        <v>0</v>
      </c>
      <c r="Q480" s="142">
        <v>0</v>
      </c>
      <c r="R480" s="142">
        <f t="shared" si="102"/>
        <v>0</v>
      </c>
      <c r="S480" s="142">
        <v>0</v>
      </c>
      <c r="T480" s="143">
        <f t="shared" si="103"/>
        <v>0</v>
      </c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R480" s="144" t="s">
        <v>168</v>
      </c>
      <c r="AT480" s="144" t="s">
        <v>227</v>
      </c>
      <c r="AU480" s="144" t="s">
        <v>146</v>
      </c>
      <c r="AY480" s="14" t="s">
        <v>136</v>
      </c>
      <c r="BE480" s="145">
        <f t="shared" si="104"/>
        <v>0</v>
      </c>
      <c r="BF480" s="145">
        <f t="shared" si="105"/>
        <v>0</v>
      </c>
      <c r="BG480" s="145">
        <f t="shared" si="106"/>
        <v>0</v>
      </c>
      <c r="BH480" s="145">
        <f t="shared" si="107"/>
        <v>0</v>
      </c>
      <c r="BI480" s="145">
        <f t="shared" si="108"/>
        <v>0</v>
      </c>
      <c r="BJ480" s="14" t="s">
        <v>146</v>
      </c>
      <c r="BK480" s="145">
        <f t="shared" si="109"/>
        <v>0</v>
      </c>
      <c r="BL480" s="14" t="s">
        <v>145</v>
      </c>
      <c r="BM480" s="144" t="s">
        <v>1062</v>
      </c>
    </row>
    <row r="481" spans="1:65" s="2" customFormat="1" ht="24.25" customHeight="1">
      <c r="A481" s="26"/>
      <c r="B481" s="156"/>
      <c r="C481" s="163" t="s">
        <v>1063</v>
      </c>
      <c r="D481" s="163" t="s">
        <v>227</v>
      </c>
      <c r="E481" s="164" t="s">
        <v>1064</v>
      </c>
      <c r="F481" s="165" t="s">
        <v>1065</v>
      </c>
      <c r="G481" s="166" t="s">
        <v>323</v>
      </c>
      <c r="H481" s="167">
        <v>5</v>
      </c>
      <c r="I481" s="168"/>
      <c r="J481" s="168">
        <f t="shared" si="100"/>
        <v>0</v>
      </c>
      <c r="K481" s="146"/>
      <c r="L481" s="147"/>
      <c r="M481" s="148" t="s">
        <v>1</v>
      </c>
      <c r="N481" s="149" t="s">
        <v>35</v>
      </c>
      <c r="O481" s="142">
        <v>0</v>
      </c>
      <c r="P481" s="142">
        <f t="shared" si="101"/>
        <v>0</v>
      </c>
      <c r="Q481" s="142">
        <v>0</v>
      </c>
      <c r="R481" s="142">
        <f t="shared" si="102"/>
        <v>0</v>
      </c>
      <c r="S481" s="142">
        <v>0</v>
      </c>
      <c r="T481" s="143">
        <f t="shared" si="103"/>
        <v>0</v>
      </c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R481" s="144" t="s">
        <v>168</v>
      </c>
      <c r="AT481" s="144" t="s">
        <v>227</v>
      </c>
      <c r="AU481" s="144" t="s">
        <v>146</v>
      </c>
      <c r="AY481" s="14" t="s">
        <v>136</v>
      </c>
      <c r="BE481" s="145">
        <f t="shared" si="104"/>
        <v>0</v>
      </c>
      <c r="BF481" s="145">
        <f t="shared" si="105"/>
        <v>0</v>
      </c>
      <c r="BG481" s="145">
        <f t="shared" si="106"/>
        <v>0</v>
      </c>
      <c r="BH481" s="145">
        <f t="shared" si="107"/>
        <v>0</v>
      </c>
      <c r="BI481" s="145">
        <f t="shared" si="108"/>
        <v>0</v>
      </c>
      <c r="BJ481" s="14" t="s">
        <v>146</v>
      </c>
      <c r="BK481" s="145">
        <f t="shared" si="109"/>
        <v>0</v>
      </c>
      <c r="BL481" s="14" t="s">
        <v>145</v>
      </c>
      <c r="BM481" s="144" t="s">
        <v>1066</v>
      </c>
    </row>
    <row r="482" spans="1:65" s="2" customFormat="1" ht="24.25" customHeight="1">
      <c r="A482" s="26"/>
      <c r="B482" s="156"/>
      <c r="C482" s="163" t="s">
        <v>1067</v>
      </c>
      <c r="D482" s="163" t="s">
        <v>227</v>
      </c>
      <c r="E482" s="164" t="s">
        <v>1068</v>
      </c>
      <c r="F482" s="165" t="s">
        <v>1069</v>
      </c>
      <c r="G482" s="166" t="s">
        <v>323</v>
      </c>
      <c r="H482" s="167">
        <v>2</v>
      </c>
      <c r="I482" s="168"/>
      <c r="J482" s="168">
        <f t="shared" si="100"/>
        <v>0</v>
      </c>
      <c r="K482" s="146"/>
      <c r="L482" s="147"/>
      <c r="M482" s="148" t="s">
        <v>1</v>
      </c>
      <c r="N482" s="149" t="s">
        <v>35</v>
      </c>
      <c r="O482" s="142">
        <v>0</v>
      </c>
      <c r="P482" s="142">
        <f t="shared" si="101"/>
        <v>0</v>
      </c>
      <c r="Q482" s="142">
        <v>0</v>
      </c>
      <c r="R482" s="142">
        <f t="shared" si="102"/>
        <v>0</v>
      </c>
      <c r="S482" s="142">
        <v>0</v>
      </c>
      <c r="T482" s="143">
        <f t="shared" si="103"/>
        <v>0</v>
      </c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R482" s="144" t="s">
        <v>168</v>
      </c>
      <c r="AT482" s="144" t="s">
        <v>227</v>
      </c>
      <c r="AU482" s="144" t="s">
        <v>146</v>
      </c>
      <c r="AY482" s="14" t="s">
        <v>136</v>
      </c>
      <c r="BE482" s="145">
        <f t="shared" si="104"/>
        <v>0</v>
      </c>
      <c r="BF482" s="145">
        <f t="shared" si="105"/>
        <v>0</v>
      </c>
      <c r="BG482" s="145">
        <f t="shared" si="106"/>
        <v>0</v>
      </c>
      <c r="BH482" s="145">
        <f t="shared" si="107"/>
        <v>0</v>
      </c>
      <c r="BI482" s="145">
        <f t="shared" si="108"/>
        <v>0</v>
      </c>
      <c r="BJ482" s="14" t="s">
        <v>146</v>
      </c>
      <c r="BK482" s="145">
        <f t="shared" si="109"/>
        <v>0</v>
      </c>
      <c r="BL482" s="14" t="s">
        <v>145</v>
      </c>
      <c r="BM482" s="144" t="s">
        <v>1070</v>
      </c>
    </row>
    <row r="483" spans="1:65" s="2" customFormat="1" ht="24.25" customHeight="1">
      <c r="A483" s="26"/>
      <c r="B483" s="156"/>
      <c r="C483" s="163" t="s">
        <v>1071</v>
      </c>
      <c r="D483" s="163" t="s">
        <v>227</v>
      </c>
      <c r="E483" s="164" t="s">
        <v>1072</v>
      </c>
      <c r="F483" s="165" t="s">
        <v>1073</v>
      </c>
      <c r="G483" s="166" t="s">
        <v>323</v>
      </c>
      <c r="H483" s="167">
        <v>9</v>
      </c>
      <c r="I483" s="168"/>
      <c r="J483" s="168">
        <f t="shared" si="100"/>
        <v>0</v>
      </c>
      <c r="K483" s="146"/>
      <c r="L483" s="147"/>
      <c r="M483" s="148" t="s">
        <v>1</v>
      </c>
      <c r="N483" s="149" t="s">
        <v>35</v>
      </c>
      <c r="O483" s="142">
        <v>0</v>
      </c>
      <c r="P483" s="142">
        <f t="shared" si="101"/>
        <v>0</v>
      </c>
      <c r="Q483" s="142">
        <v>0</v>
      </c>
      <c r="R483" s="142">
        <f t="shared" si="102"/>
        <v>0</v>
      </c>
      <c r="S483" s="142">
        <v>0</v>
      </c>
      <c r="T483" s="143">
        <f t="shared" si="103"/>
        <v>0</v>
      </c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R483" s="144" t="s">
        <v>168</v>
      </c>
      <c r="AT483" s="144" t="s">
        <v>227</v>
      </c>
      <c r="AU483" s="144" t="s">
        <v>146</v>
      </c>
      <c r="AY483" s="14" t="s">
        <v>136</v>
      </c>
      <c r="BE483" s="145">
        <f t="shared" si="104"/>
        <v>0</v>
      </c>
      <c r="BF483" s="145">
        <f t="shared" si="105"/>
        <v>0</v>
      </c>
      <c r="BG483" s="145">
        <f t="shared" si="106"/>
        <v>0</v>
      </c>
      <c r="BH483" s="145">
        <f t="shared" si="107"/>
        <v>0</v>
      </c>
      <c r="BI483" s="145">
        <f t="shared" si="108"/>
        <v>0</v>
      </c>
      <c r="BJ483" s="14" t="s">
        <v>146</v>
      </c>
      <c r="BK483" s="145">
        <f t="shared" si="109"/>
        <v>0</v>
      </c>
      <c r="BL483" s="14" t="s">
        <v>145</v>
      </c>
      <c r="BM483" s="144" t="s">
        <v>1074</v>
      </c>
    </row>
    <row r="484" spans="1:65" s="2" customFormat="1" ht="24.25" customHeight="1">
      <c r="A484" s="26"/>
      <c r="B484" s="156"/>
      <c r="C484" s="163" t="s">
        <v>1075</v>
      </c>
      <c r="D484" s="163" t="s">
        <v>227</v>
      </c>
      <c r="E484" s="164" t="s">
        <v>1076</v>
      </c>
      <c r="F484" s="165" t="s">
        <v>1077</v>
      </c>
      <c r="G484" s="166" t="s">
        <v>323</v>
      </c>
      <c r="H484" s="167">
        <v>9</v>
      </c>
      <c r="I484" s="168"/>
      <c r="J484" s="168">
        <f t="shared" si="100"/>
        <v>0</v>
      </c>
      <c r="K484" s="146"/>
      <c r="L484" s="147"/>
      <c r="M484" s="148" t="s">
        <v>1</v>
      </c>
      <c r="N484" s="149" t="s">
        <v>35</v>
      </c>
      <c r="O484" s="142">
        <v>0</v>
      </c>
      <c r="P484" s="142">
        <f t="shared" si="101"/>
        <v>0</v>
      </c>
      <c r="Q484" s="142">
        <v>0</v>
      </c>
      <c r="R484" s="142">
        <f t="shared" si="102"/>
        <v>0</v>
      </c>
      <c r="S484" s="142">
        <v>0</v>
      </c>
      <c r="T484" s="143">
        <f t="shared" si="103"/>
        <v>0</v>
      </c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R484" s="144" t="s">
        <v>168</v>
      </c>
      <c r="AT484" s="144" t="s">
        <v>227</v>
      </c>
      <c r="AU484" s="144" t="s">
        <v>146</v>
      </c>
      <c r="AY484" s="14" t="s">
        <v>136</v>
      </c>
      <c r="BE484" s="145">
        <f t="shared" si="104"/>
        <v>0</v>
      </c>
      <c r="BF484" s="145">
        <f t="shared" si="105"/>
        <v>0</v>
      </c>
      <c r="BG484" s="145">
        <f t="shared" si="106"/>
        <v>0</v>
      </c>
      <c r="BH484" s="145">
        <f t="shared" si="107"/>
        <v>0</v>
      </c>
      <c r="BI484" s="145">
        <f t="shared" si="108"/>
        <v>0</v>
      </c>
      <c r="BJ484" s="14" t="s">
        <v>146</v>
      </c>
      <c r="BK484" s="145">
        <f t="shared" si="109"/>
        <v>0</v>
      </c>
      <c r="BL484" s="14" t="s">
        <v>145</v>
      </c>
      <c r="BM484" s="144" t="s">
        <v>1078</v>
      </c>
    </row>
    <row r="485" spans="1:65" s="2" customFormat="1" ht="21.75" customHeight="1">
      <c r="A485" s="26"/>
      <c r="B485" s="156"/>
      <c r="C485" s="163" t="s">
        <v>1079</v>
      </c>
      <c r="D485" s="163" t="s">
        <v>227</v>
      </c>
      <c r="E485" s="164" t="s">
        <v>1080</v>
      </c>
      <c r="F485" s="165" t="s">
        <v>1081</v>
      </c>
      <c r="G485" s="166" t="s">
        <v>323</v>
      </c>
      <c r="H485" s="167">
        <v>10</v>
      </c>
      <c r="I485" s="168"/>
      <c r="J485" s="168">
        <f t="shared" si="100"/>
        <v>0</v>
      </c>
      <c r="K485" s="146"/>
      <c r="L485" s="147"/>
      <c r="M485" s="148" t="s">
        <v>1</v>
      </c>
      <c r="N485" s="149" t="s">
        <v>35</v>
      </c>
      <c r="O485" s="142">
        <v>0</v>
      </c>
      <c r="P485" s="142">
        <f t="shared" si="101"/>
        <v>0</v>
      </c>
      <c r="Q485" s="142">
        <v>0</v>
      </c>
      <c r="R485" s="142">
        <f t="shared" si="102"/>
        <v>0</v>
      </c>
      <c r="S485" s="142">
        <v>0</v>
      </c>
      <c r="T485" s="143">
        <f t="shared" si="103"/>
        <v>0</v>
      </c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R485" s="144" t="s">
        <v>168</v>
      </c>
      <c r="AT485" s="144" t="s">
        <v>227</v>
      </c>
      <c r="AU485" s="144" t="s">
        <v>146</v>
      </c>
      <c r="AY485" s="14" t="s">
        <v>136</v>
      </c>
      <c r="BE485" s="145">
        <f t="shared" si="104"/>
        <v>0</v>
      </c>
      <c r="BF485" s="145">
        <f t="shared" si="105"/>
        <v>0</v>
      </c>
      <c r="BG485" s="145">
        <f t="shared" si="106"/>
        <v>0</v>
      </c>
      <c r="BH485" s="145">
        <f t="shared" si="107"/>
        <v>0</v>
      </c>
      <c r="BI485" s="145">
        <f t="shared" si="108"/>
        <v>0</v>
      </c>
      <c r="BJ485" s="14" t="s">
        <v>146</v>
      </c>
      <c r="BK485" s="145">
        <f t="shared" si="109"/>
        <v>0</v>
      </c>
      <c r="BL485" s="14" t="s">
        <v>145</v>
      </c>
      <c r="BM485" s="144" t="s">
        <v>1082</v>
      </c>
    </row>
    <row r="486" spans="1:65" s="2" customFormat="1" ht="21.75" customHeight="1">
      <c r="A486" s="26"/>
      <c r="B486" s="156"/>
      <c r="C486" s="157" t="s">
        <v>1083</v>
      </c>
      <c r="D486" s="157" t="s">
        <v>141</v>
      </c>
      <c r="E486" s="158" t="s">
        <v>1084</v>
      </c>
      <c r="F486" s="159" t="s">
        <v>1085</v>
      </c>
      <c r="G486" s="160" t="s">
        <v>323</v>
      </c>
      <c r="H486" s="161">
        <v>21</v>
      </c>
      <c r="I486" s="162"/>
      <c r="J486" s="162">
        <f t="shared" si="100"/>
        <v>0</v>
      </c>
      <c r="K486" s="139"/>
      <c r="L486" s="27"/>
      <c r="M486" s="140" t="s">
        <v>1</v>
      </c>
      <c r="N486" s="141" t="s">
        <v>35</v>
      </c>
      <c r="O486" s="142">
        <v>0</v>
      </c>
      <c r="P486" s="142">
        <f t="shared" si="101"/>
        <v>0</v>
      </c>
      <c r="Q486" s="142">
        <v>0</v>
      </c>
      <c r="R486" s="142">
        <f t="shared" si="102"/>
        <v>0</v>
      </c>
      <c r="S486" s="142">
        <v>0</v>
      </c>
      <c r="T486" s="143">
        <f t="shared" si="103"/>
        <v>0</v>
      </c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R486" s="144" t="s">
        <v>145</v>
      </c>
      <c r="AT486" s="144" t="s">
        <v>141</v>
      </c>
      <c r="AU486" s="144" t="s">
        <v>146</v>
      </c>
      <c r="AY486" s="14" t="s">
        <v>136</v>
      </c>
      <c r="BE486" s="145">
        <f t="shared" si="104"/>
        <v>0</v>
      </c>
      <c r="BF486" s="145">
        <f t="shared" si="105"/>
        <v>0</v>
      </c>
      <c r="BG486" s="145">
        <f t="shared" si="106"/>
        <v>0</v>
      </c>
      <c r="BH486" s="145">
        <f t="shared" si="107"/>
        <v>0</v>
      </c>
      <c r="BI486" s="145">
        <f t="shared" si="108"/>
        <v>0</v>
      </c>
      <c r="BJ486" s="14" t="s">
        <v>146</v>
      </c>
      <c r="BK486" s="145">
        <f t="shared" si="109"/>
        <v>0</v>
      </c>
      <c r="BL486" s="14" t="s">
        <v>145</v>
      </c>
      <c r="BM486" s="144" t="s">
        <v>1086</v>
      </c>
    </row>
    <row r="487" spans="1:65" s="2" customFormat="1" ht="24.25" customHeight="1">
      <c r="A487" s="26"/>
      <c r="B487" s="156"/>
      <c r="C487" s="163" t="s">
        <v>1087</v>
      </c>
      <c r="D487" s="163" t="s">
        <v>227</v>
      </c>
      <c r="E487" s="164" t="s">
        <v>1088</v>
      </c>
      <c r="F487" s="165" t="s">
        <v>1089</v>
      </c>
      <c r="G487" s="166" t="s">
        <v>323</v>
      </c>
      <c r="H487" s="167">
        <v>4</v>
      </c>
      <c r="I487" s="168"/>
      <c r="J487" s="168">
        <f t="shared" si="100"/>
        <v>0</v>
      </c>
      <c r="K487" s="146"/>
      <c r="L487" s="147"/>
      <c r="M487" s="148" t="s">
        <v>1</v>
      </c>
      <c r="N487" s="149" t="s">
        <v>35</v>
      </c>
      <c r="O487" s="142">
        <v>0</v>
      </c>
      <c r="P487" s="142">
        <f t="shared" si="101"/>
        <v>0</v>
      </c>
      <c r="Q487" s="142">
        <v>0</v>
      </c>
      <c r="R487" s="142">
        <f t="shared" si="102"/>
        <v>0</v>
      </c>
      <c r="S487" s="142">
        <v>0</v>
      </c>
      <c r="T487" s="143">
        <f t="shared" si="103"/>
        <v>0</v>
      </c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R487" s="144" t="s">
        <v>168</v>
      </c>
      <c r="AT487" s="144" t="s">
        <v>227</v>
      </c>
      <c r="AU487" s="144" t="s">
        <v>146</v>
      </c>
      <c r="AY487" s="14" t="s">
        <v>136</v>
      </c>
      <c r="BE487" s="145">
        <f t="shared" si="104"/>
        <v>0</v>
      </c>
      <c r="BF487" s="145">
        <f t="shared" si="105"/>
        <v>0</v>
      </c>
      <c r="BG487" s="145">
        <f t="shared" si="106"/>
        <v>0</v>
      </c>
      <c r="BH487" s="145">
        <f t="shared" si="107"/>
        <v>0</v>
      </c>
      <c r="BI487" s="145">
        <f t="shared" si="108"/>
        <v>0</v>
      </c>
      <c r="BJ487" s="14" t="s">
        <v>146</v>
      </c>
      <c r="BK487" s="145">
        <f t="shared" si="109"/>
        <v>0</v>
      </c>
      <c r="BL487" s="14" t="s">
        <v>145</v>
      </c>
      <c r="BM487" s="144" t="s">
        <v>1090</v>
      </c>
    </row>
    <row r="488" spans="1:65" s="2" customFormat="1" ht="24.25" customHeight="1">
      <c r="A488" s="26"/>
      <c r="B488" s="156"/>
      <c r="C488" s="163" t="s">
        <v>1091</v>
      </c>
      <c r="D488" s="163" t="s">
        <v>227</v>
      </c>
      <c r="E488" s="164" t="s">
        <v>1092</v>
      </c>
      <c r="F488" s="165" t="s">
        <v>1093</v>
      </c>
      <c r="G488" s="166" t="s">
        <v>323</v>
      </c>
      <c r="H488" s="167">
        <v>3</v>
      </c>
      <c r="I488" s="168"/>
      <c r="J488" s="168">
        <f t="shared" si="100"/>
        <v>0</v>
      </c>
      <c r="K488" s="146"/>
      <c r="L488" s="147"/>
      <c r="M488" s="148" t="s">
        <v>1</v>
      </c>
      <c r="N488" s="149" t="s">
        <v>35</v>
      </c>
      <c r="O488" s="142">
        <v>0</v>
      </c>
      <c r="P488" s="142">
        <f t="shared" si="101"/>
        <v>0</v>
      </c>
      <c r="Q488" s="142">
        <v>0</v>
      </c>
      <c r="R488" s="142">
        <f t="shared" si="102"/>
        <v>0</v>
      </c>
      <c r="S488" s="142">
        <v>0</v>
      </c>
      <c r="T488" s="143">
        <f t="shared" si="103"/>
        <v>0</v>
      </c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R488" s="144" t="s">
        <v>168</v>
      </c>
      <c r="AT488" s="144" t="s">
        <v>227</v>
      </c>
      <c r="AU488" s="144" t="s">
        <v>146</v>
      </c>
      <c r="AY488" s="14" t="s">
        <v>136</v>
      </c>
      <c r="BE488" s="145">
        <f t="shared" si="104"/>
        <v>0</v>
      </c>
      <c r="BF488" s="145">
        <f t="shared" si="105"/>
        <v>0</v>
      </c>
      <c r="BG488" s="145">
        <f t="shared" si="106"/>
        <v>0</v>
      </c>
      <c r="BH488" s="145">
        <f t="shared" si="107"/>
        <v>0</v>
      </c>
      <c r="BI488" s="145">
        <f t="shared" si="108"/>
        <v>0</v>
      </c>
      <c r="BJ488" s="14" t="s">
        <v>146</v>
      </c>
      <c r="BK488" s="145">
        <f t="shared" si="109"/>
        <v>0</v>
      </c>
      <c r="BL488" s="14" t="s">
        <v>145</v>
      </c>
      <c r="BM488" s="144" t="s">
        <v>1094</v>
      </c>
    </row>
    <row r="489" spans="1:65" s="2" customFormat="1" ht="24.25" customHeight="1">
      <c r="A489" s="26"/>
      <c r="B489" s="156"/>
      <c r="C489" s="163" t="s">
        <v>1095</v>
      </c>
      <c r="D489" s="163" t="s">
        <v>227</v>
      </c>
      <c r="E489" s="164" t="s">
        <v>1096</v>
      </c>
      <c r="F489" s="165" t="s">
        <v>1097</v>
      </c>
      <c r="G489" s="166" t="s">
        <v>323</v>
      </c>
      <c r="H489" s="167">
        <v>1</v>
      </c>
      <c r="I489" s="168"/>
      <c r="J489" s="168">
        <f t="shared" si="100"/>
        <v>0</v>
      </c>
      <c r="K489" s="146"/>
      <c r="L489" s="147"/>
      <c r="M489" s="148" t="s">
        <v>1</v>
      </c>
      <c r="N489" s="149" t="s">
        <v>35</v>
      </c>
      <c r="O489" s="142">
        <v>0</v>
      </c>
      <c r="P489" s="142">
        <f t="shared" si="101"/>
        <v>0</v>
      </c>
      <c r="Q489" s="142">
        <v>0</v>
      </c>
      <c r="R489" s="142">
        <f t="shared" si="102"/>
        <v>0</v>
      </c>
      <c r="S489" s="142">
        <v>0</v>
      </c>
      <c r="T489" s="143">
        <f t="shared" si="103"/>
        <v>0</v>
      </c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R489" s="144" t="s">
        <v>168</v>
      </c>
      <c r="AT489" s="144" t="s">
        <v>227</v>
      </c>
      <c r="AU489" s="144" t="s">
        <v>146</v>
      </c>
      <c r="AY489" s="14" t="s">
        <v>136</v>
      </c>
      <c r="BE489" s="145">
        <f t="shared" si="104"/>
        <v>0</v>
      </c>
      <c r="BF489" s="145">
        <f t="shared" si="105"/>
        <v>0</v>
      </c>
      <c r="BG489" s="145">
        <f t="shared" si="106"/>
        <v>0</v>
      </c>
      <c r="BH489" s="145">
        <f t="shared" si="107"/>
        <v>0</v>
      </c>
      <c r="BI489" s="145">
        <f t="shared" si="108"/>
        <v>0</v>
      </c>
      <c r="BJ489" s="14" t="s">
        <v>146</v>
      </c>
      <c r="BK489" s="145">
        <f t="shared" si="109"/>
        <v>0</v>
      </c>
      <c r="BL489" s="14" t="s">
        <v>145</v>
      </c>
      <c r="BM489" s="144" t="s">
        <v>1098</v>
      </c>
    </row>
    <row r="490" spans="1:65" s="2" customFormat="1" ht="24.25" customHeight="1">
      <c r="A490" s="26"/>
      <c r="B490" s="156"/>
      <c r="C490" s="163" t="s">
        <v>1099</v>
      </c>
      <c r="D490" s="163" t="s">
        <v>227</v>
      </c>
      <c r="E490" s="164" t="s">
        <v>1100</v>
      </c>
      <c r="F490" s="165" t="s">
        <v>1101</v>
      </c>
      <c r="G490" s="166" t="s">
        <v>323</v>
      </c>
      <c r="H490" s="167">
        <v>1</v>
      </c>
      <c r="I490" s="168"/>
      <c r="J490" s="168">
        <f t="shared" si="100"/>
        <v>0</v>
      </c>
      <c r="K490" s="146"/>
      <c r="L490" s="147"/>
      <c r="M490" s="148" t="s">
        <v>1</v>
      </c>
      <c r="N490" s="149" t="s">
        <v>35</v>
      </c>
      <c r="O490" s="142">
        <v>0</v>
      </c>
      <c r="P490" s="142">
        <f t="shared" si="101"/>
        <v>0</v>
      </c>
      <c r="Q490" s="142">
        <v>0</v>
      </c>
      <c r="R490" s="142">
        <f t="shared" si="102"/>
        <v>0</v>
      </c>
      <c r="S490" s="142">
        <v>0</v>
      </c>
      <c r="T490" s="143">
        <f t="shared" si="103"/>
        <v>0</v>
      </c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R490" s="144" t="s">
        <v>168</v>
      </c>
      <c r="AT490" s="144" t="s">
        <v>227</v>
      </c>
      <c r="AU490" s="144" t="s">
        <v>146</v>
      </c>
      <c r="AY490" s="14" t="s">
        <v>136</v>
      </c>
      <c r="BE490" s="145">
        <f t="shared" si="104"/>
        <v>0</v>
      </c>
      <c r="BF490" s="145">
        <f t="shared" si="105"/>
        <v>0</v>
      </c>
      <c r="BG490" s="145">
        <f t="shared" si="106"/>
        <v>0</v>
      </c>
      <c r="BH490" s="145">
        <f t="shared" si="107"/>
        <v>0</v>
      </c>
      <c r="BI490" s="145">
        <f t="shared" si="108"/>
        <v>0</v>
      </c>
      <c r="BJ490" s="14" t="s">
        <v>146</v>
      </c>
      <c r="BK490" s="145">
        <f t="shared" si="109"/>
        <v>0</v>
      </c>
      <c r="BL490" s="14" t="s">
        <v>145</v>
      </c>
      <c r="BM490" s="144" t="s">
        <v>1102</v>
      </c>
    </row>
    <row r="491" spans="1:65" s="2" customFormat="1" ht="24.25" customHeight="1">
      <c r="A491" s="26"/>
      <c r="B491" s="156"/>
      <c r="C491" s="163" t="s">
        <v>1103</v>
      </c>
      <c r="D491" s="163" t="s">
        <v>227</v>
      </c>
      <c r="E491" s="164" t="s">
        <v>1104</v>
      </c>
      <c r="F491" s="165" t="s">
        <v>1105</v>
      </c>
      <c r="G491" s="166" t="s">
        <v>323</v>
      </c>
      <c r="H491" s="167">
        <v>1</v>
      </c>
      <c r="I491" s="168"/>
      <c r="J491" s="168">
        <f t="shared" si="100"/>
        <v>0</v>
      </c>
      <c r="K491" s="146"/>
      <c r="L491" s="147"/>
      <c r="M491" s="148" t="s">
        <v>1</v>
      </c>
      <c r="N491" s="149" t="s">
        <v>35</v>
      </c>
      <c r="O491" s="142">
        <v>0</v>
      </c>
      <c r="P491" s="142">
        <f t="shared" si="101"/>
        <v>0</v>
      </c>
      <c r="Q491" s="142">
        <v>0</v>
      </c>
      <c r="R491" s="142">
        <f t="shared" si="102"/>
        <v>0</v>
      </c>
      <c r="S491" s="142">
        <v>0</v>
      </c>
      <c r="T491" s="143">
        <f t="shared" si="103"/>
        <v>0</v>
      </c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R491" s="144" t="s">
        <v>168</v>
      </c>
      <c r="AT491" s="144" t="s">
        <v>227</v>
      </c>
      <c r="AU491" s="144" t="s">
        <v>146</v>
      </c>
      <c r="AY491" s="14" t="s">
        <v>136</v>
      </c>
      <c r="BE491" s="145">
        <f t="shared" si="104"/>
        <v>0</v>
      </c>
      <c r="BF491" s="145">
        <f t="shared" si="105"/>
        <v>0</v>
      </c>
      <c r="BG491" s="145">
        <f t="shared" si="106"/>
        <v>0</v>
      </c>
      <c r="BH491" s="145">
        <f t="shared" si="107"/>
        <v>0</v>
      </c>
      <c r="BI491" s="145">
        <f t="shared" si="108"/>
        <v>0</v>
      </c>
      <c r="BJ491" s="14" t="s">
        <v>146</v>
      </c>
      <c r="BK491" s="145">
        <f t="shared" si="109"/>
        <v>0</v>
      </c>
      <c r="BL491" s="14" t="s">
        <v>145</v>
      </c>
      <c r="BM491" s="144" t="s">
        <v>1106</v>
      </c>
    </row>
    <row r="492" spans="1:65" s="2" customFormat="1" ht="24.25" customHeight="1">
      <c r="A492" s="26"/>
      <c r="B492" s="156"/>
      <c r="C492" s="163" t="s">
        <v>1107</v>
      </c>
      <c r="D492" s="163" t="s">
        <v>227</v>
      </c>
      <c r="E492" s="164" t="s">
        <v>1108</v>
      </c>
      <c r="F492" s="165" t="s">
        <v>1109</v>
      </c>
      <c r="G492" s="166" t="s">
        <v>323</v>
      </c>
      <c r="H492" s="167">
        <v>8</v>
      </c>
      <c r="I492" s="168"/>
      <c r="J492" s="168">
        <f t="shared" si="100"/>
        <v>0</v>
      </c>
      <c r="K492" s="146"/>
      <c r="L492" s="147"/>
      <c r="M492" s="148" t="s">
        <v>1</v>
      </c>
      <c r="N492" s="149" t="s">
        <v>35</v>
      </c>
      <c r="O492" s="142">
        <v>0</v>
      </c>
      <c r="P492" s="142">
        <f t="shared" si="101"/>
        <v>0</v>
      </c>
      <c r="Q492" s="142">
        <v>0</v>
      </c>
      <c r="R492" s="142">
        <f t="shared" si="102"/>
        <v>0</v>
      </c>
      <c r="S492" s="142">
        <v>0</v>
      </c>
      <c r="T492" s="143">
        <f t="shared" si="103"/>
        <v>0</v>
      </c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R492" s="144" t="s">
        <v>168</v>
      </c>
      <c r="AT492" s="144" t="s">
        <v>227</v>
      </c>
      <c r="AU492" s="144" t="s">
        <v>146</v>
      </c>
      <c r="AY492" s="14" t="s">
        <v>136</v>
      </c>
      <c r="BE492" s="145">
        <f t="shared" si="104"/>
        <v>0</v>
      </c>
      <c r="BF492" s="145">
        <f t="shared" si="105"/>
        <v>0</v>
      </c>
      <c r="BG492" s="145">
        <f t="shared" si="106"/>
        <v>0</v>
      </c>
      <c r="BH492" s="145">
        <f t="shared" si="107"/>
        <v>0</v>
      </c>
      <c r="BI492" s="145">
        <f t="shared" si="108"/>
        <v>0</v>
      </c>
      <c r="BJ492" s="14" t="s">
        <v>146</v>
      </c>
      <c r="BK492" s="145">
        <f t="shared" si="109"/>
        <v>0</v>
      </c>
      <c r="BL492" s="14" t="s">
        <v>145</v>
      </c>
      <c r="BM492" s="144" t="s">
        <v>1110</v>
      </c>
    </row>
    <row r="493" spans="1:65" s="2" customFormat="1" ht="24.25" customHeight="1">
      <c r="A493" s="26"/>
      <c r="B493" s="156"/>
      <c r="C493" s="163" t="s">
        <v>1111</v>
      </c>
      <c r="D493" s="163" t="s">
        <v>227</v>
      </c>
      <c r="E493" s="164" t="s">
        <v>1112</v>
      </c>
      <c r="F493" s="165" t="s">
        <v>1113</v>
      </c>
      <c r="G493" s="166" t="s">
        <v>323</v>
      </c>
      <c r="H493" s="167">
        <v>3</v>
      </c>
      <c r="I493" s="168"/>
      <c r="J493" s="168">
        <f t="shared" si="100"/>
        <v>0</v>
      </c>
      <c r="K493" s="146"/>
      <c r="L493" s="147"/>
      <c r="M493" s="148" t="s">
        <v>1</v>
      </c>
      <c r="N493" s="149" t="s">
        <v>35</v>
      </c>
      <c r="O493" s="142">
        <v>0</v>
      </c>
      <c r="P493" s="142">
        <f t="shared" si="101"/>
        <v>0</v>
      </c>
      <c r="Q493" s="142">
        <v>0</v>
      </c>
      <c r="R493" s="142">
        <f t="shared" si="102"/>
        <v>0</v>
      </c>
      <c r="S493" s="142">
        <v>0</v>
      </c>
      <c r="T493" s="143">
        <f t="shared" si="103"/>
        <v>0</v>
      </c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R493" s="144" t="s">
        <v>168</v>
      </c>
      <c r="AT493" s="144" t="s">
        <v>227</v>
      </c>
      <c r="AU493" s="144" t="s">
        <v>146</v>
      </c>
      <c r="AY493" s="14" t="s">
        <v>136</v>
      </c>
      <c r="BE493" s="145">
        <f t="shared" si="104"/>
        <v>0</v>
      </c>
      <c r="BF493" s="145">
        <f t="shared" si="105"/>
        <v>0</v>
      </c>
      <c r="BG493" s="145">
        <f t="shared" si="106"/>
        <v>0</v>
      </c>
      <c r="BH493" s="145">
        <f t="shared" si="107"/>
        <v>0</v>
      </c>
      <c r="BI493" s="145">
        <f t="shared" si="108"/>
        <v>0</v>
      </c>
      <c r="BJ493" s="14" t="s">
        <v>146</v>
      </c>
      <c r="BK493" s="145">
        <f t="shared" si="109"/>
        <v>0</v>
      </c>
      <c r="BL493" s="14" t="s">
        <v>145</v>
      </c>
      <c r="BM493" s="144" t="s">
        <v>1114</v>
      </c>
    </row>
    <row r="494" spans="1:65" s="2" customFormat="1" ht="24.25" customHeight="1">
      <c r="A494" s="26"/>
      <c r="B494" s="156"/>
      <c r="C494" s="157" t="s">
        <v>1115</v>
      </c>
      <c r="D494" s="157" t="s">
        <v>141</v>
      </c>
      <c r="E494" s="158" t="s">
        <v>1116</v>
      </c>
      <c r="F494" s="159" t="s">
        <v>1117</v>
      </c>
      <c r="G494" s="160" t="s">
        <v>171</v>
      </c>
      <c r="H494" s="161">
        <v>76</v>
      </c>
      <c r="I494" s="162"/>
      <c r="J494" s="162">
        <f t="shared" si="100"/>
        <v>0</v>
      </c>
      <c r="K494" s="139"/>
      <c r="L494" s="27"/>
      <c r="M494" s="140" t="s">
        <v>1</v>
      </c>
      <c r="N494" s="141" t="s">
        <v>35</v>
      </c>
      <c r="O494" s="142">
        <v>0</v>
      </c>
      <c r="P494" s="142">
        <f t="shared" si="101"/>
        <v>0</v>
      </c>
      <c r="Q494" s="142">
        <v>0</v>
      </c>
      <c r="R494" s="142">
        <f t="shared" si="102"/>
        <v>0</v>
      </c>
      <c r="S494" s="142">
        <v>0</v>
      </c>
      <c r="T494" s="143">
        <f t="shared" si="103"/>
        <v>0</v>
      </c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R494" s="144" t="s">
        <v>145</v>
      </c>
      <c r="AT494" s="144" t="s">
        <v>141</v>
      </c>
      <c r="AU494" s="144" t="s">
        <v>146</v>
      </c>
      <c r="AY494" s="14" t="s">
        <v>136</v>
      </c>
      <c r="BE494" s="145">
        <f t="shared" si="104"/>
        <v>0</v>
      </c>
      <c r="BF494" s="145">
        <f t="shared" si="105"/>
        <v>0</v>
      </c>
      <c r="BG494" s="145">
        <f t="shared" si="106"/>
        <v>0</v>
      </c>
      <c r="BH494" s="145">
        <f t="shared" si="107"/>
        <v>0</v>
      </c>
      <c r="BI494" s="145">
        <f t="shared" si="108"/>
        <v>0</v>
      </c>
      <c r="BJ494" s="14" t="s">
        <v>146</v>
      </c>
      <c r="BK494" s="145">
        <f t="shared" si="109"/>
        <v>0</v>
      </c>
      <c r="BL494" s="14" t="s">
        <v>145</v>
      </c>
      <c r="BM494" s="144" t="s">
        <v>1118</v>
      </c>
    </row>
    <row r="495" spans="1:65" s="2" customFormat="1" ht="16.5" customHeight="1">
      <c r="A495" s="26"/>
      <c r="B495" s="156"/>
      <c r="C495" s="163" t="s">
        <v>1119</v>
      </c>
      <c r="D495" s="163" t="s">
        <v>227</v>
      </c>
      <c r="E495" s="164" t="s">
        <v>1120</v>
      </c>
      <c r="F495" s="165" t="s">
        <v>1121</v>
      </c>
      <c r="G495" s="166" t="s">
        <v>323</v>
      </c>
      <c r="H495" s="167">
        <v>3</v>
      </c>
      <c r="I495" s="168"/>
      <c r="J495" s="168">
        <f t="shared" si="100"/>
        <v>0</v>
      </c>
      <c r="K495" s="146"/>
      <c r="L495" s="147"/>
      <c r="M495" s="148" t="s">
        <v>1</v>
      </c>
      <c r="N495" s="149" t="s">
        <v>35</v>
      </c>
      <c r="O495" s="142">
        <v>0</v>
      </c>
      <c r="P495" s="142">
        <f t="shared" si="101"/>
        <v>0</v>
      </c>
      <c r="Q495" s="142">
        <v>0</v>
      </c>
      <c r="R495" s="142">
        <f t="shared" si="102"/>
        <v>0</v>
      </c>
      <c r="S495" s="142">
        <v>0</v>
      </c>
      <c r="T495" s="143">
        <f t="shared" si="103"/>
        <v>0</v>
      </c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R495" s="144" t="s">
        <v>168</v>
      </c>
      <c r="AT495" s="144" t="s">
        <v>227</v>
      </c>
      <c r="AU495" s="144" t="s">
        <v>146</v>
      </c>
      <c r="AY495" s="14" t="s">
        <v>136</v>
      </c>
      <c r="BE495" s="145">
        <f t="shared" si="104"/>
        <v>0</v>
      </c>
      <c r="BF495" s="145">
        <f t="shared" si="105"/>
        <v>0</v>
      </c>
      <c r="BG495" s="145">
        <f t="shared" si="106"/>
        <v>0</v>
      </c>
      <c r="BH495" s="145">
        <f t="shared" si="107"/>
        <v>0</v>
      </c>
      <c r="BI495" s="145">
        <f t="shared" si="108"/>
        <v>0</v>
      </c>
      <c r="BJ495" s="14" t="s">
        <v>146</v>
      </c>
      <c r="BK495" s="145">
        <f t="shared" si="109"/>
        <v>0</v>
      </c>
      <c r="BL495" s="14" t="s">
        <v>145</v>
      </c>
      <c r="BM495" s="144" t="s">
        <v>1122</v>
      </c>
    </row>
    <row r="496" spans="1:65" s="2" customFormat="1" ht="16.5" customHeight="1">
      <c r="A496" s="26"/>
      <c r="B496" s="156"/>
      <c r="C496" s="163" t="s">
        <v>1123</v>
      </c>
      <c r="D496" s="163" t="s">
        <v>227</v>
      </c>
      <c r="E496" s="164" t="s">
        <v>1124</v>
      </c>
      <c r="F496" s="165" t="s">
        <v>1125</v>
      </c>
      <c r="G496" s="166" t="s">
        <v>323</v>
      </c>
      <c r="H496" s="167">
        <v>1</v>
      </c>
      <c r="I496" s="168"/>
      <c r="J496" s="168">
        <f t="shared" si="100"/>
        <v>0</v>
      </c>
      <c r="K496" s="146"/>
      <c r="L496" s="147"/>
      <c r="M496" s="148" t="s">
        <v>1</v>
      </c>
      <c r="N496" s="149" t="s">
        <v>35</v>
      </c>
      <c r="O496" s="142">
        <v>0</v>
      </c>
      <c r="P496" s="142">
        <f t="shared" si="101"/>
        <v>0</v>
      </c>
      <c r="Q496" s="142">
        <v>0</v>
      </c>
      <c r="R496" s="142">
        <f t="shared" si="102"/>
        <v>0</v>
      </c>
      <c r="S496" s="142">
        <v>0</v>
      </c>
      <c r="T496" s="143">
        <f t="shared" si="103"/>
        <v>0</v>
      </c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R496" s="144" t="s">
        <v>168</v>
      </c>
      <c r="AT496" s="144" t="s">
        <v>227</v>
      </c>
      <c r="AU496" s="144" t="s">
        <v>146</v>
      </c>
      <c r="AY496" s="14" t="s">
        <v>136</v>
      </c>
      <c r="BE496" s="145">
        <f t="shared" si="104"/>
        <v>0</v>
      </c>
      <c r="BF496" s="145">
        <f t="shared" si="105"/>
        <v>0</v>
      </c>
      <c r="BG496" s="145">
        <f t="shared" si="106"/>
        <v>0</v>
      </c>
      <c r="BH496" s="145">
        <f t="shared" si="107"/>
        <v>0</v>
      </c>
      <c r="BI496" s="145">
        <f t="shared" si="108"/>
        <v>0</v>
      </c>
      <c r="BJ496" s="14" t="s">
        <v>146</v>
      </c>
      <c r="BK496" s="145">
        <f t="shared" si="109"/>
        <v>0</v>
      </c>
      <c r="BL496" s="14" t="s">
        <v>145</v>
      </c>
      <c r="BM496" s="144" t="s">
        <v>1126</v>
      </c>
    </row>
    <row r="497" spans="1:65" s="2" customFormat="1" ht="24.25" customHeight="1">
      <c r="A497" s="26"/>
      <c r="B497" s="156"/>
      <c r="C497" s="157" t="s">
        <v>1127</v>
      </c>
      <c r="D497" s="157" t="s">
        <v>141</v>
      </c>
      <c r="E497" s="158" t="s">
        <v>1128</v>
      </c>
      <c r="F497" s="159" t="s">
        <v>1129</v>
      </c>
      <c r="G497" s="160" t="s">
        <v>171</v>
      </c>
      <c r="H497" s="161">
        <v>71.900000000000006</v>
      </c>
      <c r="I497" s="162"/>
      <c r="J497" s="162">
        <f t="shared" si="100"/>
        <v>0</v>
      </c>
      <c r="K497" s="139"/>
      <c r="L497" s="27"/>
      <c r="M497" s="140" t="s">
        <v>1</v>
      </c>
      <c r="N497" s="141" t="s">
        <v>35</v>
      </c>
      <c r="O497" s="142">
        <v>0</v>
      </c>
      <c r="P497" s="142">
        <f t="shared" si="101"/>
        <v>0</v>
      </c>
      <c r="Q497" s="142">
        <v>0</v>
      </c>
      <c r="R497" s="142">
        <f t="shared" si="102"/>
        <v>0</v>
      </c>
      <c r="S497" s="142">
        <v>0</v>
      </c>
      <c r="T497" s="143">
        <f t="shared" si="103"/>
        <v>0</v>
      </c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R497" s="144" t="s">
        <v>145</v>
      </c>
      <c r="AT497" s="144" t="s">
        <v>141</v>
      </c>
      <c r="AU497" s="144" t="s">
        <v>146</v>
      </c>
      <c r="AY497" s="14" t="s">
        <v>136</v>
      </c>
      <c r="BE497" s="145">
        <f t="shared" si="104"/>
        <v>0</v>
      </c>
      <c r="BF497" s="145">
        <f t="shared" si="105"/>
        <v>0</v>
      </c>
      <c r="BG497" s="145">
        <f t="shared" si="106"/>
        <v>0</v>
      </c>
      <c r="BH497" s="145">
        <f t="shared" si="107"/>
        <v>0</v>
      </c>
      <c r="BI497" s="145">
        <f t="shared" si="108"/>
        <v>0</v>
      </c>
      <c r="BJ497" s="14" t="s">
        <v>146</v>
      </c>
      <c r="BK497" s="145">
        <f t="shared" si="109"/>
        <v>0</v>
      </c>
      <c r="BL497" s="14" t="s">
        <v>145</v>
      </c>
      <c r="BM497" s="144" t="s">
        <v>1130</v>
      </c>
    </row>
    <row r="498" spans="1:65" s="2" customFormat="1" ht="16.5" customHeight="1">
      <c r="A498" s="26"/>
      <c r="B498" s="156"/>
      <c r="C498" s="163" t="s">
        <v>1131</v>
      </c>
      <c r="D498" s="163" t="s">
        <v>227</v>
      </c>
      <c r="E498" s="164" t="s">
        <v>1132</v>
      </c>
      <c r="F498" s="165" t="s">
        <v>1133</v>
      </c>
      <c r="G498" s="166" t="s">
        <v>323</v>
      </c>
      <c r="H498" s="167">
        <v>5</v>
      </c>
      <c r="I498" s="168"/>
      <c r="J498" s="168">
        <f t="shared" si="100"/>
        <v>0</v>
      </c>
      <c r="K498" s="146"/>
      <c r="L498" s="147"/>
      <c r="M498" s="148" t="s">
        <v>1</v>
      </c>
      <c r="N498" s="149" t="s">
        <v>35</v>
      </c>
      <c r="O498" s="142">
        <v>0</v>
      </c>
      <c r="P498" s="142">
        <f t="shared" si="101"/>
        <v>0</v>
      </c>
      <c r="Q498" s="142">
        <v>0</v>
      </c>
      <c r="R498" s="142">
        <f t="shared" si="102"/>
        <v>0</v>
      </c>
      <c r="S498" s="142">
        <v>0</v>
      </c>
      <c r="T498" s="143">
        <f t="shared" si="103"/>
        <v>0</v>
      </c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R498" s="144" t="s">
        <v>168</v>
      </c>
      <c r="AT498" s="144" t="s">
        <v>227</v>
      </c>
      <c r="AU498" s="144" t="s">
        <v>146</v>
      </c>
      <c r="AY498" s="14" t="s">
        <v>136</v>
      </c>
      <c r="BE498" s="145">
        <f t="shared" si="104"/>
        <v>0</v>
      </c>
      <c r="BF498" s="145">
        <f t="shared" si="105"/>
        <v>0</v>
      </c>
      <c r="BG498" s="145">
        <f t="shared" si="106"/>
        <v>0</v>
      </c>
      <c r="BH498" s="145">
        <f t="shared" si="107"/>
        <v>0</v>
      </c>
      <c r="BI498" s="145">
        <f t="shared" si="108"/>
        <v>0</v>
      </c>
      <c r="BJ498" s="14" t="s">
        <v>146</v>
      </c>
      <c r="BK498" s="145">
        <f t="shared" si="109"/>
        <v>0</v>
      </c>
      <c r="BL498" s="14" t="s">
        <v>145</v>
      </c>
      <c r="BM498" s="144" t="s">
        <v>1134</v>
      </c>
    </row>
    <row r="499" spans="1:65" s="2" customFormat="1" ht="21.75" customHeight="1">
      <c r="A499" s="26"/>
      <c r="B499" s="156"/>
      <c r="C499" s="157" t="s">
        <v>1135</v>
      </c>
      <c r="D499" s="157" t="s">
        <v>141</v>
      </c>
      <c r="E499" s="158" t="s">
        <v>1136</v>
      </c>
      <c r="F499" s="159" t="s">
        <v>1137</v>
      </c>
      <c r="G499" s="160" t="s">
        <v>323</v>
      </c>
      <c r="H499" s="161">
        <v>2</v>
      </c>
      <c r="I499" s="162"/>
      <c r="J499" s="162">
        <f t="shared" si="100"/>
        <v>0</v>
      </c>
      <c r="K499" s="139"/>
      <c r="L499" s="27"/>
      <c r="M499" s="140" t="s">
        <v>1</v>
      </c>
      <c r="N499" s="141" t="s">
        <v>35</v>
      </c>
      <c r="O499" s="142">
        <v>0</v>
      </c>
      <c r="P499" s="142">
        <f t="shared" si="101"/>
        <v>0</v>
      </c>
      <c r="Q499" s="142">
        <v>0</v>
      </c>
      <c r="R499" s="142">
        <f t="shared" si="102"/>
        <v>0</v>
      </c>
      <c r="S499" s="142">
        <v>0</v>
      </c>
      <c r="T499" s="143">
        <f t="shared" si="103"/>
        <v>0</v>
      </c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R499" s="144" t="s">
        <v>145</v>
      </c>
      <c r="AT499" s="144" t="s">
        <v>141</v>
      </c>
      <c r="AU499" s="144" t="s">
        <v>146</v>
      </c>
      <c r="AY499" s="14" t="s">
        <v>136</v>
      </c>
      <c r="BE499" s="145">
        <f t="shared" si="104"/>
        <v>0</v>
      </c>
      <c r="BF499" s="145">
        <f t="shared" si="105"/>
        <v>0</v>
      </c>
      <c r="BG499" s="145">
        <f t="shared" si="106"/>
        <v>0</v>
      </c>
      <c r="BH499" s="145">
        <f t="shared" si="107"/>
        <v>0</v>
      </c>
      <c r="BI499" s="145">
        <f t="shared" si="108"/>
        <v>0</v>
      </c>
      <c r="BJ499" s="14" t="s">
        <v>146</v>
      </c>
      <c r="BK499" s="145">
        <f t="shared" si="109"/>
        <v>0</v>
      </c>
      <c r="BL499" s="14" t="s">
        <v>145</v>
      </c>
      <c r="BM499" s="144" t="s">
        <v>1138</v>
      </c>
    </row>
    <row r="500" spans="1:65" s="12" customFormat="1" ht="23" customHeight="1">
      <c r="B500" s="169"/>
      <c r="C500" s="170"/>
      <c r="D500" s="171" t="s">
        <v>68</v>
      </c>
      <c r="E500" s="172" t="s">
        <v>1139</v>
      </c>
      <c r="F500" s="172" t="s">
        <v>1140</v>
      </c>
      <c r="G500" s="170"/>
      <c r="H500" s="170"/>
      <c r="I500" s="170"/>
      <c r="J500" s="173">
        <f>BK500</f>
        <v>0</v>
      </c>
      <c r="L500" s="127"/>
      <c r="M500" s="131"/>
      <c r="N500" s="132"/>
      <c r="O500" s="132"/>
      <c r="P500" s="133">
        <f>SUM(P501:P502)</f>
        <v>0</v>
      </c>
      <c r="Q500" s="132"/>
      <c r="R500" s="133">
        <f>SUM(R501:R502)</f>
        <v>0</v>
      </c>
      <c r="S500" s="132"/>
      <c r="T500" s="134">
        <f>SUM(T501:T502)</f>
        <v>0</v>
      </c>
      <c r="AR500" s="128" t="s">
        <v>145</v>
      </c>
      <c r="AT500" s="135" t="s">
        <v>68</v>
      </c>
      <c r="AU500" s="135" t="s">
        <v>77</v>
      </c>
      <c r="AY500" s="128" t="s">
        <v>136</v>
      </c>
      <c r="BK500" s="136">
        <f>SUM(BK501:BK502)</f>
        <v>0</v>
      </c>
    </row>
    <row r="501" spans="1:65" s="2" customFormat="1" ht="16.5" customHeight="1">
      <c r="A501" s="26"/>
      <c r="B501" s="156"/>
      <c r="C501" s="163" t="s">
        <v>1141</v>
      </c>
      <c r="D501" s="163" t="s">
        <v>227</v>
      </c>
      <c r="E501" s="164" t="s">
        <v>1142</v>
      </c>
      <c r="F501" s="165" t="s">
        <v>1143</v>
      </c>
      <c r="G501" s="166" t="s">
        <v>1</v>
      </c>
      <c r="H501" s="167">
        <v>1</v>
      </c>
      <c r="I501" s="168"/>
      <c r="J501" s="168">
        <f>ROUND(I501*H501,2)</f>
        <v>0</v>
      </c>
      <c r="K501" s="146"/>
      <c r="L501" s="147"/>
      <c r="M501" s="148" t="s">
        <v>1</v>
      </c>
      <c r="N501" s="149" t="s">
        <v>35</v>
      </c>
      <c r="O501" s="142">
        <v>0</v>
      </c>
      <c r="P501" s="142">
        <f>O501*H501</f>
        <v>0</v>
      </c>
      <c r="Q501" s="142">
        <v>0</v>
      </c>
      <c r="R501" s="142">
        <f>Q501*H501</f>
        <v>0</v>
      </c>
      <c r="S501" s="142">
        <v>0</v>
      </c>
      <c r="T501" s="143">
        <f>S501*H501</f>
        <v>0</v>
      </c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R501" s="144" t="s">
        <v>168</v>
      </c>
      <c r="AT501" s="144" t="s">
        <v>227</v>
      </c>
      <c r="AU501" s="144" t="s">
        <v>146</v>
      </c>
      <c r="AY501" s="14" t="s">
        <v>136</v>
      </c>
      <c r="BE501" s="145">
        <f>IF(N501="základná",J501,0)</f>
        <v>0</v>
      </c>
      <c r="BF501" s="145">
        <f>IF(N501="znížená",J501,0)</f>
        <v>0</v>
      </c>
      <c r="BG501" s="145">
        <f>IF(N501="zákl. prenesená",J501,0)</f>
        <v>0</v>
      </c>
      <c r="BH501" s="145">
        <f>IF(N501="zníž. prenesená",J501,0)</f>
        <v>0</v>
      </c>
      <c r="BI501" s="145">
        <f>IF(N501="nulová",J501,0)</f>
        <v>0</v>
      </c>
      <c r="BJ501" s="14" t="s">
        <v>146</v>
      </c>
      <c r="BK501" s="145">
        <f>ROUND(I501*H501,2)</f>
        <v>0</v>
      </c>
      <c r="BL501" s="14" t="s">
        <v>145</v>
      </c>
      <c r="BM501" s="144" t="s">
        <v>1144</v>
      </c>
    </row>
    <row r="502" spans="1:65" s="2" customFormat="1" ht="16.5" customHeight="1">
      <c r="A502" s="26"/>
      <c r="B502" s="156"/>
      <c r="C502" s="163" t="s">
        <v>1145</v>
      </c>
      <c r="D502" s="163" t="s">
        <v>227</v>
      </c>
      <c r="E502" s="164" t="s">
        <v>1146</v>
      </c>
      <c r="F502" s="165" t="s">
        <v>1147</v>
      </c>
      <c r="G502" s="166" t="s">
        <v>1</v>
      </c>
      <c r="H502" s="167">
        <v>1</v>
      </c>
      <c r="I502" s="168"/>
      <c r="J502" s="168">
        <f>ROUND(I502*H502,2)</f>
        <v>0</v>
      </c>
      <c r="K502" s="146"/>
      <c r="L502" s="147"/>
      <c r="M502" s="148" t="s">
        <v>1</v>
      </c>
      <c r="N502" s="149" t="s">
        <v>35</v>
      </c>
      <c r="O502" s="142">
        <v>0</v>
      </c>
      <c r="P502" s="142">
        <f>O502*H502</f>
        <v>0</v>
      </c>
      <c r="Q502" s="142">
        <v>0</v>
      </c>
      <c r="R502" s="142">
        <f>Q502*H502</f>
        <v>0</v>
      </c>
      <c r="S502" s="142">
        <v>0</v>
      </c>
      <c r="T502" s="143">
        <f>S502*H502</f>
        <v>0</v>
      </c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R502" s="144" t="s">
        <v>168</v>
      </c>
      <c r="AT502" s="144" t="s">
        <v>227</v>
      </c>
      <c r="AU502" s="144" t="s">
        <v>146</v>
      </c>
      <c r="AY502" s="14" t="s">
        <v>136</v>
      </c>
      <c r="BE502" s="145">
        <f>IF(N502="základná",J502,0)</f>
        <v>0</v>
      </c>
      <c r="BF502" s="145">
        <f>IF(N502="znížená",J502,0)</f>
        <v>0</v>
      </c>
      <c r="BG502" s="145">
        <f>IF(N502="zákl. prenesená",J502,0)</f>
        <v>0</v>
      </c>
      <c r="BH502" s="145">
        <f>IF(N502="zníž. prenesená",J502,0)</f>
        <v>0</v>
      </c>
      <c r="BI502" s="145">
        <f>IF(N502="nulová",J502,0)</f>
        <v>0</v>
      </c>
      <c r="BJ502" s="14" t="s">
        <v>146</v>
      </c>
      <c r="BK502" s="145">
        <f>ROUND(I502*H502,2)</f>
        <v>0</v>
      </c>
      <c r="BL502" s="14" t="s">
        <v>145</v>
      </c>
      <c r="BM502" s="144" t="s">
        <v>1148</v>
      </c>
    </row>
    <row r="503" spans="1:65" s="12" customFormat="1" ht="26" customHeight="1">
      <c r="B503" s="169"/>
      <c r="C503" s="170"/>
      <c r="D503" s="171" t="s">
        <v>68</v>
      </c>
      <c r="E503" s="174" t="s">
        <v>1149</v>
      </c>
      <c r="F503" s="174" t="s">
        <v>1150</v>
      </c>
      <c r="G503" s="170"/>
      <c r="H503" s="170"/>
      <c r="I503" s="170"/>
      <c r="J503" s="175">
        <f>BK503</f>
        <v>0</v>
      </c>
      <c r="L503" s="127"/>
      <c r="M503" s="131"/>
      <c r="N503" s="132"/>
      <c r="O503" s="132"/>
      <c r="P503" s="133">
        <f>P504+P505+P527+P536+P539</f>
        <v>0</v>
      </c>
      <c r="Q503" s="132"/>
      <c r="R503" s="133">
        <f>R504+R505+R527+R536+R539</f>
        <v>0</v>
      </c>
      <c r="S503" s="132"/>
      <c r="T503" s="134">
        <f>T504+T505+T527+T536+T539</f>
        <v>0</v>
      </c>
      <c r="AR503" s="128" t="s">
        <v>77</v>
      </c>
      <c r="AT503" s="135" t="s">
        <v>68</v>
      </c>
      <c r="AU503" s="135" t="s">
        <v>69</v>
      </c>
      <c r="AY503" s="128" t="s">
        <v>136</v>
      </c>
      <c r="BK503" s="136">
        <f>BK504+BK505+BK527+BK536+BK539</f>
        <v>0</v>
      </c>
    </row>
    <row r="504" spans="1:65" s="12" customFormat="1" ht="23" customHeight="1">
      <c r="B504" s="169"/>
      <c r="C504" s="170"/>
      <c r="D504" s="171" t="s">
        <v>68</v>
      </c>
      <c r="E504" s="172" t="s">
        <v>137</v>
      </c>
      <c r="F504" s="172" t="s">
        <v>138</v>
      </c>
      <c r="G504" s="170"/>
      <c r="H504" s="170"/>
      <c r="I504" s="170"/>
      <c r="J504" s="173">
        <f>BK504</f>
        <v>0</v>
      </c>
      <c r="L504" s="127"/>
      <c r="M504" s="131"/>
      <c r="N504" s="132"/>
      <c r="O504" s="132"/>
      <c r="P504" s="133">
        <v>0</v>
      </c>
      <c r="Q504" s="132"/>
      <c r="R504" s="133">
        <v>0</v>
      </c>
      <c r="S504" s="132"/>
      <c r="T504" s="134">
        <v>0</v>
      </c>
      <c r="AR504" s="128" t="s">
        <v>77</v>
      </c>
      <c r="AT504" s="135" t="s">
        <v>68</v>
      </c>
      <c r="AU504" s="135" t="s">
        <v>77</v>
      </c>
      <c r="AY504" s="128" t="s">
        <v>136</v>
      </c>
      <c r="BK504" s="136">
        <v>0</v>
      </c>
    </row>
    <row r="505" spans="1:65" s="12" customFormat="1" ht="23" customHeight="1">
      <c r="B505" s="169"/>
      <c r="C505" s="170"/>
      <c r="D505" s="171" t="s">
        <v>68</v>
      </c>
      <c r="E505" s="172" t="s">
        <v>139</v>
      </c>
      <c r="F505" s="172" t="s">
        <v>140</v>
      </c>
      <c r="G505" s="170"/>
      <c r="H505" s="170"/>
      <c r="I505" s="170"/>
      <c r="J505" s="173">
        <f>BK505</f>
        <v>0</v>
      </c>
      <c r="L505" s="127"/>
      <c r="M505" s="131"/>
      <c r="N505" s="132"/>
      <c r="O505" s="132"/>
      <c r="P505" s="133">
        <f>SUM(P506:P526)</f>
        <v>0</v>
      </c>
      <c r="Q505" s="132"/>
      <c r="R505" s="133">
        <f>SUM(R506:R526)</f>
        <v>0</v>
      </c>
      <c r="S505" s="132"/>
      <c r="T505" s="134">
        <f>SUM(T506:T526)</f>
        <v>0</v>
      </c>
      <c r="AR505" s="128" t="s">
        <v>77</v>
      </c>
      <c r="AT505" s="135" t="s">
        <v>68</v>
      </c>
      <c r="AU505" s="135" t="s">
        <v>77</v>
      </c>
      <c r="AY505" s="128" t="s">
        <v>136</v>
      </c>
      <c r="BK505" s="136">
        <f>SUM(BK506:BK526)</f>
        <v>0</v>
      </c>
    </row>
    <row r="506" spans="1:65" s="2" customFormat="1" ht="24.25" customHeight="1">
      <c r="A506" s="26"/>
      <c r="B506" s="156"/>
      <c r="C506" s="157" t="s">
        <v>1151</v>
      </c>
      <c r="D506" s="157" t="s">
        <v>141</v>
      </c>
      <c r="E506" s="158" t="s">
        <v>169</v>
      </c>
      <c r="F506" s="159" t="s">
        <v>170</v>
      </c>
      <c r="G506" s="160" t="s">
        <v>171</v>
      </c>
      <c r="H506" s="161">
        <v>3120</v>
      </c>
      <c r="I506" s="162"/>
      <c r="J506" s="162">
        <f t="shared" ref="J506:J526" si="110">ROUND(I506*H506,2)</f>
        <v>0</v>
      </c>
      <c r="K506" s="139"/>
      <c r="L506" s="27"/>
      <c r="M506" s="140" t="s">
        <v>1</v>
      </c>
      <c r="N506" s="141" t="s">
        <v>35</v>
      </c>
      <c r="O506" s="142">
        <v>0</v>
      </c>
      <c r="P506" s="142">
        <f t="shared" ref="P506:P526" si="111">O506*H506</f>
        <v>0</v>
      </c>
      <c r="Q506" s="142">
        <v>0</v>
      </c>
      <c r="R506" s="142">
        <f t="shared" ref="R506:R526" si="112">Q506*H506</f>
        <v>0</v>
      </c>
      <c r="S506" s="142">
        <v>0</v>
      </c>
      <c r="T506" s="143">
        <f t="shared" ref="T506:T526" si="113">S506*H506</f>
        <v>0</v>
      </c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R506" s="144" t="s">
        <v>145</v>
      </c>
      <c r="AT506" s="144" t="s">
        <v>141</v>
      </c>
      <c r="AU506" s="144" t="s">
        <v>146</v>
      </c>
      <c r="AY506" s="14" t="s">
        <v>136</v>
      </c>
      <c r="BE506" s="145">
        <f t="shared" ref="BE506:BE526" si="114">IF(N506="základná",J506,0)</f>
        <v>0</v>
      </c>
      <c r="BF506" s="145">
        <f t="shared" ref="BF506:BF526" si="115">IF(N506="znížená",J506,0)</f>
        <v>0</v>
      </c>
      <c r="BG506" s="145">
        <f t="shared" ref="BG506:BG526" si="116">IF(N506="zákl. prenesená",J506,0)</f>
        <v>0</v>
      </c>
      <c r="BH506" s="145">
        <f t="shared" ref="BH506:BH526" si="117">IF(N506="zníž. prenesená",J506,0)</f>
        <v>0</v>
      </c>
      <c r="BI506" s="145">
        <f t="shared" ref="BI506:BI526" si="118">IF(N506="nulová",J506,0)</f>
        <v>0</v>
      </c>
      <c r="BJ506" s="14" t="s">
        <v>146</v>
      </c>
      <c r="BK506" s="145">
        <f t="shared" ref="BK506:BK526" si="119">ROUND(I506*H506,2)</f>
        <v>0</v>
      </c>
      <c r="BL506" s="14" t="s">
        <v>145</v>
      </c>
      <c r="BM506" s="144" t="s">
        <v>1152</v>
      </c>
    </row>
    <row r="507" spans="1:65" s="2" customFormat="1" ht="24.25" customHeight="1">
      <c r="A507" s="26"/>
      <c r="B507" s="156"/>
      <c r="C507" s="157" t="s">
        <v>1153</v>
      </c>
      <c r="D507" s="157" t="s">
        <v>141</v>
      </c>
      <c r="E507" s="158" t="s">
        <v>1154</v>
      </c>
      <c r="F507" s="159" t="s">
        <v>1155</v>
      </c>
      <c r="G507" s="160" t="s">
        <v>176</v>
      </c>
      <c r="H507" s="161">
        <v>7488</v>
      </c>
      <c r="I507" s="162"/>
      <c r="J507" s="162">
        <f t="shared" si="110"/>
        <v>0</v>
      </c>
      <c r="K507" s="139"/>
      <c r="L507" s="27"/>
      <c r="M507" s="140" t="s">
        <v>1</v>
      </c>
      <c r="N507" s="141" t="s">
        <v>35</v>
      </c>
      <c r="O507" s="142">
        <v>0</v>
      </c>
      <c r="P507" s="142">
        <f t="shared" si="111"/>
        <v>0</v>
      </c>
      <c r="Q507" s="142">
        <v>0</v>
      </c>
      <c r="R507" s="142">
        <f t="shared" si="112"/>
        <v>0</v>
      </c>
      <c r="S507" s="142">
        <v>0</v>
      </c>
      <c r="T507" s="143">
        <f t="shared" si="113"/>
        <v>0</v>
      </c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R507" s="144" t="s">
        <v>145</v>
      </c>
      <c r="AT507" s="144" t="s">
        <v>141</v>
      </c>
      <c r="AU507" s="144" t="s">
        <v>146</v>
      </c>
      <c r="AY507" s="14" t="s">
        <v>136</v>
      </c>
      <c r="BE507" s="145">
        <f t="shared" si="114"/>
        <v>0</v>
      </c>
      <c r="BF507" s="145">
        <f t="shared" si="115"/>
        <v>0</v>
      </c>
      <c r="BG507" s="145">
        <f t="shared" si="116"/>
        <v>0</v>
      </c>
      <c r="BH507" s="145">
        <f t="shared" si="117"/>
        <v>0</v>
      </c>
      <c r="BI507" s="145">
        <f t="shared" si="118"/>
        <v>0</v>
      </c>
      <c r="BJ507" s="14" t="s">
        <v>146</v>
      </c>
      <c r="BK507" s="145">
        <f t="shared" si="119"/>
        <v>0</v>
      </c>
      <c r="BL507" s="14" t="s">
        <v>145</v>
      </c>
      <c r="BM507" s="144" t="s">
        <v>1156</v>
      </c>
    </row>
    <row r="508" spans="1:65" s="2" customFormat="1" ht="24.25" customHeight="1">
      <c r="A508" s="26"/>
      <c r="B508" s="156"/>
      <c r="C508" s="157" t="s">
        <v>1157</v>
      </c>
      <c r="D508" s="157" t="s">
        <v>141</v>
      </c>
      <c r="E508" s="158" t="s">
        <v>1158</v>
      </c>
      <c r="F508" s="159" t="s">
        <v>1159</v>
      </c>
      <c r="G508" s="160" t="s">
        <v>181</v>
      </c>
      <c r="H508" s="161">
        <v>624</v>
      </c>
      <c r="I508" s="162"/>
      <c r="J508" s="162">
        <f t="shared" si="110"/>
        <v>0</v>
      </c>
      <c r="K508" s="139"/>
      <c r="L508" s="27"/>
      <c r="M508" s="140" t="s">
        <v>1</v>
      </c>
      <c r="N508" s="141" t="s">
        <v>35</v>
      </c>
      <c r="O508" s="142">
        <v>0</v>
      </c>
      <c r="P508" s="142">
        <f t="shared" si="111"/>
        <v>0</v>
      </c>
      <c r="Q508" s="142">
        <v>0</v>
      </c>
      <c r="R508" s="142">
        <f t="shared" si="112"/>
        <v>0</v>
      </c>
      <c r="S508" s="142">
        <v>0</v>
      </c>
      <c r="T508" s="143">
        <f t="shared" si="113"/>
        <v>0</v>
      </c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R508" s="144" t="s">
        <v>145</v>
      </c>
      <c r="AT508" s="144" t="s">
        <v>141</v>
      </c>
      <c r="AU508" s="144" t="s">
        <v>146</v>
      </c>
      <c r="AY508" s="14" t="s">
        <v>136</v>
      </c>
      <c r="BE508" s="145">
        <f t="shared" si="114"/>
        <v>0</v>
      </c>
      <c r="BF508" s="145">
        <f t="shared" si="115"/>
        <v>0</v>
      </c>
      <c r="BG508" s="145">
        <f t="shared" si="116"/>
        <v>0</v>
      </c>
      <c r="BH508" s="145">
        <f t="shared" si="117"/>
        <v>0</v>
      </c>
      <c r="BI508" s="145">
        <f t="shared" si="118"/>
        <v>0</v>
      </c>
      <c r="BJ508" s="14" t="s">
        <v>146</v>
      </c>
      <c r="BK508" s="145">
        <f t="shared" si="119"/>
        <v>0</v>
      </c>
      <c r="BL508" s="14" t="s">
        <v>145</v>
      </c>
      <c r="BM508" s="144" t="s">
        <v>1160</v>
      </c>
    </row>
    <row r="509" spans="1:65" s="2" customFormat="1" ht="24.25" customHeight="1">
      <c r="A509" s="26"/>
      <c r="B509" s="156"/>
      <c r="C509" s="157" t="s">
        <v>1161</v>
      </c>
      <c r="D509" s="157" t="s">
        <v>141</v>
      </c>
      <c r="E509" s="158" t="s">
        <v>192</v>
      </c>
      <c r="F509" s="159" t="s">
        <v>193</v>
      </c>
      <c r="G509" s="160" t="s">
        <v>171</v>
      </c>
      <c r="H509" s="161">
        <v>1991.2</v>
      </c>
      <c r="I509" s="162"/>
      <c r="J509" s="162">
        <f t="shared" si="110"/>
        <v>0</v>
      </c>
      <c r="K509" s="139"/>
      <c r="L509" s="27"/>
      <c r="M509" s="140" t="s">
        <v>1</v>
      </c>
      <c r="N509" s="141" t="s">
        <v>35</v>
      </c>
      <c r="O509" s="142">
        <v>0</v>
      </c>
      <c r="P509" s="142">
        <f t="shared" si="111"/>
        <v>0</v>
      </c>
      <c r="Q509" s="142">
        <v>0</v>
      </c>
      <c r="R509" s="142">
        <f t="shared" si="112"/>
        <v>0</v>
      </c>
      <c r="S509" s="142">
        <v>0</v>
      </c>
      <c r="T509" s="143">
        <f t="shared" si="113"/>
        <v>0</v>
      </c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R509" s="144" t="s">
        <v>145</v>
      </c>
      <c r="AT509" s="144" t="s">
        <v>141</v>
      </c>
      <c r="AU509" s="144" t="s">
        <v>146</v>
      </c>
      <c r="AY509" s="14" t="s">
        <v>136</v>
      </c>
      <c r="BE509" s="145">
        <f t="shared" si="114"/>
        <v>0</v>
      </c>
      <c r="BF509" s="145">
        <f t="shared" si="115"/>
        <v>0</v>
      </c>
      <c r="BG509" s="145">
        <f t="shared" si="116"/>
        <v>0</v>
      </c>
      <c r="BH509" s="145">
        <f t="shared" si="117"/>
        <v>0</v>
      </c>
      <c r="BI509" s="145">
        <f t="shared" si="118"/>
        <v>0</v>
      </c>
      <c r="BJ509" s="14" t="s">
        <v>146</v>
      </c>
      <c r="BK509" s="145">
        <f t="shared" si="119"/>
        <v>0</v>
      </c>
      <c r="BL509" s="14" t="s">
        <v>145</v>
      </c>
      <c r="BM509" s="144" t="s">
        <v>1162</v>
      </c>
    </row>
    <row r="510" spans="1:65" s="2" customFormat="1" ht="24.25" customHeight="1">
      <c r="A510" s="26"/>
      <c r="B510" s="156"/>
      <c r="C510" s="157" t="s">
        <v>1163</v>
      </c>
      <c r="D510" s="157" t="s">
        <v>141</v>
      </c>
      <c r="E510" s="158" t="s">
        <v>196</v>
      </c>
      <c r="F510" s="159" t="s">
        <v>197</v>
      </c>
      <c r="G510" s="160" t="s">
        <v>198</v>
      </c>
      <c r="H510" s="161">
        <v>448.02</v>
      </c>
      <c r="I510" s="162"/>
      <c r="J510" s="162">
        <f t="shared" si="110"/>
        <v>0</v>
      </c>
      <c r="K510" s="139"/>
      <c r="L510" s="27"/>
      <c r="M510" s="140" t="s">
        <v>1</v>
      </c>
      <c r="N510" s="141" t="s">
        <v>35</v>
      </c>
      <c r="O510" s="142">
        <v>0</v>
      </c>
      <c r="P510" s="142">
        <f t="shared" si="111"/>
        <v>0</v>
      </c>
      <c r="Q510" s="142">
        <v>0</v>
      </c>
      <c r="R510" s="142">
        <f t="shared" si="112"/>
        <v>0</v>
      </c>
      <c r="S510" s="142">
        <v>0</v>
      </c>
      <c r="T510" s="143">
        <f t="shared" si="113"/>
        <v>0</v>
      </c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R510" s="144" t="s">
        <v>145</v>
      </c>
      <c r="AT510" s="144" t="s">
        <v>141</v>
      </c>
      <c r="AU510" s="144" t="s">
        <v>146</v>
      </c>
      <c r="AY510" s="14" t="s">
        <v>136</v>
      </c>
      <c r="BE510" s="145">
        <f t="shared" si="114"/>
        <v>0</v>
      </c>
      <c r="BF510" s="145">
        <f t="shared" si="115"/>
        <v>0</v>
      </c>
      <c r="BG510" s="145">
        <f t="shared" si="116"/>
        <v>0</v>
      </c>
      <c r="BH510" s="145">
        <f t="shared" si="117"/>
        <v>0</v>
      </c>
      <c r="BI510" s="145">
        <f t="shared" si="118"/>
        <v>0</v>
      </c>
      <c r="BJ510" s="14" t="s">
        <v>146</v>
      </c>
      <c r="BK510" s="145">
        <f t="shared" si="119"/>
        <v>0</v>
      </c>
      <c r="BL510" s="14" t="s">
        <v>145</v>
      </c>
      <c r="BM510" s="144" t="s">
        <v>1164</v>
      </c>
    </row>
    <row r="511" spans="1:65" s="2" customFormat="1" ht="16.5" customHeight="1">
      <c r="A511" s="26"/>
      <c r="B511" s="156"/>
      <c r="C511" s="157" t="s">
        <v>1165</v>
      </c>
      <c r="D511" s="157" t="s">
        <v>141</v>
      </c>
      <c r="E511" s="158" t="s">
        <v>205</v>
      </c>
      <c r="F511" s="159" t="s">
        <v>2960</v>
      </c>
      <c r="G511" s="160" t="s">
        <v>198</v>
      </c>
      <c r="H511" s="161">
        <v>393</v>
      </c>
      <c r="I511" s="162"/>
      <c r="J511" s="162">
        <f t="shared" si="110"/>
        <v>0</v>
      </c>
      <c r="K511" s="139"/>
      <c r="L511" s="27"/>
      <c r="M511" s="140" t="s">
        <v>1</v>
      </c>
      <c r="N511" s="141" t="s">
        <v>35</v>
      </c>
      <c r="O511" s="142">
        <v>0</v>
      </c>
      <c r="P511" s="142">
        <f t="shared" si="111"/>
        <v>0</v>
      </c>
      <c r="Q511" s="142">
        <v>0</v>
      </c>
      <c r="R511" s="142">
        <f t="shared" si="112"/>
        <v>0</v>
      </c>
      <c r="S511" s="142">
        <v>0</v>
      </c>
      <c r="T511" s="143">
        <f t="shared" si="113"/>
        <v>0</v>
      </c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R511" s="144" t="s">
        <v>145</v>
      </c>
      <c r="AT511" s="144" t="s">
        <v>141</v>
      </c>
      <c r="AU511" s="144" t="s">
        <v>146</v>
      </c>
      <c r="AY511" s="14" t="s">
        <v>136</v>
      </c>
      <c r="BE511" s="145">
        <f t="shared" si="114"/>
        <v>0</v>
      </c>
      <c r="BF511" s="145">
        <f t="shared" si="115"/>
        <v>0</v>
      </c>
      <c r="BG511" s="145">
        <f t="shared" si="116"/>
        <v>0</v>
      </c>
      <c r="BH511" s="145">
        <f t="shared" si="117"/>
        <v>0</v>
      </c>
      <c r="BI511" s="145">
        <f t="shared" si="118"/>
        <v>0</v>
      </c>
      <c r="BJ511" s="14" t="s">
        <v>146</v>
      </c>
      <c r="BK511" s="145">
        <f t="shared" si="119"/>
        <v>0</v>
      </c>
      <c r="BL511" s="14" t="s">
        <v>145</v>
      </c>
      <c r="BM511" s="144" t="s">
        <v>1166</v>
      </c>
    </row>
    <row r="512" spans="1:65" s="2" customFormat="1" ht="24.25" customHeight="1">
      <c r="A512" s="26"/>
      <c r="B512" s="156"/>
      <c r="C512" s="157" t="s">
        <v>1167</v>
      </c>
      <c r="D512" s="157" t="s">
        <v>141</v>
      </c>
      <c r="E512" s="158" t="s">
        <v>208</v>
      </c>
      <c r="F512" s="159" t="s">
        <v>209</v>
      </c>
      <c r="G512" s="160" t="s">
        <v>198</v>
      </c>
      <c r="H512" s="161">
        <v>117.9</v>
      </c>
      <c r="I512" s="162"/>
      <c r="J512" s="162">
        <f t="shared" si="110"/>
        <v>0</v>
      </c>
      <c r="K512" s="139"/>
      <c r="L512" s="27"/>
      <c r="M512" s="140" t="s">
        <v>1</v>
      </c>
      <c r="N512" s="141" t="s">
        <v>35</v>
      </c>
      <c r="O512" s="142">
        <v>0</v>
      </c>
      <c r="P512" s="142">
        <f t="shared" si="111"/>
        <v>0</v>
      </c>
      <c r="Q512" s="142">
        <v>0</v>
      </c>
      <c r="R512" s="142">
        <f t="shared" si="112"/>
        <v>0</v>
      </c>
      <c r="S512" s="142">
        <v>0</v>
      </c>
      <c r="T512" s="143">
        <f t="shared" si="113"/>
        <v>0</v>
      </c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R512" s="144" t="s">
        <v>145</v>
      </c>
      <c r="AT512" s="144" t="s">
        <v>141</v>
      </c>
      <c r="AU512" s="144" t="s">
        <v>146</v>
      </c>
      <c r="AY512" s="14" t="s">
        <v>136</v>
      </c>
      <c r="BE512" s="145">
        <f t="shared" si="114"/>
        <v>0</v>
      </c>
      <c r="BF512" s="145">
        <f t="shared" si="115"/>
        <v>0</v>
      </c>
      <c r="BG512" s="145">
        <f t="shared" si="116"/>
        <v>0</v>
      </c>
      <c r="BH512" s="145">
        <f t="shared" si="117"/>
        <v>0</v>
      </c>
      <c r="BI512" s="145">
        <f t="shared" si="118"/>
        <v>0</v>
      </c>
      <c r="BJ512" s="14" t="s">
        <v>146</v>
      </c>
      <c r="BK512" s="145">
        <f t="shared" si="119"/>
        <v>0</v>
      </c>
      <c r="BL512" s="14" t="s">
        <v>145</v>
      </c>
      <c r="BM512" s="144" t="s">
        <v>1168</v>
      </c>
    </row>
    <row r="513" spans="1:65" s="2" customFormat="1" ht="16.5" customHeight="1">
      <c r="A513" s="26"/>
      <c r="B513" s="156"/>
      <c r="C513" s="157" t="s">
        <v>1169</v>
      </c>
      <c r="D513" s="157" t="s">
        <v>141</v>
      </c>
      <c r="E513" s="158" t="s">
        <v>1170</v>
      </c>
      <c r="F513" s="159" t="s">
        <v>2961</v>
      </c>
      <c r="G513" s="160" t="s">
        <v>198</v>
      </c>
      <c r="H513" s="161">
        <v>1493.4</v>
      </c>
      <c r="I513" s="162"/>
      <c r="J513" s="162">
        <f t="shared" si="110"/>
        <v>0</v>
      </c>
      <c r="K513" s="139"/>
      <c r="L513" s="27"/>
      <c r="M513" s="140" t="s">
        <v>1</v>
      </c>
      <c r="N513" s="141" t="s">
        <v>35</v>
      </c>
      <c r="O513" s="142">
        <v>0</v>
      </c>
      <c r="P513" s="142">
        <f t="shared" si="111"/>
        <v>0</v>
      </c>
      <c r="Q513" s="142">
        <v>0</v>
      </c>
      <c r="R513" s="142">
        <f t="shared" si="112"/>
        <v>0</v>
      </c>
      <c r="S513" s="142">
        <v>0</v>
      </c>
      <c r="T513" s="143">
        <f t="shared" si="113"/>
        <v>0</v>
      </c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R513" s="144" t="s">
        <v>145</v>
      </c>
      <c r="AT513" s="144" t="s">
        <v>141</v>
      </c>
      <c r="AU513" s="144" t="s">
        <v>146</v>
      </c>
      <c r="AY513" s="14" t="s">
        <v>136</v>
      </c>
      <c r="BE513" s="145">
        <f t="shared" si="114"/>
        <v>0</v>
      </c>
      <c r="BF513" s="145">
        <f t="shared" si="115"/>
        <v>0</v>
      </c>
      <c r="BG513" s="145">
        <f t="shared" si="116"/>
        <v>0</v>
      </c>
      <c r="BH513" s="145">
        <f t="shared" si="117"/>
        <v>0</v>
      </c>
      <c r="BI513" s="145">
        <f t="shared" si="118"/>
        <v>0</v>
      </c>
      <c r="BJ513" s="14" t="s">
        <v>146</v>
      </c>
      <c r="BK513" s="145">
        <f t="shared" si="119"/>
        <v>0</v>
      </c>
      <c r="BL513" s="14" t="s">
        <v>145</v>
      </c>
      <c r="BM513" s="144" t="s">
        <v>1171</v>
      </c>
    </row>
    <row r="514" spans="1:65" s="2" customFormat="1" ht="38" customHeight="1">
      <c r="A514" s="26"/>
      <c r="B514" s="156"/>
      <c r="C514" s="157" t="s">
        <v>1172</v>
      </c>
      <c r="D514" s="157" t="s">
        <v>141</v>
      </c>
      <c r="E514" s="158" t="s">
        <v>216</v>
      </c>
      <c r="F514" s="159" t="s">
        <v>217</v>
      </c>
      <c r="G514" s="160" t="s">
        <v>198</v>
      </c>
      <c r="H514" s="161">
        <v>118.02</v>
      </c>
      <c r="I514" s="162"/>
      <c r="J514" s="162">
        <f t="shared" si="110"/>
        <v>0</v>
      </c>
      <c r="K514" s="139"/>
      <c r="L514" s="27"/>
      <c r="M514" s="140" t="s">
        <v>1</v>
      </c>
      <c r="N514" s="141" t="s">
        <v>35</v>
      </c>
      <c r="O514" s="142">
        <v>0</v>
      </c>
      <c r="P514" s="142">
        <f t="shared" si="111"/>
        <v>0</v>
      </c>
      <c r="Q514" s="142">
        <v>0</v>
      </c>
      <c r="R514" s="142">
        <f t="shared" si="112"/>
        <v>0</v>
      </c>
      <c r="S514" s="142">
        <v>0</v>
      </c>
      <c r="T514" s="143">
        <f t="shared" si="113"/>
        <v>0</v>
      </c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R514" s="144" t="s">
        <v>145</v>
      </c>
      <c r="AT514" s="144" t="s">
        <v>141</v>
      </c>
      <c r="AU514" s="144" t="s">
        <v>146</v>
      </c>
      <c r="AY514" s="14" t="s">
        <v>136</v>
      </c>
      <c r="BE514" s="145">
        <f t="shared" si="114"/>
        <v>0</v>
      </c>
      <c r="BF514" s="145">
        <f t="shared" si="115"/>
        <v>0</v>
      </c>
      <c r="BG514" s="145">
        <f t="shared" si="116"/>
        <v>0</v>
      </c>
      <c r="BH514" s="145">
        <f t="shared" si="117"/>
        <v>0</v>
      </c>
      <c r="BI514" s="145">
        <f t="shared" si="118"/>
        <v>0</v>
      </c>
      <c r="BJ514" s="14" t="s">
        <v>146</v>
      </c>
      <c r="BK514" s="145">
        <f t="shared" si="119"/>
        <v>0</v>
      </c>
      <c r="BL514" s="14" t="s">
        <v>145</v>
      </c>
      <c r="BM514" s="144" t="s">
        <v>1173</v>
      </c>
    </row>
    <row r="515" spans="1:65" s="2" customFormat="1" ht="33" customHeight="1">
      <c r="A515" s="26"/>
      <c r="B515" s="156"/>
      <c r="C515" s="157" t="s">
        <v>1174</v>
      </c>
      <c r="D515" s="157" t="s">
        <v>141</v>
      </c>
      <c r="E515" s="158" t="s">
        <v>1175</v>
      </c>
      <c r="F515" s="159" t="s">
        <v>1176</v>
      </c>
      <c r="G515" s="160" t="s">
        <v>171</v>
      </c>
      <c r="H515" s="161">
        <v>415.3</v>
      </c>
      <c r="I515" s="162"/>
      <c r="J515" s="162">
        <f t="shared" si="110"/>
        <v>0</v>
      </c>
      <c r="K515" s="139"/>
      <c r="L515" s="27"/>
      <c r="M515" s="140" t="s">
        <v>1</v>
      </c>
      <c r="N515" s="141" t="s">
        <v>35</v>
      </c>
      <c r="O515" s="142">
        <v>0</v>
      </c>
      <c r="P515" s="142">
        <f t="shared" si="111"/>
        <v>0</v>
      </c>
      <c r="Q515" s="142">
        <v>0</v>
      </c>
      <c r="R515" s="142">
        <f t="shared" si="112"/>
        <v>0</v>
      </c>
      <c r="S515" s="142">
        <v>0</v>
      </c>
      <c r="T515" s="143">
        <f t="shared" si="113"/>
        <v>0</v>
      </c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R515" s="144" t="s">
        <v>145</v>
      </c>
      <c r="AT515" s="144" t="s">
        <v>141</v>
      </c>
      <c r="AU515" s="144" t="s">
        <v>146</v>
      </c>
      <c r="AY515" s="14" t="s">
        <v>136</v>
      </c>
      <c r="BE515" s="145">
        <f t="shared" si="114"/>
        <v>0</v>
      </c>
      <c r="BF515" s="145">
        <f t="shared" si="115"/>
        <v>0</v>
      </c>
      <c r="BG515" s="145">
        <f t="shared" si="116"/>
        <v>0</v>
      </c>
      <c r="BH515" s="145">
        <f t="shared" si="117"/>
        <v>0</v>
      </c>
      <c r="BI515" s="145">
        <f t="shared" si="118"/>
        <v>0</v>
      </c>
      <c r="BJ515" s="14" t="s">
        <v>146</v>
      </c>
      <c r="BK515" s="145">
        <f t="shared" si="119"/>
        <v>0</v>
      </c>
      <c r="BL515" s="14" t="s">
        <v>145</v>
      </c>
      <c r="BM515" s="144" t="s">
        <v>1177</v>
      </c>
    </row>
    <row r="516" spans="1:65" s="2" customFormat="1" ht="38" customHeight="1">
      <c r="A516" s="26"/>
      <c r="B516" s="156"/>
      <c r="C516" s="157" t="s">
        <v>1178</v>
      </c>
      <c r="D516" s="157" t="s">
        <v>141</v>
      </c>
      <c r="E516" s="158" t="s">
        <v>240</v>
      </c>
      <c r="F516" s="159" t="s">
        <v>241</v>
      </c>
      <c r="G516" s="160" t="s">
        <v>144</v>
      </c>
      <c r="H516" s="161">
        <v>3772.8</v>
      </c>
      <c r="I516" s="162"/>
      <c r="J516" s="162">
        <f t="shared" si="110"/>
        <v>0</v>
      </c>
      <c r="K516" s="139"/>
      <c r="L516" s="27"/>
      <c r="M516" s="140" t="s">
        <v>1</v>
      </c>
      <c r="N516" s="141" t="s">
        <v>35</v>
      </c>
      <c r="O516" s="142">
        <v>0</v>
      </c>
      <c r="P516" s="142">
        <f t="shared" si="111"/>
        <v>0</v>
      </c>
      <c r="Q516" s="142">
        <v>0</v>
      </c>
      <c r="R516" s="142">
        <f t="shared" si="112"/>
        <v>0</v>
      </c>
      <c r="S516" s="142">
        <v>0</v>
      </c>
      <c r="T516" s="143">
        <f t="shared" si="113"/>
        <v>0</v>
      </c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R516" s="144" t="s">
        <v>145</v>
      </c>
      <c r="AT516" s="144" t="s">
        <v>141</v>
      </c>
      <c r="AU516" s="144" t="s">
        <v>146</v>
      </c>
      <c r="AY516" s="14" t="s">
        <v>136</v>
      </c>
      <c r="BE516" s="145">
        <f t="shared" si="114"/>
        <v>0</v>
      </c>
      <c r="BF516" s="145">
        <f t="shared" si="115"/>
        <v>0</v>
      </c>
      <c r="BG516" s="145">
        <f t="shared" si="116"/>
        <v>0</v>
      </c>
      <c r="BH516" s="145">
        <f t="shared" si="117"/>
        <v>0</v>
      </c>
      <c r="BI516" s="145">
        <f t="shared" si="118"/>
        <v>0</v>
      </c>
      <c r="BJ516" s="14" t="s">
        <v>146</v>
      </c>
      <c r="BK516" s="145">
        <f t="shared" si="119"/>
        <v>0</v>
      </c>
      <c r="BL516" s="14" t="s">
        <v>145</v>
      </c>
      <c r="BM516" s="144" t="s">
        <v>1179</v>
      </c>
    </row>
    <row r="517" spans="1:65" s="2" customFormat="1" ht="38" customHeight="1">
      <c r="A517" s="26"/>
      <c r="B517" s="156"/>
      <c r="C517" s="157" t="s">
        <v>1180</v>
      </c>
      <c r="D517" s="157" t="s">
        <v>141</v>
      </c>
      <c r="E517" s="158" t="s">
        <v>244</v>
      </c>
      <c r="F517" s="159" t="s">
        <v>245</v>
      </c>
      <c r="G517" s="160" t="s">
        <v>144</v>
      </c>
      <c r="H517" s="161">
        <v>3772.8</v>
      </c>
      <c r="I517" s="162"/>
      <c r="J517" s="162">
        <f t="shared" si="110"/>
        <v>0</v>
      </c>
      <c r="K517" s="139"/>
      <c r="L517" s="27"/>
      <c r="M517" s="140" t="s">
        <v>1</v>
      </c>
      <c r="N517" s="141" t="s">
        <v>35</v>
      </c>
      <c r="O517" s="142">
        <v>0</v>
      </c>
      <c r="P517" s="142">
        <f t="shared" si="111"/>
        <v>0</v>
      </c>
      <c r="Q517" s="142">
        <v>0</v>
      </c>
      <c r="R517" s="142">
        <f t="shared" si="112"/>
        <v>0</v>
      </c>
      <c r="S517" s="142">
        <v>0</v>
      </c>
      <c r="T517" s="143">
        <f t="shared" si="113"/>
        <v>0</v>
      </c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R517" s="144" t="s">
        <v>145</v>
      </c>
      <c r="AT517" s="144" t="s">
        <v>141</v>
      </c>
      <c r="AU517" s="144" t="s">
        <v>146</v>
      </c>
      <c r="AY517" s="14" t="s">
        <v>136</v>
      </c>
      <c r="BE517" s="145">
        <f t="shared" si="114"/>
        <v>0</v>
      </c>
      <c r="BF517" s="145">
        <f t="shared" si="115"/>
        <v>0</v>
      </c>
      <c r="BG517" s="145">
        <f t="shared" si="116"/>
        <v>0</v>
      </c>
      <c r="BH517" s="145">
        <f t="shared" si="117"/>
        <v>0</v>
      </c>
      <c r="BI517" s="145">
        <f t="shared" si="118"/>
        <v>0</v>
      </c>
      <c r="BJ517" s="14" t="s">
        <v>146</v>
      </c>
      <c r="BK517" s="145">
        <f t="shared" si="119"/>
        <v>0</v>
      </c>
      <c r="BL517" s="14" t="s">
        <v>145</v>
      </c>
      <c r="BM517" s="144" t="s">
        <v>1181</v>
      </c>
    </row>
    <row r="518" spans="1:65" s="2" customFormat="1" ht="44.25" customHeight="1">
      <c r="A518" s="26"/>
      <c r="B518" s="156"/>
      <c r="C518" s="157" t="s">
        <v>1182</v>
      </c>
      <c r="D518" s="157" t="s">
        <v>141</v>
      </c>
      <c r="E518" s="158" t="s">
        <v>1183</v>
      </c>
      <c r="F518" s="159" t="s">
        <v>1184</v>
      </c>
      <c r="G518" s="160" t="s">
        <v>198</v>
      </c>
      <c r="H518" s="161">
        <v>754.56</v>
      </c>
      <c r="I518" s="162"/>
      <c r="J518" s="162">
        <f t="shared" si="110"/>
        <v>0</v>
      </c>
      <c r="K518" s="139"/>
      <c r="L518" s="27"/>
      <c r="M518" s="140" t="s">
        <v>1</v>
      </c>
      <c r="N518" s="141" t="s">
        <v>35</v>
      </c>
      <c r="O518" s="142">
        <v>0</v>
      </c>
      <c r="P518" s="142">
        <f t="shared" si="111"/>
        <v>0</v>
      </c>
      <c r="Q518" s="142">
        <v>0</v>
      </c>
      <c r="R518" s="142">
        <f t="shared" si="112"/>
        <v>0</v>
      </c>
      <c r="S518" s="142">
        <v>0</v>
      </c>
      <c r="T518" s="143">
        <f t="shared" si="113"/>
        <v>0</v>
      </c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R518" s="144" t="s">
        <v>145</v>
      </c>
      <c r="AT518" s="144" t="s">
        <v>141</v>
      </c>
      <c r="AU518" s="144" t="s">
        <v>146</v>
      </c>
      <c r="AY518" s="14" t="s">
        <v>136</v>
      </c>
      <c r="BE518" s="145">
        <f t="shared" si="114"/>
        <v>0</v>
      </c>
      <c r="BF518" s="145">
        <f t="shared" si="115"/>
        <v>0</v>
      </c>
      <c r="BG518" s="145">
        <f t="shared" si="116"/>
        <v>0</v>
      </c>
      <c r="BH518" s="145">
        <f t="shared" si="117"/>
        <v>0</v>
      </c>
      <c r="BI518" s="145">
        <f t="shared" si="118"/>
        <v>0</v>
      </c>
      <c r="BJ518" s="14" t="s">
        <v>146</v>
      </c>
      <c r="BK518" s="145">
        <f t="shared" si="119"/>
        <v>0</v>
      </c>
      <c r="BL518" s="14" t="s">
        <v>145</v>
      </c>
      <c r="BM518" s="144" t="s">
        <v>1185</v>
      </c>
    </row>
    <row r="519" spans="1:65" s="2" customFormat="1" ht="44.25" customHeight="1">
      <c r="A519" s="26"/>
      <c r="B519" s="156"/>
      <c r="C519" s="157" t="s">
        <v>1186</v>
      </c>
      <c r="D519" s="157" t="s">
        <v>141</v>
      </c>
      <c r="E519" s="158" t="s">
        <v>1187</v>
      </c>
      <c r="F519" s="159" t="s">
        <v>1188</v>
      </c>
      <c r="G519" s="160" t="s">
        <v>198</v>
      </c>
      <c r="H519" s="161">
        <v>9054.7199999999993</v>
      </c>
      <c r="I519" s="162"/>
      <c r="J519" s="162">
        <f t="shared" si="110"/>
        <v>0</v>
      </c>
      <c r="K519" s="139"/>
      <c r="L519" s="27"/>
      <c r="M519" s="140" t="s">
        <v>1</v>
      </c>
      <c r="N519" s="141" t="s">
        <v>35</v>
      </c>
      <c r="O519" s="142">
        <v>0</v>
      </c>
      <c r="P519" s="142">
        <f t="shared" si="111"/>
        <v>0</v>
      </c>
      <c r="Q519" s="142">
        <v>0</v>
      </c>
      <c r="R519" s="142">
        <f t="shared" si="112"/>
        <v>0</v>
      </c>
      <c r="S519" s="142">
        <v>0</v>
      </c>
      <c r="T519" s="143">
        <f t="shared" si="113"/>
        <v>0</v>
      </c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R519" s="144" t="s">
        <v>145</v>
      </c>
      <c r="AT519" s="144" t="s">
        <v>141</v>
      </c>
      <c r="AU519" s="144" t="s">
        <v>146</v>
      </c>
      <c r="AY519" s="14" t="s">
        <v>136</v>
      </c>
      <c r="BE519" s="145">
        <f t="shared" si="114"/>
        <v>0</v>
      </c>
      <c r="BF519" s="145">
        <f t="shared" si="115"/>
        <v>0</v>
      </c>
      <c r="BG519" s="145">
        <f t="shared" si="116"/>
        <v>0</v>
      </c>
      <c r="BH519" s="145">
        <f t="shared" si="117"/>
        <v>0</v>
      </c>
      <c r="BI519" s="145">
        <f t="shared" si="118"/>
        <v>0</v>
      </c>
      <c r="BJ519" s="14" t="s">
        <v>146</v>
      </c>
      <c r="BK519" s="145">
        <f t="shared" si="119"/>
        <v>0</v>
      </c>
      <c r="BL519" s="14" t="s">
        <v>145</v>
      </c>
      <c r="BM519" s="144" t="s">
        <v>1189</v>
      </c>
    </row>
    <row r="520" spans="1:65" s="2" customFormat="1" ht="21.75" customHeight="1">
      <c r="A520" s="26"/>
      <c r="B520" s="156"/>
      <c r="C520" s="157" t="s">
        <v>1190</v>
      </c>
      <c r="D520" s="157" t="s">
        <v>141</v>
      </c>
      <c r="E520" s="158" t="s">
        <v>1191</v>
      </c>
      <c r="F520" s="159" t="s">
        <v>2964</v>
      </c>
      <c r="G520" s="160" t="s">
        <v>198</v>
      </c>
      <c r="H520" s="161">
        <v>754.56</v>
      </c>
      <c r="I520" s="162"/>
      <c r="J520" s="162">
        <f t="shared" si="110"/>
        <v>0</v>
      </c>
      <c r="K520" s="139"/>
      <c r="L520" s="27"/>
      <c r="M520" s="140" t="s">
        <v>1</v>
      </c>
      <c r="N520" s="141" t="s">
        <v>35</v>
      </c>
      <c r="O520" s="142">
        <v>0</v>
      </c>
      <c r="P520" s="142">
        <f t="shared" si="111"/>
        <v>0</v>
      </c>
      <c r="Q520" s="142">
        <v>0</v>
      </c>
      <c r="R520" s="142">
        <f t="shared" si="112"/>
        <v>0</v>
      </c>
      <c r="S520" s="142">
        <v>0</v>
      </c>
      <c r="T520" s="143">
        <f t="shared" si="113"/>
        <v>0</v>
      </c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R520" s="144" t="s">
        <v>145</v>
      </c>
      <c r="AT520" s="144" t="s">
        <v>141</v>
      </c>
      <c r="AU520" s="144" t="s">
        <v>146</v>
      </c>
      <c r="AY520" s="14" t="s">
        <v>136</v>
      </c>
      <c r="BE520" s="145">
        <f t="shared" si="114"/>
        <v>0</v>
      </c>
      <c r="BF520" s="145">
        <f t="shared" si="115"/>
        <v>0</v>
      </c>
      <c r="BG520" s="145">
        <f t="shared" si="116"/>
        <v>0</v>
      </c>
      <c r="BH520" s="145">
        <f t="shared" si="117"/>
        <v>0</v>
      </c>
      <c r="BI520" s="145">
        <f t="shared" si="118"/>
        <v>0</v>
      </c>
      <c r="BJ520" s="14" t="s">
        <v>146</v>
      </c>
      <c r="BK520" s="145">
        <f t="shared" si="119"/>
        <v>0</v>
      </c>
      <c r="BL520" s="14" t="s">
        <v>145</v>
      </c>
      <c r="BM520" s="144" t="s">
        <v>1192</v>
      </c>
    </row>
    <row r="521" spans="1:65" s="2" customFormat="1" ht="24.25" customHeight="1">
      <c r="A521" s="26"/>
      <c r="B521" s="156"/>
      <c r="C521" s="157" t="s">
        <v>1193</v>
      </c>
      <c r="D521" s="157" t="s">
        <v>141</v>
      </c>
      <c r="E521" s="158" t="s">
        <v>1194</v>
      </c>
      <c r="F521" s="159" t="s">
        <v>1195</v>
      </c>
      <c r="G521" s="160" t="s">
        <v>198</v>
      </c>
      <c r="H521" s="161">
        <v>1131.8399999999999</v>
      </c>
      <c r="I521" s="162"/>
      <c r="J521" s="162">
        <f t="shared" si="110"/>
        <v>0</v>
      </c>
      <c r="K521" s="139"/>
      <c r="L521" s="27"/>
      <c r="M521" s="140" t="s">
        <v>1</v>
      </c>
      <c r="N521" s="141" t="s">
        <v>35</v>
      </c>
      <c r="O521" s="142">
        <v>0</v>
      </c>
      <c r="P521" s="142">
        <f t="shared" si="111"/>
        <v>0</v>
      </c>
      <c r="Q521" s="142">
        <v>0</v>
      </c>
      <c r="R521" s="142">
        <f t="shared" si="112"/>
        <v>0</v>
      </c>
      <c r="S521" s="142">
        <v>0</v>
      </c>
      <c r="T521" s="143">
        <f t="shared" si="113"/>
        <v>0</v>
      </c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R521" s="144" t="s">
        <v>145</v>
      </c>
      <c r="AT521" s="144" t="s">
        <v>141</v>
      </c>
      <c r="AU521" s="144" t="s">
        <v>146</v>
      </c>
      <c r="AY521" s="14" t="s">
        <v>136</v>
      </c>
      <c r="BE521" s="145">
        <f t="shared" si="114"/>
        <v>0</v>
      </c>
      <c r="BF521" s="145">
        <f t="shared" si="115"/>
        <v>0</v>
      </c>
      <c r="BG521" s="145">
        <f t="shared" si="116"/>
        <v>0</v>
      </c>
      <c r="BH521" s="145">
        <f t="shared" si="117"/>
        <v>0</v>
      </c>
      <c r="BI521" s="145">
        <f t="shared" si="118"/>
        <v>0</v>
      </c>
      <c r="BJ521" s="14" t="s">
        <v>146</v>
      </c>
      <c r="BK521" s="145">
        <f t="shared" si="119"/>
        <v>0</v>
      </c>
      <c r="BL521" s="14" t="s">
        <v>145</v>
      </c>
      <c r="BM521" s="144" t="s">
        <v>1196</v>
      </c>
    </row>
    <row r="522" spans="1:65" s="2" customFormat="1" ht="24.25" customHeight="1">
      <c r="A522" s="26"/>
      <c r="B522" s="156"/>
      <c r="C522" s="157" t="s">
        <v>1197</v>
      </c>
      <c r="D522" s="157" t="s">
        <v>141</v>
      </c>
      <c r="E522" s="158" t="s">
        <v>279</v>
      </c>
      <c r="F522" s="159" t="s">
        <v>280</v>
      </c>
      <c r="G522" s="160" t="s">
        <v>198</v>
      </c>
      <c r="H522" s="161">
        <v>543.69600000000003</v>
      </c>
      <c r="I522" s="162"/>
      <c r="J522" s="162">
        <f t="shared" si="110"/>
        <v>0</v>
      </c>
      <c r="K522" s="139"/>
      <c r="L522" s="27"/>
      <c r="M522" s="140" t="s">
        <v>1</v>
      </c>
      <c r="N522" s="141" t="s">
        <v>35</v>
      </c>
      <c r="O522" s="142">
        <v>0</v>
      </c>
      <c r="P522" s="142">
        <f t="shared" si="111"/>
        <v>0</v>
      </c>
      <c r="Q522" s="142">
        <v>0</v>
      </c>
      <c r="R522" s="142">
        <f t="shared" si="112"/>
        <v>0</v>
      </c>
      <c r="S522" s="142">
        <v>0</v>
      </c>
      <c r="T522" s="143">
        <f t="shared" si="113"/>
        <v>0</v>
      </c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R522" s="144" t="s">
        <v>145</v>
      </c>
      <c r="AT522" s="144" t="s">
        <v>141</v>
      </c>
      <c r="AU522" s="144" t="s">
        <v>146</v>
      </c>
      <c r="AY522" s="14" t="s">
        <v>136</v>
      </c>
      <c r="BE522" s="145">
        <f t="shared" si="114"/>
        <v>0</v>
      </c>
      <c r="BF522" s="145">
        <f t="shared" si="115"/>
        <v>0</v>
      </c>
      <c r="BG522" s="145">
        <f t="shared" si="116"/>
        <v>0</v>
      </c>
      <c r="BH522" s="145">
        <f t="shared" si="117"/>
        <v>0</v>
      </c>
      <c r="BI522" s="145">
        <f t="shared" si="118"/>
        <v>0</v>
      </c>
      <c r="BJ522" s="14" t="s">
        <v>146</v>
      </c>
      <c r="BK522" s="145">
        <f t="shared" si="119"/>
        <v>0</v>
      </c>
      <c r="BL522" s="14" t="s">
        <v>145</v>
      </c>
      <c r="BM522" s="144" t="s">
        <v>1198</v>
      </c>
    </row>
    <row r="523" spans="1:65" s="2" customFormat="1" ht="16.5" customHeight="1">
      <c r="A523" s="26"/>
      <c r="B523" s="156"/>
      <c r="C523" s="163" t="s">
        <v>1199</v>
      </c>
      <c r="D523" s="163" t="s">
        <v>227</v>
      </c>
      <c r="E523" s="164" t="s">
        <v>283</v>
      </c>
      <c r="F523" s="165" t="s">
        <v>284</v>
      </c>
      <c r="G523" s="166" t="s">
        <v>285</v>
      </c>
      <c r="H523" s="167">
        <v>1033.0219999999999</v>
      </c>
      <c r="I523" s="168"/>
      <c r="J523" s="168">
        <f t="shared" si="110"/>
        <v>0</v>
      </c>
      <c r="K523" s="146"/>
      <c r="L523" s="147"/>
      <c r="M523" s="148" t="s">
        <v>1</v>
      </c>
      <c r="N523" s="149" t="s">
        <v>35</v>
      </c>
      <c r="O523" s="142">
        <v>0</v>
      </c>
      <c r="P523" s="142">
        <f t="shared" si="111"/>
        <v>0</v>
      </c>
      <c r="Q523" s="142">
        <v>0</v>
      </c>
      <c r="R523" s="142">
        <f t="shared" si="112"/>
        <v>0</v>
      </c>
      <c r="S523" s="142">
        <v>0</v>
      </c>
      <c r="T523" s="143">
        <f t="shared" si="113"/>
        <v>0</v>
      </c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R523" s="144" t="s">
        <v>168</v>
      </c>
      <c r="AT523" s="144" t="s">
        <v>227</v>
      </c>
      <c r="AU523" s="144" t="s">
        <v>146</v>
      </c>
      <c r="AY523" s="14" t="s">
        <v>136</v>
      </c>
      <c r="BE523" s="145">
        <f t="shared" si="114"/>
        <v>0</v>
      </c>
      <c r="BF523" s="145">
        <f t="shared" si="115"/>
        <v>0</v>
      </c>
      <c r="BG523" s="145">
        <f t="shared" si="116"/>
        <v>0</v>
      </c>
      <c r="BH523" s="145">
        <f t="shared" si="117"/>
        <v>0</v>
      </c>
      <c r="BI523" s="145">
        <f t="shared" si="118"/>
        <v>0</v>
      </c>
      <c r="BJ523" s="14" t="s">
        <v>146</v>
      </c>
      <c r="BK523" s="145">
        <f t="shared" si="119"/>
        <v>0</v>
      </c>
      <c r="BL523" s="14" t="s">
        <v>145</v>
      </c>
      <c r="BM523" s="144" t="s">
        <v>1200</v>
      </c>
    </row>
    <row r="524" spans="1:65" s="2" customFormat="1" ht="21.75" customHeight="1">
      <c r="A524" s="26"/>
      <c r="B524" s="156"/>
      <c r="C524" s="157" t="s">
        <v>1201</v>
      </c>
      <c r="D524" s="157" t="s">
        <v>141</v>
      </c>
      <c r="E524" s="158" t="s">
        <v>297</v>
      </c>
      <c r="F524" s="159" t="s">
        <v>298</v>
      </c>
      <c r="G524" s="160" t="s">
        <v>144</v>
      </c>
      <c r="H524" s="161">
        <v>1257.5999999999999</v>
      </c>
      <c r="I524" s="162"/>
      <c r="J524" s="162">
        <f t="shared" si="110"/>
        <v>0</v>
      </c>
      <c r="K524" s="139"/>
      <c r="L524" s="27"/>
      <c r="M524" s="140" t="s">
        <v>1</v>
      </c>
      <c r="N524" s="141" t="s">
        <v>35</v>
      </c>
      <c r="O524" s="142">
        <v>0</v>
      </c>
      <c r="P524" s="142">
        <f t="shared" si="111"/>
        <v>0</v>
      </c>
      <c r="Q524" s="142">
        <v>0</v>
      </c>
      <c r="R524" s="142">
        <f t="shared" si="112"/>
        <v>0</v>
      </c>
      <c r="S524" s="142">
        <v>0</v>
      </c>
      <c r="T524" s="143">
        <f t="shared" si="113"/>
        <v>0</v>
      </c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R524" s="144" t="s">
        <v>145</v>
      </c>
      <c r="AT524" s="144" t="s">
        <v>141</v>
      </c>
      <c r="AU524" s="144" t="s">
        <v>146</v>
      </c>
      <c r="AY524" s="14" t="s">
        <v>136</v>
      </c>
      <c r="BE524" s="145">
        <f t="shared" si="114"/>
        <v>0</v>
      </c>
      <c r="BF524" s="145">
        <f t="shared" si="115"/>
        <v>0</v>
      </c>
      <c r="BG524" s="145">
        <f t="shared" si="116"/>
        <v>0</v>
      </c>
      <c r="BH524" s="145">
        <f t="shared" si="117"/>
        <v>0</v>
      </c>
      <c r="BI524" s="145">
        <f t="shared" si="118"/>
        <v>0</v>
      </c>
      <c r="BJ524" s="14" t="s">
        <v>146</v>
      </c>
      <c r="BK524" s="145">
        <f t="shared" si="119"/>
        <v>0</v>
      </c>
      <c r="BL524" s="14" t="s">
        <v>145</v>
      </c>
      <c r="BM524" s="144" t="s">
        <v>1202</v>
      </c>
    </row>
    <row r="525" spans="1:65" s="2" customFormat="1" ht="16.5" customHeight="1">
      <c r="A525" s="26"/>
      <c r="B525" s="156"/>
      <c r="C525" s="163" t="s">
        <v>1203</v>
      </c>
      <c r="D525" s="163" t="s">
        <v>227</v>
      </c>
      <c r="E525" s="164" t="s">
        <v>1204</v>
      </c>
      <c r="F525" s="165" t="s">
        <v>422</v>
      </c>
      <c r="G525" s="166" t="s">
        <v>1</v>
      </c>
      <c r="H525" s="167"/>
      <c r="I525" s="168"/>
      <c r="J525" s="168"/>
      <c r="K525" s="146"/>
      <c r="L525" s="147"/>
      <c r="M525" s="148" t="s">
        <v>1</v>
      </c>
      <c r="N525" s="149" t="s">
        <v>35</v>
      </c>
      <c r="O525" s="142">
        <v>0</v>
      </c>
      <c r="P525" s="142">
        <f t="shared" si="111"/>
        <v>0</v>
      </c>
      <c r="Q525" s="142">
        <v>0</v>
      </c>
      <c r="R525" s="142">
        <f t="shared" si="112"/>
        <v>0</v>
      </c>
      <c r="S525" s="142">
        <v>0</v>
      </c>
      <c r="T525" s="143">
        <f t="shared" si="113"/>
        <v>0</v>
      </c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R525" s="144" t="s">
        <v>168</v>
      </c>
      <c r="AT525" s="144" t="s">
        <v>227</v>
      </c>
      <c r="AU525" s="144" t="s">
        <v>146</v>
      </c>
      <c r="AY525" s="14" t="s">
        <v>136</v>
      </c>
      <c r="BE525" s="145">
        <f t="shared" si="114"/>
        <v>0</v>
      </c>
      <c r="BF525" s="145">
        <f t="shared" si="115"/>
        <v>0</v>
      </c>
      <c r="BG525" s="145">
        <f t="shared" si="116"/>
        <v>0</v>
      </c>
      <c r="BH525" s="145">
        <f t="shared" si="117"/>
        <v>0</v>
      </c>
      <c r="BI525" s="145">
        <f t="shared" si="118"/>
        <v>0</v>
      </c>
      <c r="BJ525" s="14" t="s">
        <v>146</v>
      </c>
      <c r="BK525" s="145">
        <f t="shared" si="119"/>
        <v>0</v>
      </c>
      <c r="BL525" s="14" t="s">
        <v>145</v>
      </c>
      <c r="BM525" s="144" t="s">
        <v>1205</v>
      </c>
    </row>
    <row r="526" spans="1:65" s="2" customFormat="1" ht="24.25" customHeight="1">
      <c r="A526" s="26"/>
      <c r="B526" s="156"/>
      <c r="C526" s="157" t="s">
        <v>1206</v>
      </c>
      <c r="D526" s="157" t="s">
        <v>141</v>
      </c>
      <c r="E526" s="158" t="s">
        <v>424</v>
      </c>
      <c r="F526" s="159" t="s">
        <v>425</v>
      </c>
      <c r="G526" s="160" t="s">
        <v>198</v>
      </c>
      <c r="H526" s="161">
        <v>188.64</v>
      </c>
      <c r="I526" s="162"/>
      <c r="J526" s="162">
        <f t="shared" si="110"/>
        <v>0</v>
      </c>
      <c r="K526" s="139"/>
      <c r="L526" s="27"/>
      <c r="M526" s="140" t="s">
        <v>1</v>
      </c>
      <c r="N526" s="141" t="s">
        <v>35</v>
      </c>
      <c r="O526" s="142">
        <v>0</v>
      </c>
      <c r="P526" s="142">
        <f t="shared" si="111"/>
        <v>0</v>
      </c>
      <c r="Q526" s="142">
        <v>0</v>
      </c>
      <c r="R526" s="142">
        <f t="shared" si="112"/>
        <v>0</v>
      </c>
      <c r="S526" s="142">
        <v>0</v>
      </c>
      <c r="T526" s="143">
        <f t="shared" si="113"/>
        <v>0</v>
      </c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R526" s="144" t="s">
        <v>145</v>
      </c>
      <c r="AT526" s="144" t="s">
        <v>141</v>
      </c>
      <c r="AU526" s="144" t="s">
        <v>146</v>
      </c>
      <c r="AY526" s="14" t="s">
        <v>136</v>
      </c>
      <c r="BE526" s="145">
        <f t="shared" si="114"/>
        <v>0</v>
      </c>
      <c r="BF526" s="145">
        <f t="shared" si="115"/>
        <v>0</v>
      </c>
      <c r="BG526" s="145">
        <f t="shared" si="116"/>
        <v>0</v>
      </c>
      <c r="BH526" s="145">
        <f t="shared" si="117"/>
        <v>0</v>
      </c>
      <c r="BI526" s="145">
        <f t="shared" si="118"/>
        <v>0</v>
      </c>
      <c r="BJ526" s="14" t="s">
        <v>146</v>
      </c>
      <c r="BK526" s="145">
        <f t="shared" si="119"/>
        <v>0</v>
      </c>
      <c r="BL526" s="14" t="s">
        <v>145</v>
      </c>
      <c r="BM526" s="144" t="s">
        <v>1207</v>
      </c>
    </row>
    <row r="527" spans="1:65" s="12" customFormat="1" ht="23" customHeight="1">
      <c r="B527" s="169"/>
      <c r="C527" s="170"/>
      <c r="D527" s="171" t="s">
        <v>68</v>
      </c>
      <c r="E527" s="172" t="s">
        <v>539</v>
      </c>
      <c r="F527" s="172" t="s">
        <v>540</v>
      </c>
      <c r="G527" s="170"/>
      <c r="H527" s="170"/>
      <c r="I527" s="170"/>
      <c r="J527" s="173">
        <f>BK527</f>
        <v>0</v>
      </c>
      <c r="L527" s="127"/>
      <c r="M527" s="131"/>
      <c r="N527" s="132"/>
      <c r="O527" s="132"/>
      <c r="P527" s="133">
        <f>SUM(P528:P535)</f>
        <v>0</v>
      </c>
      <c r="Q527" s="132"/>
      <c r="R527" s="133">
        <f>SUM(R528:R535)</f>
        <v>0</v>
      </c>
      <c r="S527" s="132"/>
      <c r="T527" s="134">
        <f>SUM(T528:T535)</f>
        <v>0</v>
      </c>
      <c r="AR527" s="128" t="s">
        <v>77</v>
      </c>
      <c r="AT527" s="135" t="s">
        <v>68</v>
      </c>
      <c r="AU527" s="135" t="s">
        <v>77</v>
      </c>
      <c r="AY527" s="128" t="s">
        <v>136</v>
      </c>
      <c r="BK527" s="136">
        <f>SUM(BK528:BK535)</f>
        <v>0</v>
      </c>
    </row>
    <row r="528" spans="1:65" s="2" customFormat="1" ht="33" customHeight="1">
      <c r="A528" s="26"/>
      <c r="B528" s="156"/>
      <c r="C528" s="157" t="s">
        <v>1208</v>
      </c>
      <c r="D528" s="157" t="s">
        <v>141</v>
      </c>
      <c r="E528" s="158" t="s">
        <v>1209</v>
      </c>
      <c r="F528" s="159" t="s">
        <v>1210</v>
      </c>
      <c r="G528" s="160" t="s">
        <v>171</v>
      </c>
      <c r="H528" s="161">
        <v>1649.9</v>
      </c>
      <c r="I528" s="162"/>
      <c r="J528" s="162">
        <f t="shared" ref="J528:J535" si="120">ROUND(I528*H528,2)</f>
        <v>0</v>
      </c>
      <c r="K528" s="139"/>
      <c r="L528" s="27"/>
      <c r="M528" s="140" t="s">
        <v>1</v>
      </c>
      <c r="N528" s="141" t="s">
        <v>35</v>
      </c>
      <c r="O528" s="142">
        <v>0</v>
      </c>
      <c r="P528" s="142">
        <f t="shared" ref="P528:P535" si="121">O528*H528</f>
        <v>0</v>
      </c>
      <c r="Q528" s="142">
        <v>0</v>
      </c>
      <c r="R528" s="142">
        <f t="shared" ref="R528:R535" si="122">Q528*H528</f>
        <v>0</v>
      </c>
      <c r="S528" s="142">
        <v>0</v>
      </c>
      <c r="T528" s="143">
        <f t="shared" ref="T528:T535" si="123">S528*H528</f>
        <v>0</v>
      </c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R528" s="144" t="s">
        <v>145</v>
      </c>
      <c r="AT528" s="144" t="s">
        <v>141</v>
      </c>
      <c r="AU528" s="144" t="s">
        <v>146</v>
      </c>
      <c r="AY528" s="14" t="s">
        <v>136</v>
      </c>
      <c r="BE528" s="145">
        <f t="shared" ref="BE528:BE535" si="124">IF(N528="základná",J528,0)</f>
        <v>0</v>
      </c>
      <c r="BF528" s="145">
        <f t="shared" ref="BF528:BF535" si="125">IF(N528="znížená",J528,0)</f>
        <v>0</v>
      </c>
      <c r="BG528" s="145">
        <f t="shared" ref="BG528:BG535" si="126">IF(N528="zákl. prenesená",J528,0)</f>
        <v>0</v>
      </c>
      <c r="BH528" s="145">
        <f t="shared" ref="BH528:BH535" si="127">IF(N528="zníž. prenesená",J528,0)</f>
        <v>0</v>
      </c>
      <c r="BI528" s="145">
        <f t="shared" ref="BI528:BI535" si="128">IF(N528="nulová",J528,0)</f>
        <v>0</v>
      </c>
      <c r="BJ528" s="14" t="s">
        <v>146</v>
      </c>
      <c r="BK528" s="145">
        <f t="shared" ref="BK528:BK535" si="129">ROUND(I528*H528,2)</f>
        <v>0</v>
      </c>
      <c r="BL528" s="14" t="s">
        <v>145</v>
      </c>
      <c r="BM528" s="144" t="s">
        <v>1211</v>
      </c>
    </row>
    <row r="529" spans="1:65" s="2" customFormat="1" ht="21.75" customHeight="1">
      <c r="A529" s="26"/>
      <c r="B529" s="156"/>
      <c r="C529" s="163" t="s">
        <v>1212</v>
      </c>
      <c r="D529" s="163" t="s">
        <v>227</v>
      </c>
      <c r="E529" s="164" t="s">
        <v>1213</v>
      </c>
      <c r="F529" s="165" t="s">
        <v>1214</v>
      </c>
      <c r="G529" s="166" t="s">
        <v>323</v>
      </c>
      <c r="H529" s="167">
        <v>362.31799999999998</v>
      </c>
      <c r="I529" s="168"/>
      <c r="J529" s="168">
        <f t="shared" si="120"/>
        <v>0</v>
      </c>
      <c r="K529" s="146"/>
      <c r="L529" s="147"/>
      <c r="M529" s="148" t="s">
        <v>1</v>
      </c>
      <c r="N529" s="149" t="s">
        <v>35</v>
      </c>
      <c r="O529" s="142">
        <v>0</v>
      </c>
      <c r="P529" s="142">
        <f t="shared" si="121"/>
        <v>0</v>
      </c>
      <c r="Q529" s="142">
        <v>0</v>
      </c>
      <c r="R529" s="142">
        <f t="shared" si="122"/>
        <v>0</v>
      </c>
      <c r="S529" s="142">
        <v>0</v>
      </c>
      <c r="T529" s="143">
        <f t="shared" si="123"/>
        <v>0</v>
      </c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R529" s="144" t="s">
        <v>168</v>
      </c>
      <c r="AT529" s="144" t="s">
        <v>227</v>
      </c>
      <c r="AU529" s="144" t="s">
        <v>146</v>
      </c>
      <c r="AY529" s="14" t="s">
        <v>136</v>
      </c>
      <c r="BE529" s="145">
        <f t="shared" si="124"/>
        <v>0</v>
      </c>
      <c r="BF529" s="145">
        <f t="shared" si="125"/>
        <v>0</v>
      </c>
      <c r="BG529" s="145">
        <f t="shared" si="126"/>
        <v>0</v>
      </c>
      <c r="BH529" s="145">
        <f t="shared" si="127"/>
        <v>0</v>
      </c>
      <c r="BI529" s="145">
        <f t="shared" si="128"/>
        <v>0</v>
      </c>
      <c r="BJ529" s="14" t="s">
        <v>146</v>
      </c>
      <c r="BK529" s="145">
        <f t="shared" si="129"/>
        <v>0</v>
      </c>
      <c r="BL529" s="14" t="s">
        <v>145</v>
      </c>
      <c r="BM529" s="144" t="s">
        <v>1215</v>
      </c>
    </row>
    <row r="530" spans="1:65" s="2" customFormat="1" ht="33" customHeight="1">
      <c r="A530" s="26"/>
      <c r="B530" s="156"/>
      <c r="C530" s="157" t="s">
        <v>1216</v>
      </c>
      <c r="D530" s="157" t="s">
        <v>141</v>
      </c>
      <c r="E530" s="158" t="s">
        <v>622</v>
      </c>
      <c r="F530" s="159" t="s">
        <v>623</v>
      </c>
      <c r="G530" s="160" t="s">
        <v>171</v>
      </c>
      <c r="H530" s="161">
        <v>23</v>
      </c>
      <c r="I530" s="162"/>
      <c r="J530" s="162">
        <f t="shared" si="120"/>
        <v>0</v>
      </c>
      <c r="K530" s="139"/>
      <c r="L530" s="27"/>
      <c r="M530" s="140" t="s">
        <v>1</v>
      </c>
      <c r="N530" s="141" t="s">
        <v>35</v>
      </c>
      <c r="O530" s="142">
        <v>0</v>
      </c>
      <c r="P530" s="142">
        <f t="shared" si="121"/>
        <v>0</v>
      </c>
      <c r="Q530" s="142">
        <v>0</v>
      </c>
      <c r="R530" s="142">
        <f t="shared" si="122"/>
        <v>0</v>
      </c>
      <c r="S530" s="142">
        <v>0</v>
      </c>
      <c r="T530" s="143">
        <f t="shared" si="123"/>
        <v>0</v>
      </c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R530" s="144" t="s">
        <v>145</v>
      </c>
      <c r="AT530" s="144" t="s">
        <v>141</v>
      </c>
      <c r="AU530" s="144" t="s">
        <v>146</v>
      </c>
      <c r="AY530" s="14" t="s">
        <v>136</v>
      </c>
      <c r="BE530" s="145">
        <f t="shared" si="124"/>
        <v>0</v>
      </c>
      <c r="BF530" s="145">
        <f t="shared" si="125"/>
        <v>0</v>
      </c>
      <c r="BG530" s="145">
        <f t="shared" si="126"/>
        <v>0</v>
      </c>
      <c r="BH530" s="145">
        <f t="shared" si="127"/>
        <v>0</v>
      </c>
      <c r="BI530" s="145">
        <f t="shared" si="128"/>
        <v>0</v>
      </c>
      <c r="BJ530" s="14" t="s">
        <v>146</v>
      </c>
      <c r="BK530" s="145">
        <f t="shared" si="129"/>
        <v>0</v>
      </c>
      <c r="BL530" s="14" t="s">
        <v>145</v>
      </c>
      <c r="BM530" s="144" t="s">
        <v>1217</v>
      </c>
    </row>
    <row r="531" spans="1:65" s="2" customFormat="1" ht="21.75" customHeight="1">
      <c r="A531" s="26"/>
      <c r="B531" s="156"/>
      <c r="C531" s="163" t="s">
        <v>1218</v>
      </c>
      <c r="D531" s="163" t="s">
        <v>227</v>
      </c>
      <c r="E531" s="164" t="s">
        <v>626</v>
      </c>
      <c r="F531" s="165" t="s">
        <v>627</v>
      </c>
      <c r="G531" s="166" t="s">
        <v>323</v>
      </c>
      <c r="H531" s="167">
        <v>5.0510000000000002</v>
      </c>
      <c r="I531" s="168"/>
      <c r="J531" s="168">
        <f t="shared" si="120"/>
        <v>0</v>
      </c>
      <c r="K531" s="146"/>
      <c r="L531" s="147"/>
      <c r="M531" s="148" t="s">
        <v>1</v>
      </c>
      <c r="N531" s="149" t="s">
        <v>35</v>
      </c>
      <c r="O531" s="142">
        <v>0</v>
      </c>
      <c r="P531" s="142">
        <f t="shared" si="121"/>
        <v>0</v>
      </c>
      <c r="Q531" s="142">
        <v>0</v>
      </c>
      <c r="R531" s="142">
        <f t="shared" si="122"/>
        <v>0</v>
      </c>
      <c r="S531" s="142">
        <v>0</v>
      </c>
      <c r="T531" s="143">
        <f t="shared" si="123"/>
        <v>0</v>
      </c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R531" s="144" t="s">
        <v>168</v>
      </c>
      <c r="AT531" s="144" t="s">
        <v>227</v>
      </c>
      <c r="AU531" s="144" t="s">
        <v>146</v>
      </c>
      <c r="AY531" s="14" t="s">
        <v>136</v>
      </c>
      <c r="BE531" s="145">
        <f t="shared" si="124"/>
        <v>0</v>
      </c>
      <c r="BF531" s="145">
        <f t="shared" si="125"/>
        <v>0</v>
      </c>
      <c r="BG531" s="145">
        <f t="shared" si="126"/>
        <v>0</v>
      </c>
      <c r="BH531" s="145">
        <f t="shared" si="127"/>
        <v>0</v>
      </c>
      <c r="BI531" s="145">
        <f t="shared" si="128"/>
        <v>0</v>
      </c>
      <c r="BJ531" s="14" t="s">
        <v>146</v>
      </c>
      <c r="BK531" s="145">
        <f t="shared" si="129"/>
        <v>0</v>
      </c>
      <c r="BL531" s="14" t="s">
        <v>145</v>
      </c>
      <c r="BM531" s="144" t="s">
        <v>1219</v>
      </c>
    </row>
    <row r="532" spans="1:65" s="2" customFormat="1" ht="24.25" customHeight="1">
      <c r="A532" s="26"/>
      <c r="B532" s="156"/>
      <c r="C532" s="157" t="s">
        <v>1220</v>
      </c>
      <c r="D532" s="157" t="s">
        <v>141</v>
      </c>
      <c r="E532" s="158" t="s">
        <v>1221</v>
      </c>
      <c r="F532" s="159" t="s">
        <v>1222</v>
      </c>
      <c r="G532" s="160" t="s">
        <v>323</v>
      </c>
      <c r="H532" s="161">
        <v>307</v>
      </c>
      <c r="I532" s="162"/>
      <c r="J532" s="162">
        <f t="shared" si="120"/>
        <v>0</v>
      </c>
      <c r="K532" s="139"/>
      <c r="L532" s="27"/>
      <c r="M532" s="140" t="s">
        <v>1</v>
      </c>
      <c r="N532" s="141" t="s">
        <v>35</v>
      </c>
      <c r="O532" s="142">
        <v>0</v>
      </c>
      <c r="P532" s="142">
        <f t="shared" si="121"/>
        <v>0</v>
      </c>
      <c r="Q532" s="142">
        <v>0</v>
      </c>
      <c r="R532" s="142">
        <f t="shared" si="122"/>
        <v>0</v>
      </c>
      <c r="S532" s="142">
        <v>0</v>
      </c>
      <c r="T532" s="143">
        <f t="shared" si="123"/>
        <v>0</v>
      </c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R532" s="144" t="s">
        <v>145</v>
      </c>
      <c r="AT532" s="144" t="s">
        <v>141</v>
      </c>
      <c r="AU532" s="144" t="s">
        <v>146</v>
      </c>
      <c r="AY532" s="14" t="s">
        <v>136</v>
      </c>
      <c r="BE532" s="145">
        <f t="shared" si="124"/>
        <v>0</v>
      </c>
      <c r="BF532" s="145">
        <f t="shared" si="125"/>
        <v>0</v>
      </c>
      <c r="BG532" s="145">
        <f t="shared" si="126"/>
        <v>0</v>
      </c>
      <c r="BH532" s="145">
        <f t="shared" si="127"/>
        <v>0</v>
      </c>
      <c r="BI532" s="145">
        <f t="shared" si="128"/>
        <v>0</v>
      </c>
      <c r="BJ532" s="14" t="s">
        <v>146</v>
      </c>
      <c r="BK532" s="145">
        <f t="shared" si="129"/>
        <v>0</v>
      </c>
      <c r="BL532" s="14" t="s">
        <v>145</v>
      </c>
      <c r="BM532" s="144" t="s">
        <v>1223</v>
      </c>
    </row>
    <row r="533" spans="1:65" s="2" customFormat="1" ht="16.5" customHeight="1">
      <c r="A533" s="26"/>
      <c r="B533" s="156"/>
      <c r="C533" s="163" t="s">
        <v>1224</v>
      </c>
      <c r="D533" s="163" t="s">
        <v>227</v>
      </c>
      <c r="E533" s="164" t="s">
        <v>1225</v>
      </c>
      <c r="F533" s="165" t="s">
        <v>1226</v>
      </c>
      <c r="G533" s="166" t="s">
        <v>323</v>
      </c>
      <c r="H533" s="167">
        <v>307</v>
      </c>
      <c r="I533" s="168"/>
      <c r="J533" s="168">
        <f t="shared" si="120"/>
        <v>0</v>
      </c>
      <c r="K533" s="146"/>
      <c r="L533" s="147"/>
      <c r="M533" s="148" t="s">
        <v>1</v>
      </c>
      <c r="N533" s="149" t="s">
        <v>35</v>
      </c>
      <c r="O533" s="142">
        <v>0</v>
      </c>
      <c r="P533" s="142">
        <f t="shared" si="121"/>
        <v>0</v>
      </c>
      <c r="Q533" s="142">
        <v>0</v>
      </c>
      <c r="R533" s="142">
        <f t="shared" si="122"/>
        <v>0</v>
      </c>
      <c r="S533" s="142">
        <v>0</v>
      </c>
      <c r="T533" s="143">
        <f t="shared" si="123"/>
        <v>0</v>
      </c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R533" s="144" t="s">
        <v>168</v>
      </c>
      <c r="AT533" s="144" t="s">
        <v>227</v>
      </c>
      <c r="AU533" s="144" t="s">
        <v>146</v>
      </c>
      <c r="AY533" s="14" t="s">
        <v>136</v>
      </c>
      <c r="BE533" s="145">
        <f t="shared" si="124"/>
        <v>0</v>
      </c>
      <c r="BF533" s="145">
        <f t="shared" si="125"/>
        <v>0</v>
      </c>
      <c r="BG533" s="145">
        <f t="shared" si="126"/>
        <v>0</v>
      </c>
      <c r="BH533" s="145">
        <f t="shared" si="127"/>
        <v>0</v>
      </c>
      <c r="BI533" s="145">
        <f t="shared" si="128"/>
        <v>0</v>
      </c>
      <c r="BJ533" s="14" t="s">
        <v>146</v>
      </c>
      <c r="BK533" s="145">
        <f t="shared" si="129"/>
        <v>0</v>
      </c>
      <c r="BL533" s="14" t="s">
        <v>145</v>
      </c>
      <c r="BM533" s="144" t="s">
        <v>1227</v>
      </c>
    </row>
    <row r="534" spans="1:65" s="2" customFormat="1" ht="33" customHeight="1">
      <c r="A534" s="26"/>
      <c r="B534" s="156"/>
      <c r="C534" s="157" t="s">
        <v>1228</v>
      </c>
      <c r="D534" s="157" t="s">
        <v>141</v>
      </c>
      <c r="E534" s="158" t="s">
        <v>1229</v>
      </c>
      <c r="F534" s="159" t="s">
        <v>1230</v>
      </c>
      <c r="G534" s="160" t="s">
        <v>323</v>
      </c>
      <c r="H534" s="161">
        <v>5</v>
      </c>
      <c r="I534" s="162"/>
      <c r="J534" s="162">
        <f t="shared" si="120"/>
        <v>0</v>
      </c>
      <c r="K534" s="139"/>
      <c r="L534" s="27"/>
      <c r="M534" s="140" t="s">
        <v>1</v>
      </c>
      <c r="N534" s="141" t="s">
        <v>35</v>
      </c>
      <c r="O534" s="142">
        <v>0</v>
      </c>
      <c r="P534" s="142">
        <f t="shared" si="121"/>
        <v>0</v>
      </c>
      <c r="Q534" s="142">
        <v>0</v>
      </c>
      <c r="R534" s="142">
        <f t="shared" si="122"/>
        <v>0</v>
      </c>
      <c r="S534" s="142">
        <v>0</v>
      </c>
      <c r="T534" s="143">
        <f t="shared" si="123"/>
        <v>0</v>
      </c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R534" s="144" t="s">
        <v>145</v>
      </c>
      <c r="AT534" s="144" t="s">
        <v>141</v>
      </c>
      <c r="AU534" s="144" t="s">
        <v>146</v>
      </c>
      <c r="AY534" s="14" t="s">
        <v>136</v>
      </c>
      <c r="BE534" s="145">
        <f t="shared" si="124"/>
        <v>0</v>
      </c>
      <c r="BF534" s="145">
        <f t="shared" si="125"/>
        <v>0</v>
      </c>
      <c r="BG534" s="145">
        <f t="shared" si="126"/>
        <v>0</v>
      </c>
      <c r="BH534" s="145">
        <f t="shared" si="127"/>
        <v>0</v>
      </c>
      <c r="BI534" s="145">
        <f t="shared" si="128"/>
        <v>0</v>
      </c>
      <c r="BJ534" s="14" t="s">
        <v>146</v>
      </c>
      <c r="BK534" s="145">
        <f t="shared" si="129"/>
        <v>0</v>
      </c>
      <c r="BL534" s="14" t="s">
        <v>145</v>
      </c>
      <c r="BM534" s="144" t="s">
        <v>1231</v>
      </c>
    </row>
    <row r="535" spans="1:65" s="2" customFormat="1" ht="16.5" customHeight="1">
      <c r="A535" s="26"/>
      <c r="B535" s="156"/>
      <c r="C535" s="163" t="s">
        <v>1232</v>
      </c>
      <c r="D535" s="163" t="s">
        <v>227</v>
      </c>
      <c r="E535" s="164" t="s">
        <v>1233</v>
      </c>
      <c r="F535" s="165" t="s">
        <v>1234</v>
      </c>
      <c r="G535" s="166" t="s">
        <v>323</v>
      </c>
      <c r="H535" s="167">
        <v>5</v>
      </c>
      <c r="I535" s="168"/>
      <c r="J535" s="168">
        <f t="shared" si="120"/>
        <v>0</v>
      </c>
      <c r="K535" s="146"/>
      <c r="L535" s="147"/>
      <c r="M535" s="148" t="s">
        <v>1</v>
      </c>
      <c r="N535" s="149" t="s">
        <v>35</v>
      </c>
      <c r="O535" s="142">
        <v>0</v>
      </c>
      <c r="P535" s="142">
        <f t="shared" si="121"/>
        <v>0</v>
      </c>
      <c r="Q535" s="142">
        <v>0</v>
      </c>
      <c r="R535" s="142">
        <f t="shared" si="122"/>
        <v>0</v>
      </c>
      <c r="S535" s="142">
        <v>0</v>
      </c>
      <c r="T535" s="143">
        <f t="shared" si="123"/>
        <v>0</v>
      </c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R535" s="144" t="s">
        <v>168</v>
      </c>
      <c r="AT535" s="144" t="s">
        <v>227</v>
      </c>
      <c r="AU535" s="144" t="s">
        <v>146</v>
      </c>
      <c r="AY535" s="14" t="s">
        <v>136</v>
      </c>
      <c r="BE535" s="145">
        <f t="shared" si="124"/>
        <v>0</v>
      </c>
      <c r="BF535" s="145">
        <f t="shared" si="125"/>
        <v>0</v>
      </c>
      <c r="BG535" s="145">
        <f t="shared" si="126"/>
        <v>0</v>
      </c>
      <c r="BH535" s="145">
        <f t="shared" si="127"/>
        <v>0</v>
      </c>
      <c r="BI535" s="145">
        <f t="shared" si="128"/>
        <v>0</v>
      </c>
      <c r="BJ535" s="14" t="s">
        <v>146</v>
      </c>
      <c r="BK535" s="145">
        <f t="shared" si="129"/>
        <v>0</v>
      </c>
      <c r="BL535" s="14" t="s">
        <v>145</v>
      </c>
      <c r="BM535" s="144" t="s">
        <v>1235</v>
      </c>
    </row>
    <row r="536" spans="1:65" s="12" customFormat="1" ht="23" customHeight="1">
      <c r="B536" s="169"/>
      <c r="C536" s="170"/>
      <c r="D536" s="171" t="s">
        <v>68</v>
      </c>
      <c r="E536" s="172" t="s">
        <v>958</v>
      </c>
      <c r="F536" s="172" t="s">
        <v>959</v>
      </c>
      <c r="G536" s="170"/>
      <c r="H536" s="170"/>
      <c r="I536" s="170"/>
      <c r="J536" s="173">
        <f>BK536</f>
        <v>0</v>
      </c>
      <c r="L536" s="127"/>
      <c r="M536" s="131"/>
      <c r="N536" s="132"/>
      <c r="O536" s="132"/>
      <c r="P536" s="133">
        <f>SUM(P537:P538)</f>
        <v>0</v>
      </c>
      <c r="Q536" s="132"/>
      <c r="R536" s="133">
        <f>SUM(R537:R538)</f>
        <v>0</v>
      </c>
      <c r="S536" s="132"/>
      <c r="T536" s="134">
        <f>SUM(T537:T538)</f>
        <v>0</v>
      </c>
      <c r="AR536" s="128" t="s">
        <v>77</v>
      </c>
      <c r="AT536" s="135" t="s">
        <v>68</v>
      </c>
      <c r="AU536" s="135" t="s">
        <v>77</v>
      </c>
      <c r="AY536" s="128" t="s">
        <v>136</v>
      </c>
      <c r="BK536" s="136">
        <f>SUM(BK537:BK538)</f>
        <v>0</v>
      </c>
    </row>
    <row r="537" spans="1:65" s="2" customFormat="1" ht="33" customHeight="1">
      <c r="A537" s="26"/>
      <c r="B537" s="156"/>
      <c r="C537" s="157" t="s">
        <v>1236</v>
      </c>
      <c r="D537" s="157" t="s">
        <v>141</v>
      </c>
      <c r="E537" s="158" t="s">
        <v>965</v>
      </c>
      <c r="F537" s="159" t="s">
        <v>966</v>
      </c>
      <c r="G537" s="160" t="s">
        <v>285</v>
      </c>
      <c r="H537" s="161">
        <v>397.24</v>
      </c>
      <c r="I537" s="162"/>
      <c r="J537" s="162">
        <f>ROUND(I537*H537,2)</f>
        <v>0</v>
      </c>
      <c r="K537" s="139"/>
      <c r="L537" s="27"/>
      <c r="M537" s="140" t="s">
        <v>1</v>
      </c>
      <c r="N537" s="141" t="s">
        <v>35</v>
      </c>
      <c r="O537" s="142">
        <v>0</v>
      </c>
      <c r="P537" s="142">
        <f>O537*H537</f>
        <v>0</v>
      </c>
      <c r="Q537" s="142">
        <v>0</v>
      </c>
      <c r="R537" s="142">
        <f>Q537*H537</f>
        <v>0</v>
      </c>
      <c r="S537" s="142">
        <v>0</v>
      </c>
      <c r="T537" s="143">
        <f>S537*H537</f>
        <v>0</v>
      </c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R537" s="144" t="s">
        <v>145</v>
      </c>
      <c r="AT537" s="144" t="s">
        <v>141</v>
      </c>
      <c r="AU537" s="144" t="s">
        <v>146</v>
      </c>
      <c r="AY537" s="14" t="s">
        <v>136</v>
      </c>
      <c r="BE537" s="145">
        <f>IF(N537="základná",J537,0)</f>
        <v>0</v>
      </c>
      <c r="BF537" s="145">
        <f>IF(N537="znížená",J537,0)</f>
        <v>0</v>
      </c>
      <c r="BG537" s="145">
        <f>IF(N537="zákl. prenesená",J537,0)</f>
        <v>0</v>
      </c>
      <c r="BH537" s="145">
        <f>IF(N537="zníž. prenesená",J537,0)</f>
        <v>0</v>
      </c>
      <c r="BI537" s="145">
        <f>IF(N537="nulová",J537,0)</f>
        <v>0</v>
      </c>
      <c r="BJ537" s="14" t="s">
        <v>146</v>
      </c>
      <c r="BK537" s="145">
        <f>ROUND(I537*H537,2)</f>
        <v>0</v>
      </c>
      <c r="BL537" s="14" t="s">
        <v>145</v>
      </c>
      <c r="BM537" s="144" t="s">
        <v>1237</v>
      </c>
    </row>
    <row r="538" spans="1:65" s="2" customFormat="1" ht="33" customHeight="1">
      <c r="A538" s="26"/>
      <c r="B538" s="156"/>
      <c r="C538" s="157" t="s">
        <v>1238</v>
      </c>
      <c r="D538" s="157" t="s">
        <v>141</v>
      </c>
      <c r="E538" s="158" t="s">
        <v>1239</v>
      </c>
      <c r="F538" s="159" t="s">
        <v>1240</v>
      </c>
      <c r="G538" s="160" t="s">
        <v>285</v>
      </c>
      <c r="H538" s="161">
        <v>397.24</v>
      </c>
      <c r="I538" s="162"/>
      <c r="J538" s="162">
        <f>ROUND(I538*H538,2)</f>
        <v>0</v>
      </c>
      <c r="K538" s="139"/>
      <c r="L538" s="27"/>
      <c r="M538" s="140" t="s">
        <v>1</v>
      </c>
      <c r="N538" s="141" t="s">
        <v>35</v>
      </c>
      <c r="O538" s="142">
        <v>0</v>
      </c>
      <c r="P538" s="142">
        <f>O538*H538</f>
        <v>0</v>
      </c>
      <c r="Q538" s="142">
        <v>0</v>
      </c>
      <c r="R538" s="142">
        <f>Q538*H538</f>
        <v>0</v>
      </c>
      <c r="S538" s="142">
        <v>0</v>
      </c>
      <c r="T538" s="143">
        <f>S538*H538</f>
        <v>0</v>
      </c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R538" s="144" t="s">
        <v>145</v>
      </c>
      <c r="AT538" s="144" t="s">
        <v>141</v>
      </c>
      <c r="AU538" s="144" t="s">
        <v>146</v>
      </c>
      <c r="AY538" s="14" t="s">
        <v>136</v>
      </c>
      <c r="BE538" s="145">
        <f>IF(N538="základná",J538,0)</f>
        <v>0</v>
      </c>
      <c r="BF538" s="145">
        <f>IF(N538="znížená",J538,0)</f>
        <v>0</v>
      </c>
      <c r="BG538" s="145">
        <f>IF(N538="zákl. prenesená",J538,0)</f>
        <v>0</v>
      </c>
      <c r="BH538" s="145">
        <f>IF(N538="zníž. prenesená",J538,0)</f>
        <v>0</v>
      </c>
      <c r="BI538" s="145">
        <f>IF(N538="nulová",J538,0)</f>
        <v>0</v>
      </c>
      <c r="BJ538" s="14" t="s">
        <v>146</v>
      </c>
      <c r="BK538" s="145">
        <f>ROUND(I538*H538,2)</f>
        <v>0</v>
      </c>
      <c r="BL538" s="14" t="s">
        <v>145</v>
      </c>
      <c r="BM538" s="144" t="s">
        <v>1241</v>
      </c>
    </row>
    <row r="539" spans="1:65" s="12" customFormat="1" ht="23" customHeight="1">
      <c r="B539" s="169"/>
      <c r="C539" s="170"/>
      <c r="D539" s="171" t="s">
        <v>68</v>
      </c>
      <c r="E539" s="172" t="s">
        <v>1139</v>
      </c>
      <c r="F539" s="172" t="s">
        <v>1140</v>
      </c>
      <c r="G539" s="170"/>
      <c r="H539" s="170"/>
      <c r="I539" s="170"/>
      <c r="J539" s="173">
        <f>BK539</f>
        <v>0</v>
      </c>
      <c r="L539" s="127"/>
      <c r="M539" s="131"/>
      <c r="N539" s="132"/>
      <c r="O539" s="132"/>
      <c r="P539" s="133">
        <f>SUM(P540:P541)</f>
        <v>0</v>
      </c>
      <c r="Q539" s="132"/>
      <c r="R539" s="133">
        <f>SUM(R540:R541)</f>
        <v>0</v>
      </c>
      <c r="S539" s="132"/>
      <c r="T539" s="134">
        <f>SUM(T540:T541)</f>
        <v>0</v>
      </c>
      <c r="AR539" s="128" t="s">
        <v>145</v>
      </c>
      <c r="AT539" s="135" t="s">
        <v>68</v>
      </c>
      <c r="AU539" s="135" t="s">
        <v>77</v>
      </c>
      <c r="AY539" s="128" t="s">
        <v>136</v>
      </c>
      <c r="BK539" s="136">
        <f>SUM(BK540:BK541)</f>
        <v>0</v>
      </c>
    </row>
    <row r="540" spans="1:65" s="2" customFormat="1" ht="16.5" customHeight="1">
      <c r="A540" s="26"/>
      <c r="B540" s="156"/>
      <c r="C540" s="163" t="s">
        <v>1242</v>
      </c>
      <c r="D540" s="163" t="s">
        <v>227</v>
      </c>
      <c r="E540" s="164" t="s">
        <v>1142</v>
      </c>
      <c r="F540" s="165" t="s">
        <v>1143</v>
      </c>
      <c r="G540" s="166" t="s">
        <v>1</v>
      </c>
      <c r="H540" s="167">
        <v>1</v>
      </c>
      <c r="I540" s="168"/>
      <c r="J540" s="168">
        <f>ROUND(I540*H540,2)</f>
        <v>0</v>
      </c>
      <c r="K540" s="146"/>
      <c r="L540" s="147"/>
      <c r="M540" s="148" t="s">
        <v>1</v>
      </c>
      <c r="N540" s="149" t="s">
        <v>35</v>
      </c>
      <c r="O540" s="142">
        <v>0</v>
      </c>
      <c r="P540" s="142">
        <f>O540*H540</f>
        <v>0</v>
      </c>
      <c r="Q540" s="142">
        <v>0</v>
      </c>
      <c r="R540" s="142">
        <f>Q540*H540</f>
        <v>0</v>
      </c>
      <c r="S540" s="142">
        <v>0</v>
      </c>
      <c r="T540" s="143">
        <f>S540*H540</f>
        <v>0</v>
      </c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R540" s="144" t="s">
        <v>168</v>
      </c>
      <c r="AT540" s="144" t="s">
        <v>227</v>
      </c>
      <c r="AU540" s="144" t="s">
        <v>146</v>
      </c>
      <c r="AY540" s="14" t="s">
        <v>136</v>
      </c>
      <c r="BE540" s="145">
        <f>IF(N540="základná",J540,0)</f>
        <v>0</v>
      </c>
      <c r="BF540" s="145">
        <f>IF(N540="znížená",J540,0)</f>
        <v>0</v>
      </c>
      <c r="BG540" s="145">
        <f>IF(N540="zákl. prenesená",J540,0)</f>
        <v>0</v>
      </c>
      <c r="BH540" s="145">
        <f>IF(N540="zníž. prenesená",J540,0)</f>
        <v>0</v>
      </c>
      <c r="BI540" s="145">
        <f>IF(N540="nulová",J540,0)</f>
        <v>0</v>
      </c>
      <c r="BJ540" s="14" t="s">
        <v>146</v>
      </c>
      <c r="BK540" s="145">
        <f>ROUND(I540*H540,2)</f>
        <v>0</v>
      </c>
      <c r="BL540" s="14" t="s">
        <v>145</v>
      </c>
      <c r="BM540" s="144" t="s">
        <v>1243</v>
      </c>
    </row>
    <row r="541" spans="1:65" s="2" customFormat="1" ht="16.5" customHeight="1">
      <c r="A541" s="26"/>
      <c r="B541" s="156"/>
      <c r="C541" s="163" t="s">
        <v>1244</v>
      </c>
      <c r="D541" s="163" t="s">
        <v>227</v>
      </c>
      <c r="E541" s="164" t="s">
        <v>1146</v>
      </c>
      <c r="F541" s="165" t="s">
        <v>1147</v>
      </c>
      <c r="G541" s="166" t="s">
        <v>1</v>
      </c>
      <c r="H541" s="167">
        <v>1</v>
      </c>
      <c r="I541" s="168"/>
      <c r="J541" s="168">
        <f>ROUND(I541*H541,2)</f>
        <v>0</v>
      </c>
      <c r="K541" s="146"/>
      <c r="L541" s="147"/>
      <c r="M541" s="148" t="s">
        <v>1</v>
      </c>
      <c r="N541" s="149" t="s">
        <v>35</v>
      </c>
      <c r="O541" s="142">
        <v>0</v>
      </c>
      <c r="P541" s="142">
        <f>O541*H541</f>
        <v>0</v>
      </c>
      <c r="Q541" s="142">
        <v>0</v>
      </c>
      <c r="R541" s="142">
        <f>Q541*H541</f>
        <v>0</v>
      </c>
      <c r="S541" s="142">
        <v>0</v>
      </c>
      <c r="T541" s="143">
        <f>S541*H541</f>
        <v>0</v>
      </c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R541" s="144" t="s">
        <v>168</v>
      </c>
      <c r="AT541" s="144" t="s">
        <v>227</v>
      </c>
      <c r="AU541" s="144" t="s">
        <v>146</v>
      </c>
      <c r="AY541" s="14" t="s">
        <v>136</v>
      </c>
      <c r="BE541" s="145">
        <f>IF(N541="základná",J541,0)</f>
        <v>0</v>
      </c>
      <c r="BF541" s="145">
        <f>IF(N541="znížená",J541,0)</f>
        <v>0</v>
      </c>
      <c r="BG541" s="145">
        <f>IF(N541="zákl. prenesená",J541,0)</f>
        <v>0</v>
      </c>
      <c r="BH541" s="145">
        <f>IF(N541="zníž. prenesená",J541,0)</f>
        <v>0</v>
      </c>
      <c r="BI541" s="145">
        <f>IF(N541="nulová",J541,0)</f>
        <v>0</v>
      </c>
      <c r="BJ541" s="14" t="s">
        <v>146</v>
      </c>
      <c r="BK541" s="145">
        <f>ROUND(I541*H541,2)</f>
        <v>0</v>
      </c>
      <c r="BL541" s="14" t="s">
        <v>145</v>
      </c>
      <c r="BM541" s="144" t="s">
        <v>1245</v>
      </c>
    </row>
    <row r="542" spans="1:65" s="12" customFormat="1" ht="26" customHeight="1">
      <c r="B542" s="169"/>
      <c r="C542" s="170"/>
      <c r="D542" s="171" t="s">
        <v>68</v>
      </c>
      <c r="E542" s="174" t="s">
        <v>1246</v>
      </c>
      <c r="F542" s="174" t="s">
        <v>1247</v>
      </c>
      <c r="G542" s="170"/>
      <c r="H542" s="170"/>
      <c r="I542" s="170"/>
      <c r="J542" s="175">
        <f>BK542</f>
        <v>0</v>
      </c>
      <c r="L542" s="127"/>
      <c r="M542" s="131"/>
      <c r="N542" s="132"/>
      <c r="O542" s="132"/>
      <c r="P542" s="133">
        <f>P543+P544+P545+P573</f>
        <v>0</v>
      </c>
      <c r="Q542" s="132"/>
      <c r="R542" s="133">
        <f>R543+R544+R545+R573</f>
        <v>0</v>
      </c>
      <c r="S542" s="132"/>
      <c r="T542" s="134">
        <f>T543+T544+T545+T573</f>
        <v>0</v>
      </c>
      <c r="AR542" s="128" t="s">
        <v>77</v>
      </c>
      <c r="AT542" s="135" t="s">
        <v>68</v>
      </c>
      <c r="AU542" s="135" t="s">
        <v>69</v>
      </c>
      <c r="AY542" s="128" t="s">
        <v>136</v>
      </c>
      <c r="BK542" s="136">
        <f>BK543+BK544+BK545+BK573</f>
        <v>0</v>
      </c>
    </row>
    <row r="543" spans="1:65" s="12" customFormat="1" ht="23" customHeight="1">
      <c r="B543" s="169"/>
      <c r="C543" s="170"/>
      <c r="D543" s="171" t="s">
        <v>68</v>
      </c>
      <c r="E543" s="172" t="s">
        <v>227</v>
      </c>
      <c r="F543" s="172" t="s">
        <v>998</v>
      </c>
      <c r="G543" s="170"/>
      <c r="H543" s="170"/>
      <c r="I543" s="170"/>
      <c r="J543" s="173">
        <f>BK543</f>
        <v>0</v>
      </c>
      <c r="L543" s="127"/>
      <c r="M543" s="131"/>
      <c r="N543" s="132"/>
      <c r="O543" s="132"/>
      <c r="P543" s="133">
        <v>0</v>
      </c>
      <c r="Q543" s="132"/>
      <c r="R543" s="133">
        <v>0</v>
      </c>
      <c r="S543" s="132"/>
      <c r="T543" s="134">
        <v>0</v>
      </c>
      <c r="AR543" s="128" t="s">
        <v>151</v>
      </c>
      <c r="AT543" s="135" t="s">
        <v>68</v>
      </c>
      <c r="AU543" s="135" t="s">
        <v>77</v>
      </c>
      <c r="AY543" s="128" t="s">
        <v>136</v>
      </c>
      <c r="BK543" s="136">
        <v>0</v>
      </c>
    </row>
    <row r="544" spans="1:65" s="12" customFormat="1" ht="23" customHeight="1">
      <c r="B544" s="169"/>
      <c r="C544" s="170"/>
      <c r="D544" s="171" t="s">
        <v>68</v>
      </c>
      <c r="E544" s="172" t="s">
        <v>999</v>
      </c>
      <c r="F544" s="172" t="s">
        <v>1000</v>
      </c>
      <c r="G544" s="170"/>
      <c r="H544" s="170"/>
      <c r="I544" s="170"/>
      <c r="J544" s="173">
        <f>BK544</f>
        <v>0</v>
      </c>
      <c r="L544" s="127"/>
      <c r="M544" s="131"/>
      <c r="N544" s="132"/>
      <c r="O544" s="132"/>
      <c r="P544" s="133">
        <v>0</v>
      </c>
      <c r="Q544" s="132"/>
      <c r="R544" s="133">
        <v>0</v>
      </c>
      <c r="S544" s="132"/>
      <c r="T544" s="134">
        <v>0</v>
      </c>
      <c r="AR544" s="128" t="s">
        <v>77</v>
      </c>
      <c r="AT544" s="135" t="s">
        <v>68</v>
      </c>
      <c r="AU544" s="135" t="s">
        <v>77</v>
      </c>
      <c r="AY544" s="128" t="s">
        <v>136</v>
      </c>
      <c r="BK544" s="136">
        <v>0</v>
      </c>
    </row>
    <row r="545" spans="1:65" s="12" customFormat="1" ht="23" customHeight="1">
      <c r="B545" s="169"/>
      <c r="C545" s="170"/>
      <c r="D545" s="171" t="s">
        <v>68</v>
      </c>
      <c r="E545" s="172" t="s">
        <v>1248</v>
      </c>
      <c r="F545" s="172" t="s">
        <v>1249</v>
      </c>
      <c r="G545" s="170"/>
      <c r="H545" s="170"/>
      <c r="I545" s="170"/>
      <c r="J545" s="173">
        <f>BK545</f>
        <v>0</v>
      </c>
      <c r="L545" s="127"/>
      <c r="M545" s="131"/>
      <c r="N545" s="132"/>
      <c r="O545" s="132"/>
      <c r="P545" s="133">
        <f>SUM(P546:P572)</f>
        <v>0</v>
      </c>
      <c r="Q545" s="132"/>
      <c r="R545" s="133">
        <f>SUM(R546:R572)</f>
        <v>0</v>
      </c>
      <c r="S545" s="132"/>
      <c r="T545" s="134">
        <f>SUM(T546:T572)</f>
        <v>0</v>
      </c>
      <c r="AR545" s="128" t="s">
        <v>77</v>
      </c>
      <c r="AT545" s="135" t="s">
        <v>68</v>
      </c>
      <c r="AU545" s="135" t="s">
        <v>77</v>
      </c>
      <c r="AY545" s="128" t="s">
        <v>136</v>
      </c>
      <c r="BK545" s="136">
        <f>SUM(BK546:BK572)</f>
        <v>0</v>
      </c>
    </row>
    <row r="546" spans="1:65" s="2" customFormat="1" ht="24.25" customHeight="1">
      <c r="A546" s="26"/>
      <c r="B546" s="156"/>
      <c r="C546" s="157" t="s">
        <v>1250</v>
      </c>
      <c r="D546" s="157" t="s">
        <v>141</v>
      </c>
      <c r="E546" s="158" t="s">
        <v>1251</v>
      </c>
      <c r="F546" s="159" t="s">
        <v>1252</v>
      </c>
      <c r="G546" s="160" t="s">
        <v>1253</v>
      </c>
      <c r="H546" s="161">
        <v>0.8</v>
      </c>
      <c r="I546" s="162"/>
      <c r="J546" s="162">
        <f t="shared" ref="J546:J572" si="130">ROUND(I546*H546,2)</f>
        <v>0</v>
      </c>
      <c r="K546" s="139"/>
      <c r="L546" s="27"/>
      <c r="M546" s="140" t="s">
        <v>1</v>
      </c>
      <c r="N546" s="141" t="s">
        <v>35</v>
      </c>
      <c r="O546" s="142">
        <v>0</v>
      </c>
      <c r="P546" s="142">
        <f t="shared" ref="P546:P572" si="131">O546*H546</f>
        <v>0</v>
      </c>
      <c r="Q546" s="142">
        <v>0</v>
      </c>
      <c r="R546" s="142">
        <f t="shared" ref="R546:R572" si="132">Q546*H546</f>
        <v>0</v>
      </c>
      <c r="S546" s="142">
        <v>0</v>
      </c>
      <c r="T546" s="143">
        <f t="shared" ref="T546:T572" si="133">S546*H546</f>
        <v>0</v>
      </c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R546" s="144" t="s">
        <v>145</v>
      </c>
      <c r="AT546" s="144" t="s">
        <v>141</v>
      </c>
      <c r="AU546" s="144" t="s">
        <v>146</v>
      </c>
      <c r="AY546" s="14" t="s">
        <v>136</v>
      </c>
      <c r="BE546" s="145">
        <f t="shared" ref="BE546:BE572" si="134">IF(N546="základná",J546,0)</f>
        <v>0</v>
      </c>
      <c r="BF546" s="145">
        <f t="shared" ref="BF546:BF572" si="135">IF(N546="znížená",J546,0)</f>
        <v>0</v>
      </c>
      <c r="BG546" s="145">
        <f t="shared" ref="BG546:BG572" si="136">IF(N546="zákl. prenesená",J546,0)</f>
        <v>0</v>
      </c>
      <c r="BH546" s="145">
        <f t="shared" ref="BH546:BH572" si="137">IF(N546="zníž. prenesená",J546,0)</f>
        <v>0</v>
      </c>
      <c r="BI546" s="145">
        <f t="shared" ref="BI546:BI572" si="138">IF(N546="nulová",J546,0)</f>
        <v>0</v>
      </c>
      <c r="BJ546" s="14" t="s">
        <v>146</v>
      </c>
      <c r="BK546" s="145">
        <f t="shared" ref="BK546:BK572" si="139">ROUND(I546*H546,2)</f>
        <v>0</v>
      </c>
      <c r="BL546" s="14" t="s">
        <v>145</v>
      </c>
      <c r="BM546" s="144" t="s">
        <v>1254</v>
      </c>
    </row>
    <row r="547" spans="1:65" s="2" customFormat="1" ht="38" customHeight="1">
      <c r="A547" s="26"/>
      <c r="B547" s="156"/>
      <c r="C547" s="157" t="s">
        <v>1255</v>
      </c>
      <c r="D547" s="157" t="s">
        <v>141</v>
      </c>
      <c r="E547" s="158" t="s">
        <v>1256</v>
      </c>
      <c r="F547" s="159" t="s">
        <v>1257</v>
      </c>
      <c r="G547" s="160" t="s">
        <v>171</v>
      </c>
      <c r="H547" s="161">
        <v>700</v>
      </c>
      <c r="I547" s="162"/>
      <c r="J547" s="162">
        <f t="shared" si="130"/>
        <v>0</v>
      </c>
      <c r="K547" s="139"/>
      <c r="L547" s="27"/>
      <c r="M547" s="140" t="s">
        <v>1</v>
      </c>
      <c r="N547" s="141" t="s">
        <v>35</v>
      </c>
      <c r="O547" s="142">
        <v>0</v>
      </c>
      <c r="P547" s="142">
        <f t="shared" si="131"/>
        <v>0</v>
      </c>
      <c r="Q547" s="142">
        <v>0</v>
      </c>
      <c r="R547" s="142">
        <f t="shared" si="132"/>
        <v>0</v>
      </c>
      <c r="S547" s="142">
        <v>0</v>
      </c>
      <c r="T547" s="143">
        <f t="shared" si="133"/>
        <v>0</v>
      </c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R547" s="144" t="s">
        <v>145</v>
      </c>
      <c r="AT547" s="144" t="s">
        <v>141</v>
      </c>
      <c r="AU547" s="144" t="s">
        <v>146</v>
      </c>
      <c r="AY547" s="14" t="s">
        <v>136</v>
      </c>
      <c r="BE547" s="145">
        <f t="shared" si="134"/>
        <v>0</v>
      </c>
      <c r="BF547" s="145">
        <f t="shared" si="135"/>
        <v>0</v>
      </c>
      <c r="BG547" s="145">
        <f t="shared" si="136"/>
        <v>0</v>
      </c>
      <c r="BH547" s="145">
        <f t="shared" si="137"/>
        <v>0</v>
      </c>
      <c r="BI547" s="145">
        <f t="shared" si="138"/>
        <v>0</v>
      </c>
      <c r="BJ547" s="14" t="s">
        <v>146</v>
      </c>
      <c r="BK547" s="145">
        <f t="shared" si="139"/>
        <v>0</v>
      </c>
      <c r="BL547" s="14" t="s">
        <v>145</v>
      </c>
      <c r="BM547" s="144" t="s">
        <v>1258</v>
      </c>
    </row>
    <row r="548" spans="1:65" s="2" customFormat="1" ht="44.25" customHeight="1">
      <c r="A548" s="26"/>
      <c r="B548" s="156"/>
      <c r="C548" s="163" t="s">
        <v>1259</v>
      </c>
      <c r="D548" s="163" t="s">
        <v>227</v>
      </c>
      <c r="E548" s="164" t="s">
        <v>1260</v>
      </c>
      <c r="F548" s="165" t="s">
        <v>1261</v>
      </c>
      <c r="G548" s="166" t="s">
        <v>171</v>
      </c>
      <c r="H548" s="167">
        <v>60</v>
      </c>
      <c r="I548" s="168"/>
      <c r="J548" s="168">
        <f t="shared" si="130"/>
        <v>0</v>
      </c>
      <c r="K548" s="146"/>
      <c r="L548" s="147"/>
      <c r="M548" s="148" t="s">
        <v>1</v>
      </c>
      <c r="N548" s="149" t="s">
        <v>35</v>
      </c>
      <c r="O548" s="142">
        <v>0</v>
      </c>
      <c r="P548" s="142">
        <f t="shared" si="131"/>
        <v>0</v>
      </c>
      <c r="Q548" s="142">
        <v>0</v>
      </c>
      <c r="R548" s="142">
        <f t="shared" si="132"/>
        <v>0</v>
      </c>
      <c r="S548" s="142">
        <v>0</v>
      </c>
      <c r="T548" s="143">
        <f t="shared" si="133"/>
        <v>0</v>
      </c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R548" s="144" t="s">
        <v>168</v>
      </c>
      <c r="AT548" s="144" t="s">
        <v>227</v>
      </c>
      <c r="AU548" s="144" t="s">
        <v>146</v>
      </c>
      <c r="AY548" s="14" t="s">
        <v>136</v>
      </c>
      <c r="BE548" s="145">
        <f t="shared" si="134"/>
        <v>0</v>
      </c>
      <c r="BF548" s="145">
        <f t="shared" si="135"/>
        <v>0</v>
      </c>
      <c r="BG548" s="145">
        <f t="shared" si="136"/>
        <v>0</v>
      </c>
      <c r="BH548" s="145">
        <f t="shared" si="137"/>
        <v>0</v>
      </c>
      <c r="BI548" s="145">
        <f t="shared" si="138"/>
        <v>0</v>
      </c>
      <c r="BJ548" s="14" t="s">
        <v>146</v>
      </c>
      <c r="BK548" s="145">
        <f t="shared" si="139"/>
        <v>0</v>
      </c>
      <c r="BL548" s="14" t="s">
        <v>145</v>
      </c>
      <c r="BM548" s="144" t="s">
        <v>1262</v>
      </c>
    </row>
    <row r="549" spans="1:65" s="2" customFormat="1" ht="33" customHeight="1">
      <c r="A549" s="26"/>
      <c r="B549" s="156"/>
      <c r="C549" s="163" t="s">
        <v>1263</v>
      </c>
      <c r="D549" s="163" t="s">
        <v>227</v>
      </c>
      <c r="E549" s="164" t="s">
        <v>1264</v>
      </c>
      <c r="F549" s="165" t="s">
        <v>1265</v>
      </c>
      <c r="G549" s="166" t="s">
        <v>1266</v>
      </c>
      <c r="H549" s="167">
        <v>8</v>
      </c>
      <c r="I549" s="168"/>
      <c r="J549" s="168">
        <f t="shared" si="130"/>
        <v>0</v>
      </c>
      <c r="K549" s="146"/>
      <c r="L549" s="147"/>
      <c r="M549" s="148" t="s">
        <v>1</v>
      </c>
      <c r="N549" s="149" t="s">
        <v>35</v>
      </c>
      <c r="O549" s="142">
        <v>0</v>
      </c>
      <c r="P549" s="142">
        <f t="shared" si="131"/>
        <v>0</v>
      </c>
      <c r="Q549" s="142">
        <v>0</v>
      </c>
      <c r="R549" s="142">
        <f t="shared" si="132"/>
        <v>0</v>
      </c>
      <c r="S549" s="142">
        <v>0</v>
      </c>
      <c r="T549" s="143">
        <f t="shared" si="133"/>
        <v>0</v>
      </c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R549" s="144" t="s">
        <v>168</v>
      </c>
      <c r="AT549" s="144" t="s">
        <v>227</v>
      </c>
      <c r="AU549" s="144" t="s">
        <v>146</v>
      </c>
      <c r="AY549" s="14" t="s">
        <v>136</v>
      </c>
      <c r="BE549" s="145">
        <f t="shared" si="134"/>
        <v>0</v>
      </c>
      <c r="BF549" s="145">
        <f t="shared" si="135"/>
        <v>0</v>
      </c>
      <c r="BG549" s="145">
        <f t="shared" si="136"/>
        <v>0</v>
      </c>
      <c r="BH549" s="145">
        <f t="shared" si="137"/>
        <v>0</v>
      </c>
      <c r="BI549" s="145">
        <f t="shared" si="138"/>
        <v>0</v>
      </c>
      <c r="BJ549" s="14" t="s">
        <v>146</v>
      </c>
      <c r="BK549" s="145">
        <f t="shared" si="139"/>
        <v>0</v>
      </c>
      <c r="BL549" s="14" t="s">
        <v>145</v>
      </c>
      <c r="BM549" s="144" t="s">
        <v>1267</v>
      </c>
    </row>
    <row r="550" spans="1:65" s="2" customFormat="1" ht="21.75" customHeight="1">
      <c r="A550" s="26"/>
      <c r="B550" s="156"/>
      <c r="C550" s="157" t="s">
        <v>1268</v>
      </c>
      <c r="D550" s="157" t="s">
        <v>141</v>
      </c>
      <c r="E550" s="158" t="s">
        <v>1269</v>
      </c>
      <c r="F550" s="159" t="s">
        <v>1270</v>
      </c>
      <c r="G550" s="160" t="s">
        <v>1</v>
      </c>
      <c r="H550" s="161"/>
      <c r="I550" s="162"/>
      <c r="J550" s="162"/>
      <c r="K550" s="139"/>
      <c r="L550" s="27"/>
      <c r="M550" s="140" t="s">
        <v>1</v>
      </c>
      <c r="N550" s="141" t="s">
        <v>35</v>
      </c>
      <c r="O550" s="142">
        <v>0</v>
      </c>
      <c r="P550" s="142">
        <f t="shared" si="131"/>
        <v>0</v>
      </c>
      <c r="Q550" s="142">
        <v>0</v>
      </c>
      <c r="R550" s="142">
        <f t="shared" si="132"/>
        <v>0</v>
      </c>
      <c r="S550" s="142">
        <v>0</v>
      </c>
      <c r="T550" s="143">
        <f t="shared" si="133"/>
        <v>0</v>
      </c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R550" s="144" t="s">
        <v>145</v>
      </c>
      <c r="AT550" s="144" t="s">
        <v>141</v>
      </c>
      <c r="AU550" s="144" t="s">
        <v>146</v>
      </c>
      <c r="AY550" s="14" t="s">
        <v>136</v>
      </c>
      <c r="BE550" s="145">
        <f t="shared" si="134"/>
        <v>0</v>
      </c>
      <c r="BF550" s="145">
        <f t="shared" si="135"/>
        <v>0</v>
      </c>
      <c r="BG550" s="145">
        <f t="shared" si="136"/>
        <v>0</v>
      </c>
      <c r="BH550" s="145">
        <f t="shared" si="137"/>
        <v>0</v>
      </c>
      <c r="BI550" s="145">
        <f t="shared" si="138"/>
        <v>0</v>
      </c>
      <c r="BJ550" s="14" t="s">
        <v>146</v>
      </c>
      <c r="BK550" s="145">
        <f t="shared" si="139"/>
        <v>0</v>
      </c>
      <c r="BL550" s="14" t="s">
        <v>145</v>
      </c>
      <c r="BM550" s="144" t="s">
        <v>1271</v>
      </c>
    </row>
    <row r="551" spans="1:65" s="2" customFormat="1" ht="62.75" customHeight="1">
      <c r="A551" s="26"/>
      <c r="B551" s="156"/>
      <c r="C551" s="157" t="s">
        <v>1272</v>
      </c>
      <c r="D551" s="157" t="s">
        <v>141</v>
      </c>
      <c r="E551" s="158" t="s">
        <v>1273</v>
      </c>
      <c r="F551" s="159" t="s">
        <v>1274</v>
      </c>
      <c r="G551" s="160" t="s">
        <v>323</v>
      </c>
      <c r="H551" s="161">
        <v>11</v>
      </c>
      <c r="I551" s="162"/>
      <c r="J551" s="162">
        <f t="shared" si="130"/>
        <v>0</v>
      </c>
      <c r="K551" s="139"/>
      <c r="L551" s="27"/>
      <c r="M551" s="140" t="s">
        <v>1</v>
      </c>
      <c r="N551" s="141" t="s">
        <v>35</v>
      </c>
      <c r="O551" s="142">
        <v>0</v>
      </c>
      <c r="P551" s="142">
        <f t="shared" si="131"/>
        <v>0</v>
      </c>
      <c r="Q551" s="142">
        <v>0</v>
      </c>
      <c r="R551" s="142">
        <f t="shared" si="132"/>
        <v>0</v>
      </c>
      <c r="S551" s="142">
        <v>0</v>
      </c>
      <c r="T551" s="143">
        <f t="shared" si="133"/>
        <v>0</v>
      </c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R551" s="144" t="s">
        <v>145</v>
      </c>
      <c r="AT551" s="144" t="s">
        <v>141</v>
      </c>
      <c r="AU551" s="144" t="s">
        <v>146</v>
      </c>
      <c r="AY551" s="14" t="s">
        <v>136</v>
      </c>
      <c r="BE551" s="145">
        <f t="shared" si="134"/>
        <v>0</v>
      </c>
      <c r="BF551" s="145">
        <f t="shared" si="135"/>
        <v>0</v>
      </c>
      <c r="BG551" s="145">
        <f t="shared" si="136"/>
        <v>0</v>
      </c>
      <c r="BH551" s="145">
        <f t="shared" si="137"/>
        <v>0</v>
      </c>
      <c r="BI551" s="145">
        <f t="shared" si="138"/>
        <v>0</v>
      </c>
      <c r="BJ551" s="14" t="s">
        <v>146</v>
      </c>
      <c r="BK551" s="145">
        <f t="shared" si="139"/>
        <v>0</v>
      </c>
      <c r="BL551" s="14" t="s">
        <v>145</v>
      </c>
      <c r="BM551" s="144" t="s">
        <v>1275</v>
      </c>
    </row>
    <row r="552" spans="1:65" s="2" customFormat="1" ht="38" customHeight="1">
      <c r="A552" s="26"/>
      <c r="B552" s="156"/>
      <c r="C552" s="163" t="s">
        <v>1276</v>
      </c>
      <c r="D552" s="163" t="s">
        <v>227</v>
      </c>
      <c r="E552" s="164" t="s">
        <v>1277</v>
      </c>
      <c r="F552" s="165" t="s">
        <v>1278</v>
      </c>
      <c r="G552" s="166" t="s">
        <v>323</v>
      </c>
      <c r="H552" s="167">
        <v>11</v>
      </c>
      <c r="I552" s="168"/>
      <c r="J552" s="168">
        <f t="shared" si="130"/>
        <v>0</v>
      </c>
      <c r="K552" s="146"/>
      <c r="L552" s="147"/>
      <c r="M552" s="148" t="s">
        <v>1</v>
      </c>
      <c r="N552" s="149" t="s">
        <v>35</v>
      </c>
      <c r="O552" s="142">
        <v>0</v>
      </c>
      <c r="P552" s="142">
        <f t="shared" si="131"/>
        <v>0</v>
      </c>
      <c r="Q552" s="142">
        <v>0</v>
      </c>
      <c r="R552" s="142">
        <f t="shared" si="132"/>
        <v>0</v>
      </c>
      <c r="S552" s="142">
        <v>0</v>
      </c>
      <c r="T552" s="143">
        <f t="shared" si="133"/>
        <v>0</v>
      </c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R552" s="144" t="s">
        <v>168</v>
      </c>
      <c r="AT552" s="144" t="s">
        <v>227</v>
      </c>
      <c r="AU552" s="144" t="s">
        <v>146</v>
      </c>
      <c r="AY552" s="14" t="s">
        <v>136</v>
      </c>
      <c r="BE552" s="145">
        <f t="shared" si="134"/>
        <v>0</v>
      </c>
      <c r="BF552" s="145">
        <f t="shared" si="135"/>
        <v>0</v>
      </c>
      <c r="BG552" s="145">
        <f t="shared" si="136"/>
        <v>0</v>
      </c>
      <c r="BH552" s="145">
        <f t="shared" si="137"/>
        <v>0</v>
      </c>
      <c r="BI552" s="145">
        <f t="shared" si="138"/>
        <v>0</v>
      </c>
      <c r="BJ552" s="14" t="s">
        <v>146</v>
      </c>
      <c r="BK552" s="145">
        <f t="shared" si="139"/>
        <v>0</v>
      </c>
      <c r="BL552" s="14" t="s">
        <v>145</v>
      </c>
      <c r="BM552" s="144" t="s">
        <v>1279</v>
      </c>
    </row>
    <row r="553" spans="1:65" s="2" customFormat="1" ht="38" customHeight="1">
      <c r="A553" s="26"/>
      <c r="B553" s="156"/>
      <c r="C553" s="163" t="s">
        <v>1280</v>
      </c>
      <c r="D553" s="163" t="s">
        <v>227</v>
      </c>
      <c r="E553" s="164" t="s">
        <v>1281</v>
      </c>
      <c r="F553" s="165" t="s">
        <v>1282</v>
      </c>
      <c r="G553" s="166" t="s">
        <v>323</v>
      </c>
      <c r="H553" s="167">
        <v>2</v>
      </c>
      <c r="I553" s="168"/>
      <c r="J553" s="168">
        <f t="shared" si="130"/>
        <v>0</v>
      </c>
      <c r="K553" s="146"/>
      <c r="L553" s="147"/>
      <c r="M553" s="148" t="s">
        <v>1</v>
      </c>
      <c r="N553" s="149" t="s">
        <v>35</v>
      </c>
      <c r="O553" s="142">
        <v>0</v>
      </c>
      <c r="P553" s="142">
        <f t="shared" si="131"/>
        <v>0</v>
      </c>
      <c r="Q553" s="142">
        <v>0</v>
      </c>
      <c r="R553" s="142">
        <f t="shared" si="132"/>
        <v>0</v>
      </c>
      <c r="S553" s="142">
        <v>0</v>
      </c>
      <c r="T553" s="143">
        <f t="shared" si="133"/>
        <v>0</v>
      </c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R553" s="144" t="s">
        <v>168</v>
      </c>
      <c r="AT553" s="144" t="s">
        <v>227</v>
      </c>
      <c r="AU553" s="144" t="s">
        <v>146</v>
      </c>
      <c r="AY553" s="14" t="s">
        <v>136</v>
      </c>
      <c r="BE553" s="145">
        <f t="shared" si="134"/>
        <v>0</v>
      </c>
      <c r="BF553" s="145">
        <f t="shared" si="135"/>
        <v>0</v>
      </c>
      <c r="BG553" s="145">
        <f t="shared" si="136"/>
        <v>0</v>
      </c>
      <c r="BH553" s="145">
        <f t="shared" si="137"/>
        <v>0</v>
      </c>
      <c r="BI553" s="145">
        <f t="shared" si="138"/>
        <v>0</v>
      </c>
      <c r="BJ553" s="14" t="s">
        <v>146</v>
      </c>
      <c r="BK553" s="145">
        <f t="shared" si="139"/>
        <v>0</v>
      </c>
      <c r="BL553" s="14" t="s">
        <v>145</v>
      </c>
      <c r="BM553" s="144" t="s">
        <v>1283</v>
      </c>
    </row>
    <row r="554" spans="1:65" s="2" customFormat="1" ht="38" customHeight="1">
      <c r="A554" s="26"/>
      <c r="B554" s="156"/>
      <c r="C554" s="163" t="s">
        <v>1284</v>
      </c>
      <c r="D554" s="163" t="s">
        <v>227</v>
      </c>
      <c r="E554" s="164" t="s">
        <v>1285</v>
      </c>
      <c r="F554" s="165" t="s">
        <v>1286</v>
      </c>
      <c r="G554" s="166" t="s">
        <v>323</v>
      </c>
      <c r="H554" s="167">
        <v>1</v>
      </c>
      <c r="I554" s="168"/>
      <c r="J554" s="168">
        <f t="shared" si="130"/>
        <v>0</v>
      </c>
      <c r="K554" s="146"/>
      <c r="L554" s="147"/>
      <c r="M554" s="148" t="s">
        <v>1</v>
      </c>
      <c r="N554" s="149" t="s">
        <v>35</v>
      </c>
      <c r="O554" s="142">
        <v>0</v>
      </c>
      <c r="P554" s="142">
        <f t="shared" si="131"/>
        <v>0</v>
      </c>
      <c r="Q554" s="142">
        <v>0</v>
      </c>
      <c r="R554" s="142">
        <f t="shared" si="132"/>
        <v>0</v>
      </c>
      <c r="S554" s="142">
        <v>0</v>
      </c>
      <c r="T554" s="143">
        <f t="shared" si="133"/>
        <v>0</v>
      </c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R554" s="144" t="s">
        <v>168</v>
      </c>
      <c r="AT554" s="144" t="s">
        <v>227</v>
      </c>
      <c r="AU554" s="144" t="s">
        <v>146</v>
      </c>
      <c r="AY554" s="14" t="s">
        <v>136</v>
      </c>
      <c r="BE554" s="145">
        <f t="shared" si="134"/>
        <v>0</v>
      </c>
      <c r="BF554" s="145">
        <f t="shared" si="135"/>
        <v>0</v>
      </c>
      <c r="BG554" s="145">
        <f t="shared" si="136"/>
        <v>0</v>
      </c>
      <c r="BH554" s="145">
        <f t="shared" si="137"/>
        <v>0</v>
      </c>
      <c r="BI554" s="145">
        <f t="shared" si="138"/>
        <v>0</v>
      </c>
      <c r="BJ554" s="14" t="s">
        <v>146</v>
      </c>
      <c r="BK554" s="145">
        <f t="shared" si="139"/>
        <v>0</v>
      </c>
      <c r="BL554" s="14" t="s">
        <v>145</v>
      </c>
      <c r="BM554" s="144" t="s">
        <v>1287</v>
      </c>
    </row>
    <row r="555" spans="1:65" s="2" customFormat="1" ht="16.5" customHeight="1">
      <c r="A555" s="26"/>
      <c r="B555" s="156"/>
      <c r="C555" s="163" t="s">
        <v>1288</v>
      </c>
      <c r="D555" s="163" t="s">
        <v>227</v>
      </c>
      <c r="E555" s="164" t="s">
        <v>1289</v>
      </c>
      <c r="F555" s="165" t="s">
        <v>1290</v>
      </c>
      <c r="G555" s="166" t="s">
        <v>1</v>
      </c>
      <c r="H555" s="167"/>
      <c r="I555" s="168"/>
      <c r="J555" s="168"/>
      <c r="K555" s="146"/>
      <c r="L555" s="147"/>
      <c r="M555" s="148" t="s">
        <v>1</v>
      </c>
      <c r="N555" s="149" t="s">
        <v>35</v>
      </c>
      <c r="O555" s="142">
        <v>0</v>
      </c>
      <c r="P555" s="142">
        <f t="shared" si="131"/>
        <v>0</v>
      </c>
      <c r="Q555" s="142">
        <v>0</v>
      </c>
      <c r="R555" s="142">
        <f t="shared" si="132"/>
        <v>0</v>
      </c>
      <c r="S555" s="142">
        <v>0</v>
      </c>
      <c r="T555" s="143">
        <f t="shared" si="133"/>
        <v>0</v>
      </c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R555" s="144" t="s">
        <v>168</v>
      </c>
      <c r="AT555" s="144" t="s">
        <v>227</v>
      </c>
      <c r="AU555" s="144" t="s">
        <v>146</v>
      </c>
      <c r="AY555" s="14" t="s">
        <v>136</v>
      </c>
      <c r="BE555" s="145">
        <f t="shared" si="134"/>
        <v>0</v>
      </c>
      <c r="BF555" s="145">
        <f t="shared" si="135"/>
        <v>0</v>
      </c>
      <c r="BG555" s="145">
        <f t="shared" si="136"/>
        <v>0</v>
      </c>
      <c r="BH555" s="145">
        <f t="shared" si="137"/>
        <v>0</v>
      </c>
      <c r="BI555" s="145">
        <f t="shared" si="138"/>
        <v>0</v>
      </c>
      <c r="BJ555" s="14" t="s">
        <v>146</v>
      </c>
      <c r="BK555" s="145">
        <f t="shared" si="139"/>
        <v>0</v>
      </c>
      <c r="BL555" s="14" t="s">
        <v>145</v>
      </c>
      <c r="BM555" s="144" t="s">
        <v>1291</v>
      </c>
    </row>
    <row r="556" spans="1:65" s="2" customFormat="1" ht="33" customHeight="1">
      <c r="A556" s="26"/>
      <c r="B556" s="156"/>
      <c r="C556" s="163" t="s">
        <v>1292</v>
      </c>
      <c r="D556" s="163" t="s">
        <v>227</v>
      </c>
      <c r="E556" s="164" t="s">
        <v>1293</v>
      </c>
      <c r="F556" s="165" t="s">
        <v>1294</v>
      </c>
      <c r="G556" s="166" t="s">
        <v>171</v>
      </c>
      <c r="H556" s="167">
        <v>100</v>
      </c>
      <c r="I556" s="168"/>
      <c r="J556" s="168">
        <f t="shared" si="130"/>
        <v>0</v>
      </c>
      <c r="K556" s="146"/>
      <c r="L556" s="147"/>
      <c r="M556" s="148" t="s">
        <v>1</v>
      </c>
      <c r="N556" s="149" t="s">
        <v>35</v>
      </c>
      <c r="O556" s="142">
        <v>0</v>
      </c>
      <c r="P556" s="142">
        <f t="shared" si="131"/>
        <v>0</v>
      </c>
      <c r="Q556" s="142">
        <v>0</v>
      </c>
      <c r="R556" s="142">
        <f t="shared" si="132"/>
        <v>0</v>
      </c>
      <c r="S556" s="142">
        <v>0</v>
      </c>
      <c r="T556" s="143">
        <f t="shared" si="133"/>
        <v>0</v>
      </c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R556" s="144" t="s">
        <v>168</v>
      </c>
      <c r="AT556" s="144" t="s">
        <v>227</v>
      </c>
      <c r="AU556" s="144" t="s">
        <v>146</v>
      </c>
      <c r="AY556" s="14" t="s">
        <v>136</v>
      </c>
      <c r="BE556" s="145">
        <f t="shared" si="134"/>
        <v>0</v>
      </c>
      <c r="BF556" s="145">
        <f t="shared" si="135"/>
        <v>0</v>
      </c>
      <c r="BG556" s="145">
        <f t="shared" si="136"/>
        <v>0</v>
      </c>
      <c r="BH556" s="145">
        <f t="shared" si="137"/>
        <v>0</v>
      </c>
      <c r="BI556" s="145">
        <f t="shared" si="138"/>
        <v>0</v>
      </c>
      <c r="BJ556" s="14" t="s">
        <v>146</v>
      </c>
      <c r="BK556" s="145">
        <f t="shared" si="139"/>
        <v>0</v>
      </c>
      <c r="BL556" s="14" t="s">
        <v>145</v>
      </c>
      <c r="BM556" s="144" t="s">
        <v>1295</v>
      </c>
    </row>
    <row r="557" spans="1:65" s="2" customFormat="1" ht="33" customHeight="1">
      <c r="A557" s="26"/>
      <c r="B557" s="156"/>
      <c r="C557" s="163" t="s">
        <v>1296</v>
      </c>
      <c r="D557" s="163" t="s">
        <v>227</v>
      </c>
      <c r="E557" s="164" t="s">
        <v>1297</v>
      </c>
      <c r="F557" s="165" t="s">
        <v>1298</v>
      </c>
      <c r="G557" s="166" t="s">
        <v>171</v>
      </c>
      <c r="H557" s="167">
        <v>120</v>
      </c>
      <c r="I557" s="168"/>
      <c r="J557" s="168">
        <f t="shared" si="130"/>
        <v>0</v>
      </c>
      <c r="K557" s="146"/>
      <c r="L557" s="147"/>
      <c r="M557" s="148" t="s">
        <v>1</v>
      </c>
      <c r="N557" s="149" t="s">
        <v>35</v>
      </c>
      <c r="O557" s="142">
        <v>0</v>
      </c>
      <c r="P557" s="142">
        <f t="shared" si="131"/>
        <v>0</v>
      </c>
      <c r="Q557" s="142">
        <v>0</v>
      </c>
      <c r="R557" s="142">
        <f t="shared" si="132"/>
        <v>0</v>
      </c>
      <c r="S557" s="142">
        <v>0</v>
      </c>
      <c r="T557" s="143">
        <f t="shared" si="133"/>
        <v>0</v>
      </c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R557" s="144" t="s">
        <v>168</v>
      </c>
      <c r="AT557" s="144" t="s">
        <v>227</v>
      </c>
      <c r="AU557" s="144" t="s">
        <v>146</v>
      </c>
      <c r="AY557" s="14" t="s">
        <v>136</v>
      </c>
      <c r="BE557" s="145">
        <f t="shared" si="134"/>
        <v>0</v>
      </c>
      <c r="BF557" s="145">
        <f t="shared" si="135"/>
        <v>0</v>
      </c>
      <c r="BG557" s="145">
        <f t="shared" si="136"/>
        <v>0</v>
      </c>
      <c r="BH557" s="145">
        <f t="shared" si="137"/>
        <v>0</v>
      </c>
      <c r="BI557" s="145">
        <f t="shared" si="138"/>
        <v>0</v>
      </c>
      <c r="BJ557" s="14" t="s">
        <v>146</v>
      </c>
      <c r="BK557" s="145">
        <f t="shared" si="139"/>
        <v>0</v>
      </c>
      <c r="BL557" s="14" t="s">
        <v>145</v>
      </c>
      <c r="BM557" s="144" t="s">
        <v>1299</v>
      </c>
    </row>
    <row r="558" spans="1:65" s="2" customFormat="1" ht="33" customHeight="1">
      <c r="A558" s="26"/>
      <c r="B558" s="156"/>
      <c r="C558" s="163" t="s">
        <v>1300</v>
      </c>
      <c r="D558" s="163" t="s">
        <v>227</v>
      </c>
      <c r="E558" s="164" t="s">
        <v>1301</v>
      </c>
      <c r="F558" s="165" t="s">
        <v>1302</v>
      </c>
      <c r="G558" s="166" t="s">
        <v>171</v>
      </c>
      <c r="H558" s="167">
        <v>15</v>
      </c>
      <c r="I558" s="168"/>
      <c r="J558" s="168">
        <f t="shared" si="130"/>
        <v>0</v>
      </c>
      <c r="K558" s="146"/>
      <c r="L558" s="147"/>
      <c r="M558" s="148" t="s">
        <v>1</v>
      </c>
      <c r="N558" s="149" t="s">
        <v>35</v>
      </c>
      <c r="O558" s="142">
        <v>0</v>
      </c>
      <c r="P558" s="142">
        <f t="shared" si="131"/>
        <v>0</v>
      </c>
      <c r="Q558" s="142">
        <v>0</v>
      </c>
      <c r="R558" s="142">
        <f t="shared" si="132"/>
        <v>0</v>
      </c>
      <c r="S558" s="142">
        <v>0</v>
      </c>
      <c r="T558" s="143">
        <f t="shared" si="133"/>
        <v>0</v>
      </c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R558" s="144" t="s">
        <v>168</v>
      </c>
      <c r="AT558" s="144" t="s">
        <v>227</v>
      </c>
      <c r="AU558" s="144" t="s">
        <v>146</v>
      </c>
      <c r="AY558" s="14" t="s">
        <v>136</v>
      </c>
      <c r="BE558" s="145">
        <f t="shared" si="134"/>
        <v>0</v>
      </c>
      <c r="BF558" s="145">
        <f t="shared" si="135"/>
        <v>0</v>
      </c>
      <c r="BG558" s="145">
        <f t="shared" si="136"/>
        <v>0</v>
      </c>
      <c r="BH558" s="145">
        <f t="shared" si="137"/>
        <v>0</v>
      </c>
      <c r="BI558" s="145">
        <f t="shared" si="138"/>
        <v>0</v>
      </c>
      <c r="BJ558" s="14" t="s">
        <v>146</v>
      </c>
      <c r="BK558" s="145">
        <f t="shared" si="139"/>
        <v>0</v>
      </c>
      <c r="BL558" s="14" t="s">
        <v>145</v>
      </c>
      <c r="BM558" s="144" t="s">
        <v>1303</v>
      </c>
    </row>
    <row r="559" spans="1:65" s="2" customFormat="1" ht="38" customHeight="1">
      <c r="A559" s="26"/>
      <c r="B559" s="156"/>
      <c r="C559" s="163" t="s">
        <v>1304</v>
      </c>
      <c r="D559" s="163" t="s">
        <v>227</v>
      </c>
      <c r="E559" s="164" t="s">
        <v>1305</v>
      </c>
      <c r="F559" s="165" t="s">
        <v>1306</v>
      </c>
      <c r="G559" s="166" t="s">
        <v>171</v>
      </c>
      <c r="H559" s="167">
        <v>750</v>
      </c>
      <c r="I559" s="168"/>
      <c r="J559" s="168">
        <f t="shared" si="130"/>
        <v>0</v>
      </c>
      <c r="K559" s="146"/>
      <c r="L559" s="147"/>
      <c r="M559" s="148" t="s">
        <v>1</v>
      </c>
      <c r="N559" s="149" t="s">
        <v>35</v>
      </c>
      <c r="O559" s="142">
        <v>0</v>
      </c>
      <c r="P559" s="142">
        <f t="shared" si="131"/>
        <v>0</v>
      </c>
      <c r="Q559" s="142">
        <v>0</v>
      </c>
      <c r="R559" s="142">
        <f t="shared" si="132"/>
        <v>0</v>
      </c>
      <c r="S559" s="142">
        <v>0</v>
      </c>
      <c r="T559" s="143">
        <f t="shared" si="133"/>
        <v>0</v>
      </c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R559" s="144" t="s">
        <v>168</v>
      </c>
      <c r="AT559" s="144" t="s">
        <v>227</v>
      </c>
      <c r="AU559" s="144" t="s">
        <v>146</v>
      </c>
      <c r="AY559" s="14" t="s">
        <v>136</v>
      </c>
      <c r="BE559" s="145">
        <f t="shared" si="134"/>
        <v>0</v>
      </c>
      <c r="BF559" s="145">
        <f t="shared" si="135"/>
        <v>0</v>
      </c>
      <c r="BG559" s="145">
        <f t="shared" si="136"/>
        <v>0</v>
      </c>
      <c r="BH559" s="145">
        <f t="shared" si="137"/>
        <v>0</v>
      </c>
      <c r="BI559" s="145">
        <f t="shared" si="138"/>
        <v>0</v>
      </c>
      <c r="BJ559" s="14" t="s">
        <v>146</v>
      </c>
      <c r="BK559" s="145">
        <f t="shared" si="139"/>
        <v>0</v>
      </c>
      <c r="BL559" s="14" t="s">
        <v>145</v>
      </c>
      <c r="BM559" s="144" t="s">
        <v>1307</v>
      </c>
    </row>
    <row r="560" spans="1:65" s="2" customFormat="1" ht="16.5" customHeight="1">
      <c r="A560" s="26"/>
      <c r="B560" s="156"/>
      <c r="C560" s="163" t="s">
        <v>1308</v>
      </c>
      <c r="D560" s="163" t="s">
        <v>227</v>
      </c>
      <c r="E560" s="164" t="s">
        <v>1309</v>
      </c>
      <c r="F560" s="165" t="s">
        <v>1310</v>
      </c>
      <c r="G560" s="166" t="s">
        <v>171</v>
      </c>
      <c r="H560" s="167">
        <v>100</v>
      </c>
      <c r="I560" s="168"/>
      <c r="J560" s="168">
        <f t="shared" si="130"/>
        <v>0</v>
      </c>
      <c r="K560" s="146"/>
      <c r="L560" s="147"/>
      <c r="M560" s="148" t="s">
        <v>1</v>
      </c>
      <c r="N560" s="149" t="s">
        <v>35</v>
      </c>
      <c r="O560" s="142">
        <v>0</v>
      </c>
      <c r="P560" s="142">
        <f t="shared" si="131"/>
        <v>0</v>
      </c>
      <c r="Q560" s="142">
        <v>0</v>
      </c>
      <c r="R560" s="142">
        <f t="shared" si="132"/>
        <v>0</v>
      </c>
      <c r="S560" s="142">
        <v>0</v>
      </c>
      <c r="T560" s="143">
        <f t="shared" si="133"/>
        <v>0</v>
      </c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R560" s="144" t="s">
        <v>168</v>
      </c>
      <c r="AT560" s="144" t="s">
        <v>227</v>
      </c>
      <c r="AU560" s="144" t="s">
        <v>146</v>
      </c>
      <c r="AY560" s="14" t="s">
        <v>136</v>
      </c>
      <c r="BE560" s="145">
        <f t="shared" si="134"/>
        <v>0</v>
      </c>
      <c r="BF560" s="145">
        <f t="shared" si="135"/>
        <v>0</v>
      </c>
      <c r="BG560" s="145">
        <f t="shared" si="136"/>
        <v>0</v>
      </c>
      <c r="BH560" s="145">
        <f t="shared" si="137"/>
        <v>0</v>
      </c>
      <c r="BI560" s="145">
        <f t="shared" si="138"/>
        <v>0</v>
      </c>
      <c r="BJ560" s="14" t="s">
        <v>146</v>
      </c>
      <c r="BK560" s="145">
        <f t="shared" si="139"/>
        <v>0</v>
      </c>
      <c r="BL560" s="14" t="s">
        <v>145</v>
      </c>
      <c r="BM560" s="144" t="s">
        <v>1311</v>
      </c>
    </row>
    <row r="561" spans="1:65" s="2" customFormat="1" ht="24.25" customHeight="1">
      <c r="A561" s="26"/>
      <c r="B561" s="156"/>
      <c r="C561" s="163" t="s">
        <v>1312</v>
      </c>
      <c r="D561" s="163" t="s">
        <v>227</v>
      </c>
      <c r="E561" s="164" t="s">
        <v>1313</v>
      </c>
      <c r="F561" s="165" t="s">
        <v>1314</v>
      </c>
      <c r="G561" s="166" t="s">
        <v>171</v>
      </c>
      <c r="H561" s="167">
        <v>22</v>
      </c>
      <c r="I561" s="168"/>
      <c r="J561" s="168">
        <f t="shared" si="130"/>
        <v>0</v>
      </c>
      <c r="K561" s="146"/>
      <c r="L561" s="147"/>
      <c r="M561" s="148" t="s">
        <v>1</v>
      </c>
      <c r="N561" s="149" t="s">
        <v>35</v>
      </c>
      <c r="O561" s="142">
        <v>0</v>
      </c>
      <c r="P561" s="142">
        <f t="shared" si="131"/>
        <v>0</v>
      </c>
      <c r="Q561" s="142">
        <v>0</v>
      </c>
      <c r="R561" s="142">
        <f t="shared" si="132"/>
        <v>0</v>
      </c>
      <c r="S561" s="142">
        <v>0</v>
      </c>
      <c r="T561" s="143">
        <f t="shared" si="133"/>
        <v>0</v>
      </c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R561" s="144" t="s">
        <v>168</v>
      </c>
      <c r="AT561" s="144" t="s">
        <v>227</v>
      </c>
      <c r="AU561" s="144" t="s">
        <v>146</v>
      </c>
      <c r="AY561" s="14" t="s">
        <v>136</v>
      </c>
      <c r="BE561" s="145">
        <f t="shared" si="134"/>
        <v>0</v>
      </c>
      <c r="BF561" s="145">
        <f t="shared" si="135"/>
        <v>0</v>
      </c>
      <c r="BG561" s="145">
        <f t="shared" si="136"/>
        <v>0</v>
      </c>
      <c r="BH561" s="145">
        <f t="shared" si="137"/>
        <v>0</v>
      </c>
      <c r="BI561" s="145">
        <f t="shared" si="138"/>
        <v>0</v>
      </c>
      <c r="BJ561" s="14" t="s">
        <v>146</v>
      </c>
      <c r="BK561" s="145">
        <f t="shared" si="139"/>
        <v>0</v>
      </c>
      <c r="BL561" s="14" t="s">
        <v>145</v>
      </c>
      <c r="BM561" s="144" t="s">
        <v>1315</v>
      </c>
    </row>
    <row r="562" spans="1:65" s="2" customFormat="1" ht="16.5" customHeight="1">
      <c r="A562" s="26"/>
      <c r="B562" s="156"/>
      <c r="C562" s="163" t="s">
        <v>1316</v>
      </c>
      <c r="D562" s="163" t="s">
        <v>227</v>
      </c>
      <c r="E562" s="164" t="s">
        <v>1317</v>
      </c>
      <c r="F562" s="165" t="s">
        <v>1318</v>
      </c>
      <c r="G562" s="166" t="s">
        <v>1</v>
      </c>
      <c r="H562" s="167"/>
      <c r="I562" s="168"/>
      <c r="J562" s="168"/>
      <c r="K562" s="146"/>
      <c r="L562" s="147"/>
      <c r="M562" s="148" t="s">
        <v>1</v>
      </c>
      <c r="N562" s="149" t="s">
        <v>35</v>
      </c>
      <c r="O562" s="142">
        <v>0</v>
      </c>
      <c r="P562" s="142">
        <f t="shared" si="131"/>
        <v>0</v>
      </c>
      <c r="Q562" s="142">
        <v>0</v>
      </c>
      <c r="R562" s="142">
        <f t="shared" si="132"/>
        <v>0</v>
      </c>
      <c r="S562" s="142">
        <v>0</v>
      </c>
      <c r="T562" s="143">
        <f t="shared" si="133"/>
        <v>0</v>
      </c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R562" s="144" t="s">
        <v>168</v>
      </c>
      <c r="AT562" s="144" t="s">
        <v>227</v>
      </c>
      <c r="AU562" s="144" t="s">
        <v>146</v>
      </c>
      <c r="AY562" s="14" t="s">
        <v>136</v>
      </c>
      <c r="BE562" s="145">
        <f t="shared" si="134"/>
        <v>0</v>
      </c>
      <c r="BF562" s="145">
        <f t="shared" si="135"/>
        <v>0</v>
      </c>
      <c r="BG562" s="145">
        <f t="shared" si="136"/>
        <v>0</v>
      </c>
      <c r="BH562" s="145">
        <f t="shared" si="137"/>
        <v>0</v>
      </c>
      <c r="BI562" s="145">
        <f t="shared" si="138"/>
        <v>0</v>
      </c>
      <c r="BJ562" s="14" t="s">
        <v>146</v>
      </c>
      <c r="BK562" s="145">
        <f t="shared" si="139"/>
        <v>0</v>
      </c>
      <c r="BL562" s="14" t="s">
        <v>145</v>
      </c>
      <c r="BM562" s="144" t="s">
        <v>1319</v>
      </c>
    </row>
    <row r="563" spans="1:65" s="2" customFormat="1" ht="33" customHeight="1">
      <c r="A563" s="26"/>
      <c r="B563" s="156"/>
      <c r="C563" s="163" t="s">
        <v>1320</v>
      </c>
      <c r="D563" s="163" t="s">
        <v>227</v>
      </c>
      <c r="E563" s="164" t="s">
        <v>1321</v>
      </c>
      <c r="F563" s="165" t="s">
        <v>1322</v>
      </c>
      <c r="G563" s="166" t="s">
        <v>1266</v>
      </c>
      <c r="H563" s="167">
        <v>11</v>
      </c>
      <c r="I563" s="168"/>
      <c r="J563" s="168">
        <f t="shared" si="130"/>
        <v>0</v>
      </c>
      <c r="K563" s="146"/>
      <c r="L563" s="147"/>
      <c r="M563" s="148" t="s">
        <v>1</v>
      </c>
      <c r="N563" s="149" t="s">
        <v>35</v>
      </c>
      <c r="O563" s="142">
        <v>0</v>
      </c>
      <c r="P563" s="142">
        <f t="shared" si="131"/>
        <v>0</v>
      </c>
      <c r="Q563" s="142">
        <v>0</v>
      </c>
      <c r="R563" s="142">
        <f t="shared" si="132"/>
        <v>0</v>
      </c>
      <c r="S563" s="142">
        <v>0</v>
      </c>
      <c r="T563" s="143">
        <f t="shared" si="133"/>
        <v>0</v>
      </c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R563" s="144" t="s">
        <v>168</v>
      </c>
      <c r="AT563" s="144" t="s">
        <v>227</v>
      </c>
      <c r="AU563" s="144" t="s">
        <v>146</v>
      </c>
      <c r="AY563" s="14" t="s">
        <v>136</v>
      </c>
      <c r="BE563" s="145">
        <f t="shared" si="134"/>
        <v>0</v>
      </c>
      <c r="BF563" s="145">
        <f t="shared" si="135"/>
        <v>0</v>
      </c>
      <c r="BG563" s="145">
        <f t="shared" si="136"/>
        <v>0</v>
      </c>
      <c r="BH563" s="145">
        <f t="shared" si="137"/>
        <v>0</v>
      </c>
      <c r="BI563" s="145">
        <f t="shared" si="138"/>
        <v>0</v>
      </c>
      <c r="BJ563" s="14" t="s">
        <v>146</v>
      </c>
      <c r="BK563" s="145">
        <f t="shared" si="139"/>
        <v>0</v>
      </c>
      <c r="BL563" s="14" t="s">
        <v>145</v>
      </c>
      <c r="BM563" s="144" t="s">
        <v>1323</v>
      </c>
    </row>
    <row r="564" spans="1:65" s="2" customFormat="1" ht="49.25" customHeight="1">
      <c r="A564" s="26"/>
      <c r="B564" s="156"/>
      <c r="C564" s="163" t="s">
        <v>1324</v>
      </c>
      <c r="D564" s="163" t="s">
        <v>227</v>
      </c>
      <c r="E564" s="164" t="s">
        <v>1325</v>
      </c>
      <c r="F564" s="165" t="s">
        <v>1326</v>
      </c>
      <c r="G564" s="166" t="s">
        <v>1266</v>
      </c>
      <c r="H564" s="167">
        <v>19</v>
      </c>
      <c r="I564" s="168"/>
      <c r="J564" s="168">
        <f t="shared" si="130"/>
        <v>0</v>
      </c>
      <c r="K564" s="146"/>
      <c r="L564" s="147"/>
      <c r="M564" s="148" t="s">
        <v>1</v>
      </c>
      <c r="N564" s="149" t="s">
        <v>35</v>
      </c>
      <c r="O564" s="142">
        <v>0</v>
      </c>
      <c r="P564" s="142">
        <f t="shared" si="131"/>
        <v>0</v>
      </c>
      <c r="Q564" s="142">
        <v>0</v>
      </c>
      <c r="R564" s="142">
        <f t="shared" si="132"/>
        <v>0</v>
      </c>
      <c r="S564" s="142">
        <v>0</v>
      </c>
      <c r="T564" s="143">
        <f t="shared" si="133"/>
        <v>0</v>
      </c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R564" s="144" t="s">
        <v>168</v>
      </c>
      <c r="AT564" s="144" t="s">
        <v>227</v>
      </c>
      <c r="AU564" s="144" t="s">
        <v>146</v>
      </c>
      <c r="AY564" s="14" t="s">
        <v>136</v>
      </c>
      <c r="BE564" s="145">
        <f t="shared" si="134"/>
        <v>0</v>
      </c>
      <c r="BF564" s="145">
        <f t="shared" si="135"/>
        <v>0</v>
      </c>
      <c r="BG564" s="145">
        <f t="shared" si="136"/>
        <v>0</v>
      </c>
      <c r="BH564" s="145">
        <f t="shared" si="137"/>
        <v>0</v>
      </c>
      <c r="BI564" s="145">
        <f t="shared" si="138"/>
        <v>0</v>
      </c>
      <c r="BJ564" s="14" t="s">
        <v>146</v>
      </c>
      <c r="BK564" s="145">
        <f t="shared" si="139"/>
        <v>0</v>
      </c>
      <c r="BL564" s="14" t="s">
        <v>145</v>
      </c>
      <c r="BM564" s="144" t="s">
        <v>1327</v>
      </c>
    </row>
    <row r="565" spans="1:65" s="2" customFormat="1" ht="16.5" customHeight="1">
      <c r="A565" s="26"/>
      <c r="B565" s="156"/>
      <c r="C565" s="163" t="s">
        <v>1328</v>
      </c>
      <c r="D565" s="163" t="s">
        <v>227</v>
      </c>
      <c r="E565" s="164" t="s">
        <v>1329</v>
      </c>
      <c r="F565" s="165" t="s">
        <v>1330</v>
      </c>
      <c r="G565" s="166" t="s">
        <v>1</v>
      </c>
      <c r="H565" s="167"/>
      <c r="I565" s="168"/>
      <c r="J565" s="168"/>
      <c r="K565" s="146"/>
      <c r="L565" s="147"/>
      <c r="M565" s="148" t="s">
        <v>1</v>
      </c>
      <c r="N565" s="149" t="s">
        <v>35</v>
      </c>
      <c r="O565" s="142">
        <v>0</v>
      </c>
      <c r="P565" s="142">
        <f t="shared" si="131"/>
        <v>0</v>
      </c>
      <c r="Q565" s="142">
        <v>0</v>
      </c>
      <c r="R565" s="142">
        <f t="shared" si="132"/>
        <v>0</v>
      </c>
      <c r="S565" s="142">
        <v>0</v>
      </c>
      <c r="T565" s="143">
        <f t="shared" si="133"/>
        <v>0</v>
      </c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R565" s="144" t="s">
        <v>168</v>
      </c>
      <c r="AT565" s="144" t="s">
        <v>227</v>
      </c>
      <c r="AU565" s="144" t="s">
        <v>146</v>
      </c>
      <c r="AY565" s="14" t="s">
        <v>136</v>
      </c>
      <c r="BE565" s="145">
        <f t="shared" si="134"/>
        <v>0</v>
      </c>
      <c r="BF565" s="145">
        <f t="shared" si="135"/>
        <v>0</v>
      </c>
      <c r="BG565" s="145">
        <f t="shared" si="136"/>
        <v>0</v>
      </c>
      <c r="BH565" s="145">
        <f t="shared" si="137"/>
        <v>0</v>
      </c>
      <c r="BI565" s="145">
        <f t="shared" si="138"/>
        <v>0</v>
      </c>
      <c r="BJ565" s="14" t="s">
        <v>146</v>
      </c>
      <c r="BK565" s="145">
        <f t="shared" si="139"/>
        <v>0</v>
      </c>
      <c r="BL565" s="14" t="s">
        <v>145</v>
      </c>
      <c r="BM565" s="144" t="s">
        <v>1331</v>
      </c>
    </row>
    <row r="566" spans="1:65" s="2" customFormat="1" ht="16.5" customHeight="1">
      <c r="A566" s="26"/>
      <c r="B566" s="156"/>
      <c r="C566" s="163" t="s">
        <v>1332</v>
      </c>
      <c r="D566" s="163" t="s">
        <v>227</v>
      </c>
      <c r="E566" s="164" t="s">
        <v>1333</v>
      </c>
      <c r="F566" s="165" t="s">
        <v>1334</v>
      </c>
      <c r="G566" s="166" t="s">
        <v>1</v>
      </c>
      <c r="H566" s="167">
        <v>1</v>
      </c>
      <c r="I566" s="168"/>
      <c r="J566" s="168">
        <f t="shared" si="130"/>
        <v>0</v>
      </c>
      <c r="K566" s="146"/>
      <c r="L566" s="147"/>
      <c r="M566" s="148" t="s">
        <v>1</v>
      </c>
      <c r="N566" s="149" t="s">
        <v>35</v>
      </c>
      <c r="O566" s="142">
        <v>0</v>
      </c>
      <c r="P566" s="142">
        <f t="shared" si="131"/>
        <v>0</v>
      </c>
      <c r="Q566" s="142">
        <v>0</v>
      </c>
      <c r="R566" s="142">
        <f t="shared" si="132"/>
        <v>0</v>
      </c>
      <c r="S566" s="142">
        <v>0</v>
      </c>
      <c r="T566" s="143">
        <f t="shared" si="133"/>
        <v>0</v>
      </c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R566" s="144" t="s">
        <v>168</v>
      </c>
      <c r="AT566" s="144" t="s">
        <v>227</v>
      </c>
      <c r="AU566" s="144" t="s">
        <v>146</v>
      </c>
      <c r="AY566" s="14" t="s">
        <v>136</v>
      </c>
      <c r="BE566" s="145">
        <f t="shared" si="134"/>
        <v>0</v>
      </c>
      <c r="BF566" s="145">
        <f t="shared" si="135"/>
        <v>0</v>
      </c>
      <c r="BG566" s="145">
        <f t="shared" si="136"/>
        <v>0</v>
      </c>
      <c r="BH566" s="145">
        <f t="shared" si="137"/>
        <v>0</v>
      </c>
      <c r="BI566" s="145">
        <f t="shared" si="138"/>
        <v>0</v>
      </c>
      <c r="BJ566" s="14" t="s">
        <v>146</v>
      </c>
      <c r="BK566" s="145">
        <f t="shared" si="139"/>
        <v>0</v>
      </c>
      <c r="BL566" s="14" t="s">
        <v>145</v>
      </c>
      <c r="BM566" s="144" t="s">
        <v>1335</v>
      </c>
    </row>
    <row r="567" spans="1:65" s="2" customFormat="1" ht="16.5" customHeight="1">
      <c r="A567" s="26"/>
      <c r="B567" s="156"/>
      <c r="C567" s="163" t="s">
        <v>1336</v>
      </c>
      <c r="D567" s="163" t="s">
        <v>227</v>
      </c>
      <c r="E567" s="164" t="s">
        <v>1337</v>
      </c>
      <c r="F567" s="165" t="s">
        <v>1338</v>
      </c>
      <c r="G567" s="166" t="s">
        <v>1</v>
      </c>
      <c r="H567" s="167">
        <v>1</v>
      </c>
      <c r="I567" s="168"/>
      <c r="J567" s="168">
        <f t="shared" si="130"/>
        <v>0</v>
      </c>
      <c r="K567" s="146"/>
      <c r="L567" s="147"/>
      <c r="M567" s="148" t="s">
        <v>1</v>
      </c>
      <c r="N567" s="149" t="s">
        <v>35</v>
      </c>
      <c r="O567" s="142">
        <v>0</v>
      </c>
      <c r="P567" s="142">
        <f t="shared" si="131"/>
        <v>0</v>
      </c>
      <c r="Q567" s="142">
        <v>0</v>
      </c>
      <c r="R567" s="142">
        <f t="shared" si="132"/>
        <v>0</v>
      </c>
      <c r="S567" s="142">
        <v>0</v>
      </c>
      <c r="T567" s="143">
        <f t="shared" si="133"/>
        <v>0</v>
      </c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R567" s="144" t="s">
        <v>168</v>
      </c>
      <c r="AT567" s="144" t="s">
        <v>227</v>
      </c>
      <c r="AU567" s="144" t="s">
        <v>146</v>
      </c>
      <c r="AY567" s="14" t="s">
        <v>136</v>
      </c>
      <c r="BE567" s="145">
        <f t="shared" si="134"/>
        <v>0</v>
      </c>
      <c r="BF567" s="145">
        <f t="shared" si="135"/>
        <v>0</v>
      </c>
      <c r="BG567" s="145">
        <f t="shared" si="136"/>
        <v>0</v>
      </c>
      <c r="BH567" s="145">
        <f t="shared" si="137"/>
        <v>0</v>
      </c>
      <c r="BI567" s="145">
        <f t="shared" si="138"/>
        <v>0</v>
      </c>
      <c r="BJ567" s="14" t="s">
        <v>146</v>
      </c>
      <c r="BK567" s="145">
        <f t="shared" si="139"/>
        <v>0</v>
      </c>
      <c r="BL567" s="14" t="s">
        <v>145</v>
      </c>
      <c r="BM567" s="144" t="s">
        <v>1339</v>
      </c>
    </row>
    <row r="568" spans="1:65" s="2" customFormat="1" ht="16.5" customHeight="1">
      <c r="A568" s="26"/>
      <c r="B568" s="156"/>
      <c r="C568" s="163" t="s">
        <v>1340</v>
      </c>
      <c r="D568" s="163" t="s">
        <v>227</v>
      </c>
      <c r="E568" s="164" t="s">
        <v>1341</v>
      </c>
      <c r="F568" s="165" t="s">
        <v>1342</v>
      </c>
      <c r="G568" s="166" t="s">
        <v>1266</v>
      </c>
      <c r="H568" s="167">
        <v>1</v>
      </c>
      <c r="I568" s="168"/>
      <c r="J568" s="168">
        <f t="shared" si="130"/>
        <v>0</v>
      </c>
      <c r="K568" s="146"/>
      <c r="L568" s="147"/>
      <c r="M568" s="148" t="s">
        <v>1</v>
      </c>
      <c r="N568" s="149" t="s">
        <v>35</v>
      </c>
      <c r="O568" s="142">
        <v>0</v>
      </c>
      <c r="P568" s="142">
        <f t="shared" si="131"/>
        <v>0</v>
      </c>
      <c r="Q568" s="142">
        <v>0</v>
      </c>
      <c r="R568" s="142">
        <f t="shared" si="132"/>
        <v>0</v>
      </c>
      <c r="S568" s="142">
        <v>0</v>
      </c>
      <c r="T568" s="143">
        <f t="shared" si="133"/>
        <v>0</v>
      </c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R568" s="144" t="s">
        <v>168</v>
      </c>
      <c r="AT568" s="144" t="s">
        <v>227</v>
      </c>
      <c r="AU568" s="144" t="s">
        <v>146</v>
      </c>
      <c r="AY568" s="14" t="s">
        <v>136</v>
      </c>
      <c r="BE568" s="145">
        <f t="shared" si="134"/>
        <v>0</v>
      </c>
      <c r="BF568" s="145">
        <f t="shared" si="135"/>
        <v>0</v>
      </c>
      <c r="BG568" s="145">
        <f t="shared" si="136"/>
        <v>0</v>
      </c>
      <c r="BH568" s="145">
        <f t="shared" si="137"/>
        <v>0</v>
      </c>
      <c r="BI568" s="145">
        <f t="shared" si="138"/>
        <v>0</v>
      </c>
      <c r="BJ568" s="14" t="s">
        <v>146</v>
      </c>
      <c r="BK568" s="145">
        <f t="shared" si="139"/>
        <v>0</v>
      </c>
      <c r="BL568" s="14" t="s">
        <v>145</v>
      </c>
      <c r="BM568" s="144" t="s">
        <v>1343</v>
      </c>
    </row>
    <row r="569" spans="1:65" s="2" customFormat="1" ht="16.5" customHeight="1">
      <c r="A569" s="26"/>
      <c r="B569" s="156"/>
      <c r="C569" s="163" t="s">
        <v>1344</v>
      </c>
      <c r="D569" s="163" t="s">
        <v>227</v>
      </c>
      <c r="E569" s="164" t="s">
        <v>1345</v>
      </c>
      <c r="F569" s="165" t="s">
        <v>1346</v>
      </c>
      <c r="G569" s="166" t="s">
        <v>1266</v>
      </c>
      <c r="H569" s="167">
        <v>1</v>
      </c>
      <c r="I569" s="168"/>
      <c r="J569" s="168">
        <f t="shared" si="130"/>
        <v>0</v>
      </c>
      <c r="K569" s="146"/>
      <c r="L569" s="147"/>
      <c r="M569" s="148" t="s">
        <v>1</v>
      </c>
      <c r="N569" s="149" t="s">
        <v>35</v>
      </c>
      <c r="O569" s="142">
        <v>0</v>
      </c>
      <c r="P569" s="142">
        <f t="shared" si="131"/>
        <v>0</v>
      </c>
      <c r="Q569" s="142">
        <v>0</v>
      </c>
      <c r="R569" s="142">
        <f t="shared" si="132"/>
        <v>0</v>
      </c>
      <c r="S569" s="142">
        <v>0</v>
      </c>
      <c r="T569" s="143">
        <f t="shared" si="133"/>
        <v>0</v>
      </c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R569" s="144" t="s">
        <v>168</v>
      </c>
      <c r="AT569" s="144" t="s">
        <v>227</v>
      </c>
      <c r="AU569" s="144" t="s">
        <v>146</v>
      </c>
      <c r="AY569" s="14" t="s">
        <v>136</v>
      </c>
      <c r="BE569" s="145">
        <f t="shared" si="134"/>
        <v>0</v>
      </c>
      <c r="BF569" s="145">
        <f t="shared" si="135"/>
        <v>0</v>
      </c>
      <c r="BG569" s="145">
        <f t="shared" si="136"/>
        <v>0</v>
      </c>
      <c r="BH569" s="145">
        <f t="shared" si="137"/>
        <v>0</v>
      </c>
      <c r="BI569" s="145">
        <f t="shared" si="138"/>
        <v>0</v>
      </c>
      <c r="BJ569" s="14" t="s">
        <v>146</v>
      </c>
      <c r="BK569" s="145">
        <f t="shared" si="139"/>
        <v>0</v>
      </c>
      <c r="BL569" s="14" t="s">
        <v>145</v>
      </c>
      <c r="BM569" s="144" t="s">
        <v>1347</v>
      </c>
    </row>
    <row r="570" spans="1:65" s="2" customFormat="1" ht="16.5" customHeight="1">
      <c r="A570" s="26"/>
      <c r="B570" s="156"/>
      <c r="C570" s="163" t="s">
        <v>1348</v>
      </c>
      <c r="D570" s="163" t="s">
        <v>227</v>
      </c>
      <c r="E570" s="164" t="s">
        <v>1349</v>
      </c>
      <c r="F570" s="165" t="s">
        <v>1350</v>
      </c>
      <c r="G570" s="166" t="s">
        <v>1266</v>
      </c>
      <c r="H570" s="167">
        <v>1</v>
      </c>
      <c r="I570" s="168"/>
      <c r="J570" s="168">
        <f t="shared" si="130"/>
        <v>0</v>
      </c>
      <c r="K570" s="146"/>
      <c r="L570" s="147"/>
      <c r="M570" s="148" t="s">
        <v>1</v>
      </c>
      <c r="N570" s="149" t="s">
        <v>35</v>
      </c>
      <c r="O570" s="142">
        <v>0</v>
      </c>
      <c r="P570" s="142">
        <f t="shared" si="131"/>
        <v>0</v>
      </c>
      <c r="Q570" s="142">
        <v>0</v>
      </c>
      <c r="R570" s="142">
        <f t="shared" si="132"/>
        <v>0</v>
      </c>
      <c r="S570" s="142">
        <v>0</v>
      </c>
      <c r="T570" s="143">
        <f t="shared" si="133"/>
        <v>0</v>
      </c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R570" s="144" t="s">
        <v>168</v>
      </c>
      <c r="AT570" s="144" t="s">
        <v>227</v>
      </c>
      <c r="AU570" s="144" t="s">
        <v>146</v>
      </c>
      <c r="AY570" s="14" t="s">
        <v>136</v>
      </c>
      <c r="BE570" s="145">
        <f t="shared" si="134"/>
        <v>0</v>
      </c>
      <c r="BF570" s="145">
        <f t="shared" si="135"/>
        <v>0</v>
      </c>
      <c r="BG570" s="145">
        <f t="shared" si="136"/>
        <v>0</v>
      </c>
      <c r="BH570" s="145">
        <f t="shared" si="137"/>
        <v>0</v>
      </c>
      <c r="BI570" s="145">
        <f t="shared" si="138"/>
        <v>0</v>
      </c>
      <c r="BJ570" s="14" t="s">
        <v>146</v>
      </c>
      <c r="BK570" s="145">
        <f t="shared" si="139"/>
        <v>0</v>
      </c>
      <c r="BL570" s="14" t="s">
        <v>145</v>
      </c>
      <c r="BM570" s="144" t="s">
        <v>1351</v>
      </c>
    </row>
    <row r="571" spans="1:65" s="2" customFormat="1" ht="16.5" customHeight="1">
      <c r="A571" s="26"/>
      <c r="B571" s="156"/>
      <c r="C571" s="163" t="s">
        <v>1352</v>
      </c>
      <c r="D571" s="163" t="s">
        <v>227</v>
      </c>
      <c r="E571" s="164" t="s">
        <v>1353</v>
      </c>
      <c r="F571" s="165" t="s">
        <v>1354</v>
      </c>
      <c r="G571" s="166" t="s">
        <v>1266</v>
      </c>
      <c r="H571" s="167">
        <v>1</v>
      </c>
      <c r="I571" s="168"/>
      <c r="J571" s="168">
        <f t="shared" si="130"/>
        <v>0</v>
      </c>
      <c r="K571" s="146"/>
      <c r="L571" s="147"/>
      <c r="M571" s="148" t="s">
        <v>1</v>
      </c>
      <c r="N571" s="149" t="s">
        <v>35</v>
      </c>
      <c r="O571" s="142">
        <v>0</v>
      </c>
      <c r="P571" s="142">
        <f t="shared" si="131"/>
        <v>0</v>
      </c>
      <c r="Q571" s="142">
        <v>0</v>
      </c>
      <c r="R571" s="142">
        <f t="shared" si="132"/>
        <v>0</v>
      </c>
      <c r="S571" s="142">
        <v>0</v>
      </c>
      <c r="T571" s="143">
        <f t="shared" si="133"/>
        <v>0</v>
      </c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R571" s="144" t="s">
        <v>168</v>
      </c>
      <c r="AT571" s="144" t="s">
        <v>227</v>
      </c>
      <c r="AU571" s="144" t="s">
        <v>146</v>
      </c>
      <c r="AY571" s="14" t="s">
        <v>136</v>
      </c>
      <c r="BE571" s="145">
        <f t="shared" si="134"/>
        <v>0</v>
      </c>
      <c r="BF571" s="145">
        <f t="shared" si="135"/>
        <v>0</v>
      </c>
      <c r="BG571" s="145">
        <f t="shared" si="136"/>
        <v>0</v>
      </c>
      <c r="BH571" s="145">
        <f t="shared" si="137"/>
        <v>0</v>
      </c>
      <c r="BI571" s="145">
        <f t="shared" si="138"/>
        <v>0</v>
      </c>
      <c r="BJ571" s="14" t="s">
        <v>146</v>
      </c>
      <c r="BK571" s="145">
        <f t="shared" si="139"/>
        <v>0</v>
      </c>
      <c r="BL571" s="14" t="s">
        <v>145</v>
      </c>
      <c r="BM571" s="144" t="s">
        <v>1355</v>
      </c>
    </row>
    <row r="572" spans="1:65" s="2" customFormat="1" ht="16.5" customHeight="1">
      <c r="A572" s="26"/>
      <c r="B572" s="156"/>
      <c r="C572" s="163" t="s">
        <v>1356</v>
      </c>
      <c r="D572" s="163" t="s">
        <v>227</v>
      </c>
      <c r="E572" s="164" t="s">
        <v>1357</v>
      </c>
      <c r="F572" s="165" t="s">
        <v>1358</v>
      </c>
      <c r="G572" s="166" t="s">
        <v>176</v>
      </c>
      <c r="H572" s="167">
        <v>40</v>
      </c>
      <c r="I572" s="168"/>
      <c r="J572" s="168">
        <f t="shared" si="130"/>
        <v>0</v>
      </c>
      <c r="K572" s="146"/>
      <c r="L572" s="147"/>
      <c r="M572" s="148" t="s">
        <v>1</v>
      </c>
      <c r="N572" s="149" t="s">
        <v>35</v>
      </c>
      <c r="O572" s="142">
        <v>0</v>
      </c>
      <c r="P572" s="142">
        <f t="shared" si="131"/>
        <v>0</v>
      </c>
      <c r="Q572" s="142">
        <v>0</v>
      </c>
      <c r="R572" s="142">
        <f t="shared" si="132"/>
        <v>0</v>
      </c>
      <c r="S572" s="142">
        <v>0</v>
      </c>
      <c r="T572" s="143">
        <f t="shared" si="133"/>
        <v>0</v>
      </c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R572" s="144" t="s">
        <v>168</v>
      </c>
      <c r="AT572" s="144" t="s">
        <v>227</v>
      </c>
      <c r="AU572" s="144" t="s">
        <v>146</v>
      </c>
      <c r="AY572" s="14" t="s">
        <v>136</v>
      </c>
      <c r="BE572" s="145">
        <f t="shared" si="134"/>
        <v>0</v>
      </c>
      <c r="BF572" s="145">
        <f t="shared" si="135"/>
        <v>0</v>
      </c>
      <c r="BG572" s="145">
        <f t="shared" si="136"/>
        <v>0</v>
      </c>
      <c r="BH572" s="145">
        <f t="shared" si="137"/>
        <v>0</v>
      </c>
      <c r="BI572" s="145">
        <f t="shared" si="138"/>
        <v>0</v>
      </c>
      <c r="BJ572" s="14" t="s">
        <v>146</v>
      </c>
      <c r="BK572" s="145">
        <f t="shared" si="139"/>
        <v>0</v>
      </c>
      <c r="BL572" s="14" t="s">
        <v>145</v>
      </c>
      <c r="BM572" s="144" t="s">
        <v>1359</v>
      </c>
    </row>
    <row r="573" spans="1:65" s="12" customFormat="1" ht="23" customHeight="1">
      <c r="B573" s="169"/>
      <c r="C573" s="170"/>
      <c r="D573" s="171" t="s">
        <v>68</v>
      </c>
      <c r="E573" s="172" t="s">
        <v>1139</v>
      </c>
      <c r="F573" s="172" t="s">
        <v>1140</v>
      </c>
      <c r="G573" s="170"/>
      <c r="H573" s="170"/>
      <c r="I573" s="170"/>
      <c r="J573" s="173">
        <f>BK573</f>
        <v>0</v>
      </c>
      <c r="L573" s="127"/>
      <c r="M573" s="131"/>
      <c r="N573" s="132"/>
      <c r="O573" s="132"/>
      <c r="P573" s="133">
        <f>SUM(P574:P575)</f>
        <v>0</v>
      </c>
      <c r="Q573" s="132"/>
      <c r="R573" s="133">
        <f>SUM(R574:R575)</f>
        <v>0</v>
      </c>
      <c r="S573" s="132"/>
      <c r="T573" s="134">
        <f>SUM(T574:T575)</f>
        <v>0</v>
      </c>
      <c r="AR573" s="128" t="s">
        <v>145</v>
      </c>
      <c r="AT573" s="135" t="s">
        <v>68</v>
      </c>
      <c r="AU573" s="135" t="s">
        <v>77</v>
      </c>
      <c r="AY573" s="128" t="s">
        <v>136</v>
      </c>
      <c r="BK573" s="136">
        <f>SUM(BK574:BK575)</f>
        <v>0</v>
      </c>
    </row>
    <row r="574" spans="1:65" s="2" customFormat="1" ht="16.5" customHeight="1">
      <c r="A574" s="26"/>
      <c r="B574" s="156"/>
      <c r="C574" s="163" t="s">
        <v>1360</v>
      </c>
      <c r="D574" s="163" t="s">
        <v>227</v>
      </c>
      <c r="E574" s="164" t="s">
        <v>1142</v>
      </c>
      <c r="F574" s="165" t="s">
        <v>1143</v>
      </c>
      <c r="G574" s="166" t="s">
        <v>1</v>
      </c>
      <c r="H574" s="167">
        <v>1</v>
      </c>
      <c r="I574" s="168"/>
      <c r="J574" s="168">
        <f>ROUND(I574*H574,2)</f>
        <v>0</v>
      </c>
      <c r="K574" s="146"/>
      <c r="L574" s="147"/>
      <c r="M574" s="148" t="s">
        <v>1</v>
      </c>
      <c r="N574" s="149" t="s">
        <v>35</v>
      </c>
      <c r="O574" s="142">
        <v>0</v>
      </c>
      <c r="P574" s="142">
        <f>O574*H574</f>
        <v>0</v>
      </c>
      <c r="Q574" s="142">
        <v>0</v>
      </c>
      <c r="R574" s="142">
        <f>Q574*H574</f>
        <v>0</v>
      </c>
      <c r="S574" s="142">
        <v>0</v>
      </c>
      <c r="T574" s="143">
        <f>S574*H574</f>
        <v>0</v>
      </c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R574" s="144" t="s">
        <v>168</v>
      </c>
      <c r="AT574" s="144" t="s">
        <v>227</v>
      </c>
      <c r="AU574" s="144" t="s">
        <v>146</v>
      </c>
      <c r="AY574" s="14" t="s">
        <v>136</v>
      </c>
      <c r="BE574" s="145">
        <f>IF(N574="základná",J574,0)</f>
        <v>0</v>
      </c>
      <c r="BF574" s="145">
        <f>IF(N574="znížená",J574,0)</f>
        <v>0</v>
      </c>
      <c r="BG574" s="145">
        <f>IF(N574="zákl. prenesená",J574,0)</f>
        <v>0</v>
      </c>
      <c r="BH574" s="145">
        <f>IF(N574="zníž. prenesená",J574,0)</f>
        <v>0</v>
      </c>
      <c r="BI574" s="145">
        <f>IF(N574="nulová",J574,0)</f>
        <v>0</v>
      </c>
      <c r="BJ574" s="14" t="s">
        <v>146</v>
      </c>
      <c r="BK574" s="145">
        <f>ROUND(I574*H574,2)</f>
        <v>0</v>
      </c>
      <c r="BL574" s="14" t="s">
        <v>145</v>
      </c>
      <c r="BM574" s="144" t="s">
        <v>1361</v>
      </c>
    </row>
    <row r="575" spans="1:65" s="2" customFormat="1" ht="16.5" customHeight="1">
      <c r="A575" s="26"/>
      <c r="B575" s="156"/>
      <c r="C575" s="163" t="s">
        <v>1362</v>
      </c>
      <c r="D575" s="163" t="s">
        <v>227</v>
      </c>
      <c r="E575" s="164" t="s">
        <v>1146</v>
      </c>
      <c r="F575" s="165" t="s">
        <v>1147</v>
      </c>
      <c r="G575" s="166" t="s">
        <v>1</v>
      </c>
      <c r="H575" s="167">
        <v>1</v>
      </c>
      <c r="I575" s="168"/>
      <c r="J575" s="168">
        <f>ROUND(I575*H575,2)</f>
        <v>0</v>
      </c>
      <c r="K575" s="146"/>
      <c r="L575" s="147"/>
      <c r="M575" s="148" t="s">
        <v>1</v>
      </c>
      <c r="N575" s="149" t="s">
        <v>35</v>
      </c>
      <c r="O575" s="142">
        <v>0</v>
      </c>
      <c r="P575" s="142">
        <f>O575*H575</f>
        <v>0</v>
      </c>
      <c r="Q575" s="142">
        <v>0</v>
      </c>
      <c r="R575" s="142">
        <f>Q575*H575</f>
        <v>0</v>
      </c>
      <c r="S575" s="142">
        <v>0</v>
      </c>
      <c r="T575" s="143">
        <f>S575*H575</f>
        <v>0</v>
      </c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R575" s="144" t="s">
        <v>168</v>
      </c>
      <c r="AT575" s="144" t="s">
        <v>227</v>
      </c>
      <c r="AU575" s="144" t="s">
        <v>146</v>
      </c>
      <c r="AY575" s="14" t="s">
        <v>136</v>
      </c>
      <c r="BE575" s="145">
        <f>IF(N575="základná",J575,0)</f>
        <v>0</v>
      </c>
      <c r="BF575" s="145">
        <f>IF(N575="znížená",J575,0)</f>
        <v>0</v>
      </c>
      <c r="BG575" s="145">
        <f>IF(N575="zákl. prenesená",J575,0)</f>
        <v>0</v>
      </c>
      <c r="BH575" s="145">
        <f>IF(N575="zníž. prenesená",J575,0)</f>
        <v>0</v>
      </c>
      <c r="BI575" s="145">
        <f>IF(N575="nulová",J575,0)</f>
        <v>0</v>
      </c>
      <c r="BJ575" s="14" t="s">
        <v>146</v>
      </c>
      <c r="BK575" s="145">
        <f>ROUND(I575*H575,2)</f>
        <v>0</v>
      </c>
      <c r="BL575" s="14" t="s">
        <v>145</v>
      </c>
      <c r="BM575" s="144" t="s">
        <v>1363</v>
      </c>
    </row>
    <row r="576" spans="1:65" s="12" customFormat="1" ht="26" hidden="1" customHeight="1">
      <c r="B576" s="169"/>
      <c r="C576" s="170"/>
      <c r="D576" s="171"/>
      <c r="E576" s="174"/>
      <c r="F576" s="174"/>
      <c r="G576" s="170"/>
      <c r="H576" s="170"/>
      <c r="I576" s="170"/>
      <c r="J576" s="175"/>
      <c r="L576" s="127"/>
      <c r="M576" s="131"/>
      <c r="N576" s="132"/>
      <c r="O576" s="132"/>
      <c r="P576" s="133"/>
      <c r="Q576" s="132"/>
      <c r="R576" s="133"/>
      <c r="S576" s="132"/>
      <c r="T576" s="134"/>
      <c r="AR576" s="128"/>
      <c r="AT576" s="135"/>
      <c r="AU576" s="135"/>
      <c r="AY576" s="128"/>
      <c r="BK576" s="136"/>
    </row>
    <row r="577" spans="1:65" s="12" customFormat="1" ht="23" hidden="1" customHeight="1">
      <c r="B577" s="169"/>
      <c r="C577" s="170"/>
      <c r="D577" s="171"/>
      <c r="E577" s="172"/>
      <c r="F577" s="172"/>
      <c r="G577" s="170"/>
      <c r="H577" s="170"/>
      <c r="I577" s="170"/>
      <c r="J577" s="173"/>
      <c r="L577" s="127"/>
      <c r="M577" s="131"/>
      <c r="N577" s="132"/>
      <c r="O577" s="132"/>
      <c r="P577" s="133"/>
      <c r="Q577" s="132"/>
      <c r="R577" s="133"/>
      <c r="S577" s="132"/>
      <c r="T577" s="134"/>
      <c r="AR577" s="128"/>
      <c r="AT577" s="135"/>
      <c r="AU577" s="135"/>
      <c r="AY577" s="128"/>
      <c r="BK577" s="136"/>
    </row>
    <row r="578" spans="1:65" s="12" customFormat="1" ht="23" hidden="1" customHeight="1">
      <c r="B578" s="169"/>
      <c r="C578" s="170"/>
      <c r="D578" s="171"/>
      <c r="E578" s="172"/>
      <c r="F578" s="172"/>
      <c r="G578" s="170"/>
      <c r="H578" s="170"/>
      <c r="I578" s="170"/>
      <c r="J578" s="173"/>
      <c r="L578" s="127"/>
      <c r="M578" s="131"/>
      <c r="N578" s="132"/>
      <c r="O578" s="132"/>
      <c r="P578" s="133"/>
      <c r="Q578" s="132"/>
      <c r="R578" s="133"/>
      <c r="S578" s="132"/>
      <c r="T578" s="134"/>
      <c r="AR578" s="128"/>
      <c r="AT578" s="135"/>
      <c r="AU578" s="135"/>
      <c r="AY578" s="128"/>
      <c r="BK578" s="136"/>
    </row>
    <row r="579" spans="1:65" s="2" customFormat="1" ht="33" hidden="1" customHeight="1">
      <c r="A579" s="26"/>
      <c r="B579" s="156"/>
      <c r="C579" s="157"/>
      <c r="D579" s="157"/>
      <c r="E579" s="158"/>
      <c r="F579" s="159"/>
      <c r="G579" s="160"/>
      <c r="H579" s="161"/>
      <c r="I579" s="162"/>
      <c r="J579" s="162"/>
      <c r="K579" s="139"/>
      <c r="L579" s="27"/>
      <c r="M579" s="140"/>
      <c r="N579" s="141"/>
      <c r="O579" s="142"/>
      <c r="P579" s="142"/>
      <c r="Q579" s="142"/>
      <c r="R579" s="142"/>
      <c r="S579" s="142"/>
      <c r="T579" s="143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R579" s="144"/>
      <c r="AT579" s="144"/>
      <c r="AU579" s="144"/>
      <c r="AY579" s="14"/>
      <c r="BE579" s="145"/>
      <c r="BF579" s="145"/>
      <c r="BG579" s="145"/>
      <c r="BH579" s="145"/>
      <c r="BI579" s="145"/>
      <c r="BJ579" s="14"/>
      <c r="BK579" s="145"/>
      <c r="BL579" s="14"/>
      <c r="BM579" s="144"/>
    </row>
    <row r="580" spans="1:65" s="2" customFormat="1" ht="33" hidden="1" customHeight="1">
      <c r="A580" s="26"/>
      <c r="B580" s="156"/>
      <c r="C580" s="157"/>
      <c r="D580" s="157"/>
      <c r="E580" s="158"/>
      <c r="F580" s="159"/>
      <c r="G580" s="160"/>
      <c r="H580" s="161"/>
      <c r="I580" s="162"/>
      <c r="J580" s="162"/>
      <c r="K580" s="139"/>
      <c r="L580" s="27"/>
      <c r="M580" s="140"/>
      <c r="N580" s="141"/>
      <c r="O580" s="142"/>
      <c r="P580" s="142"/>
      <c r="Q580" s="142"/>
      <c r="R580" s="142"/>
      <c r="S580" s="142"/>
      <c r="T580" s="143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R580" s="144"/>
      <c r="AT580" s="144"/>
      <c r="AU580" s="144"/>
      <c r="AY580" s="14"/>
      <c r="BE580" s="145"/>
      <c r="BF580" s="145"/>
      <c r="BG580" s="145"/>
      <c r="BH580" s="145"/>
      <c r="BI580" s="145"/>
      <c r="BJ580" s="14"/>
      <c r="BK580" s="145"/>
      <c r="BL580" s="14"/>
      <c r="BM580" s="144"/>
    </row>
    <row r="581" spans="1:65" s="2" customFormat="1" ht="24.25" hidden="1" customHeight="1">
      <c r="A581" s="26"/>
      <c r="B581" s="156"/>
      <c r="C581" s="157"/>
      <c r="D581" s="157"/>
      <c r="E581" s="158"/>
      <c r="F581" s="159"/>
      <c r="G581" s="160"/>
      <c r="H581" s="161"/>
      <c r="I581" s="162"/>
      <c r="J581" s="162"/>
      <c r="K581" s="139"/>
      <c r="L581" s="27"/>
      <c r="M581" s="140"/>
      <c r="N581" s="141"/>
      <c r="O581" s="142"/>
      <c r="P581" s="142"/>
      <c r="Q581" s="142"/>
      <c r="R581" s="142"/>
      <c r="S581" s="142"/>
      <c r="T581" s="143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R581" s="144"/>
      <c r="AT581" s="144"/>
      <c r="AU581" s="144"/>
      <c r="AY581" s="14"/>
      <c r="BE581" s="145"/>
      <c r="BF581" s="145"/>
      <c r="BG581" s="145"/>
      <c r="BH581" s="145"/>
      <c r="BI581" s="145"/>
      <c r="BJ581" s="14"/>
      <c r="BK581" s="145"/>
      <c r="BL581" s="14"/>
      <c r="BM581" s="144"/>
    </row>
    <row r="582" spans="1:65" s="2" customFormat="1" ht="33" hidden="1" customHeight="1">
      <c r="A582" s="26"/>
      <c r="B582" s="156"/>
      <c r="C582" s="157"/>
      <c r="D582" s="157"/>
      <c r="E582" s="158"/>
      <c r="F582" s="159"/>
      <c r="G582" s="160"/>
      <c r="H582" s="161"/>
      <c r="I582" s="162"/>
      <c r="J582" s="162"/>
      <c r="K582" s="139"/>
      <c r="L582" s="27"/>
      <c r="M582" s="140"/>
      <c r="N582" s="141"/>
      <c r="O582" s="142"/>
      <c r="P582" s="142"/>
      <c r="Q582" s="142"/>
      <c r="R582" s="142"/>
      <c r="S582" s="142"/>
      <c r="T582" s="143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R582" s="144"/>
      <c r="AT582" s="144"/>
      <c r="AU582" s="144"/>
      <c r="AY582" s="14"/>
      <c r="BE582" s="145"/>
      <c r="BF582" s="145"/>
      <c r="BG582" s="145"/>
      <c r="BH582" s="145"/>
      <c r="BI582" s="145"/>
      <c r="BJ582" s="14"/>
      <c r="BK582" s="145"/>
      <c r="BL582" s="14"/>
      <c r="BM582" s="144"/>
    </row>
    <row r="583" spans="1:65" s="2" customFormat="1" ht="33" hidden="1" customHeight="1">
      <c r="A583" s="26"/>
      <c r="B583" s="156"/>
      <c r="C583" s="157"/>
      <c r="D583" s="157"/>
      <c r="E583" s="158"/>
      <c r="F583" s="159"/>
      <c r="G583" s="160"/>
      <c r="H583" s="161"/>
      <c r="I583" s="162"/>
      <c r="J583" s="162"/>
      <c r="K583" s="139"/>
      <c r="L583" s="27"/>
      <c r="M583" s="140"/>
      <c r="N583" s="141"/>
      <c r="O583" s="142"/>
      <c r="P583" s="142"/>
      <c r="Q583" s="142"/>
      <c r="R583" s="142"/>
      <c r="S583" s="142"/>
      <c r="T583" s="143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R583" s="144"/>
      <c r="AT583" s="144"/>
      <c r="AU583" s="144"/>
      <c r="AY583" s="14"/>
      <c r="BE583" s="145"/>
      <c r="BF583" s="145"/>
      <c r="BG583" s="145"/>
      <c r="BH583" s="145"/>
      <c r="BI583" s="145"/>
      <c r="BJ583" s="14"/>
      <c r="BK583" s="145"/>
      <c r="BL583" s="14"/>
      <c r="BM583" s="144"/>
    </row>
    <row r="584" spans="1:65" s="2" customFormat="1" ht="21.75" hidden="1" customHeight="1">
      <c r="A584" s="26"/>
      <c r="B584" s="156"/>
      <c r="C584" s="157"/>
      <c r="D584" s="157"/>
      <c r="E584" s="158"/>
      <c r="F584" s="159"/>
      <c r="G584" s="160"/>
      <c r="H584" s="161"/>
      <c r="I584" s="162"/>
      <c r="J584" s="162"/>
      <c r="K584" s="139"/>
      <c r="L584" s="27"/>
      <c r="M584" s="140"/>
      <c r="N584" s="141"/>
      <c r="O584" s="142"/>
      <c r="P584" s="142"/>
      <c r="Q584" s="142"/>
      <c r="R584" s="142"/>
      <c r="S584" s="142"/>
      <c r="T584" s="143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R584" s="144"/>
      <c r="AT584" s="144"/>
      <c r="AU584" s="144"/>
      <c r="AY584" s="14"/>
      <c r="BE584" s="145"/>
      <c r="BF584" s="145"/>
      <c r="BG584" s="145"/>
      <c r="BH584" s="145"/>
      <c r="BI584" s="145"/>
      <c r="BJ584" s="14"/>
      <c r="BK584" s="145"/>
      <c r="BL584" s="14"/>
      <c r="BM584" s="144"/>
    </row>
    <row r="585" spans="1:65" s="2" customFormat="1" ht="21.75" hidden="1" customHeight="1">
      <c r="A585" s="26"/>
      <c r="B585" s="156"/>
      <c r="C585" s="157"/>
      <c r="D585" s="157"/>
      <c r="E585" s="158"/>
      <c r="F585" s="159"/>
      <c r="G585" s="160"/>
      <c r="H585" s="161"/>
      <c r="I585" s="162"/>
      <c r="J585" s="162"/>
      <c r="K585" s="139"/>
      <c r="L585" s="27"/>
      <c r="M585" s="140"/>
      <c r="N585" s="141"/>
      <c r="O585" s="142"/>
      <c r="P585" s="142"/>
      <c r="Q585" s="142"/>
      <c r="R585" s="142"/>
      <c r="S585" s="142"/>
      <c r="T585" s="143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R585" s="144"/>
      <c r="AT585" s="144"/>
      <c r="AU585" s="144"/>
      <c r="AY585" s="14"/>
      <c r="BE585" s="145"/>
      <c r="BF585" s="145"/>
      <c r="BG585" s="145"/>
      <c r="BH585" s="145"/>
      <c r="BI585" s="145"/>
      <c r="BJ585" s="14"/>
      <c r="BK585" s="145"/>
      <c r="BL585" s="14"/>
      <c r="BM585" s="144"/>
    </row>
    <row r="586" spans="1:65" s="2" customFormat="1" ht="24.25" hidden="1" customHeight="1">
      <c r="A586" s="26"/>
      <c r="B586" s="156"/>
      <c r="C586" s="157"/>
      <c r="D586" s="157"/>
      <c r="E586" s="158"/>
      <c r="F586" s="159"/>
      <c r="G586" s="160"/>
      <c r="H586" s="161"/>
      <c r="I586" s="162"/>
      <c r="J586" s="162"/>
      <c r="K586" s="139"/>
      <c r="L586" s="27"/>
      <c r="M586" s="140"/>
      <c r="N586" s="141"/>
      <c r="O586" s="142"/>
      <c r="P586" s="142"/>
      <c r="Q586" s="142"/>
      <c r="R586" s="142"/>
      <c r="S586" s="142"/>
      <c r="T586" s="143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R586" s="144"/>
      <c r="AT586" s="144"/>
      <c r="AU586" s="144"/>
      <c r="AY586" s="14"/>
      <c r="BE586" s="145"/>
      <c r="BF586" s="145"/>
      <c r="BG586" s="145"/>
      <c r="BH586" s="145"/>
      <c r="BI586" s="145"/>
      <c r="BJ586" s="14"/>
      <c r="BK586" s="145"/>
      <c r="BL586" s="14"/>
      <c r="BM586" s="144"/>
    </row>
    <row r="587" spans="1:65" s="2" customFormat="1" ht="24.25" hidden="1" customHeight="1">
      <c r="A587" s="26"/>
      <c r="B587" s="156"/>
      <c r="C587" s="157"/>
      <c r="D587" s="157"/>
      <c r="E587" s="158"/>
      <c r="F587" s="159"/>
      <c r="G587" s="160"/>
      <c r="H587" s="161"/>
      <c r="I587" s="162"/>
      <c r="J587" s="162"/>
      <c r="K587" s="139"/>
      <c r="L587" s="27"/>
      <c r="M587" s="140"/>
      <c r="N587" s="141"/>
      <c r="O587" s="142"/>
      <c r="P587" s="142"/>
      <c r="Q587" s="142"/>
      <c r="R587" s="142"/>
      <c r="S587" s="142"/>
      <c r="T587" s="143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R587" s="144"/>
      <c r="AT587" s="144"/>
      <c r="AU587" s="144"/>
      <c r="AY587" s="14"/>
      <c r="BE587" s="145"/>
      <c r="BF587" s="145"/>
      <c r="BG587" s="145"/>
      <c r="BH587" s="145"/>
      <c r="BI587" s="145"/>
      <c r="BJ587" s="14"/>
      <c r="BK587" s="145"/>
      <c r="BL587" s="14"/>
      <c r="BM587" s="144"/>
    </row>
    <row r="588" spans="1:65" s="2" customFormat="1" ht="24.25" hidden="1" customHeight="1">
      <c r="A588" s="26"/>
      <c r="B588" s="156"/>
      <c r="C588" s="157"/>
      <c r="D588" s="157"/>
      <c r="E588" s="158"/>
      <c r="F588" s="159"/>
      <c r="G588" s="160"/>
      <c r="H588" s="161"/>
      <c r="I588" s="162"/>
      <c r="J588" s="162"/>
      <c r="K588" s="139"/>
      <c r="L588" s="27"/>
      <c r="M588" s="140"/>
      <c r="N588" s="141"/>
      <c r="O588" s="142"/>
      <c r="P588" s="142"/>
      <c r="Q588" s="142"/>
      <c r="R588" s="142"/>
      <c r="S588" s="142"/>
      <c r="T588" s="143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R588" s="144"/>
      <c r="AT588" s="144"/>
      <c r="AU588" s="144"/>
      <c r="AY588" s="14"/>
      <c r="BE588" s="145"/>
      <c r="BF588" s="145"/>
      <c r="BG588" s="145"/>
      <c r="BH588" s="145"/>
      <c r="BI588" s="145"/>
      <c r="BJ588" s="14"/>
      <c r="BK588" s="145"/>
      <c r="BL588" s="14"/>
      <c r="BM588" s="144"/>
    </row>
    <row r="589" spans="1:65" s="2" customFormat="1" ht="38" hidden="1" customHeight="1">
      <c r="A589" s="26"/>
      <c r="B589" s="156"/>
      <c r="C589" s="157"/>
      <c r="D589" s="157"/>
      <c r="E589" s="158"/>
      <c r="F589" s="159"/>
      <c r="G589" s="160"/>
      <c r="H589" s="161"/>
      <c r="I589" s="162"/>
      <c r="J589" s="162"/>
      <c r="K589" s="139"/>
      <c r="L589" s="27"/>
      <c r="M589" s="140"/>
      <c r="N589" s="141"/>
      <c r="O589" s="142"/>
      <c r="P589" s="142"/>
      <c r="Q589" s="142"/>
      <c r="R589" s="142"/>
      <c r="S589" s="142"/>
      <c r="T589" s="143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R589" s="144"/>
      <c r="AT589" s="144"/>
      <c r="AU589" s="144"/>
      <c r="AY589" s="14"/>
      <c r="BE589" s="145"/>
      <c r="BF589" s="145"/>
      <c r="BG589" s="145"/>
      <c r="BH589" s="145"/>
      <c r="BI589" s="145"/>
      <c r="BJ589" s="14"/>
      <c r="BK589" s="145"/>
      <c r="BL589" s="14"/>
      <c r="BM589" s="144"/>
    </row>
    <row r="590" spans="1:65" s="2" customFormat="1" ht="24.25" hidden="1" customHeight="1">
      <c r="A590" s="26"/>
      <c r="B590" s="156"/>
      <c r="C590" s="157"/>
      <c r="D590" s="157"/>
      <c r="E590" s="158"/>
      <c r="F590" s="159"/>
      <c r="G590" s="160"/>
      <c r="H590" s="161"/>
      <c r="I590" s="162"/>
      <c r="J590" s="162"/>
      <c r="K590" s="139"/>
      <c r="L590" s="27"/>
      <c r="M590" s="140"/>
      <c r="N590" s="141"/>
      <c r="O590" s="142"/>
      <c r="P590" s="142"/>
      <c r="Q590" s="142"/>
      <c r="R590" s="142"/>
      <c r="S590" s="142"/>
      <c r="T590" s="143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R590" s="144"/>
      <c r="AT590" s="144"/>
      <c r="AU590" s="144"/>
      <c r="AY590" s="14"/>
      <c r="BE590" s="145"/>
      <c r="BF590" s="145"/>
      <c r="BG590" s="145"/>
      <c r="BH590" s="145"/>
      <c r="BI590" s="145"/>
      <c r="BJ590" s="14"/>
      <c r="BK590" s="145"/>
      <c r="BL590" s="14"/>
      <c r="BM590" s="144"/>
    </row>
    <row r="591" spans="1:65" s="2" customFormat="1" ht="38" hidden="1" customHeight="1">
      <c r="A591" s="26"/>
      <c r="B591" s="156"/>
      <c r="C591" s="157"/>
      <c r="D591" s="157"/>
      <c r="E591" s="158"/>
      <c r="F591" s="159"/>
      <c r="G591" s="160"/>
      <c r="H591" s="161"/>
      <c r="I591" s="162"/>
      <c r="J591" s="162"/>
      <c r="K591" s="139"/>
      <c r="L591" s="27"/>
      <c r="M591" s="140"/>
      <c r="N591" s="141"/>
      <c r="O591" s="142"/>
      <c r="P591" s="142"/>
      <c r="Q591" s="142"/>
      <c r="R591" s="142"/>
      <c r="S591" s="142"/>
      <c r="T591" s="143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R591" s="144"/>
      <c r="AT591" s="144"/>
      <c r="AU591" s="144"/>
      <c r="AY591" s="14"/>
      <c r="BE591" s="145"/>
      <c r="BF591" s="145"/>
      <c r="BG591" s="145"/>
      <c r="BH591" s="145"/>
      <c r="BI591" s="145"/>
      <c r="BJ591" s="14"/>
      <c r="BK591" s="145"/>
      <c r="BL591" s="14"/>
      <c r="BM591" s="144"/>
    </row>
    <row r="592" spans="1:65" s="2" customFormat="1" ht="38" hidden="1" customHeight="1">
      <c r="A592" s="26"/>
      <c r="B592" s="156"/>
      <c r="C592" s="157"/>
      <c r="D592" s="157"/>
      <c r="E592" s="158"/>
      <c r="F592" s="159"/>
      <c r="G592" s="160"/>
      <c r="H592" s="161"/>
      <c r="I592" s="162"/>
      <c r="J592" s="162"/>
      <c r="K592" s="139"/>
      <c r="L592" s="27"/>
      <c r="M592" s="140"/>
      <c r="N592" s="141"/>
      <c r="O592" s="142"/>
      <c r="P592" s="142"/>
      <c r="Q592" s="142"/>
      <c r="R592" s="142"/>
      <c r="S592" s="142"/>
      <c r="T592" s="143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R592" s="144"/>
      <c r="AT592" s="144"/>
      <c r="AU592" s="144"/>
      <c r="AY592" s="14"/>
      <c r="BE592" s="145"/>
      <c r="BF592" s="145"/>
      <c r="BG592" s="145"/>
      <c r="BH592" s="145"/>
      <c r="BI592" s="145"/>
      <c r="BJ592" s="14"/>
      <c r="BK592" s="145"/>
      <c r="BL592" s="14"/>
      <c r="BM592" s="144"/>
    </row>
    <row r="593" spans="1:65" s="2" customFormat="1" ht="38" hidden="1" customHeight="1">
      <c r="A593" s="26"/>
      <c r="B593" s="156"/>
      <c r="C593" s="157"/>
      <c r="D593" s="157"/>
      <c r="E593" s="158"/>
      <c r="F593" s="159"/>
      <c r="G593" s="160"/>
      <c r="H593" s="161"/>
      <c r="I593" s="162"/>
      <c r="J593" s="162"/>
      <c r="K593" s="139"/>
      <c r="L593" s="27"/>
      <c r="M593" s="140"/>
      <c r="N593" s="141"/>
      <c r="O593" s="142"/>
      <c r="P593" s="142"/>
      <c r="Q593" s="142"/>
      <c r="R593" s="142"/>
      <c r="S593" s="142"/>
      <c r="T593" s="143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R593" s="144"/>
      <c r="AT593" s="144"/>
      <c r="AU593" s="144"/>
      <c r="AY593" s="14"/>
      <c r="BE593" s="145"/>
      <c r="BF593" s="145"/>
      <c r="BG593" s="145"/>
      <c r="BH593" s="145"/>
      <c r="BI593" s="145"/>
      <c r="BJ593" s="14"/>
      <c r="BK593" s="145"/>
      <c r="BL593" s="14"/>
      <c r="BM593" s="144"/>
    </row>
    <row r="594" spans="1:65" s="2" customFormat="1" ht="44.25" hidden="1" customHeight="1">
      <c r="A594" s="26"/>
      <c r="B594" s="156"/>
      <c r="C594" s="157"/>
      <c r="D594" s="157"/>
      <c r="E594" s="158"/>
      <c r="F594" s="159"/>
      <c r="G594" s="160"/>
      <c r="H594" s="161"/>
      <c r="I594" s="162"/>
      <c r="J594" s="162"/>
      <c r="K594" s="139"/>
      <c r="L594" s="27"/>
      <c r="M594" s="140"/>
      <c r="N594" s="141"/>
      <c r="O594" s="142"/>
      <c r="P594" s="142"/>
      <c r="Q594" s="142"/>
      <c r="R594" s="142"/>
      <c r="S594" s="142"/>
      <c r="T594" s="143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R594" s="144"/>
      <c r="AT594" s="144"/>
      <c r="AU594" s="144"/>
      <c r="AY594" s="14"/>
      <c r="BE594" s="145"/>
      <c r="BF594" s="145"/>
      <c r="BG594" s="145"/>
      <c r="BH594" s="145"/>
      <c r="BI594" s="145"/>
      <c r="BJ594" s="14"/>
      <c r="BK594" s="145"/>
      <c r="BL594" s="14"/>
      <c r="BM594" s="144"/>
    </row>
    <row r="595" spans="1:65" s="2" customFormat="1" ht="16.5" hidden="1" customHeight="1">
      <c r="A595" s="26"/>
      <c r="B595" s="156"/>
      <c r="C595" s="157"/>
      <c r="D595" s="157"/>
      <c r="E595" s="158"/>
      <c r="F595" s="159"/>
      <c r="G595" s="160"/>
      <c r="H595" s="161"/>
      <c r="I595" s="162"/>
      <c r="J595" s="162"/>
      <c r="K595" s="139"/>
      <c r="L595" s="27"/>
      <c r="M595" s="140"/>
      <c r="N595" s="141"/>
      <c r="O595" s="142"/>
      <c r="P595" s="142"/>
      <c r="Q595" s="142"/>
      <c r="R595" s="142"/>
      <c r="S595" s="142"/>
      <c r="T595" s="143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R595" s="144"/>
      <c r="AT595" s="144"/>
      <c r="AU595" s="144"/>
      <c r="AY595" s="14"/>
      <c r="BE595" s="145"/>
      <c r="BF595" s="145"/>
      <c r="BG595" s="145"/>
      <c r="BH595" s="145"/>
      <c r="BI595" s="145"/>
      <c r="BJ595" s="14"/>
      <c r="BK595" s="145"/>
      <c r="BL595" s="14"/>
      <c r="BM595" s="144"/>
    </row>
    <row r="596" spans="1:65" s="2" customFormat="1" ht="24.25" hidden="1" customHeight="1">
      <c r="A596" s="26"/>
      <c r="B596" s="156"/>
      <c r="C596" s="157"/>
      <c r="D596" s="157"/>
      <c r="E596" s="158"/>
      <c r="F596" s="159"/>
      <c r="G596" s="160"/>
      <c r="H596" s="161"/>
      <c r="I596" s="162"/>
      <c r="J596" s="162"/>
      <c r="K596" s="139"/>
      <c r="L596" s="27"/>
      <c r="M596" s="140"/>
      <c r="N596" s="141"/>
      <c r="O596" s="142"/>
      <c r="P596" s="142"/>
      <c r="Q596" s="142"/>
      <c r="R596" s="142"/>
      <c r="S596" s="142"/>
      <c r="T596" s="143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R596" s="144"/>
      <c r="AT596" s="144"/>
      <c r="AU596" s="144"/>
      <c r="AY596" s="14"/>
      <c r="BE596" s="145"/>
      <c r="BF596" s="145"/>
      <c r="BG596" s="145"/>
      <c r="BH596" s="145"/>
      <c r="BI596" s="145"/>
      <c r="BJ596" s="14"/>
      <c r="BK596" s="145"/>
      <c r="BL596" s="14"/>
      <c r="BM596" s="144"/>
    </row>
    <row r="597" spans="1:65" s="2" customFormat="1" ht="16.5" hidden="1" customHeight="1">
      <c r="A597" s="26"/>
      <c r="B597" s="156"/>
      <c r="C597" s="163"/>
      <c r="D597" s="163"/>
      <c r="E597" s="164"/>
      <c r="F597" s="165"/>
      <c r="G597" s="166"/>
      <c r="H597" s="167"/>
      <c r="I597" s="168"/>
      <c r="J597" s="168"/>
      <c r="K597" s="146"/>
      <c r="L597" s="147"/>
      <c r="M597" s="148"/>
      <c r="N597" s="149"/>
      <c r="O597" s="142"/>
      <c r="P597" s="142"/>
      <c r="Q597" s="142"/>
      <c r="R597" s="142"/>
      <c r="S597" s="142"/>
      <c r="T597" s="143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R597" s="144"/>
      <c r="AT597" s="144"/>
      <c r="AU597" s="144"/>
      <c r="AY597" s="14"/>
      <c r="BE597" s="145"/>
      <c r="BF597" s="145"/>
      <c r="BG597" s="145"/>
      <c r="BH597" s="145"/>
      <c r="BI597" s="145"/>
      <c r="BJ597" s="14"/>
      <c r="BK597" s="145"/>
      <c r="BL597" s="14"/>
      <c r="BM597" s="144"/>
    </row>
    <row r="598" spans="1:65" s="2" customFormat="1" ht="24.25" hidden="1" customHeight="1">
      <c r="A598" s="26"/>
      <c r="B598" s="156"/>
      <c r="C598" s="157"/>
      <c r="D598" s="157"/>
      <c r="E598" s="158"/>
      <c r="F598" s="159"/>
      <c r="G598" s="160"/>
      <c r="H598" s="161"/>
      <c r="I598" s="162"/>
      <c r="J598" s="162"/>
      <c r="K598" s="139"/>
      <c r="L598" s="27"/>
      <c r="M598" s="140"/>
      <c r="N598" s="141"/>
      <c r="O598" s="142"/>
      <c r="P598" s="142"/>
      <c r="Q598" s="142"/>
      <c r="R598" s="142"/>
      <c r="S598" s="142"/>
      <c r="T598" s="143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R598" s="144"/>
      <c r="AT598" s="144"/>
      <c r="AU598" s="144"/>
      <c r="AY598" s="14"/>
      <c r="BE598" s="145"/>
      <c r="BF598" s="145"/>
      <c r="BG598" s="145"/>
      <c r="BH598" s="145"/>
      <c r="BI598" s="145"/>
      <c r="BJ598" s="14"/>
      <c r="BK598" s="145"/>
      <c r="BL598" s="14"/>
      <c r="BM598" s="144"/>
    </row>
    <row r="599" spans="1:65" s="2" customFormat="1" ht="16.5" hidden="1" customHeight="1">
      <c r="A599" s="26"/>
      <c r="B599" s="156"/>
      <c r="C599" s="163"/>
      <c r="D599" s="163"/>
      <c r="E599" s="164"/>
      <c r="F599" s="165"/>
      <c r="G599" s="166"/>
      <c r="H599" s="167"/>
      <c r="I599" s="168"/>
      <c r="J599" s="168"/>
      <c r="K599" s="146"/>
      <c r="L599" s="147"/>
      <c r="M599" s="148"/>
      <c r="N599" s="149"/>
      <c r="O599" s="142"/>
      <c r="P599" s="142"/>
      <c r="Q599" s="142"/>
      <c r="R599" s="142"/>
      <c r="S599" s="142"/>
      <c r="T599" s="143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R599" s="144"/>
      <c r="AT599" s="144"/>
      <c r="AU599" s="144"/>
      <c r="AY599" s="14"/>
      <c r="BE599" s="145"/>
      <c r="BF599" s="145"/>
      <c r="BG599" s="145"/>
      <c r="BH599" s="145"/>
      <c r="BI599" s="145"/>
      <c r="BJ599" s="14"/>
      <c r="BK599" s="145"/>
      <c r="BL599" s="14"/>
      <c r="BM599" s="144"/>
    </row>
    <row r="600" spans="1:65" s="2" customFormat="1" ht="21.75" hidden="1" customHeight="1">
      <c r="A600" s="26"/>
      <c r="B600" s="156"/>
      <c r="C600" s="157"/>
      <c r="D600" s="157"/>
      <c r="E600" s="158"/>
      <c r="F600" s="159"/>
      <c r="G600" s="160"/>
      <c r="H600" s="161"/>
      <c r="I600" s="162"/>
      <c r="J600" s="162"/>
      <c r="K600" s="139"/>
      <c r="L600" s="27"/>
      <c r="M600" s="140"/>
      <c r="N600" s="141"/>
      <c r="O600" s="142"/>
      <c r="P600" s="142"/>
      <c r="Q600" s="142"/>
      <c r="R600" s="142"/>
      <c r="S600" s="142"/>
      <c r="T600" s="143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R600" s="144"/>
      <c r="AT600" s="144"/>
      <c r="AU600" s="144"/>
      <c r="AY600" s="14"/>
      <c r="BE600" s="145"/>
      <c r="BF600" s="145"/>
      <c r="BG600" s="145"/>
      <c r="BH600" s="145"/>
      <c r="BI600" s="145"/>
      <c r="BJ600" s="14"/>
      <c r="BK600" s="145"/>
      <c r="BL600" s="14"/>
      <c r="BM600" s="144"/>
    </row>
    <row r="601" spans="1:65" s="2" customFormat="1" ht="16.5" hidden="1" customHeight="1">
      <c r="A601" s="26"/>
      <c r="B601" s="156"/>
      <c r="C601" s="163"/>
      <c r="D601" s="163"/>
      <c r="E601" s="164"/>
      <c r="F601" s="165"/>
      <c r="G601" s="166"/>
      <c r="H601" s="167"/>
      <c r="I601" s="168"/>
      <c r="J601" s="168"/>
      <c r="K601" s="146"/>
      <c r="L601" s="147"/>
      <c r="M601" s="148"/>
      <c r="N601" s="149"/>
      <c r="O601" s="142"/>
      <c r="P601" s="142"/>
      <c r="Q601" s="142"/>
      <c r="R601" s="142"/>
      <c r="S601" s="142"/>
      <c r="T601" s="143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R601" s="144"/>
      <c r="AT601" s="144"/>
      <c r="AU601" s="144"/>
      <c r="AY601" s="14"/>
      <c r="BE601" s="145"/>
      <c r="BF601" s="145"/>
      <c r="BG601" s="145"/>
      <c r="BH601" s="145"/>
      <c r="BI601" s="145"/>
      <c r="BJ601" s="14"/>
      <c r="BK601" s="145"/>
      <c r="BL601" s="14"/>
      <c r="BM601" s="144"/>
    </row>
    <row r="602" spans="1:65" s="2" customFormat="1" ht="33" hidden="1" customHeight="1">
      <c r="A602" s="26"/>
      <c r="B602" s="156"/>
      <c r="C602" s="157"/>
      <c r="D602" s="157"/>
      <c r="E602" s="158"/>
      <c r="F602" s="159"/>
      <c r="G602" s="160"/>
      <c r="H602" s="161"/>
      <c r="I602" s="162"/>
      <c r="J602" s="162"/>
      <c r="K602" s="139"/>
      <c r="L602" s="27"/>
      <c r="M602" s="140"/>
      <c r="N602" s="141"/>
      <c r="O602" s="142"/>
      <c r="P602" s="142"/>
      <c r="Q602" s="142"/>
      <c r="R602" s="142"/>
      <c r="S602" s="142"/>
      <c r="T602" s="143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R602" s="144"/>
      <c r="AT602" s="144"/>
      <c r="AU602" s="144"/>
      <c r="AY602" s="14"/>
      <c r="BE602" s="145"/>
      <c r="BF602" s="145"/>
      <c r="BG602" s="145"/>
      <c r="BH602" s="145"/>
      <c r="BI602" s="145"/>
      <c r="BJ602" s="14"/>
      <c r="BK602" s="145"/>
      <c r="BL602" s="14"/>
      <c r="BM602" s="144"/>
    </row>
    <row r="603" spans="1:65" s="2" customFormat="1" ht="21.75" hidden="1" customHeight="1">
      <c r="A603" s="26"/>
      <c r="B603" s="156"/>
      <c r="C603" s="163"/>
      <c r="D603" s="163"/>
      <c r="E603" s="164"/>
      <c r="F603" s="165"/>
      <c r="G603" s="166"/>
      <c r="H603" s="167"/>
      <c r="I603" s="168"/>
      <c r="J603" s="168"/>
      <c r="K603" s="146"/>
      <c r="L603" s="147"/>
      <c r="M603" s="148"/>
      <c r="N603" s="149"/>
      <c r="O603" s="142"/>
      <c r="P603" s="142"/>
      <c r="Q603" s="142"/>
      <c r="R603" s="142"/>
      <c r="S603" s="142"/>
      <c r="T603" s="143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R603" s="144"/>
      <c r="AT603" s="144"/>
      <c r="AU603" s="144"/>
      <c r="AY603" s="14"/>
      <c r="BE603" s="145"/>
      <c r="BF603" s="145"/>
      <c r="BG603" s="145"/>
      <c r="BH603" s="145"/>
      <c r="BI603" s="145"/>
      <c r="BJ603" s="14"/>
      <c r="BK603" s="145"/>
      <c r="BL603" s="14"/>
      <c r="BM603" s="144"/>
    </row>
    <row r="604" spans="1:65" s="2" customFormat="1" ht="16.5" hidden="1" customHeight="1">
      <c r="A604" s="26"/>
      <c r="B604" s="156"/>
      <c r="C604" s="157"/>
      <c r="D604" s="157"/>
      <c r="E604" s="158"/>
      <c r="F604" s="159"/>
      <c r="G604" s="160"/>
      <c r="H604" s="161"/>
      <c r="I604" s="162"/>
      <c r="J604" s="162"/>
      <c r="K604" s="139"/>
      <c r="L604" s="27"/>
      <c r="M604" s="140"/>
      <c r="N604" s="141"/>
      <c r="O604" s="142"/>
      <c r="P604" s="142"/>
      <c r="Q604" s="142"/>
      <c r="R604" s="142"/>
      <c r="S604" s="142"/>
      <c r="T604" s="143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R604" s="144"/>
      <c r="AT604" s="144"/>
      <c r="AU604" s="144"/>
      <c r="AY604" s="14"/>
      <c r="BE604" s="145"/>
      <c r="BF604" s="145"/>
      <c r="BG604" s="145"/>
      <c r="BH604" s="145"/>
      <c r="BI604" s="145"/>
      <c r="BJ604" s="14"/>
      <c r="BK604" s="145"/>
      <c r="BL604" s="14"/>
      <c r="BM604" s="144"/>
    </row>
    <row r="605" spans="1:65" s="2" customFormat="1" ht="24.25" hidden="1" customHeight="1">
      <c r="A605" s="26"/>
      <c r="B605" s="156"/>
      <c r="C605" s="157"/>
      <c r="D605" s="157"/>
      <c r="E605" s="158"/>
      <c r="F605" s="159"/>
      <c r="G605" s="160"/>
      <c r="H605" s="161"/>
      <c r="I605" s="162"/>
      <c r="J605" s="162"/>
      <c r="K605" s="139"/>
      <c r="L605" s="27"/>
      <c r="M605" s="140"/>
      <c r="N605" s="141"/>
      <c r="O605" s="142"/>
      <c r="P605" s="142"/>
      <c r="Q605" s="142"/>
      <c r="R605" s="142"/>
      <c r="S605" s="142"/>
      <c r="T605" s="143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R605" s="144"/>
      <c r="AT605" s="144"/>
      <c r="AU605" s="144"/>
      <c r="AY605" s="14"/>
      <c r="BE605" s="145"/>
      <c r="BF605" s="145"/>
      <c r="BG605" s="145"/>
      <c r="BH605" s="145"/>
      <c r="BI605" s="145"/>
      <c r="BJ605" s="14"/>
      <c r="BK605" s="145"/>
      <c r="BL605" s="14"/>
      <c r="BM605" s="144"/>
    </row>
    <row r="606" spans="1:65" s="2" customFormat="1" ht="24.25" hidden="1" customHeight="1">
      <c r="A606" s="26"/>
      <c r="B606" s="156"/>
      <c r="C606" s="163"/>
      <c r="D606" s="163"/>
      <c r="E606" s="164"/>
      <c r="F606" s="165"/>
      <c r="G606" s="166"/>
      <c r="H606" s="167"/>
      <c r="I606" s="168"/>
      <c r="J606" s="168"/>
      <c r="K606" s="146"/>
      <c r="L606" s="147"/>
      <c r="M606" s="148"/>
      <c r="N606" s="149"/>
      <c r="O606" s="142"/>
      <c r="P606" s="142"/>
      <c r="Q606" s="142"/>
      <c r="R606" s="142"/>
      <c r="S606" s="142"/>
      <c r="T606" s="143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R606" s="144"/>
      <c r="AT606" s="144"/>
      <c r="AU606" s="144"/>
      <c r="AY606" s="14"/>
      <c r="BE606" s="145"/>
      <c r="BF606" s="145"/>
      <c r="BG606" s="145"/>
      <c r="BH606" s="145"/>
      <c r="BI606" s="145"/>
      <c r="BJ606" s="14"/>
      <c r="BK606" s="145"/>
      <c r="BL606" s="14"/>
      <c r="BM606" s="144"/>
    </row>
    <row r="607" spans="1:65" s="2" customFormat="1" ht="24.25" hidden="1" customHeight="1">
      <c r="A607" s="26"/>
      <c r="B607" s="156"/>
      <c r="C607" s="157"/>
      <c r="D607" s="157"/>
      <c r="E607" s="158"/>
      <c r="F607" s="159"/>
      <c r="G607" s="160"/>
      <c r="H607" s="161"/>
      <c r="I607" s="162"/>
      <c r="J607" s="162"/>
      <c r="K607" s="139"/>
      <c r="L607" s="27"/>
      <c r="M607" s="140"/>
      <c r="N607" s="141"/>
      <c r="O607" s="142"/>
      <c r="P607" s="142"/>
      <c r="Q607" s="142"/>
      <c r="R607" s="142"/>
      <c r="S607" s="142"/>
      <c r="T607" s="143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R607" s="144"/>
      <c r="AT607" s="144"/>
      <c r="AU607" s="144"/>
      <c r="AY607" s="14"/>
      <c r="BE607" s="145"/>
      <c r="BF607" s="145"/>
      <c r="BG607" s="145"/>
      <c r="BH607" s="145"/>
      <c r="BI607" s="145"/>
      <c r="BJ607" s="14"/>
      <c r="BK607" s="145"/>
      <c r="BL607" s="14"/>
      <c r="BM607" s="144"/>
    </row>
    <row r="608" spans="1:65" s="2" customFormat="1" ht="16.5" hidden="1" customHeight="1">
      <c r="A608" s="26"/>
      <c r="B608" s="156"/>
      <c r="C608" s="163"/>
      <c r="D608" s="163"/>
      <c r="E608" s="164"/>
      <c r="F608" s="165"/>
      <c r="G608" s="166"/>
      <c r="H608" s="167"/>
      <c r="I608" s="168"/>
      <c r="J608" s="168"/>
      <c r="K608" s="146"/>
      <c r="L608" s="147"/>
      <c r="M608" s="148"/>
      <c r="N608" s="149"/>
      <c r="O608" s="142"/>
      <c r="P608" s="142"/>
      <c r="Q608" s="142"/>
      <c r="R608" s="142"/>
      <c r="S608" s="142"/>
      <c r="T608" s="143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R608" s="144"/>
      <c r="AT608" s="144"/>
      <c r="AU608" s="144"/>
      <c r="AY608" s="14"/>
      <c r="BE608" s="145"/>
      <c r="BF608" s="145"/>
      <c r="BG608" s="145"/>
      <c r="BH608" s="145"/>
      <c r="BI608" s="145"/>
      <c r="BJ608" s="14"/>
      <c r="BK608" s="145"/>
      <c r="BL608" s="14"/>
      <c r="BM608" s="144"/>
    </row>
    <row r="609" spans="1:65" s="2" customFormat="1" ht="33" hidden="1" customHeight="1">
      <c r="A609" s="26"/>
      <c r="B609" s="156"/>
      <c r="C609" s="157"/>
      <c r="D609" s="157"/>
      <c r="E609" s="158"/>
      <c r="F609" s="159"/>
      <c r="G609" s="160"/>
      <c r="H609" s="161"/>
      <c r="I609" s="162"/>
      <c r="J609" s="162"/>
      <c r="K609" s="139"/>
      <c r="L609" s="27"/>
      <c r="M609" s="140"/>
      <c r="N609" s="141"/>
      <c r="O609" s="142"/>
      <c r="P609" s="142"/>
      <c r="Q609" s="142"/>
      <c r="R609" s="142"/>
      <c r="S609" s="142"/>
      <c r="T609" s="143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R609" s="144"/>
      <c r="AT609" s="144"/>
      <c r="AU609" s="144"/>
      <c r="AY609" s="14"/>
      <c r="BE609" s="145"/>
      <c r="BF609" s="145"/>
      <c r="BG609" s="145"/>
      <c r="BH609" s="145"/>
      <c r="BI609" s="145"/>
      <c r="BJ609" s="14"/>
      <c r="BK609" s="145"/>
      <c r="BL609" s="14"/>
      <c r="BM609" s="144"/>
    </row>
    <row r="610" spans="1:65" s="2" customFormat="1" ht="24.25" hidden="1" customHeight="1">
      <c r="A610" s="26"/>
      <c r="B610" s="156"/>
      <c r="C610" s="157"/>
      <c r="D610" s="157"/>
      <c r="E610" s="158"/>
      <c r="F610" s="159"/>
      <c r="G610" s="160"/>
      <c r="H610" s="161"/>
      <c r="I610" s="162"/>
      <c r="J610" s="162"/>
      <c r="K610" s="139"/>
      <c r="L610" s="27"/>
      <c r="M610" s="140"/>
      <c r="N610" s="141"/>
      <c r="O610" s="142"/>
      <c r="P610" s="142"/>
      <c r="Q610" s="142"/>
      <c r="R610" s="142"/>
      <c r="S610" s="142"/>
      <c r="T610" s="143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R610" s="144"/>
      <c r="AT610" s="144"/>
      <c r="AU610" s="144"/>
      <c r="AY610" s="14"/>
      <c r="BE610" s="145"/>
      <c r="BF610" s="145"/>
      <c r="BG610" s="145"/>
      <c r="BH610" s="145"/>
      <c r="BI610" s="145"/>
      <c r="BJ610" s="14"/>
      <c r="BK610" s="145"/>
      <c r="BL610" s="14"/>
      <c r="BM610" s="144"/>
    </row>
    <row r="611" spans="1:65" s="2" customFormat="1" ht="33" hidden="1" customHeight="1">
      <c r="A611" s="26"/>
      <c r="B611" s="156"/>
      <c r="C611" s="157"/>
      <c r="D611" s="157"/>
      <c r="E611" s="158"/>
      <c r="F611" s="159"/>
      <c r="G611" s="160"/>
      <c r="H611" s="161"/>
      <c r="I611" s="162"/>
      <c r="J611" s="162"/>
      <c r="K611" s="139"/>
      <c r="L611" s="27"/>
      <c r="M611" s="140"/>
      <c r="N611" s="141"/>
      <c r="O611" s="142"/>
      <c r="P611" s="142"/>
      <c r="Q611" s="142"/>
      <c r="R611" s="142"/>
      <c r="S611" s="142"/>
      <c r="T611" s="143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R611" s="144"/>
      <c r="AT611" s="144"/>
      <c r="AU611" s="144"/>
      <c r="AY611" s="14"/>
      <c r="BE611" s="145"/>
      <c r="BF611" s="145"/>
      <c r="BG611" s="145"/>
      <c r="BH611" s="145"/>
      <c r="BI611" s="145"/>
      <c r="BJ611" s="14"/>
      <c r="BK611" s="145"/>
      <c r="BL611" s="14"/>
      <c r="BM611" s="144"/>
    </row>
    <row r="612" spans="1:65" s="2" customFormat="1" ht="24.25" hidden="1" customHeight="1">
      <c r="A612" s="26"/>
      <c r="B612" s="156"/>
      <c r="C612" s="163"/>
      <c r="D612" s="163"/>
      <c r="E612" s="164"/>
      <c r="F612" s="165"/>
      <c r="G612" s="166"/>
      <c r="H612" s="167"/>
      <c r="I612" s="168"/>
      <c r="J612" s="168"/>
      <c r="K612" s="146"/>
      <c r="L612" s="147"/>
      <c r="M612" s="148"/>
      <c r="N612" s="149"/>
      <c r="O612" s="142"/>
      <c r="P612" s="142"/>
      <c r="Q612" s="142"/>
      <c r="R612" s="142"/>
      <c r="S612" s="142"/>
      <c r="T612" s="143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R612" s="144"/>
      <c r="AT612" s="144"/>
      <c r="AU612" s="144"/>
      <c r="AY612" s="14"/>
      <c r="BE612" s="145"/>
      <c r="BF612" s="145"/>
      <c r="BG612" s="145"/>
      <c r="BH612" s="145"/>
      <c r="BI612" s="145"/>
      <c r="BJ612" s="14"/>
      <c r="BK612" s="145"/>
      <c r="BL612" s="14"/>
      <c r="BM612" s="144"/>
    </row>
    <row r="613" spans="1:65" s="12" customFormat="1" ht="23" hidden="1" customHeight="1">
      <c r="B613" s="169"/>
      <c r="C613" s="170"/>
      <c r="D613" s="171"/>
      <c r="E613" s="172"/>
      <c r="F613" s="172"/>
      <c r="G613" s="170"/>
      <c r="H613" s="170"/>
      <c r="I613" s="170"/>
      <c r="J613" s="173"/>
      <c r="L613" s="127"/>
      <c r="M613" s="131"/>
      <c r="N613" s="132"/>
      <c r="O613" s="132"/>
      <c r="P613" s="133"/>
      <c r="Q613" s="132"/>
      <c r="R613" s="133"/>
      <c r="S613" s="132"/>
      <c r="T613" s="134"/>
      <c r="AR613" s="128"/>
      <c r="AT613" s="135"/>
      <c r="AU613" s="135"/>
      <c r="AY613" s="128"/>
      <c r="BK613" s="136"/>
    </row>
    <row r="614" spans="1:65" s="2" customFormat="1" ht="24.25" hidden="1" customHeight="1">
      <c r="A614" s="26"/>
      <c r="B614" s="156"/>
      <c r="C614" s="157"/>
      <c r="D614" s="157"/>
      <c r="E614" s="158"/>
      <c r="F614" s="159"/>
      <c r="G614" s="160"/>
      <c r="H614" s="161"/>
      <c r="I614" s="162"/>
      <c r="J614" s="162"/>
      <c r="K614" s="139"/>
      <c r="L614" s="27"/>
      <c r="M614" s="140"/>
      <c r="N614" s="141"/>
      <c r="O614" s="142"/>
      <c r="P614" s="142"/>
      <c r="Q614" s="142"/>
      <c r="R614" s="142"/>
      <c r="S614" s="142"/>
      <c r="T614" s="143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R614" s="144"/>
      <c r="AT614" s="144"/>
      <c r="AU614" s="144"/>
      <c r="AY614" s="14"/>
      <c r="BE614" s="145"/>
      <c r="BF614" s="145"/>
      <c r="BG614" s="145"/>
      <c r="BH614" s="145"/>
      <c r="BI614" s="145"/>
      <c r="BJ614" s="14"/>
      <c r="BK614" s="145"/>
      <c r="BL614" s="14"/>
      <c r="BM614" s="144"/>
    </row>
    <row r="615" spans="1:65" s="2" customFormat="1" ht="24.25" hidden="1" customHeight="1">
      <c r="A615" s="26"/>
      <c r="B615" s="156"/>
      <c r="C615" s="157"/>
      <c r="D615" s="157"/>
      <c r="E615" s="158"/>
      <c r="F615" s="159"/>
      <c r="G615" s="160"/>
      <c r="H615" s="161"/>
      <c r="I615" s="162"/>
      <c r="J615" s="162"/>
      <c r="K615" s="139"/>
      <c r="L615" s="27"/>
      <c r="M615" s="140"/>
      <c r="N615" s="141"/>
      <c r="O615" s="142"/>
      <c r="P615" s="142"/>
      <c r="Q615" s="142"/>
      <c r="R615" s="142"/>
      <c r="S615" s="142"/>
      <c r="T615" s="143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R615" s="144"/>
      <c r="AT615" s="144"/>
      <c r="AU615" s="144"/>
      <c r="AY615" s="14"/>
      <c r="BE615" s="145"/>
      <c r="BF615" s="145"/>
      <c r="BG615" s="145"/>
      <c r="BH615" s="145"/>
      <c r="BI615" s="145"/>
      <c r="BJ615" s="14"/>
      <c r="BK615" s="145"/>
      <c r="BL615" s="14"/>
      <c r="BM615" s="144"/>
    </row>
    <row r="616" spans="1:65" s="2" customFormat="1" ht="16.5" hidden="1" customHeight="1">
      <c r="A616" s="26"/>
      <c r="B616" s="156"/>
      <c r="C616" s="163"/>
      <c r="D616" s="163"/>
      <c r="E616" s="164"/>
      <c r="F616" s="165"/>
      <c r="G616" s="166"/>
      <c r="H616" s="167"/>
      <c r="I616" s="168"/>
      <c r="J616" s="168"/>
      <c r="K616" s="146"/>
      <c r="L616" s="147"/>
      <c r="M616" s="148"/>
      <c r="N616" s="149"/>
      <c r="O616" s="142"/>
      <c r="P616" s="142"/>
      <c r="Q616" s="142"/>
      <c r="R616" s="142"/>
      <c r="S616" s="142"/>
      <c r="T616" s="143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R616" s="144"/>
      <c r="AT616" s="144"/>
      <c r="AU616" s="144"/>
      <c r="AY616" s="14"/>
      <c r="BE616" s="145"/>
      <c r="BF616" s="145"/>
      <c r="BG616" s="145"/>
      <c r="BH616" s="145"/>
      <c r="BI616" s="145"/>
      <c r="BJ616" s="14"/>
      <c r="BK616" s="145"/>
      <c r="BL616" s="14"/>
      <c r="BM616" s="144"/>
    </row>
    <row r="617" spans="1:65" s="2" customFormat="1" ht="16.5" hidden="1" customHeight="1">
      <c r="A617" s="26"/>
      <c r="B617" s="156"/>
      <c r="C617" s="163"/>
      <c r="D617" s="163"/>
      <c r="E617" s="164"/>
      <c r="F617" s="165"/>
      <c r="G617" s="166"/>
      <c r="H617" s="167"/>
      <c r="I617" s="168"/>
      <c r="J617" s="168"/>
      <c r="K617" s="146"/>
      <c r="L617" s="147"/>
      <c r="M617" s="148"/>
      <c r="N617" s="149"/>
      <c r="O617" s="142"/>
      <c r="P617" s="142"/>
      <c r="Q617" s="142"/>
      <c r="R617" s="142"/>
      <c r="S617" s="142"/>
      <c r="T617" s="143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R617" s="144"/>
      <c r="AT617" s="144"/>
      <c r="AU617" s="144"/>
      <c r="AY617" s="14"/>
      <c r="BE617" s="145"/>
      <c r="BF617" s="145"/>
      <c r="BG617" s="145"/>
      <c r="BH617" s="145"/>
      <c r="BI617" s="145"/>
      <c r="BJ617" s="14"/>
      <c r="BK617" s="145"/>
      <c r="BL617" s="14"/>
      <c r="BM617" s="144"/>
    </row>
    <row r="618" spans="1:65" s="2" customFormat="1" ht="16.5" hidden="1" customHeight="1">
      <c r="A618" s="26"/>
      <c r="B618" s="156"/>
      <c r="C618" s="163"/>
      <c r="D618" s="163"/>
      <c r="E618" s="164"/>
      <c r="F618" s="165"/>
      <c r="G618" s="166"/>
      <c r="H618" s="167"/>
      <c r="I618" s="168"/>
      <c r="J618" s="168"/>
      <c r="K618" s="146"/>
      <c r="L618" s="147"/>
      <c r="M618" s="148"/>
      <c r="N618" s="149"/>
      <c r="O618" s="142"/>
      <c r="P618" s="142"/>
      <c r="Q618" s="142"/>
      <c r="R618" s="142"/>
      <c r="S618" s="142"/>
      <c r="T618" s="143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R618" s="144"/>
      <c r="AT618" s="144"/>
      <c r="AU618" s="144"/>
      <c r="AY618" s="14"/>
      <c r="BE618" s="145"/>
      <c r="BF618" s="145"/>
      <c r="BG618" s="145"/>
      <c r="BH618" s="145"/>
      <c r="BI618" s="145"/>
      <c r="BJ618" s="14"/>
      <c r="BK618" s="145"/>
      <c r="BL618" s="14"/>
      <c r="BM618" s="144"/>
    </row>
    <row r="619" spans="1:65" s="2" customFormat="1" ht="16.5" hidden="1" customHeight="1">
      <c r="A619" s="26"/>
      <c r="B619" s="156"/>
      <c r="C619" s="163"/>
      <c r="D619" s="163"/>
      <c r="E619" s="164"/>
      <c r="F619" s="165"/>
      <c r="G619" s="166"/>
      <c r="H619" s="167"/>
      <c r="I619" s="168"/>
      <c r="J619" s="168"/>
      <c r="K619" s="146"/>
      <c r="L619" s="147"/>
      <c r="M619" s="148"/>
      <c r="N619" s="149"/>
      <c r="O619" s="142"/>
      <c r="P619" s="142"/>
      <c r="Q619" s="142"/>
      <c r="R619" s="142"/>
      <c r="S619" s="142"/>
      <c r="T619" s="143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R619" s="144"/>
      <c r="AT619" s="144"/>
      <c r="AU619" s="144"/>
      <c r="AY619" s="14"/>
      <c r="BE619" s="145"/>
      <c r="BF619" s="145"/>
      <c r="BG619" s="145"/>
      <c r="BH619" s="145"/>
      <c r="BI619" s="145"/>
      <c r="BJ619" s="14"/>
      <c r="BK619" s="145"/>
      <c r="BL619" s="14"/>
      <c r="BM619" s="144"/>
    </row>
    <row r="620" spans="1:65" s="2" customFormat="1" ht="24.25" hidden="1" customHeight="1">
      <c r="A620" s="26"/>
      <c r="B620" s="156"/>
      <c r="C620" s="157"/>
      <c r="D620" s="157"/>
      <c r="E620" s="158"/>
      <c r="F620" s="159"/>
      <c r="G620" s="160"/>
      <c r="H620" s="161"/>
      <c r="I620" s="162"/>
      <c r="J620" s="162"/>
      <c r="K620" s="139"/>
      <c r="L620" s="27"/>
      <c r="M620" s="140"/>
      <c r="N620" s="141"/>
      <c r="O620" s="142"/>
      <c r="P620" s="142"/>
      <c r="Q620" s="142"/>
      <c r="R620" s="142"/>
      <c r="S620" s="142"/>
      <c r="T620" s="143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R620" s="144"/>
      <c r="AT620" s="144"/>
      <c r="AU620" s="144"/>
      <c r="AY620" s="14"/>
      <c r="BE620" s="145"/>
      <c r="BF620" s="145"/>
      <c r="BG620" s="145"/>
      <c r="BH620" s="145"/>
      <c r="BI620" s="145"/>
      <c r="BJ620" s="14"/>
      <c r="BK620" s="145"/>
      <c r="BL620" s="14"/>
      <c r="BM620" s="144"/>
    </row>
    <row r="621" spans="1:65" s="2" customFormat="1" ht="16.5" hidden="1" customHeight="1">
      <c r="A621" s="26"/>
      <c r="B621" s="156"/>
      <c r="C621" s="163"/>
      <c r="D621" s="163"/>
      <c r="E621" s="164"/>
      <c r="F621" s="165"/>
      <c r="G621" s="166"/>
      <c r="H621" s="167"/>
      <c r="I621" s="168"/>
      <c r="J621" s="168"/>
      <c r="K621" s="146"/>
      <c r="L621" s="147"/>
      <c r="M621" s="148"/>
      <c r="N621" s="149"/>
      <c r="O621" s="142"/>
      <c r="P621" s="142"/>
      <c r="Q621" s="142"/>
      <c r="R621" s="142"/>
      <c r="S621" s="142"/>
      <c r="T621" s="143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R621" s="144"/>
      <c r="AT621" s="144"/>
      <c r="AU621" s="144"/>
      <c r="AY621" s="14"/>
      <c r="BE621" s="145"/>
      <c r="BF621" s="145"/>
      <c r="BG621" s="145"/>
      <c r="BH621" s="145"/>
      <c r="BI621" s="145"/>
      <c r="BJ621" s="14"/>
      <c r="BK621" s="145"/>
      <c r="BL621" s="14"/>
      <c r="BM621" s="144"/>
    </row>
    <row r="622" spans="1:65" s="12" customFormat="1" ht="23" hidden="1" customHeight="1">
      <c r="B622" s="169"/>
      <c r="C622" s="170"/>
      <c r="D622" s="171"/>
      <c r="E622" s="172"/>
      <c r="F622" s="172"/>
      <c r="G622" s="170"/>
      <c r="H622" s="170"/>
      <c r="I622" s="170"/>
      <c r="J622" s="173"/>
      <c r="L622" s="127"/>
      <c r="M622" s="131"/>
      <c r="N622" s="132"/>
      <c r="O622" s="132"/>
      <c r="P622" s="133"/>
      <c r="Q622" s="132"/>
      <c r="R622" s="133"/>
      <c r="S622" s="132"/>
      <c r="T622" s="134"/>
      <c r="AR622" s="128"/>
      <c r="AT622" s="135"/>
      <c r="AU622" s="135"/>
      <c r="AY622" s="128"/>
      <c r="BK622" s="136"/>
    </row>
    <row r="623" spans="1:65" s="2" customFormat="1" ht="33" hidden="1" customHeight="1">
      <c r="A623" s="26"/>
      <c r="B623" s="156"/>
      <c r="C623" s="157"/>
      <c r="D623" s="157"/>
      <c r="E623" s="158"/>
      <c r="F623" s="159"/>
      <c r="G623" s="160"/>
      <c r="H623" s="161"/>
      <c r="I623" s="162"/>
      <c r="J623" s="162"/>
      <c r="K623" s="139"/>
      <c r="L623" s="27"/>
      <c r="M623" s="140"/>
      <c r="N623" s="141"/>
      <c r="O623" s="142"/>
      <c r="P623" s="142"/>
      <c r="Q623" s="142"/>
      <c r="R623" s="142"/>
      <c r="S623" s="142"/>
      <c r="T623" s="143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R623" s="144"/>
      <c r="AT623" s="144"/>
      <c r="AU623" s="144"/>
      <c r="AY623" s="14"/>
      <c r="BE623" s="145"/>
      <c r="BF623" s="145"/>
      <c r="BG623" s="145"/>
      <c r="BH623" s="145"/>
      <c r="BI623" s="145"/>
      <c r="BJ623" s="14"/>
      <c r="BK623" s="145"/>
      <c r="BL623" s="14"/>
      <c r="BM623" s="144"/>
    </row>
    <row r="624" spans="1:65" s="2" customFormat="1" ht="24.25" hidden="1" customHeight="1">
      <c r="A624" s="26"/>
      <c r="B624" s="156"/>
      <c r="C624" s="157"/>
      <c r="D624" s="157"/>
      <c r="E624" s="158"/>
      <c r="F624" s="159"/>
      <c r="G624" s="160"/>
      <c r="H624" s="161"/>
      <c r="I624" s="162"/>
      <c r="J624" s="162"/>
      <c r="K624" s="139"/>
      <c r="L624" s="27"/>
      <c r="M624" s="140"/>
      <c r="N624" s="141"/>
      <c r="O624" s="142"/>
      <c r="P624" s="142"/>
      <c r="Q624" s="142"/>
      <c r="R624" s="142"/>
      <c r="S624" s="142"/>
      <c r="T624" s="143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R624" s="144"/>
      <c r="AT624" s="144"/>
      <c r="AU624" s="144"/>
      <c r="AY624" s="14"/>
      <c r="BE624" s="145"/>
      <c r="BF624" s="145"/>
      <c r="BG624" s="145"/>
      <c r="BH624" s="145"/>
      <c r="BI624" s="145"/>
      <c r="BJ624" s="14"/>
      <c r="BK624" s="145"/>
      <c r="BL624" s="14"/>
      <c r="BM624" s="144"/>
    </row>
    <row r="625" spans="1:65" s="12" customFormat="1" ht="23" hidden="1" customHeight="1">
      <c r="B625" s="169"/>
      <c r="C625" s="170"/>
      <c r="D625" s="171"/>
      <c r="E625" s="172"/>
      <c r="F625" s="172"/>
      <c r="G625" s="170"/>
      <c r="H625" s="170"/>
      <c r="I625" s="170"/>
      <c r="J625" s="173"/>
      <c r="L625" s="127"/>
      <c r="M625" s="131"/>
      <c r="N625" s="132"/>
      <c r="O625" s="132"/>
      <c r="P625" s="133"/>
      <c r="Q625" s="132"/>
      <c r="R625" s="133"/>
      <c r="S625" s="132"/>
      <c r="T625" s="134"/>
      <c r="AR625" s="128"/>
      <c r="AT625" s="135"/>
      <c r="AU625" s="135"/>
      <c r="AY625" s="128"/>
      <c r="BK625" s="136"/>
    </row>
    <row r="626" spans="1:65" s="2" customFormat="1" ht="24.25" hidden="1" customHeight="1">
      <c r="A626" s="26"/>
      <c r="B626" s="156"/>
      <c r="C626" s="157"/>
      <c r="D626" s="157"/>
      <c r="E626" s="158"/>
      <c r="F626" s="159"/>
      <c r="G626" s="160"/>
      <c r="H626" s="161"/>
      <c r="I626" s="162"/>
      <c r="J626" s="162"/>
      <c r="K626" s="139"/>
      <c r="L626" s="27"/>
      <c r="M626" s="140"/>
      <c r="N626" s="141"/>
      <c r="O626" s="142"/>
      <c r="P626" s="142"/>
      <c r="Q626" s="142"/>
      <c r="R626" s="142"/>
      <c r="S626" s="142"/>
      <c r="T626" s="143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R626" s="144"/>
      <c r="AT626" s="144"/>
      <c r="AU626" s="144"/>
      <c r="AY626" s="14"/>
      <c r="BE626" s="145"/>
      <c r="BF626" s="145"/>
      <c r="BG626" s="145"/>
      <c r="BH626" s="145"/>
      <c r="BI626" s="145"/>
      <c r="BJ626" s="14"/>
      <c r="BK626" s="145"/>
      <c r="BL626" s="14"/>
      <c r="BM626" s="144"/>
    </row>
    <row r="627" spans="1:65" s="2" customFormat="1" ht="24.25" hidden="1" customHeight="1">
      <c r="A627" s="26"/>
      <c r="B627" s="156"/>
      <c r="C627" s="163"/>
      <c r="D627" s="163"/>
      <c r="E627" s="164"/>
      <c r="F627" s="165"/>
      <c r="G627" s="166"/>
      <c r="H627" s="167"/>
      <c r="I627" s="168"/>
      <c r="J627" s="168"/>
      <c r="K627" s="146"/>
      <c r="L627" s="147"/>
      <c r="M627" s="148"/>
      <c r="N627" s="149"/>
      <c r="O627" s="142"/>
      <c r="P627" s="142"/>
      <c r="Q627" s="142"/>
      <c r="R627" s="142"/>
      <c r="S627" s="142"/>
      <c r="T627" s="143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R627" s="144"/>
      <c r="AT627" s="144"/>
      <c r="AU627" s="144"/>
      <c r="AY627" s="14"/>
      <c r="BE627" s="145"/>
      <c r="BF627" s="145"/>
      <c r="BG627" s="145"/>
      <c r="BH627" s="145"/>
      <c r="BI627" s="145"/>
      <c r="BJ627" s="14"/>
      <c r="BK627" s="145"/>
      <c r="BL627" s="14"/>
      <c r="BM627" s="144"/>
    </row>
    <row r="628" spans="1:65" s="2" customFormat="1" ht="33" hidden="1" customHeight="1">
      <c r="A628" s="26"/>
      <c r="B628" s="156"/>
      <c r="C628" s="157"/>
      <c r="D628" s="157"/>
      <c r="E628" s="158"/>
      <c r="F628" s="159"/>
      <c r="G628" s="160"/>
      <c r="H628" s="161"/>
      <c r="I628" s="162"/>
      <c r="J628" s="162"/>
      <c r="K628" s="139"/>
      <c r="L628" s="27"/>
      <c r="M628" s="140"/>
      <c r="N628" s="141"/>
      <c r="O628" s="142"/>
      <c r="P628" s="142"/>
      <c r="Q628" s="142"/>
      <c r="R628" s="142"/>
      <c r="S628" s="142"/>
      <c r="T628" s="143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R628" s="144"/>
      <c r="AT628" s="144"/>
      <c r="AU628" s="144"/>
      <c r="AY628" s="14"/>
      <c r="BE628" s="145"/>
      <c r="BF628" s="145"/>
      <c r="BG628" s="145"/>
      <c r="BH628" s="145"/>
      <c r="BI628" s="145"/>
      <c r="BJ628" s="14"/>
      <c r="BK628" s="145"/>
      <c r="BL628" s="14"/>
      <c r="BM628" s="144"/>
    </row>
    <row r="629" spans="1:65" s="2" customFormat="1" ht="21.75" hidden="1" customHeight="1">
      <c r="A629" s="26"/>
      <c r="B629" s="156"/>
      <c r="C629" s="163"/>
      <c r="D629" s="163"/>
      <c r="E629" s="164"/>
      <c r="F629" s="165"/>
      <c r="G629" s="166"/>
      <c r="H629" s="167"/>
      <c r="I629" s="168"/>
      <c r="J629" s="168"/>
      <c r="K629" s="146"/>
      <c r="L629" s="147"/>
      <c r="M629" s="148"/>
      <c r="N629" s="149"/>
      <c r="O629" s="142"/>
      <c r="P629" s="142"/>
      <c r="Q629" s="142"/>
      <c r="R629" s="142"/>
      <c r="S629" s="142"/>
      <c r="T629" s="143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R629" s="144"/>
      <c r="AT629" s="144"/>
      <c r="AU629" s="144"/>
      <c r="AY629" s="14"/>
      <c r="BE629" s="145"/>
      <c r="BF629" s="145"/>
      <c r="BG629" s="145"/>
      <c r="BH629" s="145"/>
      <c r="BI629" s="145"/>
      <c r="BJ629" s="14"/>
      <c r="BK629" s="145"/>
      <c r="BL629" s="14"/>
      <c r="BM629" s="144"/>
    </row>
    <row r="630" spans="1:65" s="2" customFormat="1" ht="24.25" hidden="1" customHeight="1">
      <c r="A630" s="26"/>
      <c r="B630" s="156"/>
      <c r="C630" s="157"/>
      <c r="D630" s="157"/>
      <c r="E630" s="158"/>
      <c r="F630" s="159"/>
      <c r="G630" s="160"/>
      <c r="H630" s="161"/>
      <c r="I630" s="162"/>
      <c r="J630" s="162"/>
      <c r="K630" s="139"/>
      <c r="L630" s="27"/>
      <c r="M630" s="140"/>
      <c r="N630" s="141"/>
      <c r="O630" s="142"/>
      <c r="P630" s="142"/>
      <c r="Q630" s="142"/>
      <c r="R630" s="142"/>
      <c r="S630" s="142"/>
      <c r="T630" s="143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R630" s="144"/>
      <c r="AT630" s="144"/>
      <c r="AU630" s="144"/>
      <c r="AY630" s="14"/>
      <c r="BE630" s="145"/>
      <c r="BF630" s="145"/>
      <c r="BG630" s="145"/>
      <c r="BH630" s="145"/>
      <c r="BI630" s="145"/>
      <c r="BJ630" s="14"/>
      <c r="BK630" s="145"/>
      <c r="BL630" s="14"/>
      <c r="BM630" s="144"/>
    </row>
    <row r="631" spans="1:65" s="2" customFormat="1" ht="21.75" hidden="1" customHeight="1">
      <c r="A631" s="26"/>
      <c r="B631" s="156"/>
      <c r="C631" s="163"/>
      <c r="D631" s="163"/>
      <c r="E631" s="164"/>
      <c r="F631" s="165"/>
      <c r="G631" s="166"/>
      <c r="H631" s="167"/>
      <c r="I631" s="168"/>
      <c r="J631" s="168"/>
      <c r="K631" s="146"/>
      <c r="L631" s="147"/>
      <c r="M631" s="148"/>
      <c r="N631" s="149"/>
      <c r="O631" s="142"/>
      <c r="P631" s="142"/>
      <c r="Q631" s="142"/>
      <c r="R631" s="142"/>
      <c r="S631" s="142"/>
      <c r="T631" s="143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R631" s="144"/>
      <c r="AT631" s="144"/>
      <c r="AU631" s="144"/>
      <c r="AY631" s="14"/>
      <c r="BE631" s="145"/>
      <c r="BF631" s="145"/>
      <c r="BG631" s="145"/>
      <c r="BH631" s="145"/>
      <c r="BI631" s="145"/>
      <c r="BJ631" s="14"/>
      <c r="BK631" s="145"/>
      <c r="BL631" s="14"/>
      <c r="BM631" s="144"/>
    </row>
    <row r="632" spans="1:65" s="2" customFormat="1" ht="24.25" hidden="1" customHeight="1">
      <c r="A632" s="26"/>
      <c r="B632" s="156"/>
      <c r="C632" s="157"/>
      <c r="D632" s="157"/>
      <c r="E632" s="158"/>
      <c r="F632" s="159"/>
      <c r="G632" s="160"/>
      <c r="H632" s="161"/>
      <c r="I632" s="162"/>
      <c r="J632" s="162"/>
      <c r="K632" s="139"/>
      <c r="L632" s="27"/>
      <c r="M632" s="140"/>
      <c r="N632" s="141"/>
      <c r="O632" s="142"/>
      <c r="P632" s="142"/>
      <c r="Q632" s="142"/>
      <c r="R632" s="142"/>
      <c r="S632" s="142"/>
      <c r="T632" s="143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R632" s="144"/>
      <c r="AT632" s="144"/>
      <c r="AU632" s="144"/>
      <c r="AY632" s="14"/>
      <c r="BE632" s="145"/>
      <c r="BF632" s="145"/>
      <c r="BG632" s="145"/>
      <c r="BH632" s="145"/>
      <c r="BI632" s="145"/>
      <c r="BJ632" s="14"/>
      <c r="BK632" s="145"/>
      <c r="BL632" s="14"/>
      <c r="BM632" s="144"/>
    </row>
    <row r="633" spans="1:65" s="2" customFormat="1" ht="16.5" hidden="1" customHeight="1">
      <c r="A633" s="26"/>
      <c r="B633" s="156"/>
      <c r="C633" s="157"/>
      <c r="D633" s="157"/>
      <c r="E633" s="158"/>
      <c r="F633" s="159"/>
      <c r="G633" s="160"/>
      <c r="H633" s="161"/>
      <c r="I633" s="162"/>
      <c r="J633" s="162"/>
      <c r="K633" s="139"/>
      <c r="L633" s="27"/>
      <c r="M633" s="140"/>
      <c r="N633" s="141"/>
      <c r="O633" s="142"/>
      <c r="P633" s="142"/>
      <c r="Q633" s="142"/>
      <c r="R633" s="142"/>
      <c r="S633" s="142"/>
      <c r="T633" s="143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R633" s="144"/>
      <c r="AT633" s="144"/>
      <c r="AU633" s="144"/>
      <c r="AY633" s="14"/>
      <c r="BE633" s="145"/>
      <c r="BF633" s="145"/>
      <c r="BG633" s="145"/>
      <c r="BH633" s="145"/>
      <c r="BI633" s="145"/>
      <c r="BJ633" s="14"/>
      <c r="BK633" s="145"/>
      <c r="BL633" s="14"/>
      <c r="BM633" s="144"/>
    </row>
    <row r="634" spans="1:65" s="2" customFormat="1" ht="16.5" hidden="1" customHeight="1">
      <c r="A634" s="26"/>
      <c r="B634" s="156"/>
      <c r="C634" s="163"/>
      <c r="D634" s="163"/>
      <c r="E634" s="164"/>
      <c r="F634" s="165"/>
      <c r="G634" s="166"/>
      <c r="H634" s="167"/>
      <c r="I634" s="168"/>
      <c r="J634" s="168"/>
      <c r="K634" s="146"/>
      <c r="L634" s="147"/>
      <c r="M634" s="148"/>
      <c r="N634" s="149"/>
      <c r="O634" s="142"/>
      <c r="P634" s="142"/>
      <c r="Q634" s="142"/>
      <c r="R634" s="142"/>
      <c r="S634" s="142"/>
      <c r="T634" s="143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R634" s="144"/>
      <c r="AT634" s="144"/>
      <c r="AU634" s="144"/>
      <c r="AY634" s="14"/>
      <c r="BE634" s="145"/>
      <c r="BF634" s="145"/>
      <c r="BG634" s="145"/>
      <c r="BH634" s="145"/>
      <c r="BI634" s="145"/>
      <c r="BJ634" s="14"/>
      <c r="BK634" s="145"/>
      <c r="BL634" s="14"/>
      <c r="BM634" s="144"/>
    </row>
    <row r="635" spans="1:65" s="2" customFormat="1" ht="24.25" hidden="1" customHeight="1">
      <c r="A635" s="26"/>
      <c r="B635" s="156"/>
      <c r="C635" s="157"/>
      <c r="D635" s="157"/>
      <c r="E635" s="158"/>
      <c r="F635" s="159"/>
      <c r="G635" s="160"/>
      <c r="H635" s="161"/>
      <c r="I635" s="162"/>
      <c r="J635" s="162"/>
      <c r="K635" s="139"/>
      <c r="L635" s="27"/>
      <c r="M635" s="140"/>
      <c r="N635" s="141"/>
      <c r="O635" s="142"/>
      <c r="P635" s="142"/>
      <c r="Q635" s="142"/>
      <c r="R635" s="142"/>
      <c r="S635" s="142"/>
      <c r="T635" s="143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R635" s="144"/>
      <c r="AT635" s="144"/>
      <c r="AU635" s="144"/>
      <c r="AY635" s="14"/>
      <c r="BE635" s="145"/>
      <c r="BF635" s="145"/>
      <c r="BG635" s="145"/>
      <c r="BH635" s="145"/>
      <c r="BI635" s="145"/>
      <c r="BJ635" s="14"/>
      <c r="BK635" s="145"/>
      <c r="BL635" s="14"/>
      <c r="BM635" s="144"/>
    </row>
    <row r="636" spans="1:65" s="2" customFormat="1" ht="24.25" hidden="1" customHeight="1">
      <c r="A636" s="26"/>
      <c r="B636" s="156"/>
      <c r="C636" s="157"/>
      <c r="D636" s="157"/>
      <c r="E636" s="158"/>
      <c r="F636" s="159"/>
      <c r="G636" s="160"/>
      <c r="H636" s="161"/>
      <c r="I636" s="162"/>
      <c r="J636" s="162"/>
      <c r="K636" s="139"/>
      <c r="L636" s="27"/>
      <c r="M636" s="140"/>
      <c r="N636" s="141"/>
      <c r="O636" s="142"/>
      <c r="P636" s="142"/>
      <c r="Q636" s="142"/>
      <c r="R636" s="142"/>
      <c r="S636" s="142"/>
      <c r="T636" s="143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R636" s="144"/>
      <c r="AT636" s="144"/>
      <c r="AU636" s="144"/>
      <c r="AY636" s="14"/>
      <c r="BE636" s="145"/>
      <c r="BF636" s="145"/>
      <c r="BG636" s="145"/>
      <c r="BH636" s="145"/>
      <c r="BI636" s="145"/>
      <c r="BJ636" s="14"/>
      <c r="BK636" s="145"/>
      <c r="BL636" s="14"/>
      <c r="BM636" s="144"/>
    </row>
    <row r="637" spans="1:65" s="2" customFormat="1" ht="16.5" hidden="1" customHeight="1">
      <c r="A637" s="26"/>
      <c r="B637" s="156"/>
      <c r="C637" s="163"/>
      <c r="D637" s="163"/>
      <c r="E637" s="164"/>
      <c r="F637" s="165"/>
      <c r="G637" s="166"/>
      <c r="H637" s="167"/>
      <c r="I637" s="168"/>
      <c r="J637" s="168"/>
      <c r="K637" s="146"/>
      <c r="L637" s="147"/>
      <c r="M637" s="148"/>
      <c r="N637" s="149"/>
      <c r="O637" s="142"/>
      <c r="P637" s="142"/>
      <c r="Q637" s="142"/>
      <c r="R637" s="142"/>
      <c r="S637" s="142"/>
      <c r="T637" s="143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R637" s="144"/>
      <c r="AT637" s="144"/>
      <c r="AU637" s="144"/>
      <c r="AY637" s="14"/>
      <c r="BE637" s="145"/>
      <c r="BF637" s="145"/>
      <c r="BG637" s="145"/>
      <c r="BH637" s="145"/>
      <c r="BI637" s="145"/>
      <c r="BJ637" s="14"/>
      <c r="BK637" s="145"/>
      <c r="BL637" s="14"/>
      <c r="BM637" s="144"/>
    </row>
    <row r="638" spans="1:65" s="2" customFormat="1" ht="16.5" hidden="1" customHeight="1">
      <c r="A638" s="26"/>
      <c r="B638" s="156"/>
      <c r="C638" s="163"/>
      <c r="D638" s="163"/>
      <c r="E638" s="164"/>
      <c r="F638" s="165"/>
      <c r="G638" s="166"/>
      <c r="H638" s="167"/>
      <c r="I638" s="168"/>
      <c r="J638" s="168"/>
      <c r="K638" s="146"/>
      <c r="L638" s="147"/>
      <c r="M638" s="148"/>
      <c r="N638" s="149"/>
      <c r="O638" s="142"/>
      <c r="P638" s="142"/>
      <c r="Q638" s="142"/>
      <c r="R638" s="142"/>
      <c r="S638" s="142"/>
      <c r="T638" s="143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R638" s="144"/>
      <c r="AT638" s="144"/>
      <c r="AU638" s="144"/>
      <c r="AY638" s="14"/>
      <c r="BE638" s="145"/>
      <c r="BF638" s="145"/>
      <c r="BG638" s="145"/>
      <c r="BH638" s="145"/>
      <c r="BI638" s="145"/>
      <c r="BJ638" s="14"/>
      <c r="BK638" s="145"/>
      <c r="BL638" s="14"/>
      <c r="BM638" s="144"/>
    </row>
    <row r="639" spans="1:65" s="2" customFormat="1" ht="16.5" hidden="1" customHeight="1">
      <c r="A639" s="26"/>
      <c r="B639" s="156"/>
      <c r="C639" s="163"/>
      <c r="D639" s="163"/>
      <c r="E639" s="164"/>
      <c r="F639" s="165"/>
      <c r="G639" s="166"/>
      <c r="H639" s="167"/>
      <c r="I639" s="168"/>
      <c r="J639" s="168"/>
      <c r="K639" s="146"/>
      <c r="L639" s="147"/>
      <c r="M639" s="148"/>
      <c r="N639" s="149"/>
      <c r="O639" s="142"/>
      <c r="P639" s="142"/>
      <c r="Q639" s="142"/>
      <c r="R639" s="142"/>
      <c r="S639" s="142"/>
      <c r="T639" s="143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R639" s="144"/>
      <c r="AT639" s="144"/>
      <c r="AU639" s="144"/>
      <c r="AY639" s="14"/>
      <c r="BE639" s="145"/>
      <c r="BF639" s="145"/>
      <c r="BG639" s="145"/>
      <c r="BH639" s="145"/>
      <c r="BI639" s="145"/>
      <c r="BJ639" s="14"/>
      <c r="BK639" s="145"/>
      <c r="BL639" s="14"/>
      <c r="BM639" s="144"/>
    </row>
    <row r="640" spans="1:65" s="2" customFormat="1" ht="16.5" hidden="1" customHeight="1">
      <c r="A640" s="26"/>
      <c r="B640" s="156"/>
      <c r="C640" s="163"/>
      <c r="D640" s="163"/>
      <c r="E640" s="164"/>
      <c r="F640" s="165"/>
      <c r="G640" s="166"/>
      <c r="H640" s="167"/>
      <c r="I640" s="168"/>
      <c r="J640" s="168"/>
      <c r="K640" s="146"/>
      <c r="L640" s="147"/>
      <c r="M640" s="148"/>
      <c r="N640" s="149"/>
      <c r="O640" s="142"/>
      <c r="P640" s="142"/>
      <c r="Q640" s="142"/>
      <c r="R640" s="142"/>
      <c r="S640" s="142"/>
      <c r="T640" s="143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R640" s="144"/>
      <c r="AT640" s="144"/>
      <c r="AU640" s="144"/>
      <c r="AY640" s="14"/>
      <c r="BE640" s="145"/>
      <c r="BF640" s="145"/>
      <c r="BG640" s="145"/>
      <c r="BH640" s="145"/>
      <c r="BI640" s="145"/>
      <c r="BJ640" s="14"/>
      <c r="BK640" s="145"/>
      <c r="BL640" s="14"/>
      <c r="BM640" s="144"/>
    </row>
    <row r="641" spans="1:65" s="2" customFormat="1" ht="24.25" hidden="1" customHeight="1">
      <c r="A641" s="26"/>
      <c r="B641" s="156"/>
      <c r="C641" s="163"/>
      <c r="D641" s="163"/>
      <c r="E641" s="164"/>
      <c r="F641" s="165"/>
      <c r="G641" s="166"/>
      <c r="H641" s="167"/>
      <c r="I641" s="168"/>
      <c r="J641" s="168"/>
      <c r="K641" s="146"/>
      <c r="L641" s="147"/>
      <c r="M641" s="148"/>
      <c r="N641" s="149"/>
      <c r="O641" s="142"/>
      <c r="P641" s="142"/>
      <c r="Q641" s="142"/>
      <c r="R641" s="142"/>
      <c r="S641" s="142"/>
      <c r="T641" s="143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R641" s="144"/>
      <c r="AT641" s="144"/>
      <c r="AU641" s="144"/>
      <c r="AY641" s="14"/>
      <c r="BE641" s="145"/>
      <c r="BF641" s="145"/>
      <c r="BG641" s="145"/>
      <c r="BH641" s="145"/>
      <c r="BI641" s="145"/>
      <c r="BJ641" s="14"/>
      <c r="BK641" s="145"/>
      <c r="BL641" s="14"/>
      <c r="BM641" s="144"/>
    </row>
    <row r="642" spans="1:65" s="2" customFormat="1" ht="16.5" hidden="1" customHeight="1">
      <c r="A642" s="26"/>
      <c r="B642" s="156"/>
      <c r="C642" s="163"/>
      <c r="D642" s="163"/>
      <c r="E642" s="164"/>
      <c r="F642" s="165"/>
      <c r="G642" s="166"/>
      <c r="H642" s="167"/>
      <c r="I642" s="168"/>
      <c r="J642" s="168"/>
      <c r="K642" s="146"/>
      <c r="L642" s="147"/>
      <c r="M642" s="148"/>
      <c r="N642" s="149"/>
      <c r="O642" s="142"/>
      <c r="P642" s="142"/>
      <c r="Q642" s="142"/>
      <c r="R642" s="142"/>
      <c r="S642" s="142"/>
      <c r="T642" s="143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R642" s="144"/>
      <c r="AT642" s="144"/>
      <c r="AU642" s="144"/>
      <c r="AY642" s="14"/>
      <c r="BE642" s="145"/>
      <c r="BF642" s="145"/>
      <c r="BG642" s="145"/>
      <c r="BH642" s="145"/>
      <c r="BI642" s="145"/>
      <c r="BJ642" s="14"/>
      <c r="BK642" s="145"/>
      <c r="BL642" s="14"/>
      <c r="BM642" s="144"/>
    </row>
    <row r="643" spans="1:65" s="2" customFormat="1" ht="16.5" hidden="1" customHeight="1">
      <c r="A643" s="26"/>
      <c r="B643" s="156"/>
      <c r="C643" s="163"/>
      <c r="D643" s="163"/>
      <c r="E643" s="164"/>
      <c r="F643" s="165"/>
      <c r="G643" s="166"/>
      <c r="H643" s="167"/>
      <c r="I643" s="168"/>
      <c r="J643" s="168"/>
      <c r="K643" s="146"/>
      <c r="L643" s="147"/>
      <c r="M643" s="148"/>
      <c r="N643" s="149"/>
      <c r="O643" s="142"/>
      <c r="P643" s="142"/>
      <c r="Q643" s="142"/>
      <c r="R643" s="142"/>
      <c r="S643" s="142"/>
      <c r="T643" s="143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R643" s="144"/>
      <c r="AT643" s="144"/>
      <c r="AU643" s="144"/>
      <c r="AY643" s="14"/>
      <c r="BE643" s="145"/>
      <c r="BF643" s="145"/>
      <c r="BG643" s="145"/>
      <c r="BH643" s="145"/>
      <c r="BI643" s="145"/>
      <c r="BJ643" s="14"/>
      <c r="BK643" s="145"/>
      <c r="BL643" s="14"/>
      <c r="BM643" s="144"/>
    </row>
    <row r="644" spans="1:65" s="2" customFormat="1" ht="16.5" hidden="1" customHeight="1">
      <c r="A644" s="26"/>
      <c r="B644" s="156"/>
      <c r="C644" s="163"/>
      <c r="D644" s="163"/>
      <c r="E644" s="164"/>
      <c r="F644" s="165"/>
      <c r="G644" s="166"/>
      <c r="H644" s="167"/>
      <c r="I644" s="168"/>
      <c r="J644" s="168"/>
      <c r="K644" s="146"/>
      <c r="L644" s="147"/>
      <c r="M644" s="148"/>
      <c r="N644" s="149"/>
      <c r="O644" s="142"/>
      <c r="P644" s="142"/>
      <c r="Q644" s="142"/>
      <c r="R644" s="142"/>
      <c r="S644" s="142"/>
      <c r="T644" s="143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R644" s="144"/>
      <c r="AT644" s="144"/>
      <c r="AU644" s="144"/>
      <c r="AY644" s="14"/>
      <c r="BE644" s="145"/>
      <c r="BF644" s="145"/>
      <c r="BG644" s="145"/>
      <c r="BH644" s="145"/>
      <c r="BI644" s="145"/>
      <c r="BJ644" s="14"/>
      <c r="BK644" s="145"/>
      <c r="BL644" s="14"/>
      <c r="BM644" s="144"/>
    </row>
    <row r="645" spans="1:65" s="2" customFormat="1" ht="24.25" hidden="1" customHeight="1">
      <c r="A645" s="26"/>
      <c r="B645" s="156"/>
      <c r="C645" s="157"/>
      <c r="D645" s="157"/>
      <c r="E645" s="158"/>
      <c r="F645" s="159"/>
      <c r="G645" s="160"/>
      <c r="H645" s="161"/>
      <c r="I645" s="162"/>
      <c r="J645" s="162"/>
      <c r="K645" s="139"/>
      <c r="L645" s="27"/>
      <c r="M645" s="140"/>
      <c r="N645" s="141"/>
      <c r="O645" s="142"/>
      <c r="P645" s="142"/>
      <c r="Q645" s="142"/>
      <c r="R645" s="142"/>
      <c r="S645" s="142"/>
      <c r="T645" s="143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R645" s="144"/>
      <c r="AT645" s="144"/>
      <c r="AU645" s="144"/>
      <c r="AY645" s="14"/>
      <c r="BE645" s="145"/>
      <c r="BF645" s="145"/>
      <c r="BG645" s="145"/>
      <c r="BH645" s="145"/>
      <c r="BI645" s="145"/>
      <c r="BJ645" s="14"/>
      <c r="BK645" s="145"/>
      <c r="BL645" s="14"/>
      <c r="BM645" s="144"/>
    </row>
    <row r="646" spans="1:65" s="2" customFormat="1" ht="24.25" hidden="1" customHeight="1">
      <c r="A646" s="26"/>
      <c r="B646" s="156"/>
      <c r="C646" s="163"/>
      <c r="D646" s="163"/>
      <c r="E646" s="164"/>
      <c r="F646" s="165"/>
      <c r="G646" s="166"/>
      <c r="H646" s="167"/>
      <c r="I646" s="168"/>
      <c r="J646" s="168"/>
      <c r="K646" s="146"/>
      <c r="L646" s="147"/>
      <c r="M646" s="148"/>
      <c r="N646" s="149"/>
      <c r="O646" s="142"/>
      <c r="P646" s="142"/>
      <c r="Q646" s="142"/>
      <c r="R646" s="142"/>
      <c r="S646" s="142"/>
      <c r="T646" s="143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R646" s="144"/>
      <c r="AT646" s="144"/>
      <c r="AU646" s="144"/>
      <c r="AY646" s="14"/>
      <c r="BE646" s="145"/>
      <c r="BF646" s="145"/>
      <c r="BG646" s="145"/>
      <c r="BH646" s="145"/>
      <c r="BI646" s="145"/>
      <c r="BJ646" s="14"/>
      <c r="BK646" s="145"/>
      <c r="BL646" s="14"/>
      <c r="BM646" s="144"/>
    </row>
    <row r="647" spans="1:65" s="2" customFormat="1" ht="24.25" hidden="1" customHeight="1">
      <c r="A647" s="26"/>
      <c r="B647" s="156"/>
      <c r="C647" s="163"/>
      <c r="D647" s="163"/>
      <c r="E647" s="164"/>
      <c r="F647" s="165"/>
      <c r="G647" s="166"/>
      <c r="H647" s="167"/>
      <c r="I647" s="168"/>
      <c r="J647" s="168"/>
      <c r="K647" s="146"/>
      <c r="L647" s="147"/>
      <c r="M647" s="148"/>
      <c r="N647" s="149"/>
      <c r="O647" s="142"/>
      <c r="P647" s="142"/>
      <c r="Q647" s="142"/>
      <c r="R647" s="142"/>
      <c r="S647" s="142"/>
      <c r="T647" s="143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R647" s="144"/>
      <c r="AT647" s="144"/>
      <c r="AU647" s="144"/>
      <c r="AY647" s="14"/>
      <c r="BE647" s="145"/>
      <c r="BF647" s="145"/>
      <c r="BG647" s="145"/>
      <c r="BH647" s="145"/>
      <c r="BI647" s="145"/>
      <c r="BJ647" s="14"/>
      <c r="BK647" s="145"/>
      <c r="BL647" s="14"/>
      <c r="BM647" s="144"/>
    </row>
    <row r="648" spans="1:65" s="2" customFormat="1" ht="24.25" hidden="1" customHeight="1">
      <c r="A648" s="26"/>
      <c r="B648" s="156"/>
      <c r="C648" s="163"/>
      <c r="D648" s="163"/>
      <c r="E648" s="164"/>
      <c r="F648" s="165"/>
      <c r="G648" s="166"/>
      <c r="H648" s="167"/>
      <c r="I648" s="168"/>
      <c r="J648" s="168"/>
      <c r="K648" s="146"/>
      <c r="L648" s="147"/>
      <c r="M648" s="148"/>
      <c r="N648" s="149"/>
      <c r="O648" s="142"/>
      <c r="P648" s="142"/>
      <c r="Q648" s="142"/>
      <c r="R648" s="142"/>
      <c r="S648" s="142"/>
      <c r="T648" s="143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R648" s="144"/>
      <c r="AT648" s="144"/>
      <c r="AU648" s="144"/>
      <c r="AY648" s="14"/>
      <c r="BE648" s="145"/>
      <c r="BF648" s="145"/>
      <c r="BG648" s="145"/>
      <c r="BH648" s="145"/>
      <c r="BI648" s="145"/>
      <c r="BJ648" s="14"/>
      <c r="BK648" s="145"/>
      <c r="BL648" s="14"/>
      <c r="BM648" s="144"/>
    </row>
    <row r="649" spans="1:65" s="2" customFormat="1" ht="16.5" hidden="1" customHeight="1">
      <c r="A649" s="26"/>
      <c r="B649" s="156"/>
      <c r="C649" s="157"/>
      <c r="D649" s="157"/>
      <c r="E649" s="158"/>
      <c r="F649" s="159"/>
      <c r="G649" s="160"/>
      <c r="H649" s="161"/>
      <c r="I649" s="162"/>
      <c r="J649" s="162"/>
      <c r="K649" s="139"/>
      <c r="L649" s="27"/>
      <c r="M649" s="140"/>
      <c r="N649" s="141"/>
      <c r="O649" s="142"/>
      <c r="P649" s="142"/>
      <c r="Q649" s="142"/>
      <c r="R649" s="142"/>
      <c r="S649" s="142"/>
      <c r="T649" s="143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R649" s="144"/>
      <c r="AT649" s="144"/>
      <c r="AU649" s="144"/>
      <c r="AY649" s="14"/>
      <c r="BE649" s="145"/>
      <c r="BF649" s="145"/>
      <c r="BG649" s="145"/>
      <c r="BH649" s="145"/>
      <c r="BI649" s="145"/>
      <c r="BJ649" s="14"/>
      <c r="BK649" s="145"/>
      <c r="BL649" s="14"/>
      <c r="BM649" s="144"/>
    </row>
    <row r="650" spans="1:65" s="2" customFormat="1" ht="16.5" hidden="1" customHeight="1">
      <c r="A650" s="26"/>
      <c r="B650" s="156"/>
      <c r="C650" s="163"/>
      <c r="D650" s="163"/>
      <c r="E650" s="164"/>
      <c r="F650" s="165"/>
      <c r="G650" s="166"/>
      <c r="H650" s="167"/>
      <c r="I650" s="168"/>
      <c r="J650" s="168"/>
      <c r="K650" s="146"/>
      <c r="L650" s="147"/>
      <c r="M650" s="148"/>
      <c r="N650" s="149"/>
      <c r="O650" s="142"/>
      <c r="P650" s="142"/>
      <c r="Q650" s="142"/>
      <c r="R650" s="142"/>
      <c r="S650" s="142"/>
      <c r="T650" s="143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R650" s="144"/>
      <c r="AT650" s="144"/>
      <c r="AU650" s="144"/>
      <c r="AY650" s="14"/>
      <c r="BE650" s="145"/>
      <c r="BF650" s="145"/>
      <c r="BG650" s="145"/>
      <c r="BH650" s="145"/>
      <c r="BI650" s="145"/>
      <c r="BJ650" s="14"/>
      <c r="BK650" s="145"/>
      <c r="BL650" s="14"/>
      <c r="BM650" s="144"/>
    </row>
    <row r="651" spans="1:65" s="2" customFormat="1" ht="33" hidden="1" customHeight="1">
      <c r="A651" s="26"/>
      <c r="B651" s="156"/>
      <c r="C651" s="157"/>
      <c r="D651" s="157"/>
      <c r="E651" s="158"/>
      <c r="F651" s="159"/>
      <c r="G651" s="160"/>
      <c r="H651" s="161"/>
      <c r="I651" s="162"/>
      <c r="J651" s="162"/>
      <c r="K651" s="139"/>
      <c r="L651" s="27"/>
      <c r="M651" s="140"/>
      <c r="N651" s="141"/>
      <c r="O651" s="142"/>
      <c r="P651" s="142"/>
      <c r="Q651" s="142"/>
      <c r="R651" s="142"/>
      <c r="S651" s="142"/>
      <c r="T651" s="143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R651" s="144"/>
      <c r="AT651" s="144"/>
      <c r="AU651" s="144"/>
      <c r="AY651" s="14"/>
      <c r="BE651" s="145"/>
      <c r="BF651" s="145"/>
      <c r="BG651" s="145"/>
      <c r="BH651" s="145"/>
      <c r="BI651" s="145"/>
      <c r="BJ651" s="14"/>
      <c r="BK651" s="145"/>
      <c r="BL651" s="14"/>
      <c r="BM651" s="144"/>
    </row>
    <row r="652" spans="1:65" s="2" customFormat="1" ht="24.25" hidden="1" customHeight="1">
      <c r="A652" s="26"/>
      <c r="B652" s="156"/>
      <c r="C652" s="157"/>
      <c r="D652" s="157"/>
      <c r="E652" s="158"/>
      <c r="F652" s="159"/>
      <c r="G652" s="160"/>
      <c r="H652" s="161"/>
      <c r="I652" s="162"/>
      <c r="J652" s="162"/>
      <c r="K652" s="139"/>
      <c r="L652" s="27"/>
      <c r="M652" s="140"/>
      <c r="N652" s="141"/>
      <c r="O652" s="142"/>
      <c r="P652" s="142"/>
      <c r="Q652" s="142"/>
      <c r="R652" s="142"/>
      <c r="S652" s="142"/>
      <c r="T652" s="143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R652" s="144"/>
      <c r="AT652" s="144"/>
      <c r="AU652" s="144"/>
      <c r="AY652" s="14"/>
      <c r="BE652" s="145"/>
      <c r="BF652" s="145"/>
      <c r="BG652" s="145"/>
      <c r="BH652" s="145"/>
      <c r="BI652" s="145"/>
      <c r="BJ652" s="14"/>
      <c r="BK652" s="145"/>
      <c r="BL652" s="14"/>
      <c r="BM652" s="144"/>
    </row>
    <row r="653" spans="1:65" s="2" customFormat="1" ht="24.25" hidden="1" customHeight="1">
      <c r="A653" s="26"/>
      <c r="B653" s="156"/>
      <c r="C653" s="157"/>
      <c r="D653" s="157"/>
      <c r="E653" s="158"/>
      <c r="F653" s="159"/>
      <c r="G653" s="160"/>
      <c r="H653" s="161"/>
      <c r="I653" s="162"/>
      <c r="J653" s="162"/>
      <c r="K653" s="139"/>
      <c r="L653" s="27"/>
      <c r="M653" s="140"/>
      <c r="N653" s="141"/>
      <c r="O653" s="142"/>
      <c r="P653" s="142"/>
      <c r="Q653" s="142"/>
      <c r="R653" s="142"/>
      <c r="S653" s="142"/>
      <c r="T653" s="143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R653" s="144"/>
      <c r="AT653" s="144"/>
      <c r="AU653" s="144"/>
      <c r="AY653" s="14"/>
      <c r="BE653" s="145"/>
      <c r="BF653" s="145"/>
      <c r="BG653" s="145"/>
      <c r="BH653" s="145"/>
      <c r="BI653" s="145"/>
      <c r="BJ653" s="14"/>
      <c r="BK653" s="145"/>
      <c r="BL653" s="14"/>
      <c r="BM653" s="144"/>
    </row>
    <row r="654" spans="1:65" s="2" customFormat="1" ht="21.75" hidden="1" customHeight="1">
      <c r="A654" s="26"/>
      <c r="B654" s="156"/>
      <c r="C654" s="157"/>
      <c r="D654" s="157"/>
      <c r="E654" s="158"/>
      <c r="F654" s="159"/>
      <c r="G654" s="160"/>
      <c r="H654" s="161"/>
      <c r="I654" s="162"/>
      <c r="J654" s="162"/>
      <c r="K654" s="139"/>
      <c r="L654" s="27"/>
      <c r="M654" s="140"/>
      <c r="N654" s="141"/>
      <c r="O654" s="142"/>
      <c r="P654" s="142"/>
      <c r="Q654" s="142"/>
      <c r="R654" s="142"/>
      <c r="S654" s="142"/>
      <c r="T654" s="143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R654" s="144"/>
      <c r="AT654" s="144"/>
      <c r="AU654" s="144"/>
      <c r="AY654" s="14"/>
      <c r="BE654" s="145"/>
      <c r="BF654" s="145"/>
      <c r="BG654" s="145"/>
      <c r="BH654" s="145"/>
      <c r="BI654" s="145"/>
      <c r="BJ654" s="14"/>
      <c r="BK654" s="145"/>
      <c r="BL654" s="14"/>
      <c r="BM654" s="144"/>
    </row>
    <row r="655" spans="1:65" s="2" customFormat="1" ht="24.25" hidden="1" customHeight="1">
      <c r="A655" s="26"/>
      <c r="B655" s="156"/>
      <c r="C655" s="157"/>
      <c r="D655" s="157"/>
      <c r="E655" s="158"/>
      <c r="F655" s="159"/>
      <c r="G655" s="160"/>
      <c r="H655" s="161"/>
      <c r="I655" s="162"/>
      <c r="J655" s="162"/>
      <c r="K655" s="139"/>
      <c r="L655" s="27"/>
      <c r="M655" s="140"/>
      <c r="N655" s="141"/>
      <c r="O655" s="142"/>
      <c r="P655" s="142"/>
      <c r="Q655" s="142"/>
      <c r="R655" s="142"/>
      <c r="S655" s="142"/>
      <c r="T655" s="143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R655" s="144"/>
      <c r="AT655" s="144"/>
      <c r="AU655" s="144"/>
      <c r="AY655" s="14"/>
      <c r="BE655" s="145"/>
      <c r="BF655" s="145"/>
      <c r="BG655" s="145"/>
      <c r="BH655" s="145"/>
      <c r="BI655" s="145"/>
      <c r="BJ655" s="14"/>
      <c r="BK655" s="145"/>
      <c r="BL655" s="14"/>
      <c r="BM655" s="144"/>
    </row>
    <row r="656" spans="1:65" s="2" customFormat="1" ht="24.25" hidden="1" customHeight="1">
      <c r="A656" s="26"/>
      <c r="B656" s="156"/>
      <c r="C656" s="157"/>
      <c r="D656" s="157"/>
      <c r="E656" s="158"/>
      <c r="F656" s="159"/>
      <c r="G656" s="160"/>
      <c r="H656" s="161"/>
      <c r="I656" s="162"/>
      <c r="J656" s="162"/>
      <c r="K656" s="139"/>
      <c r="L656" s="27"/>
      <c r="M656" s="140"/>
      <c r="N656" s="141"/>
      <c r="O656" s="142"/>
      <c r="P656" s="142"/>
      <c r="Q656" s="142"/>
      <c r="R656" s="142"/>
      <c r="S656" s="142"/>
      <c r="T656" s="143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R656" s="144"/>
      <c r="AT656" s="144"/>
      <c r="AU656" s="144"/>
      <c r="AY656" s="14"/>
      <c r="BE656" s="145"/>
      <c r="BF656" s="145"/>
      <c r="BG656" s="145"/>
      <c r="BH656" s="145"/>
      <c r="BI656" s="145"/>
      <c r="BJ656" s="14"/>
      <c r="BK656" s="145"/>
      <c r="BL656" s="14"/>
      <c r="BM656" s="144"/>
    </row>
    <row r="657" spans="1:65" s="2" customFormat="1" ht="16.5" hidden="1" customHeight="1">
      <c r="A657" s="26"/>
      <c r="B657" s="156"/>
      <c r="C657" s="163"/>
      <c r="D657" s="163"/>
      <c r="E657" s="164"/>
      <c r="F657" s="165"/>
      <c r="G657" s="166"/>
      <c r="H657" s="167"/>
      <c r="I657" s="168"/>
      <c r="J657" s="168"/>
      <c r="K657" s="146"/>
      <c r="L657" s="147"/>
      <c r="M657" s="148"/>
      <c r="N657" s="149"/>
      <c r="O657" s="142"/>
      <c r="P657" s="142"/>
      <c r="Q657" s="142"/>
      <c r="R657" s="142"/>
      <c r="S657" s="142"/>
      <c r="T657" s="143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R657" s="144"/>
      <c r="AT657" s="144"/>
      <c r="AU657" s="144"/>
      <c r="AY657" s="14"/>
      <c r="BE657" s="145"/>
      <c r="BF657" s="145"/>
      <c r="BG657" s="145"/>
      <c r="BH657" s="145"/>
      <c r="BI657" s="145"/>
      <c r="BJ657" s="14"/>
      <c r="BK657" s="145"/>
      <c r="BL657" s="14"/>
      <c r="BM657" s="144"/>
    </row>
    <row r="658" spans="1:65" s="12" customFormat="1" ht="23" hidden="1" customHeight="1">
      <c r="B658" s="169"/>
      <c r="C658" s="170"/>
      <c r="D658" s="171"/>
      <c r="E658" s="172"/>
      <c r="F658" s="172"/>
      <c r="G658" s="170"/>
      <c r="H658" s="170"/>
      <c r="I658" s="170"/>
      <c r="J658" s="173"/>
      <c r="L658" s="127"/>
      <c r="M658" s="131"/>
      <c r="N658" s="132"/>
      <c r="O658" s="132"/>
      <c r="P658" s="133"/>
      <c r="Q658" s="132"/>
      <c r="R658" s="133"/>
      <c r="S658" s="132"/>
      <c r="T658" s="134"/>
      <c r="AR658" s="128"/>
      <c r="AT658" s="135"/>
      <c r="AU658" s="135"/>
      <c r="AY658" s="128"/>
      <c r="BK658" s="136"/>
    </row>
    <row r="659" spans="1:65" s="2" customFormat="1" ht="24.25" hidden="1" customHeight="1">
      <c r="A659" s="26"/>
      <c r="B659" s="156"/>
      <c r="C659" s="157"/>
      <c r="D659" s="157"/>
      <c r="E659" s="158"/>
      <c r="F659" s="159"/>
      <c r="G659" s="160"/>
      <c r="H659" s="161"/>
      <c r="I659" s="162"/>
      <c r="J659" s="162"/>
      <c r="K659" s="139"/>
      <c r="L659" s="27"/>
      <c r="M659" s="140"/>
      <c r="N659" s="141"/>
      <c r="O659" s="142"/>
      <c r="P659" s="142"/>
      <c r="Q659" s="142"/>
      <c r="R659" s="142"/>
      <c r="S659" s="142"/>
      <c r="T659" s="143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R659" s="144"/>
      <c r="AT659" s="144"/>
      <c r="AU659" s="144"/>
      <c r="AY659" s="14"/>
      <c r="BE659" s="145"/>
      <c r="BF659" s="145"/>
      <c r="BG659" s="145"/>
      <c r="BH659" s="145"/>
      <c r="BI659" s="145"/>
      <c r="BJ659" s="14"/>
      <c r="BK659" s="145"/>
      <c r="BL659" s="14"/>
      <c r="BM659" s="144"/>
    </row>
    <row r="660" spans="1:65" s="2" customFormat="1" ht="24.25" hidden="1" customHeight="1">
      <c r="A660" s="26"/>
      <c r="B660" s="156"/>
      <c r="C660" s="157"/>
      <c r="D660" s="157"/>
      <c r="E660" s="158"/>
      <c r="F660" s="159"/>
      <c r="G660" s="160"/>
      <c r="H660" s="161"/>
      <c r="I660" s="162"/>
      <c r="J660" s="162"/>
      <c r="K660" s="139"/>
      <c r="L660" s="27"/>
      <c r="M660" s="140"/>
      <c r="N660" s="141"/>
      <c r="O660" s="142"/>
      <c r="P660" s="142"/>
      <c r="Q660" s="142"/>
      <c r="R660" s="142"/>
      <c r="S660" s="142"/>
      <c r="T660" s="143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R660" s="144"/>
      <c r="AT660" s="144"/>
      <c r="AU660" s="144"/>
      <c r="AY660" s="14"/>
      <c r="BE660" s="145"/>
      <c r="BF660" s="145"/>
      <c r="BG660" s="145"/>
      <c r="BH660" s="145"/>
      <c r="BI660" s="145"/>
      <c r="BJ660" s="14"/>
      <c r="BK660" s="145"/>
      <c r="BL660" s="14"/>
      <c r="BM660" s="144"/>
    </row>
    <row r="661" spans="1:65" s="2" customFormat="1" ht="33" hidden="1" customHeight="1">
      <c r="A661" s="26"/>
      <c r="B661" s="156"/>
      <c r="C661" s="157"/>
      <c r="D661" s="157"/>
      <c r="E661" s="158"/>
      <c r="F661" s="159"/>
      <c r="G661" s="160"/>
      <c r="H661" s="161"/>
      <c r="I661" s="162"/>
      <c r="J661" s="162"/>
      <c r="K661" s="139"/>
      <c r="L661" s="27"/>
      <c r="M661" s="140"/>
      <c r="N661" s="141"/>
      <c r="O661" s="142"/>
      <c r="P661" s="142"/>
      <c r="Q661" s="142"/>
      <c r="R661" s="142"/>
      <c r="S661" s="142"/>
      <c r="T661" s="143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R661" s="144"/>
      <c r="AT661" s="144"/>
      <c r="AU661" s="144"/>
      <c r="AY661" s="14"/>
      <c r="BE661" s="145"/>
      <c r="BF661" s="145"/>
      <c r="BG661" s="145"/>
      <c r="BH661" s="145"/>
      <c r="BI661" s="145"/>
      <c r="BJ661" s="14"/>
      <c r="BK661" s="145"/>
      <c r="BL661" s="14"/>
      <c r="BM661" s="144"/>
    </row>
    <row r="662" spans="1:65" s="2" customFormat="1" ht="16.5" hidden="1" customHeight="1">
      <c r="A662" s="26"/>
      <c r="B662" s="156"/>
      <c r="C662" s="163"/>
      <c r="D662" s="163"/>
      <c r="E662" s="164"/>
      <c r="F662" s="165"/>
      <c r="G662" s="166"/>
      <c r="H662" s="167"/>
      <c r="I662" s="168"/>
      <c r="J662" s="168"/>
      <c r="K662" s="146"/>
      <c r="L662" s="147"/>
      <c r="M662" s="148"/>
      <c r="N662" s="149"/>
      <c r="O662" s="142"/>
      <c r="P662" s="142"/>
      <c r="Q662" s="142"/>
      <c r="R662" s="142"/>
      <c r="S662" s="142"/>
      <c r="T662" s="143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R662" s="144"/>
      <c r="AT662" s="144"/>
      <c r="AU662" s="144"/>
      <c r="AY662" s="14"/>
      <c r="BE662" s="145"/>
      <c r="BF662" s="145"/>
      <c r="BG662" s="145"/>
      <c r="BH662" s="145"/>
      <c r="BI662" s="145"/>
      <c r="BJ662" s="14"/>
      <c r="BK662" s="145"/>
      <c r="BL662" s="14"/>
      <c r="BM662" s="144"/>
    </row>
    <row r="663" spans="1:65" s="2" customFormat="1" ht="33" hidden="1" customHeight="1">
      <c r="A663" s="26"/>
      <c r="B663" s="156"/>
      <c r="C663" s="157"/>
      <c r="D663" s="157"/>
      <c r="E663" s="158"/>
      <c r="F663" s="159"/>
      <c r="G663" s="160"/>
      <c r="H663" s="161"/>
      <c r="I663" s="162"/>
      <c r="J663" s="162"/>
      <c r="K663" s="139"/>
      <c r="L663" s="27"/>
      <c r="M663" s="140"/>
      <c r="N663" s="141"/>
      <c r="O663" s="142"/>
      <c r="P663" s="142"/>
      <c r="Q663" s="142"/>
      <c r="R663" s="142"/>
      <c r="S663" s="142"/>
      <c r="T663" s="143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R663" s="144"/>
      <c r="AT663" s="144"/>
      <c r="AU663" s="144"/>
      <c r="AY663" s="14"/>
      <c r="BE663" s="145"/>
      <c r="BF663" s="145"/>
      <c r="BG663" s="145"/>
      <c r="BH663" s="145"/>
      <c r="BI663" s="145"/>
      <c r="BJ663" s="14"/>
      <c r="BK663" s="145"/>
      <c r="BL663" s="14"/>
      <c r="BM663" s="144"/>
    </row>
    <row r="664" spans="1:65" s="2" customFormat="1" ht="33" hidden="1" customHeight="1">
      <c r="A664" s="26"/>
      <c r="B664" s="156"/>
      <c r="C664" s="157"/>
      <c r="D664" s="157"/>
      <c r="E664" s="158"/>
      <c r="F664" s="159"/>
      <c r="G664" s="160"/>
      <c r="H664" s="161"/>
      <c r="I664" s="162"/>
      <c r="J664" s="162"/>
      <c r="K664" s="139"/>
      <c r="L664" s="27"/>
      <c r="M664" s="140"/>
      <c r="N664" s="141"/>
      <c r="O664" s="142"/>
      <c r="P664" s="142"/>
      <c r="Q664" s="142"/>
      <c r="R664" s="142"/>
      <c r="S664" s="142"/>
      <c r="T664" s="143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R664" s="144"/>
      <c r="AT664" s="144"/>
      <c r="AU664" s="144"/>
      <c r="AY664" s="14"/>
      <c r="BE664" s="145"/>
      <c r="BF664" s="145"/>
      <c r="BG664" s="145"/>
      <c r="BH664" s="145"/>
      <c r="BI664" s="145"/>
      <c r="BJ664" s="14"/>
      <c r="BK664" s="145"/>
      <c r="BL664" s="14"/>
      <c r="BM664" s="144"/>
    </row>
    <row r="665" spans="1:65" s="2" customFormat="1" ht="33" hidden="1" customHeight="1">
      <c r="A665" s="26"/>
      <c r="B665" s="156"/>
      <c r="C665" s="157"/>
      <c r="D665" s="157"/>
      <c r="E665" s="158"/>
      <c r="F665" s="159"/>
      <c r="G665" s="160"/>
      <c r="H665" s="161"/>
      <c r="I665" s="162"/>
      <c r="J665" s="162"/>
      <c r="K665" s="139"/>
      <c r="L665" s="27"/>
      <c r="M665" s="140"/>
      <c r="N665" s="141"/>
      <c r="O665" s="142"/>
      <c r="P665" s="142"/>
      <c r="Q665" s="142"/>
      <c r="R665" s="142"/>
      <c r="S665" s="142"/>
      <c r="T665" s="143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R665" s="144"/>
      <c r="AT665" s="144"/>
      <c r="AU665" s="144"/>
      <c r="AY665" s="14"/>
      <c r="BE665" s="145"/>
      <c r="BF665" s="145"/>
      <c r="BG665" s="145"/>
      <c r="BH665" s="145"/>
      <c r="BI665" s="145"/>
      <c r="BJ665" s="14"/>
      <c r="BK665" s="145"/>
      <c r="BL665" s="14"/>
      <c r="BM665" s="144"/>
    </row>
    <row r="666" spans="1:65" s="2" customFormat="1" ht="24.25" hidden="1" customHeight="1">
      <c r="A666" s="26"/>
      <c r="B666" s="156"/>
      <c r="C666" s="157"/>
      <c r="D666" s="157"/>
      <c r="E666" s="158"/>
      <c r="F666" s="159"/>
      <c r="G666" s="160"/>
      <c r="H666" s="161"/>
      <c r="I666" s="162"/>
      <c r="J666" s="162"/>
      <c r="K666" s="139"/>
      <c r="L666" s="27"/>
      <c r="M666" s="140"/>
      <c r="N666" s="141"/>
      <c r="O666" s="142"/>
      <c r="P666" s="142"/>
      <c r="Q666" s="142"/>
      <c r="R666" s="142"/>
      <c r="S666" s="142"/>
      <c r="T666" s="143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R666" s="144"/>
      <c r="AT666" s="144"/>
      <c r="AU666" s="144"/>
      <c r="AY666" s="14"/>
      <c r="BE666" s="145"/>
      <c r="BF666" s="145"/>
      <c r="BG666" s="145"/>
      <c r="BH666" s="145"/>
      <c r="BI666" s="145"/>
      <c r="BJ666" s="14"/>
      <c r="BK666" s="145"/>
      <c r="BL666" s="14"/>
      <c r="BM666" s="144"/>
    </row>
    <row r="667" spans="1:65" s="2" customFormat="1" ht="24.25" hidden="1" customHeight="1">
      <c r="A667" s="26"/>
      <c r="B667" s="156"/>
      <c r="C667" s="157"/>
      <c r="D667" s="157"/>
      <c r="E667" s="158"/>
      <c r="F667" s="159"/>
      <c r="G667" s="160"/>
      <c r="H667" s="161"/>
      <c r="I667" s="162"/>
      <c r="J667" s="162"/>
      <c r="K667" s="139"/>
      <c r="L667" s="27"/>
      <c r="M667" s="140"/>
      <c r="N667" s="141"/>
      <c r="O667" s="142"/>
      <c r="P667" s="142"/>
      <c r="Q667" s="142"/>
      <c r="R667" s="142"/>
      <c r="S667" s="142"/>
      <c r="T667" s="143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R667" s="144"/>
      <c r="AT667" s="144"/>
      <c r="AU667" s="144"/>
      <c r="AY667" s="14"/>
      <c r="BE667" s="145"/>
      <c r="BF667" s="145"/>
      <c r="BG667" s="145"/>
      <c r="BH667" s="145"/>
      <c r="BI667" s="145"/>
      <c r="BJ667" s="14"/>
      <c r="BK667" s="145"/>
      <c r="BL667" s="14"/>
      <c r="BM667" s="144"/>
    </row>
    <row r="668" spans="1:65" s="2" customFormat="1" ht="24.25" hidden="1" customHeight="1">
      <c r="A668" s="26"/>
      <c r="B668" s="156"/>
      <c r="C668" s="157"/>
      <c r="D668" s="157"/>
      <c r="E668" s="158"/>
      <c r="F668" s="159"/>
      <c r="G668" s="160"/>
      <c r="H668" s="161"/>
      <c r="I668" s="162"/>
      <c r="J668" s="162"/>
      <c r="K668" s="139"/>
      <c r="L668" s="27"/>
      <c r="M668" s="140"/>
      <c r="N668" s="141"/>
      <c r="O668" s="142"/>
      <c r="P668" s="142"/>
      <c r="Q668" s="142"/>
      <c r="R668" s="142"/>
      <c r="S668" s="142"/>
      <c r="T668" s="143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R668" s="144"/>
      <c r="AT668" s="144"/>
      <c r="AU668" s="144"/>
      <c r="AY668" s="14"/>
      <c r="BE668" s="145"/>
      <c r="BF668" s="145"/>
      <c r="BG668" s="145"/>
      <c r="BH668" s="145"/>
      <c r="BI668" s="145"/>
      <c r="BJ668" s="14"/>
      <c r="BK668" s="145"/>
      <c r="BL668" s="14"/>
      <c r="BM668" s="144"/>
    </row>
    <row r="669" spans="1:65" s="2" customFormat="1" ht="21.75" hidden="1" customHeight="1">
      <c r="A669" s="26"/>
      <c r="B669" s="156"/>
      <c r="C669" s="157"/>
      <c r="D669" s="157"/>
      <c r="E669" s="158"/>
      <c r="F669" s="159"/>
      <c r="G669" s="160"/>
      <c r="H669" s="161"/>
      <c r="I669" s="162"/>
      <c r="J669" s="162"/>
      <c r="K669" s="139"/>
      <c r="L669" s="27"/>
      <c r="M669" s="140"/>
      <c r="N669" s="141"/>
      <c r="O669" s="142"/>
      <c r="P669" s="142"/>
      <c r="Q669" s="142"/>
      <c r="R669" s="142"/>
      <c r="S669" s="142"/>
      <c r="T669" s="143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R669" s="144"/>
      <c r="AT669" s="144"/>
      <c r="AU669" s="144"/>
      <c r="AY669" s="14"/>
      <c r="BE669" s="145"/>
      <c r="BF669" s="145"/>
      <c r="BG669" s="145"/>
      <c r="BH669" s="145"/>
      <c r="BI669" s="145"/>
      <c r="BJ669" s="14"/>
      <c r="BK669" s="145"/>
      <c r="BL669" s="14"/>
      <c r="BM669" s="144"/>
    </row>
    <row r="670" spans="1:65" s="2" customFormat="1" ht="24.25" hidden="1" customHeight="1">
      <c r="A670" s="26"/>
      <c r="B670" s="156"/>
      <c r="C670" s="157"/>
      <c r="D670" s="157"/>
      <c r="E670" s="158"/>
      <c r="F670" s="159"/>
      <c r="G670" s="160"/>
      <c r="H670" s="161"/>
      <c r="I670" s="162"/>
      <c r="J670" s="162"/>
      <c r="K670" s="139"/>
      <c r="L670" s="27"/>
      <c r="M670" s="140"/>
      <c r="N670" s="141"/>
      <c r="O670" s="142"/>
      <c r="P670" s="142"/>
      <c r="Q670" s="142"/>
      <c r="R670" s="142"/>
      <c r="S670" s="142"/>
      <c r="T670" s="143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R670" s="144"/>
      <c r="AT670" s="144"/>
      <c r="AU670" s="144"/>
      <c r="AY670" s="14"/>
      <c r="BE670" s="145"/>
      <c r="BF670" s="145"/>
      <c r="BG670" s="145"/>
      <c r="BH670" s="145"/>
      <c r="BI670" s="145"/>
      <c r="BJ670" s="14"/>
      <c r="BK670" s="145"/>
      <c r="BL670" s="14"/>
      <c r="BM670" s="144"/>
    </row>
    <row r="671" spans="1:65" s="12" customFormat="1" ht="23" hidden="1" customHeight="1">
      <c r="B671" s="169"/>
      <c r="C671" s="170"/>
      <c r="D671" s="171"/>
      <c r="E671" s="172"/>
      <c r="F671" s="172"/>
      <c r="G671" s="170"/>
      <c r="H671" s="170"/>
      <c r="I671" s="170"/>
      <c r="J671" s="173"/>
      <c r="L671" s="127"/>
      <c r="M671" s="131"/>
      <c r="N671" s="132"/>
      <c r="O671" s="132"/>
      <c r="P671" s="133"/>
      <c r="Q671" s="132"/>
      <c r="R671" s="133"/>
      <c r="S671" s="132"/>
      <c r="T671" s="134"/>
      <c r="AR671" s="128"/>
      <c r="AT671" s="135"/>
      <c r="AU671" s="135"/>
      <c r="AY671" s="128"/>
      <c r="BK671" s="136"/>
    </row>
    <row r="672" spans="1:65" s="2" customFormat="1" ht="33" hidden="1" customHeight="1">
      <c r="A672" s="26"/>
      <c r="B672" s="156"/>
      <c r="C672" s="157"/>
      <c r="D672" s="157"/>
      <c r="E672" s="158"/>
      <c r="F672" s="159"/>
      <c r="G672" s="160"/>
      <c r="H672" s="161"/>
      <c r="I672" s="162"/>
      <c r="J672" s="162"/>
      <c r="K672" s="139"/>
      <c r="L672" s="27"/>
      <c r="M672" s="140"/>
      <c r="N672" s="141"/>
      <c r="O672" s="142"/>
      <c r="P672" s="142"/>
      <c r="Q672" s="142"/>
      <c r="R672" s="142"/>
      <c r="S672" s="142"/>
      <c r="T672" s="143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R672" s="144"/>
      <c r="AT672" s="144"/>
      <c r="AU672" s="144"/>
      <c r="AY672" s="14"/>
      <c r="BE672" s="145"/>
      <c r="BF672" s="145"/>
      <c r="BG672" s="145"/>
      <c r="BH672" s="145"/>
      <c r="BI672" s="145"/>
      <c r="BJ672" s="14"/>
      <c r="BK672" s="145"/>
      <c r="BL672" s="14"/>
      <c r="BM672" s="144"/>
    </row>
    <row r="673" spans="1:65" s="2" customFormat="1" ht="33" hidden="1" customHeight="1">
      <c r="A673" s="26"/>
      <c r="B673" s="156"/>
      <c r="C673" s="157"/>
      <c r="D673" s="157"/>
      <c r="E673" s="158"/>
      <c r="F673" s="159"/>
      <c r="G673" s="160"/>
      <c r="H673" s="161"/>
      <c r="I673" s="162"/>
      <c r="J673" s="162"/>
      <c r="K673" s="139"/>
      <c r="L673" s="27"/>
      <c r="M673" s="140"/>
      <c r="N673" s="141"/>
      <c r="O673" s="142"/>
      <c r="P673" s="142"/>
      <c r="Q673" s="142"/>
      <c r="R673" s="142"/>
      <c r="S673" s="142"/>
      <c r="T673" s="143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R673" s="144"/>
      <c r="AT673" s="144"/>
      <c r="AU673" s="144"/>
      <c r="AY673" s="14"/>
      <c r="BE673" s="145"/>
      <c r="BF673" s="145"/>
      <c r="BG673" s="145"/>
      <c r="BH673" s="145"/>
      <c r="BI673" s="145"/>
      <c r="BJ673" s="14"/>
      <c r="BK673" s="145"/>
      <c r="BL673" s="14"/>
      <c r="BM673" s="144"/>
    </row>
    <row r="674" spans="1:65" s="12" customFormat="1" ht="23" hidden="1" customHeight="1">
      <c r="B674" s="169"/>
      <c r="C674" s="170"/>
      <c r="D674" s="171"/>
      <c r="E674" s="172"/>
      <c r="F674" s="172"/>
      <c r="G674" s="170"/>
      <c r="H674" s="170"/>
      <c r="I674" s="170"/>
      <c r="J674" s="173"/>
      <c r="L674" s="127"/>
      <c r="M674" s="131"/>
      <c r="N674" s="132"/>
      <c r="O674" s="132"/>
      <c r="P674" s="133"/>
      <c r="Q674" s="132"/>
      <c r="R674" s="133"/>
      <c r="S674" s="132"/>
      <c r="T674" s="134"/>
      <c r="AR674" s="128"/>
      <c r="AT674" s="135"/>
      <c r="AU674" s="135"/>
      <c r="AY674" s="128"/>
      <c r="BK674" s="136"/>
    </row>
    <row r="675" spans="1:65" s="12" customFormat="1" ht="23" hidden="1" customHeight="1">
      <c r="B675" s="169"/>
      <c r="C675" s="170"/>
      <c r="D675" s="171"/>
      <c r="E675" s="172"/>
      <c r="F675" s="172"/>
      <c r="G675" s="170"/>
      <c r="H675" s="170"/>
      <c r="I675" s="170"/>
      <c r="J675" s="173"/>
      <c r="L675" s="127"/>
      <c r="M675" s="131"/>
      <c r="N675" s="132"/>
      <c r="O675" s="132"/>
      <c r="P675" s="133"/>
      <c r="Q675" s="132"/>
      <c r="R675" s="133"/>
      <c r="S675" s="132"/>
      <c r="T675" s="134"/>
      <c r="AR675" s="128"/>
      <c r="AT675" s="135"/>
      <c r="AU675" s="135"/>
      <c r="AY675" s="128"/>
      <c r="BK675" s="136"/>
    </row>
    <row r="676" spans="1:65" s="2" customFormat="1" ht="24.25" hidden="1" customHeight="1">
      <c r="A676" s="26"/>
      <c r="B676" s="156"/>
      <c r="C676" s="157"/>
      <c r="D676" s="157"/>
      <c r="E676" s="158"/>
      <c r="F676" s="159"/>
      <c r="G676" s="160"/>
      <c r="H676" s="161"/>
      <c r="I676" s="162"/>
      <c r="J676" s="162"/>
      <c r="K676" s="139"/>
      <c r="L676" s="27"/>
      <c r="M676" s="140"/>
      <c r="N676" s="141"/>
      <c r="O676" s="142"/>
      <c r="P676" s="142"/>
      <c r="Q676" s="142"/>
      <c r="R676" s="142"/>
      <c r="S676" s="142"/>
      <c r="T676" s="143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R676" s="144"/>
      <c r="AT676" s="144"/>
      <c r="AU676" s="144"/>
      <c r="AY676" s="14"/>
      <c r="BE676" s="145"/>
      <c r="BF676" s="145"/>
      <c r="BG676" s="145"/>
      <c r="BH676" s="145"/>
      <c r="BI676" s="145"/>
      <c r="BJ676" s="14"/>
      <c r="BK676" s="145"/>
      <c r="BL676" s="14"/>
      <c r="BM676" s="144"/>
    </row>
    <row r="677" spans="1:65" s="2" customFormat="1" ht="24.25" hidden="1" customHeight="1">
      <c r="A677" s="26"/>
      <c r="B677" s="156"/>
      <c r="C677" s="163"/>
      <c r="D677" s="163"/>
      <c r="E677" s="164"/>
      <c r="F677" s="165"/>
      <c r="G677" s="166"/>
      <c r="H677" s="167"/>
      <c r="I677" s="168"/>
      <c r="J677" s="168"/>
      <c r="K677" s="146"/>
      <c r="L677" s="147"/>
      <c r="M677" s="148"/>
      <c r="N677" s="149"/>
      <c r="O677" s="142"/>
      <c r="P677" s="142"/>
      <c r="Q677" s="142"/>
      <c r="R677" s="142"/>
      <c r="S677" s="142"/>
      <c r="T677" s="143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R677" s="144"/>
      <c r="AT677" s="144"/>
      <c r="AU677" s="144"/>
      <c r="AY677" s="14"/>
      <c r="BE677" s="145"/>
      <c r="BF677" s="145"/>
      <c r="BG677" s="145"/>
      <c r="BH677" s="145"/>
      <c r="BI677" s="145"/>
      <c r="BJ677" s="14"/>
      <c r="BK677" s="145"/>
      <c r="BL677" s="14"/>
      <c r="BM677" s="144"/>
    </row>
    <row r="678" spans="1:65" s="2" customFormat="1" ht="24.25" hidden="1" customHeight="1">
      <c r="A678" s="26"/>
      <c r="B678" s="156"/>
      <c r="C678" s="157"/>
      <c r="D678" s="157"/>
      <c r="E678" s="158"/>
      <c r="F678" s="159"/>
      <c r="G678" s="160"/>
      <c r="H678" s="161"/>
      <c r="I678" s="162"/>
      <c r="J678" s="162"/>
      <c r="K678" s="139"/>
      <c r="L678" s="27"/>
      <c r="M678" s="140"/>
      <c r="N678" s="141"/>
      <c r="O678" s="142"/>
      <c r="P678" s="142"/>
      <c r="Q678" s="142"/>
      <c r="R678" s="142"/>
      <c r="S678" s="142"/>
      <c r="T678" s="143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R678" s="144"/>
      <c r="AT678" s="144"/>
      <c r="AU678" s="144"/>
      <c r="AY678" s="14"/>
      <c r="BE678" s="145"/>
      <c r="BF678" s="145"/>
      <c r="BG678" s="145"/>
      <c r="BH678" s="145"/>
      <c r="BI678" s="145"/>
      <c r="BJ678" s="14"/>
      <c r="BK678" s="145"/>
      <c r="BL678" s="14"/>
      <c r="BM678" s="144"/>
    </row>
    <row r="679" spans="1:65" s="12" customFormat="1" ht="23" hidden="1" customHeight="1">
      <c r="B679" s="169"/>
      <c r="C679" s="170"/>
      <c r="D679" s="171"/>
      <c r="E679" s="172"/>
      <c r="F679" s="172"/>
      <c r="G679" s="170"/>
      <c r="H679" s="170"/>
      <c r="I679" s="170"/>
      <c r="J679" s="173"/>
      <c r="L679" s="127"/>
      <c r="M679" s="131"/>
      <c r="N679" s="132"/>
      <c r="O679" s="132"/>
      <c r="P679" s="133"/>
      <c r="Q679" s="132"/>
      <c r="R679" s="133"/>
      <c r="S679" s="132"/>
      <c r="T679" s="134"/>
      <c r="AR679" s="128"/>
      <c r="AT679" s="135"/>
      <c r="AU679" s="135"/>
      <c r="AY679" s="128"/>
      <c r="BK679" s="136"/>
    </row>
    <row r="680" spans="1:65" s="12" customFormat="1" ht="23" hidden="1" customHeight="1">
      <c r="B680" s="169"/>
      <c r="C680" s="170"/>
      <c r="D680" s="171"/>
      <c r="E680" s="172"/>
      <c r="F680" s="172"/>
      <c r="G680" s="170"/>
      <c r="H680" s="170"/>
      <c r="I680" s="170"/>
      <c r="J680" s="173"/>
      <c r="L680" s="127"/>
      <c r="M680" s="131"/>
      <c r="N680" s="132"/>
      <c r="O680" s="132"/>
      <c r="P680" s="133"/>
      <c r="Q680" s="132"/>
      <c r="R680" s="133"/>
      <c r="S680" s="132"/>
      <c r="T680" s="134"/>
      <c r="AR680" s="128"/>
      <c r="AT680" s="135"/>
      <c r="AU680" s="135"/>
      <c r="AY680" s="128"/>
      <c r="BK680" s="136"/>
    </row>
    <row r="681" spans="1:65" s="2" customFormat="1" ht="24.25" hidden="1" customHeight="1">
      <c r="A681" s="26"/>
      <c r="B681" s="156"/>
      <c r="C681" s="157"/>
      <c r="D681" s="157"/>
      <c r="E681" s="158"/>
      <c r="F681" s="159"/>
      <c r="G681" s="160"/>
      <c r="H681" s="161"/>
      <c r="I681" s="162"/>
      <c r="J681" s="162"/>
      <c r="K681" s="139"/>
      <c r="L681" s="27"/>
      <c r="M681" s="140"/>
      <c r="N681" s="141"/>
      <c r="O681" s="142"/>
      <c r="P681" s="142"/>
      <c r="Q681" s="142"/>
      <c r="R681" s="142"/>
      <c r="S681" s="142"/>
      <c r="T681" s="143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R681" s="144"/>
      <c r="AT681" s="144"/>
      <c r="AU681" s="144"/>
      <c r="AY681" s="14"/>
      <c r="BE681" s="145"/>
      <c r="BF681" s="145"/>
      <c r="BG681" s="145"/>
      <c r="BH681" s="145"/>
      <c r="BI681" s="145"/>
      <c r="BJ681" s="14"/>
      <c r="BK681" s="145"/>
      <c r="BL681" s="14"/>
      <c r="BM681" s="144"/>
    </row>
    <row r="682" spans="1:65" s="2" customFormat="1" ht="21.75" hidden="1" customHeight="1">
      <c r="A682" s="26"/>
      <c r="B682" s="156"/>
      <c r="C682" s="163"/>
      <c r="D682" s="163"/>
      <c r="E682" s="164"/>
      <c r="F682" s="165"/>
      <c r="G682" s="166"/>
      <c r="H682" s="167"/>
      <c r="I682" s="168"/>
      <c r="J682" s="168"/>
      <c r="K682" s="146"/>
      <c r="L682" s="147"/>
      <c r="M682" s="148"/>
      <c r="N682" s="149"/>
      <c r="O682" s="142"/>
      <c r="P682" s="142"/>
      <c r="Q682" s="142"/>
      <c r="R682" s="142"/>
      <c r="S682" s="142"/>
      <c r="T682" s="143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R682" s="144"/>
      <c r="AT682" s="144"/>
      <c r="AU682" s="144"/>
      <c r="AY682" s="14"/>
      <c r="BE682" s="145"/>
      <c r="BF682" s="145"/>
      <c r="BG682" s="145"/>
      <c r="BH682" s="145"/>
      <c r="BI682" s="145"/>
      <c r="BJ682" s="14"/>
      <c r="BK682" s="145"/>
      <c r="BL682" s="14"/>
      <c r="BM682" s="144"/>
    </row>
    <row r="683" spans="1:65" s="2" customFormat="1" ht="21.75" hidden="1" customHeight="1">
      <c r="A683" s="26"/>
      <c r="B683" s="156"/>
      <c r="C683" s="163"/>
      <c r="D683" s="163"/>
      <c r="E683" s="164"/>
      <c r="F683" s="165"/>
      <c r="G683" s="166"/>
      <c r="H683" s="167"/>
      <c r="I683" s="168"/>
      <c r="J683" s="168"/>
      <c r="K683" s="146"/>
      <c r="L683" s="147"/>
      <c r="M683" s="148"/>
      <c r="N683" s="149"/>
      <c r="O683" s="142"/>
      <c r="P683" s="142"/>
      <c r="Q683" s="142"/>
      <c r="R683" s="142"/>
      <c r="S683" s="142"/>
      <c r="T683" s="143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R683" s="144"/>
      <c r="AT683" s="144"/>
      <c r="AU683" s="144"/>
      <c r="AY683" s="14"/>
      <c r="BE683" s="145"/>
      <c r="BF683" s="145"/>
      <c r="BG683" s="145"/>
      <c r="BH683" s="145"/>
      <c r="BI683" s="145"/>
      <c r="BJ683" s="14"/>
      <c r="BK683" s="145"/>
      <c r="BL683" s="14"/>
      <c r="BM683" s="144"/>
    </row>
    <row r="684" spans="1:65" s="2" customFormat="1" ht="16.5" hidden="1" customHeight="1">
      <c r="A684" s="26"/>
      <c r="B684" s="156"/>
      <c r="C684" s="163"/>
      <c r="D684" s="163"/>
      <c r="E684" s="164"/>
      <c r="F684" s="165"/>
      <c r="G684" s="166"/>
      <c r="H684" s="167"/>
      <c r="I684" s="168"/>
      <c r="J684" s="168"/>
      <c r="K684" s="146"/>
      <c r="L684" s="147"/>
      <c r="M684" s="148"/>
      <c r="N684" s="149"/>
      <c r="O684" s="142"/>
      <c r="P684" s="142"/>
      <c r="Q684" s="142"/>
      <c r="R684" s="142"/>
      <c r="S684" s="142"/>
      <c r="T684" s="143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R684" s="144"/>
      <c r="AT684" s="144"/>
      <c r="AU684" s="144"/>
      <c r="AY684" s="14"/>
      <c r="BE684" s="145"/>
      <c r="BF684" s="145"/>
      <c r="BG684" s="145"/>
      <c r="BH684" s="145"/>
      <c r="BI684" s="145"/>
      <c r="BJ684" s="14"/>
      <c r="BK684" s="145"/>
      <c r="BL684" s="14"/>
      <c r="BM684" s="144"/>
    </row>
    <row r="685" spans="1:65" s="2" customFormat="1" ht="24.25" hidden="1" customHeight="1">
      <c r="A685" s="26"/>
      <c r="B685" s="156"/>
      <c r="C685" s="157"/>
      <c r="D685" s="157"/>
      <c r="E685" s="158"/>
      <c r="F685" s="159"/>
      <c r="G685" s="160"/>
      <c r="H685" s="161"/>
      <c r="I685" s="162"/>
      <c r="J685" s="162"/>
      <c r="K685" s="139"/>
      <c r="L685" s="27"/>
      <c r="M685" s="140"/>
      <c r="N685" s="141"/>
      <c r="O685" s="142"/>
      <c r="P685" s="142"/>
      <c r="Q685" s="142"/>
      <c r="R685" s="142"/>
      <c r="S685" s="142"/>
      <c r="T685" s="143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R685" s="144"/>
      <c r="AT685" s="144"/>
      <c r="AU685" s="144"/>
      <c r="AY685" s="14"/>
      <c r="BE685" s="145"/>
      <c r="BF685" s="145"/>
      <c r="BG685" s="145"/>
      <c r="BH685" s="145"/>
      <c r="BI685" s="145"/>
      <c r="BJ685" s="14"/>
      <c r="BK685" s="145"/>
      <c r="BL685" s="14"/>
      <c r="BM685" s="144"/>
    </row>
    <row r="686" spans="1:65" s="2" customFormat="1" ht="33" hidden="1" customHeight="1">
      <c r="A686" s="26"/>
      <c r="B686" s="156"/>
      <c r="C686" s="163"/>
      <c r="D686" s="163"/>
      <c r="E686" s="164"/>
      <c r="F686" s="165"/>
      <c r="G686" s="166"/>
      <c r="H686" s="167"/>
      <c r="I686" s="168"/>
      <c r="J686" s="168"/>
      <c r="K686" s="146"/>
      <c r="L686" s="147"/>
      <c r="M686" s="148"/>
      <c r="N686" s="149"/>
      <c r="O686" s="142"/>
      <c r="P686" s="142"/>
      <c r="Q686" s="142"/>
      <c r="R686" s="142"/>
      <c r="S686" s="142"/>
      <c r="T686" s="143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R686" s="144"/>
      <c r="AT686" s="144"/>
      <c r="AU686" s="144"/>
      <c r="AY686" s="14"/>
      <c r="BE686" s="145"/>
      <c r="BF686" s="145"/>
      <c r="BG686" s="145"/>
      <c r="BH686" s="145"/>
      <c r="BI686" s="145"/>
      <c r="BJ686" s="14"/>
      <c r="BK686" s="145"/>
      <c r="BL686" s="14"/>
      <c r="BM686" s="144"/>
    </row>
    <row r="687" spans="1:65" s="12" customFormat="1" ht="23" hidden="1" customHeight="1">
      <c r="B687" s="169"/>
      <c r="C687" s="170"/>
      <c r="D687" s="171"/>
      <c r="E687" s="172"/>
      <c r="F687" s="172"/>
      <c r="G687" s="170"/>
      <c r="H687" s="170"/>
      <c r="I687" s="170"/>
      <c r="J687" s="173"/>
      <c r="L687" s="127"/>
      <c r="M687" s="131"/>
      <c r="N687" s="132"/>
      <c r="O687" s="132"/>
      <c r="P687" s="133"/>
      <c r="Q687" s="132"/>
      <c r="R687" s="133"/>
      <c r="S687" s="132"/>
      <c r="T687" s="134"/>
      <c r="AR687" s="128"/>
      <c r="AT687" s="135"/>
      <c r="AU687" s="135"/>
      <c r="AY687" s="128"/>
      <c r="BK687" s="136"/>
    </row>
    <row r="688" spans="1:65" s="2" customFormat="1" ht="16.5" hidden="1" customHeight="1">
      <c r="A688" s="26"/>
      <c r="B688" s="156"/>
      <c r="C688" s="157"/>
      <c r="D688" s="157"/>
      <c r="E688" s="158"/>
      <c r="F688" s="159"/>
      <c r="G688" s="160"/>
      <c r="H688" s="161"/>
      <c r="I688" s="162"/>
      <c r="J688" s="162"/>
      <c r="K688" s="139"/>
      <c r="L688" s="27"/>
      <c r="M688" s="140"/>
      <c r="N688" s="141"/>
      <c r="O688" s="142"/>
      <c r="P688" s="142"/>
      <c r="Q688" s="142"/>
      <c r="R688" s="142"/>
      <c r="S688" s="142"/>
      <c r="T688" s="143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R688" s="144"/>
      <c r="AT688" s="144"/>
      <c r="AU688" s="144"/>
      <c r="AY688" s="14"/>
      <c r="BE688" s="145"/>
      <c r="BF688" s="145"/>
      <c r="BG688" s="145"/>
      <c r="BH688" s="145"/>
      <c r="BI688" s="145"/>
      <c r="BJ688" s="14"/>
      <c r="BK688" s="145"/>
      <c r="BL688" s="14"/>
      <c r="BM688" s="144"/>
    </row>
    <row r="689" spans="1:65" s="2" customFormat="1" ht="24.25" hidden="1" customHeight="1">
      <c r="A689" s="26"/>
      <c r="B689" s="156"/>
      <c r="C689" s="163"/>
      <c r="D689" s="163"/>
      <c r="E689" s="164"/>
      <c r="F689" s="165"/>
      <c r="G689" s="166"/>
      <c r="H689" s="167"/>
      <c r="I689" s="168"/>
      <c r="J689" s="168"/>
      <c r="K689" s="146"/>
      <c r="L689" s="147"/>
      <c r="M689" s="148"/>
      <c r="N689" s="149"/>
      <c r="O689" s="142"/>
      <c r="P689" s="142"/>
      <c r="Q689" s="142"/>
      <c r="R689" s="142"/>
      <c r="S689" s="142"/>
      <c r="T689" s="143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R689" s="144"/>
      <c r="AT689" s="144"/>
      <c r="AU689" s="144"/>
      <c r="AY689" s="14"/>
      <c r="BE689" s="145"/>
      <c r="BF689" s="145"/>
      <c r="BG689" s="145"/>
      <c r="BH689" s="145"/>
      <c r="BI689" s="145"/>
      <c r="BJ689" s="14"/>
      <c r="BK689" s="145"/>
      <c r="BL689" s="14"/>
      <c r="BM689" s="144"/>
    </row>
    <row r="690" spans="1:65" s="2" customFormat="1" ht="24.25" hidden="1" customHeight="1">
      <c r="A690" s="26"/>
      <c r="B690" s="156"/>
      <c r="C690" s="163"/>
      <c r="D690" s="163"/>
      <c r="E690" s="164"/>
      <c r="F690" s="165"/>
      <c r="G690" s="166"/>
      <c r="H690" s="167"/>
      <c r="I690" s="168"/>
      <c r="J690" s="168"/>
      <c r="K690" s="146"/>
      <c r="L690" s="147"/>
      <c r="M690" s="148"/>
      <c r="N690" s="149"/>
      <c r="O690" s="142"/>
      <c r="P690" s="142"/>
      <c r="Q690" s="142"/>
      <c r="R690" s="142"/>
      <c r="S690" s="142"/>
      <c r="T690" s="143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R690" s="144"/>
      <c r="AT690" s="144"/>
      <c r="AU690" s="144"/>
      <c r="AY690" s="14"/>
      <c r="BE690" s="145"/>
      <c r="BF690" s="145"/>
      <c r="BG690" s="145"/>
      <c r="BH690" s="145"/>
      <c r="BI690" s="145"/>
      <c r="BJ690" s="14"/>
      <c r="BK690" s="145"/>
      <c r="BL690" s="14"/>
      <c r="BM690" s="144"/>
    </row>
    <row r="691" spans="1:65" s="2" customFormat="1" ht="21.75" hidden="1" customHeight="1">
      <c r="A691" s="26"/>
      <c r="B691" s="156"/>
      <c r="C691" s="157"/>
      <c r="D691" s="157"/>
      <c r="E691" s="158"/>
      <c r="F691" s="159"/>
      <c r="G691" s="160"/>
      <c r="H691" s="161"/>
      <c r="I691" s="162"/>
      <c r="J691" s="162"/>
      <c r="K691" s="139"/>
      <c r="L691" s="27"/>
      <c r="M691" s="140"/>
      <c r="N691" s="141"/>
      <c r="O691" s="142"/>
      <c r="P691" s="142"/>
      <c r="Q691" s="142"/>
      <c r="R691" s="142"/>
      <c r="S691" s="142"/>
      <c r="T691" s="143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R691" s="144"/>
      <c r="AT691" s="144"/>
      <c r="AU691" s="144"/>
      <c r="AY691" s="14"/>
      <c r="BE691" s="145"/>
      <c r="BF691" s="145"/>
      <c r="BG691" s="145"/>
      <c r="BH691" s="145"/>
      <c r="BI691" s="145"/>
      <c r="BJ691" s="14"/>
      <c r="BK691" s="145"/>
      <c r="BL691" s="14"/>
      <c r="BM691" s="144"/>
    </row>
    <row r="692" spans="1:65" s="12" customFormat="1" ht="23" hidden="1" customHeight="1">
      <c r="B692" s="169"/>
      <c r="C692" s="170"/>
      <c r="D692" s="171"/>
      <c r="E692" s="172"/>
      <c r="F692" s="172"/>
      <c r="G692" s="170"/>
      <c r="H692" s="170"/>
      <c r="I692" s="170"/>
      <c r="J692" s="173"/>
      <c r="L692" s="127"/>
      <c r="M692" s="131"/>
      <c r="N692" s="132"/>
      <c r="O692" s="132"/>
      <c r="P692" s="133"/>
      <c r="Q692" s="132"/>
      <c r="R692" s="133"/>
      <c r="S692" s="132"/>
      <c r="T692" s="134"/>
      <c r="AR692" s="128"/>
      <c r="AT692" s="135"/>
      <c r="AU692" s="135"/>
      <c r="AY692" s="128"/>
      <c r="BK692" s="136"/>
    </row>
    <row r="693" spans="1:65" s="2" customFormat="1" ht="16.5" hidden="1" customHeight="1">
      <c r="A693" s="26"/>
      <c r="B693" s="156"/>
      <c r="C693" s="163"/>
      <c r="D693" s="163"/>
      <c r="E693" s="164"/>
      <c r="F693" s="165"/>
      <c r="G693" s="166"/>
      <c r="H693" s="167"/>
      <c r="I693" s="168"/>
      <c r="J693" s="168"/>
      <c r="K693" s="146"/>
      <c r="L693" s="147"/>
      <c r="M693" s="148"/>
      <c r="N693" s="149"/>
      <c r="O693" s="142"/>
      <c r="P693" s="142"/>
      <c r="Q693" s="142"/>
      <c r="R693" s="142"/>
      <c r="S693" s="142"/>
      <c r="T693" s="143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R693" s="144"/>
      <c r="AT693" s="144"/>
      <c r="AU693" s="144"/>
      <c r="AY693" s="14"/>
      <c r="BE693" s="145"/>
      <c r="BF693" s="145"/>
      <c r="BG693" s="145"/>
      <c r="BH693" s="145"/>
      <c r="BI693" s="145"/>
      <c r="BJ693" s="14"/>
      <c r="BK693" s="145"/>
      <c r="BL693" s="14"/>
      <c r="BM693" s="144"/>
    </row>
    <row r="694" spans="1:65" s="2" customFormat="1" ht="16.5" hidden="1" customHeight="1">
      <c r="A694" s="26"/>
      <c r="B694" s="156"/>
      <c r="C694" s="163"/>
      <c r="D694" s="163"/>
      <c r="E694" s="164"/>
      <c r="F694" s="165"/>
      <c r="G694" s="166"/>
      <c r="H694" s="167"/>
      <c r="I694" s="168"/>
      <c r="J694" s="168"/>
      <c r="K694" s="146"/>
      <c r="L694" s="147"/>
      <c r="M694" s="148"/>
      <c r="N694" s="149"/>
      <c r="O694" s="142"/>
      <c r="P694" s="142"/>
      <c r="Q694" s="142"/>
      <c r="R694" s="142"/>
      <c r="S694" s="142"/>
      <c r="T694" s="143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R694" s="144"/>
      <c r="AT694" s="144"/>
      <c r="AU694" s="144"/>
      <c r="AY694" s="14"/>
      <c r="BE694" s="145"/>
      <c r="BF694" s="145"/>
      <c r="BG694" s="145"/>
      <c r="BH694" s="145"/>
      <c r="BI694" s="145"/>
      <c r="BJ694" s="14"/>
      <c r="BK694" s="145"/>
      <c r="BL694" s="14"/>
      <c r="BM694" s="144"/>
    </row>
    <row r="695" spans="1:65" s="12" customFormat="1" ht="26" hidden="1" customHeight="1">
      <c r="B695" s="169"/>
      <c r="C695" s="170"/>
      <c r="D695" s="171"/>
      <c r="E695" s="174"/>
      <c r="F695" s="174"/>
      <c r="G695" s="170"/>
      <c r="H695" s="170"/>
      <c r="I695" s="170"/>
      <c r="J695" s="175"/>
      <c r="L695" s="127"/>
      <c r="M695" s="131"/>
      <c r="N695" s="132"/>
      <c r="O695" s="132"/>
      <c r="P695" s="133"/>
      <c r="Q695" s="132"/>
      <c r="R695" s="133"/>
      <c r="S695" s="132"/>
      <c r="T695" s="134"/>
      <c r="AR695" s="128"/>
      <c r="AT695" s="135"/>
      <c r="AU695" s="135"/>
      <c r="AY695" s="128"/>
      <c r="BK695" s="136"/>
    </row>
    <row r="696" spans="1:65" s="12" customFormat="1" ht="23" hidden="1" customHeight="1">
      <c r="B696" s="169"/>
      <c r="C696" s="170"/>
      <c r="D696" s="171"/>
      <c r="E696" s="172"/>
      <c r="F696" s="172"/>
      <c r="G696" s="170"/>
      <c r="H696" s="170"/>
      <c r="I696" s="170"/>
      <c r="J696" s="173"/>
      <c r="L696" s="127"/>
      <c r="M696" s="131"/>
      <c r="N696" s="132"/>
      <c r="O696" s="132"/>
      <c r="P696" s="133"/>
      <c r="Q696" s="132"/>
      <c r="R696" s="133"/>
      <c r="S696" s="132"/>
      <c r="T696" s="134"/>
      <c r="AR696" s="128"/>
      <c r="AT696" s="135"/>
      <c r="AU696" s="135"/>
      <c r="AY696" s="128"/>
      <c r="BK696" s="136"/>
    </row>
    <row r="697" spans="1:65" s="12" customFormat="1" ht="23" hidden="1" customHeight="1">
      <c r="B697" s="169"/>
      <c r="C697" s="170"/>
      <c r="D697" s="171"/>
      <c r="E697" s="172"/>
      <c r="F697" s="172"/>
      <c r="G697" s="170"/>
      <c r="H697" s="170"/>
      <c r="I697" s="170"/>
      <c r="J697" s="173"/>
      <c r="L697" s="127"/>
      <c r="M697" s="131"/>
      <c r="N697" s="132"/>
      <c r="O697" s="132"/>
      <c r="P697" s="133"/>
      <c r="Q697" s="132"/>
      <c r="R697" s="133"/>
      <c r="S697" s="132"/>
      <c r="T697" s="134"/>
      <c r="AR697" s="128"/>
      <c r="AT697" s="135"/>
      <c r="AU697" s="135"/>
      <c r="AY697" s="128"/>
      <c r="BK697" s="136"/>
    </row>
    <row r="698" spans="1:65" s="2" customFormat="1" ht="24.25" hidden="1" customHeight="1">
      <c r="A698" s="26"/>
      <c r="B698" s="156"/>
      <c r="C698" s="157"/>
      <c r="D698" s="157"/>
      <c r="E698" s="158"/>
      <c r="F698" s="159"/>
      <c r="G698" s="160"/>
      <c r="H698" s="161"/>
      <c r="I698" s="162"/>
      <c r="J698" s="162"/>
      <c r="K698" s="139"/>
      <c r="L698" s="27"/>
      <c r="M698" s="140"/>
      <c r="N698" s="141"/>
      <c r="O698" s="142"/>
      <c r="P698" s="142"/>
      <c r="Q698" s="142"/>
      <c r="R698" s="142"/>
      <c r="S698" s="142"/>
      <c r="T698" s="143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R698" s="144"/>
      <c r="AT698" s="144"/>
      <c r="AU698" s="144"/>
      <c r="AY698" s="14"/>
      <c r="BE698" s="145"/>
      <c r="BF698" s="145"/>
      <c r="BG698" s="145"/>
      <c r="BH698" s="145"/>
      <c r="BI698" s="145"/>
      <c r="BJ698" s="14"/>
      <c r="BK698" s="145"/>
      <c r="BL698" s="14"/>
      <c r="BM698" s="144"/>
    </row>
    <row r="699" spans="1:65" s="2" customFormat="1" ht="24.25" hidden="1" customHeight="1">
      <c r="A699" s="26"/>
      <c r="B699" s="156"/>
      <c r="C699" s="157"/>
      <c r="D699" s="157"/>
      <c r="E699" s="158"/>
      <c r="F699" s="159"/>
      <c r="G699" s="160"/>
      <c r="H699" s="161"/>
      <c r="I699" s="162"/>
      <c r="J699" s="162"/>
      <c r="K699" s="139"/>
      <c r="L699" s="27"/>
      <c r="M699" s="140"/>
      <c r="N699" s="141"/>
      <c r="O699" s="142"/>
      <c r="P699" s="142"/>
      <c r="Q699" s="142"/>
      <c r="R699" s="142"/>
      <c r="S699" s="142"/>
      <c r="T699" s="143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R699" s="144"/>
      <c r="AT699" s="144"/>
      <c r="AU699" s="144"/>
      <c r="AY699" s="14"/>
      <c r="BE699" s="145"/>
      <c r="BF699" s="145"/>
      <c r="BG699" s="145"/>
      <c r="BH699" s="145"/>
      <c r="BI699" s="145"/>
      <c r="BJ699" s="14"/>
      <c r="BK699" s="145"/>
      <c r="BL699" s="14"/>
      <c r="BM699" s="144"/>
    </row>
    <row r="700" spans="1:65" s="2" customFormat="1" ht="24.25" hidden="1" customHeight="1">
      <c r="A700" s="26"/>
      <c r="B700" s="156"/>
      <c r="C700" s="157"/>
      <c r="D700" s="157"/>
      <c r="E700" s="158"/>
      <c r="F700" s="159"/>
      <c r="G700" s="160"/>
      <c r="H700" s="161"/>
      <c r="I700" s="162"/>
      <c r="J700" s="162"/>
      <c r="K700" s="139"/>
      <c r="L700" s="27"/>
      <c r="M700" s="140"/>
      <c r="N700" s="141"/>
      <c r="O700" s="142"/>
      <c r="P700" s="142"/>
      <c r="Q700" s="142"/>
      <c r="R700" s="142"/>
      <c r="S700" s="142"/>
      <c r="T700" s="143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R700" s="144"/>
      <c r="AT700" s="144"/>
      <c r="AU700" s="144"/>
      <c r="AY700" s="14"/>
      <c r="BE700" s="145"/>
      <c r="BF700" s="145"/>
      <c r="BG700" s="145"/>
      <c r="BH700" s="145"/>
      <c r="BI700" s="145"/>
      <c r="BJ700" s="14"/>
      <c r="BK700" s="145"/>
      <c r="BL700" s="14"/>
      <c r="BM700" s="144"/>
    </row>
    <row r="701" spans="1:65" s="2" customFormat="1" ht="24.25" hidden="1" customHeight="1">
      <c r="A701" s="26"/>
      <c r="B701" s="156"/>
      <c r="C701" s="157"/>
      <c r="D701" s="157"/>
      <c r="E701" s="158"/>
      <c r="F701" s="159"/>
      <c r="G701" s="160"/>
      <c r="H701" s="161"/>
      <c r="I701" s="162"/>
      <c r="J701" s="162"/>
      <c r="K701" s="139"/>
      <c r="L701" s="27"/>
      <c r="M701" s="140"/>
      <c r="N701" s="141"/>
      <c r="O701" s="142"/>
      <c r="P701" s="142"/>
      <c r="Q701" s="142"/>
      <c r="R701" s="142"/>
      <c r="S701" s="142"/>
      <c r="T701" s="143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R701" s="144"/>
      <c r="AT701" s="144"/>
      <c r="AU701" s="144"/>
      <c r="AY701" s="14"/>
      <c r="BE701" s="145"/>
      <c r="BF701" s="145"/>
      <c r="BG701" s="145"/>
      <c r="BH701" s="145"/>
      <c r="BI701" s="145"/>
      <c r="BJ701" s="14"/>
      <c r="BK701" s="145"/>
      <c r="BL701" s="14"/>
      <c r="BM701" s="144"/>
    </row>
    <row r="702" spans="1:65" s="2" customFormat="1" ht="24.25" hidden="1" customHeight="1">
      <c r="A702" s="26"/>
      <c r="B702" s="156"/>
      <c r="C702" s="157"/>
      <c r="D702" s="157"/>
      <c r="E702" s="158"/>
      <c r="F702" s="159"/>
      <c r="G702" s="160"/>
      <c r="H702" s="161"/>
      <c r="I702" s="162"/>
      <c r="J702" s="162"/>
      <c r="K702" s="139"/>
      <c r="L702" s="27"/>
      <c r="M702" s="140"/>
      <c r="N702" s="141"/>
      <c r="O702" s="142"/>
      <c r="P702" s="142"/>
      <c r="Q702" s="142"/>
      <c r="R702" s="142"/>
      <c r="S702" s="142"/>
      <c r="T702" s="143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R702" s="144"/>
      <c r="AT702" s="144"/>
      <c r="AU702" s="144"/>
      <c r="AY702" s="14"/>
      <c r="BE702" s="145"/>
      <c r="BF702" s="145"/>
      <c r="BG702" s="145"/>
      <c r="BH702" s="145"/>
      <c r="BI702" s="145"/>
      <c r="BJ702" s="14"/>
      <c r="BK702" s="145"/>
      <c r="BL702" s="14"/>
      <c r="BM702" s="144"/>
    </row>
    <row r="703" spans="1:65" s="2" customFormat="1" ht="16.5" hidden="1" customHeight="1">
      <c r="A703" s="26"/>
      <c r="B703" s="156"/>
      <c r="C703" s="157"/>
      <c r="D703" s="157"/>
      <c r="E703" s="158"/>
      <c r="F703" s="159"/>
      <c r="G703" s="160"/>
      <c r="H703" s="161"/>
      <c r="I703" s="162"/>
      <c r="J703" s="162"/>
      <c r="K703" s="139"/>
      <c r="L703" s="27"/>
      <c r="M703" s="140"/>
      <c r="N703" s="141"/>
      <c r="O703" s="142"/>
      <c r="P703" s="142"/>
      <c r="Q703" s="142"/>
      <c r="R703" s="142"/>
      <c r="S703" s="142"/>
      <c r="T703" s="143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R703" s="144"/>
      <c r="AT703" s="144"/>
      <c r="AU703" s="144"/>
      <c r="AY703" s="14"/>
      <c r="BE703" s="145"/>
      <c r="BF703" s="145"/>
      <c r="BG703" s="145"/>
      <c r="BH703" s="145"/>
      <c r="BI703" s="145"/>
      <c r="BJ703" s="14"/>
      <c r="BK703" s="145"/>
      <c r="BL703" s="14"/>
      <c r="BM703" s="144"/>
    </row>
    <row r="704" spans="1:65" s="2" customFormat="1" ht="38" hidden="1" customHeight="1">
      <c r="A704" s="26"/>
      <c r="B704" s="156"/>
      <c r="C704" s="157"/>
      <c r="D704" s="157"/>
      <c r="E704" s="158"/>
      <c r="F704" s="159"/>
      <c r="G704" s="160"/>
      <c r="H704" s="161"/>
      <c r="I704" s="162"/>
      <c r="J704" s="162"/>
      <c r="K704" s="139"/>
      <c r="L704" s="27"/>
      <c r="M704" s="140"/>
      <c r="N704" s="141"/>
      <c r="O704" s="142"/>
      <c r="P704" s="142"/>
      <c r="Q704" s="142"/>
      <c r="R704" s="142"/>
      <c r="S704" s="142"/>
      <c r="T704" s="143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R704" s="144"/>
      <c r="AT704" s="144"/>
      <c r="AU704" s="144"/>
      <c r="AY704" s="14"/>
      <c r="BE704" s="145"/>
      <c r="BF704" s="145"/>
      <c r="BG704" s="145"/>
      <c r="BH704" s="145"/>
      <c r="BI704" s="145"/>
      <c r="BJ704" s="14"/>
      <c r="BK704" s="145"/>
      <c r="BL704" s="14"/>
      <c r="BM704" s="144"/>
    </row>
    <row r="705" spans="1:65" s="2" customFormat="1" ht="38" hidden="1" customHeight="1">
      <c r="A705" s="26"/>
      <c r="B705" s="156"/>
      <c r="C705" s="157"/>
      <c r="D705" s="157"/>
      <c r="E705" s="158"/>
      <c r="F705" s="159"/>
      <c r="G705" s="160"/>
      <c r="H705" s="161"/>
      <c r="I705" s="162"/>
      <c r="J705" s="162"/>
      <c r="K705" s="139"/>
      <c r="L705" s="27"/>
      <c r="M705" s="140"/>
      <c r="N705" s="141"/>
      <c r="O705" s="142"/>
      <c r="P705" s="142"/>
      <c r="Q705" s="142"/>
      <c r="R705" s="142"/>
      <c r="S705" s="142"/>
      <c r="T705" s="143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R705" s="144"/>
      <c r="AT705" s="144"/>
      <c r="AU705" s="144"/>
      <c r="AY705" s="14"/>
      <c r="BE705" s="145"/>
      <c r="BF705" s="145"/>
      <c r="BG705" s="145"/>
      <c r="BH705" s="145"/>
      <c r="BI705" s="145"/>
      <c r="BJ705" s="14"/>
      <c r="BK705" s="145"/>
      <c r="BL705" s="14"/>
      <c r="BM705" s="144"/>
    </row>
    <row r="706" spans="1:65" s="2" customFormat="1" ht="38" hidden="1" customHeight="1">
      <c r="A706" s="26"/>
      <c r="B706" s="156"/>
      <c r="C706" s="157"/>
      <c r="D706" s="157"/>
      <c r="E706" s="158"/>
      <c r="F706" s="159"/>
      <c r="G706" s="160"/>
      <c r="H706" s="161"/>
      <c r="I706" s="162"/>
      <c r="J706" s="162"/>
      <c r="K706" s="139"/>
      <c r="L706" s="27"/>
      <c r="M706" s="140"/>
      <c r="N706" s="141"/>
      <c r="O706" s="142"/>
      <c r="P706" s="142"/>
      <c r="Q706" s="142"/>
      <c r="R706" s="142"/>
      <c r="S706" s="142"/>
      <c r="T706" s="143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R706" s="144"/>
      <c r="AT706" s="144"/>
      <c r="AU706" s="144"/>
      <c r="AY706" s="14"/>
      <c r="BE706" s="145"/>
      <c r="BF706" s="145"/>
      <c r="BG706" s="145"/>
      <c r="BH706" s="145"/>
      <c r="BI706" s="145"/>
      <c r="BJ706" s="14"/>
      <c r="BK706" s="145"/>
      <c r="BL706" s="14"/>
      <c r="BM706" s="144"/>
    </row>
    <row r="707" spans="1:65" s="2" customFormat="1" ht="44.25" hidden="1" customHeight="1">
      <c r="A707" s="26"/>
      <c r="B707" s="156"/>
      <c r="C707" s="157"/>
      <c r="D707" s="157"/>
      <c r="E707" s="158"/>
      <c r="F707" s="159"/>
      <c r="G707" s="160"/>
      <c r="H707" s="161"/>
      <c r="I707" s="162"/>
      <c r="J707" s="162"/>
      <c r="K707" s="139"/>
      <c r="L707" s="27"/>
      <c r="M707" s="140"/>
      <c r="N707" s="141"/>
      <c r="O707" s="142"/>
      <c r="P707" s="142"/>
      <c r="Q707" s="142"/>
      <c r="R707" s="142"/>
      <c r="S707" s="142"/>
      <c r="T707" s="143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R707" s="144"/>
      <c r="AT707" s="144"/>
      <c r="AU707" s="144"/>
      <c r="AY707" s="14"/>
      <c r="BE707" s="145"/>
      <c r="BF707" s="145"/>
      <c r="BG707" s="145"/>
      <c r="BH707" s="145"/>
      <c r="BI707" s="145"/>
      <c r="BJ707" s="14"/>
      <c r="BK707" s="145"/>
      <c r="BL707" s="14"/>
      <c r="BM707" s="144"/>
    </row>
    <row r="708" spans="1:65" s="2" customFormat="1" ht="44.25" hidden="1" customHeight="1">
      <c r="A708" s="26"/>
      <c r="B708" s="156"/>
      <c r="C708" s="157"/>
      <c r="D708" s="157"/>
      <c r="E708" s="158"/>
      <c r="F708" s="159"/>
      <c r="G708" s="160"/>
      <c r="H708" s="161"/>
      <c r="I708" s="162"/>
      <c r="J708" s="162"/>
      <c r="K708" s="139"/>
      <c r="L708" s="27"/>
      <c r="M708" s="140"/>
      <c r="N708" s="141"/>
      <c r="O708" s="142"/>
      <c r="P708" s="142"/>
      <c r="Q708" s="142"/>
      <c r="R708" s="142"/>
      <c r="S708" s="142"/>
      <c r="T708" s="143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R708" s="144"/>
      <c r="AT708" s="144"/>
      <c r="AU708" s="144"/>
      <c r="AY708" s="14"/>
      <c r="BE708" s="145"/>
      <c r="BF708" s="145"/>
      <c r="BG708" s="145"/>
      <c r="BH708" s="145"/>
      <c r="BI708" s="145"/>
      <c r="BJ708" s="14"/>
      <c r="BK708" s="145"/>
      <c r="BL708" s="14"/>
      <c r="BM708" s="144"/>
    </row>
    <row r="709" spans="1:65" s="2" customFormat="1" ht="16.5" hidden="1" customHeight="1">
      <c r="A709" s="26"/>
      <c r="B709" s="156"/>
      <c r="C709" s="157"/>
      <c r="D709" s="157"/>
      <c r="E709" s="158"/>
      <c r="F709" s="159"/>
      <c r="G709" s="160"/>
      <c r="H709" s="161"/>
      <c r="I709" s="162"/>
      <c r="J709" s="162"/>
      <c r="K709" s="139"/>
      <c r="L709" s="27"/>
      <c r="M709" s="140"/>
      <c r="N709" s="141"/>
      <c r="O709" s="142"/>
      <c r="P709" s="142"/>
      <c r="Q709" s="142"/>
      <c r="R709" s="142"/>
      <c r="S709" s="142"/>
      <c r="T709" s="143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R709" s="144"/>
      <c r="AT709" s="144"/>
      <c r="AU709" s="144"/>
      <c r="AY709" s="14"/>
      <c r="BE709" s="145"/>
      <c r="BF709" s="145"/>
      <c r="BG709" s="145"/>
      <c r="BH709" s="145"/>
      <c r="BI709" s="145"/>
      <c r="BJ709" s="14"/>
      <c r="BK709" s="145"/>
      <c r="BL709" s="14"/>
      <c r="BM709" s="144"/>
    </row>
    <row r="710" spans="1:65" s="2" customFormat="1" ht="24.25" hidden="1" customHeight="1">
      <c r="A710" s="26"/>
      <c r="B710" s="156"/>
      <c r="C710" s="157"/>
      <c r="D710" s="157"/>
      <c r="E710" s="158"/>
      <c r="F710" s="159"/>
      <c r="G710" s="160"/>
      <c r="H710" s="161"/>
      <c r="I710" s="162"/>
      <c r="J710" s="162"/>
      <c r="K710" s="139"/>
      <c r="L710" s="27"/>
      <c r="M710" s="140"/>
      <c r="N710" s="141"/>
      <c r="O710" s="142"/>
      <c r="P710" s="142"/>
      <c r="Q710" s="142"/>
      <c r="R710" s="142"/>
      <c r="S710" s="142"/>
      <c r="T710" s="143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R710" s="144"/>
      <c r="AT710" s="144"/>
      <c r="AU710" s="144"/>
      <c r="AY710" s="14"/>
      <c r="BE710" s="145"/>
      <c r="BF710" s="145"/>
      <c r="BG710" s="145"/>
      <c r="BH710" s="145"/>
      <c r="BI710" s="145"/>
      <c r="BJ710" s="14"/>
      <c r="BK710" s="145"/>
      <c r="BL710" s="14"/>
      <c r="BM710" s="144"/>
    </row>
    <row r="711" spans="1:65" s="2" customFormat="1" ht="24.25" hidden="1" customHeight="1">
      <c r="A711" s="26"/>
      <c r="B711" s="156"/>
      <c r="C711" s="157"/>
      <c r="D711" s="157"/>
      <c r="E711" s="158"/>
      <c r="F711" s="159"/>
      <c r="G711" s="160"/>
      <c r="H711" s="161"/>
      <c r="I711" s="162"/>
      <c r="J711" s="162"/>
      <c r="K711" s="139"/>
      <c r="L711" s="27"/>
      <c r="M711" s="140"/>
      <c r="N711" s="141"/>
      <c r="O711" s="142"/>
      <c r="P711" s="142"/>
      <c r="Q711" s="142"/>
      <c r="R711" s="142"/>
      <c r="S711" s="142"/>
      <c r="T711" s="143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R711" s="144"/>
      <c r="AT711" s="144"/>
      <c r="AU711" s="144"/>
      <c r="AY711" s="14"/>
      <c r="BE711" s="145"/>
      <c r="BF711" s="145"/>
      <c r="BG711" s="145"/>
      <c r="BH711" s="145"/>
      <c r="BI711" s="145"/>
      <c r="BJ711" s="14"/>
      <c r="BK711" s="145"/>
      <c r="BL711" s="14"/>
      <c r="BM711" s="144"/>
    </row>
    <row r="712" spans="1:65" s="2" customFormat="1" ht="16.5" hidden="1" customHeight="1">
      <c r="A712" s="26"/>
      <c r="B712" s="156"/>
      <c r="C712" s="163"/>
      <c r="D712" s="163"/>
      <c r="E712" s="164"/>
      <c r="F712" s="165"/>
      <c r="G712" s="166"/>
      <c r="H712" s="167"/>
      <c r="I712" s="168"/>
      <c r="J712" s="168"/>
      <c r="K712" s="146"/>
      <c r="L712" s="147"/>
      <c r="M712" s="148"/>
      <c r="N712" s="149"/>
      <c r="O712" s="142"/>
      <c r="P712" s="142"/>
      <c r="Q712" s="142"/>
      <c r="R712" s="142"/>
      <c r="S712" s="142"/>
      <c r="T712" s="143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R712" s="144"/>
      <c r="AT712" s="144"/>
      <c r="AU712" s="144"/>
      <c r="AY712" s="14"/>
      <c r="BE712" s="145"/>
      <c r="BF712" s="145"/>
      <c r="BG712" s="145"/>
      <c r="BH712" s="145"/>
      <c r="BI712" s="145"/>
      <c r="BJ712" s="14"/>
      <c r="BK712" s="145"/>
      <c r="BL712" s="14"/>
      <c r="BM712" s="144"/>
    </row>
    <row r="713" spans="1:65" s="2" customFormat="1" ht="21.75" hidden="1" customHeight="1">
      <c r="A713" s="26"/>
      <c r="B713" s="156"/>
      <c r="C713" s="157"/>
      <c r="D713" s="157"/>
      <c r="E713" s="158"/>
      <c r="F713" s="159"/>
      <c r="G713" s="160"/>
      <c r="H713" s="161"/>
      <c r="I713" s="162"/>
      <c r="J713" s="162"/>
      <c r="K713" s="139"/>
      <c r="L713" s="27"/>
      <c r="M713" s="140"/>
      <c r="N713" s="141"/>
      <c r="O713" s="142"/>
      <c r="P713" s="142"/>
      <c r="Q713" s="142"/>
      <c r="R713" s="142"/>
      <c r="S713" s="142"/>
      <c r="T713" s="143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R713" s="144"/>
      <c r="AT713" s="144"/>
      <c r="AU713" s="144"/>
      <c r="AY713" s="14"/>
      <c r="BE713" s="145"/>
      <c r="BF713" s="145"/>
      <c r="BG713" s="145"/>
      <c r="BH713" s="145"/>
      <c r="BI713" s="145"/>
      <c r="BJ713" s="14"/>
      <c r="BK713" s="145"/>
      <c r="BL713" s="14"/>
      <c r="BM713" s="144"/>
    </row>
    <row r="714" spans="1:65" s="12" customFormat="1" ht="23" hidden="1" customHeight="1">
      <c r="B714" s="169"/>
      <c r="C714" s="170"/>
      <c r="D714" s="171"/>
      <c r="E714" s="172"/>
      <c r="F714" s="172"/>
      <c r="G714" s="170"/>
      <c r="H714" s="170"/>
      <c r="I714" s="170"/>
      <c r="J714" s="173"/>
      <c r="L714" s="127"/>
      <c r="M714" s="131"/>
      <c r="N714" s="132"/>
      <c r="O714" s="132"/>
      <c r="P714" s="133"/>
      <c r="Q714" s="132"/>
      <c r="R714" s="133"/>
      <c r="S714" s="132"/>
      <c r="T714" s="134"/>
      <c r="AR714" s="128"/>
      <c r="AT714" s="135"/>
      <c r="AU714" s="135"/>
      <c r="AY714" s="128"/>
      <c r="BK714" s="136"/>
    </row>
    <row r="715" spans="1:65" s="2" customFormat="1" ht="24.25" hidden="1" customHeight="1">
      <c r="A715" s="26"/>
      <c r="B715" s="156"/>
      <c r="C715" s="157"/>
      <c r="D715" s="157"/>
      <c r="E715" s="158"/>
      <c r="F715" s="159"/>
      <c r="G715" s="160"/>
      <c r="H715" s="161"/>
      <c r="I715" s="162"/>
      <c r="J715" s="162"/>
      <c r="K715" s="139"/>
      <c r="L715" s="27"/>
      <c r="M715" s="140"/>
      <c r="N715" s="141"/>
      <c r="O715" s="142"/>
      <c r="P715" s="142"/>
      <c r="Q715" s="142"/>
      <c r="R715" s="142"/>
      <c r="S715" s="142"/>
      <c r="T715" s="143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R715" s="144"/>
      <c r="AT715" s="144"/>
      <c r="AU715" s="144"/>
      <c r="AY715" s="14"/>
      <c r="BE715" s="145"/>
      <c r="BF715" s="145"/>
      <c r="BG715" s="145"/>
      <c r="BH715" s="145"/>
      <c r="BI715" s="145"/>
      <c r="BJ715" s="14"/>
      <c r="BK715" s="145"/>
      <c r="BL715" s="14"/>
      <c r="BM715" s="144"/>
    </row>
    <row r="716" spans="1:65" s="12" customFormat="1" ht="23" hidden="1" customHeight="1">
      <c r="B716" s="169"/>
      <c r="C716" s="170"/>
      <c r="D716" s="171"/>
      <c r="E716" s="172"/>
      <c r="F716" s="172"/>
      <c r="G716" s="170"/>
      <c r="H716" s="170"/>
      <c r="I716" s="170"/>
      <c r="J716" s="173"/>
      <c r="L716" s="127"/>
      <c r="M716" s="131"/>
      <c r="N716" s="132"/>
      <c r="O716" s="132"/>
      <c r="P716" s="133"/>
      <c r="Q716" s="132"/>
      <c r="R716" s="133"/>
      <c r="S716" s="132"/>
      <c r="T716" s="134"/>
      <c r="AR716" s="128"/>
      <c r="AT716" s="135"/>
      <c r="AU716" s="135"/>
      <c r="AY716" s="128"/>
      <c r="BK716" s="136"/>
    </row>
    <row r="717" spans="1:65" s="2" customFormat="1" ht="33" hidden="1" customHeight="1">
      <c r="A717" s="26"/>
      <c r="B717" s="156"/>
      <c r="C717" s="157"/>
      <c r="D717" s="157"/>
      <c r="E717" s="158"/>
      <c r="F717" s="159"/>
      <c r="G717" s="160"/>
      <c r="H717" s="161"/>
      <c r="I717" s="162"/>
      <c r="J717" s="162"/>
      <c r="K717" s="139"/>
      <c r="L717" s="27"/>
      <c r="M717" s="140"/>
      <c r="N717" s="141"/>
      <c r="O717" s="142"/>
      <c r="P717" s="142"/>
      <c r="Q717" s="142"/>
      <c r="R717" s="142"/>
      <c r="S717" s="142"/>
      <c r="T717" s="143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R717" s="144"/>
      <c r="AT717" s="144"/>
      <c r="AU717" s="144"/>
      <c r="AY717" s="14"/>
      <c r="BE717" s="145"/>
      <c r="BF717" s="145"/>
      <c r="BG717" s="145"/>
      <c r="BH717" s="145"/>
      <c r="BI717" s="145"/>
      <c r="BJ717" s="14"/>
      <c r="BK717" s="145"/>
      <c r="BL717" s="14"/>
      <c r="BM717" s="144"/>
    </row>
    <row r="718" spans="1:65" s="2" customFormat="1" ht="21.75" hidden="1" customHeight="1">
      <c r="A718" s="26"/>
      <c r="B718" s="156"/>
      <c r="C718" s="163"/>
      <c r="D718" s="163"/>
      <c r="E718" s="164"/>
      <c r="F718" s="165"/>
      <c r="G718" s="166"/>
      <c r="H718" s="167"/>
      <c r="I718" s="168"/>
      <c r="J718" s="168"/>
      <c r="K718" s="146"/>
      <c r="L718" s="147"/>
      <c r="M718" s="148"/>
      <c r="N718" s="149"/>
      <c r="O718" s="142"/>
      <c r="P718" s="142"/>
      <c r="Q718" s="142"/>
      <c r="R718" s="142"/>
      <c r="S718" s="142"/>
      <c r="T718" s="143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R718" s="144"/>
      <c r="AT718" s="144"/>
      <c r="AU718" s="144"/>
      <c r="AY718" s="14"/>
      <c r="BE718" s="145"/>
      <c r="BF718" s="145"/>
      <c r="BG718" s="145"/>
      <c r="BH718" s="145"/>
      <c r="BI718" s="145"/>
      <c r="BJ718" s="14"/>
      <c r="BK718" s="145"/>
      <c r="BL718" s="14"/>
      <c r="BM718" s="144"/>
    </row>
    <row r="719" spans="1:65" s="2" customFormat="1" ht="24.25" hidden="1" customHeight="1">
      <c r="A719" s="26"/>
      <c r="B719" s="156"/>
      <c r="C719" s="157"/>
      <c r="D719" s="157"/>
      <c r="E719" s="158"/>
      <c r="F719" s="159"/>
      <c r="G719" s="160"/>
      <c r="H719" s="161"/>
      <c r="I719" s="162"/>
      <c r="J719" s="162"/>
      <c r="K719" s="139"/>
      <c r="L719" s="27"/>
      <c r="M719" s="140"/>
      <c r="N719" s="141"/>
      <c r="O719" s="142"/>
      <c r="P719" s="142"/>
      <c r="Q719" s="142"/>
      <c r="R719" s="142"/>
      <c r="S719" s="142"/>
      <c r="T719" s="143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R719" s="144"/>
      <c r="AT719" s="144"/>
      <c r="AU719" s="144"/>
      <c r="AY719" s="14"/>
      <c r="BE719" s="145"/>
      <c r="BF719" s="145"/>
      <c r="BG719" s="145"/>
      <c r="BH719" s="145"/>
      <c r="BI719" s="145"/>
      <c r="BJ719" s="14"/>
      <c r="BK719" s="145"/>
      <c r="BL719" s="14"/>
      <c r="BM719" s="144"/>
    </row>
    <row r="720" spans="1:65" s="2" customFormat="1" ht="16.5" hidden="1" customHeight="1">
      <c r="A720" s="26"/>
      <c r="B720" s="156"/>
      <c r="C720" s="163"/>
      <c r="D720" s="163"/>
      <c r="E720" s="164"/>
      <c r="F720" s="165"/>
      <c r="G720" s="166"/>
      <c r="H720" s="167"/>
      <c r="I720" s="168"/>
      <c r="J720" s="168"/>
      <c r="K720" s="146"/>
      <c r="L720" s="147"/>
      <c r="M720" s="148"/>
      <c r="N720" s="149"/>
      <c r="O720" s="142"/>
      <c r="P720" s="142"/>
      <c r="Q720" s="142"/>
      <c r="R720" s="142"/>
      <c r="S720" s="142"/>
      <c r="T720" s="143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R720" s="144"/>
      <c r="AT720" s="144"/>
      <c r="AU720" s="144"/>
      <c r="AY720" s="14"/>
      <c r="BE720" s="145"/>
      <c r="BF720" s="145"/>
      <c r="BG720" s="145"/>
      <c r="BH720" s="145"/>
      <c r="BI720" s="145"/>
      <c r="BJ720" s="14"/>
      <c r="BK720" s="145"/>
      <c r="BL720" s="14"/>
      <c r="BM720" s="144"/>
    </row>
    <row r="721" spans="1:65" s="12" customFormat="1" ht="23" hidden="1" customHeight="1">
      <c r="B721" s="169"/>
      <c r="C721" s="170"/>
      <c r="D721" s="171"/>
      <c r="E721" s="172"/>
      <c r="F721" s="172"/>
      <c r="G721" s="170"/>
      <c r="H721" s="170"/>
      <c r="I721" s="170"/>
      <c r="J721" s="173"/>
      <c r="L721" s="127"/>
      <c r="M721" s="131"/>
      <c r="N721" s="132"/>
      <c r="O721" s="132"/>
      <c r="P721" s="133"/>
      <c r="Q721" s="132"/>
      <c r="R721" s="133"/>
      <c r="S721" s="132"/>
      <c r="T721" s="134"/>
      <c r="AR721" s="128"/>
      <c r="AT721" s="135"/>
      <c r="AU721" s="135"/>
      <c r="AY721" s="128"/>
      <c r="BK721" s="136"/>
    </row>
    <row r="722" spans="1:65" s="2" customFormat="1" ht="33" hidden="1" customHeight="1">
      <c r="A722" s="26"/>
      <c r="B722" s="156"/>
      <c r="C722" s="157"/>
      <c r="D722" s="157"/>
      <c r="E722" s="158"/>
      <c r="F722" s="159"/>
      <c r="G722" s="160"/>
      <c r="H722" s="161"/>
      <c r="I722" s="162"/>
      <c r="J722" s="162"/>
      <c r="K722" s="139"/>
      <c r="L722" s="27"/>
      <c r="M722" s="140"/>
      <c r="N722" s="141"/>
      <c r="O722" s="142"/>
      <c r="P722" s="142"/>
      <c r="Q722" s="142"/>
      <c r="R722" s="142"/>
      <c r="S722" s="142"/>
      <c r="T722" s="143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R722" s="144"/>
      <c r="AT722" s="144"/>
      <c r="AU722" s="144"/>
      <c r="AY722" s="14"/>
      <c r="BE722" s="145"/>
      <c r="BF722" s="145"/>
      <c r="BG722" s="145"/>
      <c r="BH722" s="145"/>
      <c r="BI722" s="145"/>
      <c r="BJ722" s="14"/>
      <c r="BK722" s="145"/>
      <c r="BL722" s="14"/>
      <c r="BM722" s="144"/>
    </row>
    <row r="723" spans="1:65" s="2" customFormat="1" ht="33" hidden="1" customHeight="1">
      <c r="A723" s="26"/>
      <c r="B723" s="156"/>
      <c r="C723" s="157"/>
      <c r="D723" s="157"/>
      <c r="E723" s="158"/>
      <c r="F723" s="159"/>
      <c r="G723" s="160"/>
      <c r="H723" s="161"/>
      <c r="I723" s="162"/>
      <c r="J723" s="162"/>
      <c r="K723" s="139"/>
      <c r="L723" s="27"/>
      <c r="M723" s="140"/>
      <c r="N723" s="141"/>
      <c r="O723" s="142"/>
      <c r="P723" s="142"/>
      <c r="Q723" s="142"/>
      <c r="R723" s="142"/>
      <c r="S723" s="142"/>
      <c r="T723" s="143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R723" s="144"/>
      <c r="AT723" s="144"/>
      <c r="AU723" s="144"/>
      <c r="AY723" s="14"/>
      <c r="BE723" s="145"/>
      <c r="BF723" s="145"/>
      <c r="BG723" s="145"/>
      <c r="BH723" s="145"/>
      <c r="BI723" s="145"/>
      <c r="BJ723" s="14"/>
      <c r="BK723" s="145"/>
      <c r="BL723" s="14"/>
      <c r="BM723" s="144"/>
    </row>
    <row r="724" spans="1:65" s="12" customFormat="1" ht="23" hidden="1" customHeight="1">
      <c r="B724" s="169"/>
      <c r="C724" s="170"/>
      <c r="D724" s="171"/>
      <c r="E724" s="172"/>
      <c r="F724" s="172"/>
      <c r="G724" s="170"/>
      <c r="H724" s="170"/>
      <c r="I724" s="170"/>
      <c r="J724" s="173"/>
      <c r="L724" s="127"/>
      <c r="M724" s="131"/>
      <c r="N724" s="132"/>
      <c r="O724" s="132"/>
      <c r="P724" s="133"/>
      <c r="Q724" s="132"/>
      <c r="R724" s="133"/>
      <c r="S724" s="132"/>
      <c r="T724" s="134"/>
      <c r="AR724" s="128"/>
      <c r="AT724" s="135"/>
      <c r="AU724" s="135"/>
      <c r="AY724" s="128"/>
      <c r="BK724" s="136"/>
    </row>
    <row r="725" spans="1:65" s="2" customFormat="1" ht="16.5" hidden="1" customHeight="1">
      <c r="A725" s="26"/>
      <c r="B725" s="156"/>
      <c r="C725" s="163"/>
      <c r="D725" s="163"/>
      <c r="E725" s="164"/>
      <c r="F725" s="165"/>
      <c r="G725" s="166"/>
      <c r="H725" s="167"/>
      <c r="I725" s="168"/>
      <c r="J725" s="168"/>
      <c r="K725" s="146"/>
      <c r="L725" s="147"/>
      <c r="M725" s="148"/>
      <c r="N725" s="149"/>
      <c r="O725" s="142"/>
      <c r="P725" s="142"/>
      <c r="Q725" s="142"/>
      <c r="R725" s="142"/>
      <c r="S725" s="142"/>
      <c r="T725" s="143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R725" s="144"/>
      <c r="AT725" s="144"/>
      <c r="AU725" s="144"/>
      <c r="AY725" s="14"/>
      <c r="BE725" s="145"/>
      <c r="BF725" s="145"/>
      <c r="BG725" s="145"/>
      <c r="BH725" s="145"/>
      <c r="BI725" s="145"/>
      <c r="BJ725" s="14"/>
      <c r="BK725" s="145"/>
      <c r="BL725" s="14"/>
      <c r="BM725" s="144"/>
    </row>
    <row r="726" spans="1:65" s="2" customFormat="1" ht="16.5" hidden="1" customHeight="1">
      <c r="A726" s="26"/>
      <c r="B726" s="156"/>
      <c r="C726" s="163"/>
      <c r="D726" s="163"/>
      <c r="E726" s="164"/>
      <c r="F726" s="165"/>
      <c r="G726" s="166"/>
      <c r="H726" s="167"/>
      <c r="I726" s="168"/>
      <c r="J726" s="168"/>
      <c r="K726" s="146"/>
      <c r="L726" s="147"/>
      <c r="M726" s="148"/>
      <c r="N726" s="149"/>
      <c r="O726" s="142"/>
      <c r="P726" s="142"/>
      <c r="Q726" s="142"/>
      <c r="R726" s="142"/>
      <c r="S726" s="142"/>
      <c r="T726" s="143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R726" s="144"/>
      <c r="AT726" s="144"/>
      <c r="AU726" s="144"/>
      <c r="AY726" s="14"/>
      <c r="BE726" s="145"/>
      <c r="BF726" s="145"/>
      <c r="BG726" s="145"/>
      <c r="BH726" s="145"/>
      <c r="BI726" s="145"/>
      <c r="BJ726" s="14"/>
      <c r="BK726" s="145"/>
      <c r="BL726" s="14"/>
      <c r="BM726" s="144"/>
    </row>
    <row r="727" spans="1:65" s="12" customFormat="1" ht="26" hidden="1" customHeight="1">
      <c r="B727" s="169"/>
      <c r="C727" s="170"/>
      <c r="D727" s="171"/>
      <c r="E727" s="174"/>
      <c r="F727" s="174"/>
      <c r="G727" s="170"/>
      <c r="H727" s="170"/>
      <c r="I727" s="170"/>
      <c r="J727" s="175"/>
      <c r="L727" s="127"/>
      <c r="M727" s="131"/>
      <c r="N727" s="132"/>
      <c r="O727" s="132"/>
      <c r="P727" s="133"/>
      <c r="Q727" s="132"/>
      <c r="R727" s="133"/>
      <c r="S727" s="132"/>
      <c r="T727" s="134"/>
      <c r="AR727" s="128"/>
      <c r="AT727" s="135"/>
      <c r="AU727" s="135"/>
      <c r="AY727" s="128"/>
      <c r="BK727" s="136"/>
    </row>
    <row r="728" spans="1:65" s="12" customFormat="1" ht="23" hidden="1" customHeight="1">
      <c r="B728" s="169"/>
      <c r="C728" s="170"/>
      <c r="D728" s="171"/>
      <c r="E728" s="172"/>
      <c r="F728" s="172"/>
      <c r="G728" s="170"/>
      <c r="H728" s="170"/>
      <c r="I728" s="170"/>
      <c r="J728" s="173"/>
      <c r="L728" s="127"/>
      <c r="M728" s="131"/>
      <c r="N728" s="132"/>
      <c r="O728" s="132"/>
      <c r="P728" s="133"/>
      <c r="Q728" s="132"/>
      <c r="R728" s="133"/>
      <c r="S728" s="132"/>
      <c r="T728" s="134"/>
      <c r="AR728" s="128"/>
      <c r="AT728" s="135"/>
      <c r="AU728" s="135"/>
      <c r="AY728" s="128"/>
      <c r="BK728" s="136"/>
    </row>
    <row r="729" spans="1:65" s="12" customFormat="1" ht="23" hidden="1" customHeight="1">
      <c r="B729" s="169"/>
      <c r="C729" s="170"/>
      <c r="D729" s="171"/>
      <c r="E729" s="172"/>
      <c r="F729" s="172"/>
      <c r="G729" s="170"/>
      <c r="H729" s="170"/>
      <c r="I729" s="170"/>
      <c r="J729" s="173"/>
      <c r="L729" s="127"/>
      <c r="M729" s="131"/>
      <c r="N729" s="132"/>
      <c r="O729" s="132"/>
      <c r="P729" s="133"/>
      <c r="Q729" s="132"/>
      <c r="R729" s="133"/>
      <c r="S729" s="132"/>
      <c r="T729" s="134"/>
      <c r="AR729" s="128"/>
      <c r="AT729" s="135"/>
      <c r="AU729" s="135"/>
      <c r="AY729" s="128"/>
      <c r="BK729" s="136"/>
    </row>
    <row r="730" spans="1:65" s="12" customFormat="1" ht="23" hidden="1" customHeight="1">
      <c r="B730" s="169"/>
      <c r="C730" s="170"/>
      <c r="D730" s="171"/>
      <c r="E730" s="172"/>
      <c r="F730" s="172"/>
      <c r="G730" s="170"/>
      <c r="H730" s="170"/>
      <c r="I730" s="170"/>
      <c r="J730" s="173"/>
      <c r="L730" s="127"/>
      <c r="M730" s="131"/>
      <c r="N730" s="132"/>
      <c r="O730" s="132"/>
      <c r="P730" s="133"/>
      <c r="Q730" s="132"/>
      <c r="R730" s="133"/>
      <c r="S730" s="132"/>
      <c r="T730" s="134"/>
      <c r="AR730" s="128"/>
      <c r="AT730" s="135"/>
      <c r="AU730" s="135"/>
      <c r="AY730" s="128"/>
      <c r="BK730" s="136"/>
    </row>
    <row r="731" spans="1:65" s="2" customFormat="1" ht="24.25" hidden="1" customHeight="1">
      <c r="A731" s="26"/>
      <c r="B731" s="156"/>
      <c r="C731" s="157"/>
      <c r="D731" s="157"/>
      <c r="E731" s="158"/>
      <c r="F731" s="159"/>
      <c r="G731" s="160"/>
      <c r="H731" s="161"/>
      <c r="I731" s="162"/>
      <c r="J731" s="162"/>
      <c r="K731" s="139"/>
      <c r="L731" s="27"/>
      <c r="M731" s="140"/>
      <c r="N731" s="141"/>
      <c r="O731" s="142"/>
      <c r="P731" s="142"/>
      <c r="Q731" s="142"/>
      <c r="R731" s="142"/>
      <c r="S731" s="142"/>
      <c r="T731" s="143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R731" s="144"/>
      <c r="AT731" s="144"/>
      <c r="AU731" s="144"/>
      <c r="AY731" s="14"/>
      <c r="BE731" s="145"/>
      <c r="BF731" s="145"/>
      <c r="BG731" s="145"/>
      <c r="BH731" s="145"/>
      <c r="BI731" s="145"/>
      <c r="BJ731" s="14"/>
      <c r="BK731" s="145"/>
      <c r="BL731" s="14"/>
      <c r="BM731" s="144"/>
    </row>
    <row r="732" spans="1:65" s="2" customFormat="1" ht="38" hidden="1" customHeight="1">
      <c r="A732" s="26"/>
      <c r="B732" s="156"/>
      <c r="C732" s="157"/>
      <c r="D732" s="157"/>
      <c r="E732" s="158"/>
      <c r="F732" s="159"/>
      <c r="G732" s="160"/>
      <c r="H732" s="161"/>
      <c r="I732" s="162"/>
      <c r="J732" s="162"/>
      <c r="K732" s="139"/>
      <c r="L732" s="27"/>
      <c r="M732" s="140"/>
      <c r="N732" s="141"/>
      <c r="O732" s="142"/>
      <c r="P732" s="142"/>
      <c r="Q732" s="142"/>
      <c r="R732" s="142"/>
      <c r="S732" s="142"/>
      <c r="T732" s="143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R732" s="144"/>
      <c r="AT732" s="144"/>
      <c r="AU732" s="144"/>
      <c r="AY732" s="14"/>
      <c r="BE732" s="145"/>
      <c r="BF732" s="145"/>
      <c r="BG732" s="145"/>
      <c r="BH732" s="145"/>
      <c r="BI732" s="145"/>
      <c r="BJ732" s="14"/>
      <c r="BK732" s="145"/>
      <c r="BL732" s="14"/>
      <c r="BM732" s="144"/>
    </row>
    <row r="733" spans="1:65" s="2" customFormat="1" ht="21.75" hidden="1" customHeight="1">
      <c r="A733" s="26"/>
      <c r="B733" s="156"/>
      <c r="C733" s="157"/>
      <c r="D733" s="157"/>
      <c r="E733" s="158"/>
      <c r="F733" s="159"/>
      <c r="G733" s="160"/>
      <c r="H733" s="161"/>
      <c r="I733" s="162"/>
      <c r="J733" s="162"/>
      <c r="K733" s="139"/>
      <c r="L733" s="27"/>
      <c r="M733" s="140"/>
      <c r="N733" s="141"/>
      <c r="O733" s="142"/>
      <c r="P733" s="142"/>
      <c r="Q733" s="142"/>
      <c r="R733" s="142"/>
      <c r="S733" s="142"/>
      <c r="T733" s="143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R733" s="144"/>
      <c r="AT733" s="144"/>
      <c r="AU733" s="144"/>
      <c r="AY733" s="14"/>
      <c r="BE733" s="145"/>
      <c r="BF733" s="145"/>
      <c r="BG733" s="145"/>
      <c r="BH733" s="145"/>
      <c r="BI733" s="145"/>
      <c r="BJ733" s="14"/>
      <c r="BK733" s="145"/>
      <c r="BL733" s="14"/>
      <c r="BM733" s="144"/>
    </row>
    <row r="734" spans="1:65" s="2" customFormat="1" ht="62.75" hidden="1" customHeight="1">
      <c r="A734" s="26"/>
      <c r="B734" s="156"/>
      <c r="C734" s="157"/>
      <c r="D734" s="157"/>
      <c r="E734" s="158"/>
      <c r="F734" s="159"/>
      <c r="G734" s="160"/>
      <c r="H734" s="161"/>
      <c r="I734" s="162"/>
      <c r="J734" s="162"/>
      <c r="K734" s="139"/>
      <c r="L734" s="27"/>
      <c r="M734" s="140"/>
      <c r="N734" s="141"/>
      <c r="O734" s="142"/>
      <c r="P734" s="142"/>
      <c r="Q734" s="142"/>
      <c r="R734" s="142"/>
      <c r="S734" s="142"/>
      <c r="T734" s="143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R734" s="144"/>
      <c r="AT734" s="144"/>
      <c r="AU734" s="144"/>
      <c r="AY734" s="14"/>
      <c r="BE734" s="145"/>
      <c r="BF734" s="145"/>
      <c r="BG734" s="145"/>
      <c r="BH734" s="145"/>
      <c r="BI734" s="145"/>
      <c r="BJ734" s="14"/>
      <c r="BK734" s="145"/>
      <c r="BL734" s="14"/>
      <c r="BM734" s="144"/>
    </row>
    <row r="735" spans="1:65" s="12" customFormat="1" ht="23" hidden="1" customHeight="1">
      <c r="B735" s="169"/>
      <c r="C735" s="170"/>
      <c r="D735" s="171"/>
      <c r="E735" s="172"/>
      <c r="F735" s="172"/>
      <c r="G735" s="170"/>
      <c r="H735" s="170"/>
      <c r="I735" s="170"/>
      <c r="J735" s="173"/>
      <c r="L735" s="127"/>
      <c r="M735" s="131"/>
      <c r="N735" s="132"/>
      <c r="O735" s="132"/>
      <c r="P735" s="133"/>
      <c r="Q735" s="132"/>
      <c r="R735" s="133"/>
      <c r="S735" s="132"/>
      <c r="T735" s="134"/>
      <c r="AR735" s="128"/>
      <c r="AT735" s="135"/>
      <c r="AU735" s="135"/>
      <c r="AY735" s="128"/>
      <c r="BK735" s="136"/>
    </row>
    <row r="736" spans="1:65" s="2" customFormat="1" ht="33" hidden="1" customHeight="1">
      <c r="A736" s="26"/>
      <c r="B736" s="156"/>
      <c r="C736" s="163"/>
      <c r="D736" s="163"/>
      <c r="E736" s="164"/>
      <c r="F736" s="165"/>
      <c r="G736" s="166"/>
      <c r="H736" s="167"/>
      <c r="I736" s="168"/>
      <c r="J736" s="168"/>
      <c r="K736" s="146"/>
      <c r="L736" s="147"/>
      <c r="M736" s="148"/>
      <c r="N736" s="149"/>
      <c r="O736" s="142"/>
      <c r="P736" s="142"/>
      <c r="Q736" s="142"/>
      <c r="R736" s="142"/>
      <c r="S736" s="142"/>
      <c r="T736" s="143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R736" s="144"/>
      <c r="AT736" s="144"/>
      <c r="AU736" s="144"/>
      <c r="AY736" s="14"/>
      <c r="BE736" s="145"/>
      <c r="BF736" s="145"/>
      <c r="BG736" s="145"/>
      <c r="BH736" s="145"/>
      <c r="BI736" s="145"/>
      <c r="BJ736" s="14"/>
      <c r="BK736" s="145"/>
      <c r="BL736" s="14"/>
      <c r="BM736" s="144"/>
    </row>
    <row r="737" spans="1:65" s="2" customFormat="1" ht="38" hidden="1" customHeight="1">
      <c r="A737" s="26"/>
      <c r="B737" s="156"/>
      <c r="C737" s="163"/>
      <c r="D737" s="163"/>
      <c r="E737" s="164"/>
      <c r="F737" s="165"/>
      <c r="G737" s="166"/>
      <c r="H737" s="167"/>
      <c r="I737" s="168"/>
      <c r="J737" s="168"/>
      <c r="K737" s="146"/>
      <c r="L737" s="147"/>
      <c r="M737" s="148"/>
      <c r="N737" s="149"/>
      <c r="O737" s="142"/>
      <c r="P737" s="142"/>
      <c r="Q737" s="142"/>
      <c r="R737" s="142"/>
      <c r="S737" s="142"/>
      <c r="T737" s="143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R737" s="144"/>
      <c r="AT737" s="144"/>
      <c r="AU737" s="144"/>
      <c r="AY737" s="14"/>
      <c r="BE737" s="145"/>
      <c r="BF737" s="145"/>
      <c r="BG737" s="145"/>
      <c r="BH737" s="145"/>
      <c r="BI737" s="145"/>
      <c r="BJ737" s="14"/>
      <c r="BK737" s="145"/>
      <c r="BL737" s="14"/>
      <c r="BM737" s="144"/>
    </row>
    <row r="738" spans="1:65" s="12" customFormat="1" ht="23" hidden="1" customHeight="1">
      <c r="B738" s="169"/>
      <c r="C738" s="170"/>
      <c r="D738" s="171"/>
      <c r="E738" s="172"/>
      <c r="F738" s="172"/>
      <c r="G738" s="170"/>
      <c r="H738" s="170"/>
      <c r="I738" s="170"/>
      <c r="J738" s="173"/>
      <c r="L738" s="127"/>
      <c r="M738" s="131"/>
      <c r="N738" s="132"/>
      <c r="O738" s="132"/>
      <c r="P738" s="133"/>
      <c r="Q738" s="132"/>
      <c r="R738" s="133"/>
      <c r="S738" s="132"/>
      <c r="T738" s="134"/>
      <c r="AR738" s="128"/>
      <c r="AT738" s="135"/>
      <c r="AU738" s="135"/>
      <c r="AY738" s="128"/>
      <c r="BK738" s="136"/>
    </row>
    <row r="739" spans="1:65" s="2" customFormat="1" ht="33" hidden="1" customHeight="1">
      <c r="A739" s="26"/>
      <c r="B739" s="156"/>
      <c r="C739" s="163"/>
      <c r="D739" s="163"/>
      <c r="E739" s="164"/>
      <c r="F739" s="165"/>
      <c r="G739" s="166"/>
      <c r="H739" s="167"/>
      <c r="I739" s="168"/>
      <c r="J739" s="168"/>
      <c r="K739" s="146"/>
      <c r="L739" s="147"/>
      <c r="M739" s="148"/>
      <c r="N739" s="149"/>
      <c r="O739" s="142"/>
      <c r="P739" s="142"/>
      <c r="Q739" s="142"/>
      <c r="R739" s="142"/>
      <c r="S739" s="142"/>
      <c r="T739" s="143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R739" s="144"/>
      <c r="AT739" s="144"/>
      <c r="AU739" s="144"/>
      <c r="AY739" s="14"/>
      <c r="BE739" s="145"/>
      <c r="BF739" s="145"/>
      <c r="BG739" s="145"/>
      <c r="BH739" s="145"/>
      <c r="BI739" s="145"/>
      <c r="BJ739" s="14"/>
      <c r="BK739" s="145"/>
      <c r="BL739" s="14"/>
      <c r="BM739" s="144"/>
    </row>
    <row r="740" spans="1:65" s="2" customFormat="1" ht="49.25" hidden="1" customHeight="1">
      <c r="A740" s="26"/>
      <c r="B740" s="156"/>
      <c r="C740" s="163"/>
      <c r="D740" s="163"/>
      <c r="E740" s="164"/>
      <c r="F740" s="165"/>
      <c r="G740" s="166"/>
      <c r="H740" s="167"/>
      <c r="I740" s="168"/>
      <c r="J740" s="168"/>
      <c r="K740" s="146"/>
      <c r="L740" s="147"/>
      <c r="M740" s="148"/>
      <c r="N740" s="149"/>
      <c r="O740" s="142"/>
      <c r="P740" s="142"/>
      <c r="Q740" s="142"/>
      <c r="R740" s="142"/>
      <c r="S740" s="142"/>
      <c r="T740" s="143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R740" s="144"/>
      <c r="AT740" s="144"/>
      <c r="AU740" s="144"/>
      <c r="AY740" s="14"/>
      <c r="BE740" s="145"/>
      <c r="BF740" s="145"/>
      <c r="BG740" s="145"/>
      <c r="BH740" s="145"/>
      <c r="BI740" s="145"/>
      <c r="BJ740" s="14"/>
      <c r="BK740" s="145"/>
      <c r="BL740" s="14"/>
      <c r="BM740" s="144"/>
    </row>
    <row r="741" spans="1:65" s="12" customFormat="1" ht="23" hidden="1" customHeight="1">
      <c r="B741" s="169"/>
      <c r="C741" s="170"/>
      <c r="D741" s="171"/>
      <c r="E741" s="172"/>
      <c r="F741" s="172"/>
      <c r="G741" s="170"/>
      <c r="H741" s="170"/>
      <c r="I741" s="170"/>
      <c r="J741" s="173"/>
      <c r="L741" s="127"/>
      <c r="M741" s="131"/>
      <c r="N741" s="132"/>
      <c r="O741" s="132"/>
      <c r="P741" s="133"/>
      <c r="Q741" s="132"/>
      <c r="R741" s="133"/>
      <c r="S741" s="132"/>
      <c r="T741" s="134"/>
      <c r="AR741" s="128"/>
      <c r="AT741" s="135"/>
      <c r="AU741" s="135"/>
      <c r="AY741" s="128"/>
      <c r="BK741" s="136"/>
    </row>
    <row r="742" spans="1:65" s="2" customFormat="1" ht="16.5" hidden="1" customHeight="1">
      <c r="A742" s="26"/>
      <c r="B742" s="156"/>
      <c r="C742" s="163"/>
      <c r="D742" s="163"/>
      <c r="E742" s="164"/>
      <c r="F742" s="165"/>
      <c r="G742" s="166"/>
      <c r="H742" s="167"/>
      <c r="I742" s="168"/>
      <c r="J742" s="168"/>
      <c r="K742" s="146"/>
      <c r="L742" s="147"/>
      <c r="M742" s="148"/>
      <c r="N742" s="149"/>
      <c r="O742" s="142"/>
      <c r="P742" s="142"/>
      <c r="Q742" s="142"/>
      <c r="R742" s="142"/>
      <c r="S742" s="142"/>
      <c r="T742" s="143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R742" s="144"/>
      <c r="AT742" s="144"/>
      <c r="AU742" s="144"/>
      <c r="AY742" s="14"/>
      <c r="BE742" s="145"/>
      <c r="BF742" s="145"/>
      <c r="BG742" s="145"/>
      <c r="BH742" s="145"/>
      <c r="BI742" s="145"/>
      <c r="BJ742" s="14"/>
      <c r="BK742" s="145"/>
      <c r="BL742" s="14"/>
      <c r="BM742" s="144"/>
    </row>
    <row r="743" spans="1:65" s="2" customFormat="1" ht="16.5" hidden="1" customHeight="1">
      <c r="A743" s="26"/>
      <c r="B743" s="156"/>
      <c r="C743" s="163"/>
      <c r="D743" s="163"/>
      <c r="E743" s="164"/>
      <c r="F743" s="165"/>
      <c r="G743" s="166"/>
      <c r="H743" s="167"/>
      <c r="I743" s="168"/>
      <c r="J743" s="168"/>
      <c r="K743" s="146"/>
      <c r="L743" s="147"/>
      <c r="M743" s="148"/>
      <c r="N743" s="149"/>
      <c r="O743" s="142"/>
      <c r="P743" s="142"/>
      <c r="Q743" s="142"/>
      <c r="R743" s="142"/>
      <c r="S743" s="142"/>
      <c r="T743" s="143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R743" s="144"/>
      <c r="AT743" s="144"/>
      <c r="AU743" s="144"/>
      <c r="AY743" s="14"/>
      <c r="BE743" s="145"/>
      <c r="BF743" s="145"/>
      <c r="BG743" s="145"/>
      <c r="BH743" s="145"/>
      <c r="BI743" s="145"/>
      <c r="BJ743" s="14"/>
      <c r="BK743" s="145"/>
      <c r="BL743" s="14"/>
      <c r="BM743" s="144"/>
    </row>
    <row r="744" spans="1:65" s="2" customFormat="1" ht="16.5" hidden="1" customHeight="1">
      <c r="A744" s="26"/>
      <c r="B744" s="156"/>
      <c r="C744" s="163"/>
      <c r="D744" s="163"/>
      <c r="E744" s="164"/>
      <c r="F744" s="165"/>
      <c r="G744" s="166"/>
      <c r="H744" s="167"/>
      <c r="I744" s="168"/>
      <c r="J744" s="168"/>
      <c r="K744" s="146"/>
      <c r="L744" s="147"/>
      <c r="M744" s="148"/>
      <c r="N744" s="149"/>
      <c r="O744" s="142"/>
      <c r="P744" s="142"/>
      <c r="Q744" s="142"/>
      <c r="R744" s="142"/>
      <c r="S744" s="142"/>
      <c r="T744" s="143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R744" s="144"/>
      <c r="AT744" s="144"/>
      <c r="AU744" s="144"/>
      <c r="AY744" s="14"/>
      <c r="BE744" s="145"/>
      <c r="BF744" s="145"/>
      <c r="BG744" s="145"/>
      <c r="BH744" s="145"/>
      <c r="BI744" s="145"/>
      <c r="BJ744" s="14"/>
      <c r="BK744" s="145"/>
      <c r="BL744" s="14"/>
      <c r="BM744" s="144"/>
    </row>
    <row r="745" spans="1:65" s="2" customFormat="1" ht="16.5" hidden="1" customHeight="1">
      <c r="A745" s="26"/>
      <c r="B745" s="156"/>
      <c r="C745" s="163"/>
      <c r="D745" s="163"/>
      <c r="E745" s="164"/>
      <c r="F745" s="165"/>
      <c r="G745" s="166"/>
      <c r="H745" s="167"/>
      <c r="I745" s="168"/>
      <c r="J745" s="168"/>
      <c r="K745" s="146"/>
      <c r="L745" s="147"/>
      <c r="M745" s="148"/>
      <c r="N745" s="149"/>
      <c r="O745" s="142"/>
      <c r="P745" s="142"/>
      <c r="Q745" s="142"/>
      <c r="R745" s="142"/>
      <c r="S745" s="142"/>
      <c r="T745" s="143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R745" s="144"/>
      <c r="AT745" s="144"/>
      <c r="AU745" s="144"/>
      <c r="AY745" s="14"/>
      <c r="BE745" s="145"/>
      <c r="BF745" s="145"/>
      <c r="BG745" s="145"/>
      <c r="BH745" s="145"/>
      <c r="BI745" s="145"/>
      <c r="BJ745" s="14"/>
      <c r="BK745" s="145"/>
      <c r="BL745" s="14"/>
      <c r="BM745" s="144"/>
    </row>
    <row r="746" spans="1:65" s="2" customFormat="1" ht="16.5" hidden="1" customHeight="1">
      <c r="A746" s="26"/>
      <c r="B746" s="156"/>
      <c r="C746" s="163"/>
      <c r="D746" s="163"/>
      <c r="E746" s="164"/>
      <c r="F746" s="165"/>
      <c r="G746" s="166"/>
      <c r="H746" s="167"/>
      <c r="I746" s="168"/>
      <c r="J746" s="168"/>
      <c r="K746" s="146"/>
      <c r="L746" s="147"/>
      <c r="M746" s="148"/>
      <c r="N746" s="149"/>
      <c r="O746" s="142"/>
      <c r="P746" s="142"/>
      <c r="Q746" s="142"/>
      <c r="R746" s="142"/>
      <c r="S746" s="142"/>
      <c r="T746" s="143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R746" s="144"/>
      <c r="AT746" s="144"/>
      <c r="AU746" s="144"/>
      <c r="AY746" s="14"/>
      <c r="BE746" s="145"/>
      <c r="BF746" s="145"/>
      <c r="BG746" s="145"/>
      <c r="BH746" s="145"/>
      <c r="BI746" s="145"/>
      <c r="BJ746" s="14"/>
      <c r="BK746" s="145"/>
      <c r="BL746" s="14"/>
      <c r="BM746" s="144"/>
    </row>
    <row r="747" spans="1:65" s="2" customFormat="1" ht="16.5" hidden="1" customHeight="1">
      <c r="A747" s="26"/>
      <c r="B747" s="156"/>
      <c r="C747" s="163"/>
      <c r="D747" s="163"/>
      <c r="E747" s="164"/>
      <c r="F747" s="165"/>
      <c r="G747" s="166"/>
      <c r="H747" s="167"/>
      <c r="I747" s="168"/>
      <c r="J747" s="168"/>
      <c r="K747" s="146"/>
      <c r="L747" s="147"/>
      <c r="M747" s="148"/>
      <c r="N747" s="149"/>
      <c r="O747" s="142"/>
      <c r="P747" s="142"/>
      <c r="Q747" s="142"/>
      <c r="R747" s="142"/>
      <c r="S747" s="142"/>
      <c r="T747" s="143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R747" s="144"/>
      <c r="AT747" s="144"/>
      <c r="AU747" s="144"/>
      <c r="AY747" s="14"/>
      <c r="BE747" s="145"/>
      <c r="BF747" s="145"/>
      <c r="BG747" s="145"/>
      <c r="BH747" s="145"/>
      <c r="BI747" s="145"/>
      <c r="BJ747" s="14"/>
      <c r="BK747" s="145"/>
      <c r="BL747" s="14"/>
      <c r="BM747" s="144"/>
    </row>
    <row r="748" spans="1:65" s="2" customFormat="1" ht="16.5" hidden="1" customHeight="1">
      <c r="A748" s="26"/>
      <c r="B748" s="156"/>
      <c r="C748" s="163"/>
      <c r="D748" s="163"/>
      <c r="E748" s="164"/>
      <c r="F748" s="165"/>
      <c r="G748" s="166"/>
      <c r="H748" s="167"/>
      <c r="I748" s="168"/>
      <c r="J748" s="168"/>
      <c r="K748" s="146"/>
      <c r="L748" s="147"/>
      <c r="M748" s="148"/>
      <c r="N748" s="149"/>
      <c r="O748" s="142"/>
      <c r="P748" s="142"/>
      <c r="Q748" s="142"/>
      <c r="R748" s="142"/>
      <c r="S748" s="142"/>
      <c r="T748" s="143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R748" s="144"/>
      <c r="AT748" s="144"/>
      <c r="AU748" s="144"/>
      <c r="AY748" s="14"/>
      <c r="BE748" s="145"/>
      <c r="BF748" s="145"/>
      <c r="BG748" s="145"/>
      <c r="BH748" s="145"/>
      <c r="BI748" s="145"/>
      <c r="BJ748" s="14"/>
      <c r="BK748" s="145"/>
      <c r="BL748" s="14"/>
      <c r="BM748" s="144"/>
    </row>
    <row r="749" spans="1:65" s="12" customFormat="1" ht="23" hidden="1" customHeight="1">
      <c r="B749" s="169"/>
      <c r="C749" s="170"/>
      <c r="D749" s="171"/>
      <c r="E749" s="172"/>
      <c r="F749" s="172"/>
      <c r="G749" s="170"/>
      <c r="H749" s="170"/>
      <c r="I749" s="170"/>
      <c r="J749" s="173"/>
      <c r="L749" s="127"/>
      <c r="M749" s="131"/>
      <c r="N749" s="132"/>
      <c r="O749" s="132"/>
      <c r="P749" s="133"/>
      <c r="Q749" s="132"/>
      <c r="R749" s="133"/>
      <c r="S749" s="132"/>
      <c r="T749" s="134"/>
      <c r="AR749" s="128"/>
      <c r="AT749" s="135"/>
      <c r="AU749" s="135"/>
      <c r="AY749" s="128"/>
      <c r="BK749" s="136"/>
    </row>
    <row r="750" spans="1:65" s="2" customFormat="1" ht="16.5" hidden="1" customHeight="1">
      <c r="A750" s="26"/>
      <c r="B750" s="156"/>
      <c r="C750" s="163"/>
      <c r="D750" s="163"/>
      <c r="E750" s="164"/>
      <c r="F750" s="165"/>
      <c r="G750" s="166"/>
      <c r="H750" s="167"/>
      <c r="I750" s="168"/>
      <c r="J750" s="168"/>
      <c r="K750" s="146"/>
      <c r="L750" s="147"/>
      <c r="M750" s="148"/>
      <c r="N750" s="149"/>
      <c r="O750" s="142"/>
      <c r="P750" s="142"/>
      <c r="Q750" s="142"/>
      <c r="R750" s="142"/>
      <c r="S750" s="142"/>
      <c r="T750" s="143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R750" s="144"/>
      <c r="AT750" s="144"/>
      <c r="AU750" s="144"/>
      <c r="AY750" s="14"/>
      <c r="BE750" s="145"/>
      <c r="BF750" s="145"/>
      <c r="BG750" s="145"/>
      <c r="BH750" s="145"/>
      <c r="BI750" s="145"/>
      <c r="BJ750" s="14"/>
      <c r="BK750" s="145"/>
      <c r="BL750" s="14"/>
      <c r="BM750" s="144"/>
    </row>
    <row r="751" spans="1:65" s="2" customFormat="1" ht="16.5" hidden="1" customHeight="1">
      <c r="A751" s="26"/>
      <c r="B751" s="156"/>
      <c r="C751" s="163"/>
      <c r="D751" s="163"/>
      <c r="E751" s="164"/>
      <c r="F751" s="165"/>
      <c r="G751" s="166"/>
      <c r="H751" s="167"/>
      <c r="I751" s="168"/>
      <c r="J751" s="168"/>
      <c r="K751" s="146"/>
      <c r="L751" s="147"/>
      <c r="M751" s="148"/>
      <c r="N751" s="149"/>
      <c r="O751" s="142"/>
      <c r="P751" s="142"/>
      <c r="Q751" s="142"/>
      <c r="R751" s="142"/>
      <c r="S751" s="142"/>
      <c r="T751" s="143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R751" s="144"/>
      <c r="AT751" s="144"/>
      <c r="AU751" s="144"/>
      <c r="AY751" s="14"/>
      <c r="BE751" s="145"/>
      <c r="BF751" s="145"/>
      <c r="BG751" s="145"/>
      <c r="BH751" s="145"/>
      <c r="BI751" s="145"/>
      <c r="BJ751" s="14"/>
      <c r="BK751" s="145"/>
      <c r="BL751" s="14"/>
      <c r="BM751" s="144"/>
    </row>
    <row r="752" spans="1:65" s="12" customFormat="1" ht="26" customHeight="1">
      <c r="B752" s="169"/>
      <c r="C752" s="170"/>
      <c r="D752" s="171" t="s">
        <v>68</v>
      </c>
      <c r="E752" s="174" t="s">
        <v>1368</v>
      </c>
      <c r="F752" s="174" t="s">
        <v>1369</v>
      </c>
      <c r="G752" s="170"/>
      <c r="H752" s="170"/>
      <c r="I752" s="170"/>
      <c r="J752" s="175">
        <f>BK752</f>
        <v>0</v>
      </c>
      <c r="L752" s="127"/>
      <c r="M752" s="131"/>
      <c r="N752" s="132"/>
      <c r="O752" s="132"/>
      <c r="P752" s="133">
        <f>P753+P754+P791+P815+P826+P840+P884+P902+P905+P906+P910+P911+P918+P931</f>
        <v>0</v>
      </c>
      <c r="Q752" s="132"/>
      <c r="R752" s="133">
        <f>R753+R754+R791+R815+R826+R840+R884+R902+R905+R906+R910+R911+R918+R931</f>
        <v>0</v>
      </c>
      <c r="S752" s="132"/>
      <c r="T752" s="134">
        <f>T753+T754+T791+T815+T826+T840+T884+T902+T905+T906+T910+T911+T918+T931</f>
        <v>0</v>
      </c>
      <c r="AR752" s="128" t="s">
        <v>77</v>
      </c>
      <c r="AT752" s="135" t="s">
        <v>68</v>
      </c>
      <c r="AU752" s="135" t="s">
        <v>69</v>
      </c>
      <c r="AY752" s="128" t="s">
        <v>136</v>
      </c>
      <c r="BK752" s="136">
        <f>BK753+BK754+BK791+BK815+BK826+BK840+BK884+BK902+BK905+BK906+BK910+BK911+BK918+BK931</f>
        <v>0</v>
      </c>
    </row>
    <row r="753" spans="1:65" s="12" customFormat="1" ht="23" customHeight="1">
      <c r="B753" s="169"/>
      <c r="C753" s="170"/>
      <c r="D753" s="171" t="s">
        <v>68</v>
      </c>
      <c r="E753" s="172" t="s">
        <v>137</v>
      </c>
      <c r="F753" s="172" t="s">
        <v>138</v>
      </c>
      <c r="G753" s="170"/>
      <c r="H753" s="170"/>
      <c r="I753" s="170"/>
      <c r="J753" s="173">
        <f>BK753</f>
        <v>0</v>
      </c>
      <c r="L753" s="127"/>
      <c r="M753" s="131"/>
      <c r="N753" s="132"/>
      <c r="O753" s="132"/>
      <c r="P753" s="133">
        <v>0</v>
      </c>
      <c r="Q753" s="132"/>
      <c r="R753" s="133">
        <v>0</v>
      </c>
      <c r="S753" s="132"/>
      <c r="T753" s="134">
        <v>0</v>
      </c>
      <c r="AR753" s="128" t="s">
        <v>77</v>
      </c>
      <c r="AT753" s="135" t="s">
        <v>68</v>
      </c>
      <c r="AU753" s="135" t="s">
        <v>77</v>
      </c>
      <c r="AY753" s="128" t="s">
        <v>136</v>
      </c>
      <c r="BK753" s="136">
        <v>0</v>
      </c>
    </row>
    <row r="754" spans="1:65" s="12" customFormat="1" ht="23" customHeight="1">
      <c r="B754" s="169"/>
      <c r="C754" s="170"/>
      <c r="D754" s="171" t="s">
        <v>68</v>
      </c>
      <c r="E754" s="172" t="s">
        <v>139</v>
      </c>
      <c r="F754" s="172" t="s">
        <v>140</v>
      </c>
      <c r="G754" s="170"/>
      <c r="H754" s="170"/>
      <c r="I754" s="170"/>
      <c r="J754" s="173">
        <f>BK754</f>
        <v>0</v>
      </c>
      <c r="L754" s="127"/>
      <c r="M754" s="131"/>
      <c r="N754" s="132"/>
      <c r="O754" s="132"/>
      <c r="P754" s="133">
        <f>SUM(P755:P790)</f>
        <v>0</v>
      </c>
      <c r="Q754" s="132"/>
      <c r="R754" s="133">
        <f>SUM(R755:R790)</f>
        <v>0</v>
      </c>
      <c r="S754" s="132"/>
      <c r="T754" s="134">
        <f>SUM(T755:T790)</f>
        <v>0</v>
      </c>
      <c r="AR754" s="128" t="s">
        <v>77</v>
      </c>
      <c r="AT754" s="135" t="s">
        <v>68</v>
      </c>
      <c r="AU754" s="135" t="s">
        <v>77</v>
      </c>
      <c r="AY754" s="128" t="s">
        <v>136</v>
      </c>
      <c r="BK754" s="136">
        <f>SUM(BK755:BK790)</f>
        <v>0</v>
      </c>
    </row>
    <row r="755" spans="1:65" s="2" customFormat="1" ht="38" customHeight="1">
      <c r="A755" s="26"/>
      <c r="B755" s="156"/>
      <c r="C755" s="157" t="s">
        <v>1370</v>
      </c>
      <c r="D755" s="157" t="s">
        <v>141</v>
      </c>
      <c r="E755" s="158" t="s">
        <v>142</v>
      </c>
      <c r="F755" s="159" t="s">
        <v>143</v>
      </c>
      <c r="G755" s="160" t="s">
        <v>144</v>
      </c>
      <c r="H755" s="161">
        <v>157.5</v>
      </c>
      <c r="I755" s="162"/>
      <c r="J755" s="162">
        <f t="shared" ref="J755:J790" si="140">ROUND(I755*H755,2)</f>
        <v>0</v>
      </c>
      <c r="K755" s="139"/>
      <c r="L755" s="27"/>
      <c r="M755" s="140" t="s">
        <v>1</v>
      </c>
      <c r="N755" s="141" t="s">
        <v>35</v>
      </c>
      <c r="O755" s="142">
        <v>0</v>
      </c>
      <c r="P755" s="142">
        <f t="shared" ref="P755:P790" si="141">O755*H755</f>
        <v>0</v>
      </c>
      <c r="Q755" s="142">
        <v>0</v>
      </c>
      <c r="R755" s="142">
        <f t="shared" ref="R755:R790" si="142">Q755*H755</f>
        <v>0</v>
      </c>
      <c r="S755" s="142">
        <v>0</v>
      </c>
      <c r="T755" s="143">
        <f t="shared" ref="T755:T790" si="143">S755*H755</f>
        <v>0</v>
      </c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R755" s="144" t="s">
        <v>145</v>
      </c>
      <c r="AT755" s="144" t="s">
        <v>141</v>
      </c>
      <c r="AU755" s="144" t="s">
        <v>146</v>
      </c>
      <c r="AY755" s="14" t="s">
        <v>136</v>
      </c>
      <c r="BE755" s="145">
        <f t="shared" ref="BE755:BE790" si="144">IF(N755="základná",J755,0)</f>
        <v>0</v>
      </c>
      <c r="BF755" s="145">
        <f t="shared" ref="BF755:BF790" si="145">IF(N755="znížená",J755,0)</f>
        <v>0</v>
      </c>
      <c r="BG755" s="145">
        <f t="shared" ref="BG755:BG790" si="146">IF(N755="zákl. prenesená",J755,0)</f>
        <v>0</v>
      </c>
      <c r="BH755" s="145">
        <f t="shared" ref="BH755:BH790" si="147">IF(N755="zníž. prenesená",J755,0)</f>
        <v>0</v>
      </c>
      <c r="BI755" s="145">
        <f t="shared" ref="BI755:BI790" si="148">IF(N755="nulová",J755,0)</f>
        <v>0</v>
      </c>
      <c r="BJ755" s="14" t="s">
        <v>146</v>
      </c>
      <c r="BK755" s="145">
        <f t="shared" ref="BK755:BK790" si="149">ROUND(I755*H755,2)</f>
        <v>0</v>
      </c>
      <c r="BL755" s="14" t="s">
        <v>145</v>
      </c>
      <c r="BM755" s="144" t="s">
        <v>1371</v>
      </c>
    </row>
    <row r="756" spans="1:65" s="2" customFormat="1" ht="24.25" customHeight="1">
      <c r="A756" s="26"/>
      <c r="B756" s="156"/>
      <c r="C756" s="157" t="s">
        <v>1372</v>
      </c>
      <c r="D756" s="157" t="s">
        <v>141</v>
      </c>
      <c r="E756" s="158" t="s">
        <v>148</v>
      </c>
      <c r="F756" s="159" t="s">
        <v>149</v>
      </c>
      <c r="G756" s="160" t="s">
        <v>144</v>
      </c>
      <c r="H756" s="161">
        <v>224</v>
      </c>
      <c r="I756" s="162"/>
      <c r="J756" s="162">
        <f t="shared" si="140"/>
        <v>0</v>
      </c>
      <c r="K756" s="139"/>
      <c r="L756" s="27"/>
      <c r="M756" s="140" t="s">
        <v>1</v>
      </c>
      <c r="N756" s="141" t="s">
        <v>35</v>
      </c>
      <c r="O756" s="142">
        <v>0</v>
      </c>
      <c r="P756" s="142">
        <f t="shared" si="141"/>
        <v>0</v>
      </c>
      <c r="Q756" s="142">
        <v>0</v>
      </c>
      <c r="R756" s="142">
        <f t="shared" si="142"/>
        <v>0</v>
      </c>
      <c r="S756" s="142">
        <v>0</v>
      </c>
      <c r="T756" s="143">
        <f t="shared" si="143"/>
        <v>0</v>
      </c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R756" s="144" t="s">
        <v>145</v>
      </c>
      <c r="AT756" s="144" t="s">
        <v>141</v>
      </c>
      <c r="AU756" s="144" t="s">
        <v>146</v>
      </c>
      <c r="AY756" s="14" t="s">
        <v>136</v>
      </c>
      <c r="BE756" s="145">
        <f t="shared" si="144"/>
        <v>0</v>
      </c>
      <c r="BF756" s="145">
        <f t="shared" si="145"/>
        <v>0</v>
      </c>
      <c r="BG756" s="145">
        <f t="shared" si="146"/>
        <v>0</v>
      </c>
      <c r="BH756" s="145">
        <f t="shared" si="147"/>
        <v>0</v>
      </c>
      <c r="BI756" s="145">
        <f t="shared" si="148"/>
        <v>0</v>
      </c>
      <c r="BJ756" s="14" t="s">
        <v>146</v>
      </c>
      <c r="BK756" s="145">
        <f t="shared" si="149"/>
        <v>0</v>
      </c>
      <c r="BL756" s="14" t="s">
        <v>145</v>
      </c>
      <c r="BM756" s="144" t="s">
        <v>1373</v>
      </c>
    </row>
    <row r="757" spans="1:65" s="2" customFormat="1" ht="33" customHeight="1">
      <c r="A757" s="26"/>
      <c r="B757" s="156"/>
      <c r="C757" s="157" t="s">
        <v>1374</v>
      </c>
      <c r="D757" s="157" t="s">
        <v>141</v>
      </c>
      <c r="E757" s="158" t="s">
        <v>152</v>
      </c>
      <c r="F757" s="159" t="s">
        <v>153</v>
      </c>
      <c r="G757" s="160" t="s">
        <v>144</v>
      </c>
      <c r="H757" s="161">
        <v>48</v>
      </c>
      <c r="I757" s="162"/>
      <c r="J757" s="162">
        <f t="shared" si="140"/>
        <v>0</v>
      </c>
      <c r="K757" s="139"/>
      <c r="L757" s="27"/>
      <c r="M757" s="140" t="s">
        <v>1</v>
      </c>
      <c r="N757" s="141" t="s">
        <v>35</v>
      </c>
      <c r="O757" s="142">
        <v>0</v>
      </c>
      <c r="P757" s="142">
        <f t="shared" si="141"/>
        <v>0</v>
      </c>
      <c r="Q757" s="142">
        <v>0</v>
      </c>
      <c r="R757" s="142">
        <f t="shared" si="142"/>
        <v>0</v>
      </c>
      <c r="S757" s="142">
        <v>0</v>
      </c>
      <c r="T757" s="143">
        <f t="shared" si="143"/>
        <v>0</v>
      </c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R757" s="144" t="s">
        <v>145</v>
      </c>
      <c r="AT757" s="144" t="s">
        <v>141</v>
      </c>
      <c r="AU757" s="144" t="s">
        <v>146</v>
      </c>
      <c r="AY757" s="14" t="s">
        <v>136</v>
      </c>
      <c r="BE757" s="145">
        <f t="shared" si="144"/>
        <v>0</v>
      </c>
      <c r="BF757" s="145">
        <f t="shared" si="145"/>
        <v>0</v>
      </c>
      <c r="BG757" s="145">
        <f t="shared" si="146"/>
        <v>0</v>
      </c>
      <c r="BH757" s="145">
        <f t="shared" si="147"/>
        <v>0</v>
      </c>
      <c r="BI757" s="145">
        <f t="shared" si="148"/>
        <v>0</v>
      </c>
      <c r="BJ757" s="14" t="s">
        <v>146</v>
      </c>
      <c r="BK757" s="145">
        <f t="shared" si="149"/>
        <v>0</v>
      </c>
      <c r="BL757" s="14" t="s">
        <v>145</v>
      </c>
      <c r="BM757" s="144" t="s">
        <v>1375</v>
      </c>
    </row>
    <row r="758" spans="1:65" s="2" customFormat="1" ht="24.25" customHeight="1">
      <c r="A758" s="26"/>
      <c r="B758" s="156"/>
      <c r="C758" s="157" t="s">
        <v>1376</v>
      </c>
      <c r="D758" s="157" t="s">
        <v>141</v>
      </c>
      <c r="E758" s="158" t="s">
        <v>155</v>
      </c>
      <c r="F758" s="159" t="s">
        <v>2956</v>
      </c>
      <c r="G758" s="160" t="s">
        <v>144</v>
      </c>
      <c r="H758" s="161">
        <v>6765.65</v>
      </c>
      <c r="I758" s="162"/>
      <c r="J758" s="162">
        <f t="shared" si="140"/>
        <v>0</v>
      </c>
      <c r="K758" s="139"/>
      <c r="L758" s="27"/>
      <c r="M758" s="140" t="s">
        <v>1</v>
      </c>
      <c r="N758" s="141" t="s">
        <v>35</v>
      </c>
      <c r="O758" s="142">
        <v>0</v>
      </c>
      <c r="P758" s="142">
        <f t="shared" si="141"/>
        <v>0</v>
      </c>
      <c r="Q758" s="142">
        <v>0</v>
      </c>
      <c r="R758" s="142">
        <f t="shared" si="142"/>
        <v>0</v>
      </c>
      <c r="S758" s="142">
        <v>0</v>
      </c>
      <c r="T758" s="143">
        <f t="shared" si="143"/>
        <v>0</v>
      </c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R758" s="144" t="s">
        <v>145</v>
      </c>
      <c r="AT758" s="144" t="s">
        <v>141</v>
      </c>
      <c r="AU758" s="144" t="s">
        <v>146</v>
      </c>
      <c r="AY758" s="14" t="s">
        <v>136</v>
      </c>
      <c r="BE758" s="145">
        <f t="shared" si="144"/>
        <v>0</v>
      </c>
      <c r="BF758" s="145">
        <f t="shared" si="145"/>
        <v>0</v>
      </c>
      <c r="BG758" s="145">
        <f t="shared" si="146"/>
        <v>0</v>
      </c>
      <c r="BH758" s="145">
        <f t="shared" si="147"/>
        <v>0</v>
      </c>
      <c r="BI758" s="145">
        <f t="shared" si="148"/>
        <v>0</v>
      </c>
      <c r="BJ758" s="14" t="s">
        <v>146</v>
      </c>
      <c r="BK758" s="145">
        <f t="shared" si="149"/>
        <v>0</v>
      </c>
      <c r="BL758" s="14" t="s">
        <v>145</v>
      </c>
      <c r="BM758" s="144" t="s">
        <v>1377</v>
      </c>
    </row>
    <row r="759" spans="1:65" s="2" customFormat="1" ht="38" customHeight="1">
      <c r="A759" s="26"/>
      <c r="B759" s="156"/>
      <c r="C759" s="157" t="s">
        <v>1378</v>
      </c>
      <c r="D759" s="157" t="s">
        <v>141</v>
      </c>
      <c r="E759" s="158" t="s">
        <v>158</v>
      </c>
      <c r="F759" s="159" t="s">
        <v>159</v>
      </c>
      <c r="G759" s="160" t="s">
        <v>144</v>
      </c>
      <c r="H759" s="161">
        <v>81.900000000000006</v>
      </c>
      <c r="I759" s="162"/>
      <c r="J759" s="162">
        <f t="shared" si="140"/>
        <v>0</v>
      </c>
      <c r="K759" s="139"/>
      <c r="L759" s="27"/>
      <c r="M759" s="140" t="s">
        <v>1</v>
      </c>
      <c r="N759" s="141" t="s">
        <v>35</v>
      </c>
      <c r="O759" s="142">
        <v>0</v>
      </c>
      <c r="P759" s="142">
        <f t="shared" si="141"/>
        <v>0</v>
      </c>
      <c r="Q759" s="142">
        <v>0</v>
      </c>
      <c r="R759" s="142">
        <f t="shared" si="142"/>
        <v>0</v>
      </c>
      <c r="S759" s="142">
        <v>0</v>
      </c>
      <c r="T759" s="143">
        <f t="shared" si="143"/>
        <v>0</v>
      </c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R759" s="144" t="s">
        <v>145</v>
      </c>
      <c r="AT759" s="144" t="s">
        <v>141</v>
      </c>
      <c r="AU759" s="144" t="s">
        <v>146</v>
      </c>
      <c r="AY759" s="14" t="s">
        <v>136</v>
      </c>
      <c r="BE759" s="145">
        <f t="shared" si="144"/>
        <v>0</v>
      </c>
      <c r="BF759" s="145">
        <f t="shared" si="145"/>
        <v>0</v>
      </c>
      <c r="BG759" s="145">
        <f t="shared" si="146"/>
        <v>0</v>
      </c>
      <c r="BH759" s="145">
        <f t="shared" si="147"/>
        <v>0</v>
      </c>
      <c r="BI759" s="145">
        <f t="shared" si="148"/>
        <v>0</v>
      </c>
      <c r="BJ759" s="14" t="s">
        <v>146</v>
      </c>
      <c r="BK759" s="145">
        <f t="shared" si="149"/>
        <v>0</v>
      </c>
      <c r="BL759" s="14" t="s">
        <v>145</v>
      </c>
      <c r="BM759" s="144" t="s">
        <v>1379</v>
      </c>
    </row>
    <row r="760" spans="1:65" s="2" customFormat="1" ht="33" customHeight="1">
      <c r="A760" s="26"/>
      <c r="B760" s="156"/>
      <c r="C760" s="157" t="s">
        <v>1380</v>
      </c>
      <c r="D760" s="157" t="s">
        <v>141</v>
      </c>
      <c r="E760" s="158" t="s">
        <v>162</v>
      </c>
      <c r="F760" s="159" t="s">
        <v>2958</v>
      </c>
      <c r="G760" s="160" t="s">
        <v>144</v>
      </c>
      <c r="H760" s="161">
        <v>6134.4160000000002</v>
      </c>
      <c r="I760" s="162"/>
      <c r="J760" s="162">
        <f t="shared" si="140"/>
        <v>0</v>
      </c>
      <c r="K760" s="139"/>
      <c r="L760" s="27"/>
      <c r="M760" s="140" t="s">
        <v>1</v>
      </c>
      <c r="N760" s="141" t="s">
        <v>35</v>
      </c>
      <c r="O760" s="142">
        <v>0</v>
      </c>
      <c r="P760" s="142">
        <f t="shared" si="141"/>
        <v>0</v>
      </c>
      <c r="Q760" s="142">
        <v>0</v>
      </c>
      <c r="R760" s="142">
        <f t="shared" si="142"/>
        <v>0</v>
      </c>
      <c r="S760" s="142">
        <v>0</v>
      </c>
      <c r="T760" s="143">
        <f t="shared" si="143"/>
        <v>0</v>
      </c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R760" s="144" t="s">
        <v>145</v>
      </c>
      <c r="AT760" s="144" t="s">
        <v>141</v>
      </c>
      <c r="AU760" s="144" t="s">
        <v>146</v>
      </c>
      <c r="AY760" s="14" t="s">
        <v>136</v>
      </c>
      <c r="BE760" s="145">
        <f t="shared" si="144"/>
        <v>0</v>
      </c>
      <c r="BF760" s="145">
        <f t="shared" si="145"/>
        <v>0</v>
      </c>
      <c r="BG760" s="145">
        <f t="shared" si="146"/>
        <v>0</v>
      </c>
      <c r="BH760" s="145">
        <f t="shared" si="147"/>
        <v>0</v>
      </c>
      <c r="BI760" s="145">
        <f t="shared" si="148"/>
        <v>0</v>
      </c>
      <c r="BJ760" s="14" t="s">
        <v>146</v>
      </c>
      <c r="BK760" s="145">
        <f t="shared" si="149"/>
        <v>0</v>
      </c>
      <c r="BL760" s="14" t="s">
        <v>145</v>
      </c>
      <c r="BM760" s="144" t="s">
        <v>1381</v>
      </c>
    </row>
    <row r="761" spans="1:65" s="2" customFormat="1" ht="24.25" customHeight="1">
      <c r="A761" s="26"/>
      <c r="B761" s="156"/>
      <c r="C761" s="157" t="s">
        <v>1382</v>
      </c>
      <c r="D761" s="157" t="s">
        <v>141</v>
      </c>
      <c r="E761" s="158" t="s">
        <v>165</v>
      </c>
      <c r="F761" s="159" t="s">
        <v>166</v>
      </c>
      <c r="G761" s="160" t="s">
        <v>144</v>
      </c>
      <c r="H761" s="161">
        <v>39</v>
      </c>
      <c r="I761" s="162"/>
      <c r="J761" s="162">
        <f t="shared" si="140"/>
        <v>0</v>
      </c>
      <c r="K761" s="139"/>
      <c r="L761" s="27"/>
      <c r="M761" s="140" t="s">
        <v>1</v>
      </c>
      <c r="N761" s="141" t="s">
        <v>35</v>
      </c>
      <c r="O761" s="142">
        <v>0</v>
      </c>
      <c r="P761" s="142">
        <f t="shared" si="141"/>
        <v>0</v>
      </c>
      <c r="Q761" s="142">
        <v>0</v>
      </c>
      <c r="R761" s="142">
        <f t="shared" si="142"/>
        <v>0</v>
      </c>
      <c r="S761" s="142">
        <v>0</v>
      </c>
      <c r="T761" s="143">
        <f t="shared" si="143"/>
        <v>0</v>
      </c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R761" s="144" t="s">
        <v>145</v>
      </c>
      <c r="AT761" s="144" t="s">
        <v>141</v>
      </c>
      <c r="AU761" s="144" t="s">
        <v>146</v>
      </c>
      <c r="AY761" s="14" t="s">
        <v>136</v>
      </c>
      <c r="BE761" s="145">
        <f t="shared" si="144"/>
        <v>0</v>
      </c>
      <c r="BF761" s="145">
        <f t="shared" si="145"/>
        <v>0</v>
      </c>
      <c r="BG761" s="145">
        <f t="shared" si="146"/>
        <v>0</v>
      </c>
      <c r="BH761" s="145">
        <f t="shared" si="147"/>
        <v>0</v>
      </c>
      <c r="BI761" s="145">
        <f t="shared" si="148"/>
        <v>0</v>
      </c>
      <c r="BJ761" s="14" t="s">
        <v>146</v>
      </c>
      <c r="BK761" s="145">
        <f t="shared" si="149"/>
        <v>0</v>
      </c>
      <c r="BL761" s="14" t="s">
        <v>145</v>
      </c>
      <c r="BM761" s="144" t="s">
        <v>1383</v>
      </c>
    </row>
    <row r="762" spans="1:65" s="2" customFormat="1" ht="24.25" customHeight="1">
      <c r="A762" s="26"/>
      <c r="B762" s="156"/>
      <c r="C762" s="157" t="s">
        <v>1384</v>
      </c>
      <c r="D762" s="157" t="s">
        <v>141</v>
      </c>
      <c r="E762" s="158" t="s">
        <v>169</v>
      </c>
      <c r="F762" s="159" t="s">
        <v>170</v>
      </c>
      <c r="G762" s="160" t="s">
        <v>171</v>
      </c>
      <c r="H762" s="161">
        <v>1792.72</v>
      </c>
      <c r="I762" s="162"/>
      <c r="J762" s="162">
        <f t="shared" si="140"/>
        <v>0</v>
      </c>
      <c r="K762" s="139"/>
      <c r="L762" s="27"/>
      <c r="M762" s="140" t="s">
        <v>1</v>
      </c>
      <c r="N762" s="141" t="s">
        <v>35</v>
      </c>
      <c r="O762" s="142">
        <v>0</v>
      </c>
      <c r="P762" s="142">
        <f t="shared" si="141"/>
        <v>0</v>
      </c>
      <c r="Q762" s="142">
        <v>0</v>
      </c>
      <c r="R762" s="142">
        <f t="shared" si="142"/>
        <v>0</v>
      </c>
      <c r="S762" s="142">
        <v>0</v>
      </c>
      <c r="T762" s="143">
        <f t="shared" si="143"/>
        <v>0</v>
      </c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R762" s="144" t="s">
        <v>145</v>
      </c>
      <c r="AT762" s="144" t="s">
        <v>141</v>
      </c>
      <c r="AU762" s="144" t="s">
        <v>146</v>
      </c>
      <c r="AY762" s="14" t="s">
        <v>136</v>
      </c>
      <c r="BE762" s="145">
        <f t="shared" si="144"/>
        <v>0</v>
      </c>
      <c r="BF762" s="145">
        <f t="shared" si="145"/>
        <v>0</v>
      </c>
      <c r="BG762" s="145">
        <f t="shared" si="146"/>
        <v>0</v>
      </c>
      <c r="BH762" s="145">
        <f t="shared" si="147"/>
        <v>0</v>
      </c>
      <c r="BI762" s="145">
        <f t="shared" si="148"/>
        <v>0</v>
      </c>
      <c r="BJ762" s="14" t="s">
        <v>146</v>
      </c>
      <c r="BK762" s="145">
        <f t="shared" si="149"/>
        <v>0</v>
      </c>
      <c r="BL762" s="14" t="s">
        <v>145</v>
      </c>
      <c r="BM762" s="144" t="s">
        <v>1385</v>
      </c>
    </row>
    <row r="763" spans="1:65" s="2" customFormat="1" ht="33" customHeight="1">
      <c r="A763" s="26"/>
      <c r="B763" s="156"/>
      <c r="C763" s="157" t="s">
        <v>1386</v>
      </c>
      <c r="D763" s="157" t="s">
        <v>141</v>
      </c>
      <c r="E763" s="158" t="s">
        <v>174</v>
      </c>
      <c r="F763" s="159" t="s">
        <v>175</v>
      </c>
      <c r="G763" s="160" t="s">
        <v>176</v>
      </c>
      <c r="H763" s="161">
        <v>8605.0560000000005</v>
      </c>
      <c r="I763" s="162"/>
      <c r="J763" s="162">
        <f t="shared" si="140"/>
        <v>0</v>
      </c>
      <c r="K763" s="139"/>
      <c r="L763" s="27"/>
      <c r="M763" s="140" t="s">
        <v>1</v>
      </c>
      <c r="N763" s="141" t="s">
        <v>35</v>
      </c>
      <c r="O763" s="142">
        <v>0</v>
      </c>
      <c r="P763" s="142">
        <f t="shared" si="141"/>
        <v>0</v>
      </c>
      <c r="Q763" s="142">
        <v>0</v>
      </c>
      <c r="R763" s="142">
        <f t="shared" si="142"/>
        <v>0</v>
      </c>
      <c r="S763" s="142">
        <v>0</v>
      </c>
      <c r="T763" s="143">
        <f t="shared" si="143"/>
        <v>0</v>
      </c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R763" s="144" t="s">
        <v>145</v>
      </c>
      <c r="AT763" s="144" t="s">
        <v>141</v>
      </c>
      <c r="AU763" s="144" t="s">
        <v>146</v>
      </c>
      <c r="AY763" s="14" t="s">
        <v>136</v>
      </c>
      <c r="BE763" s="145">
        <f t="shared" si="144"/>
        <v>0</v>
      </c>
      <c r="BF763" s="145">
        <f t="shared" si="145"/>
        <v>0</v>
      </c>
      <c r="BG763" s="145">
        <f t="shared" si="146"/>
        <v>0</v>
      </c>
      <c r="BH763" s="145">
        <f t="shared" si="147"/>
        <v>0</v>
      </c>
      <c r="BI763" s="145">
        <f t="shared" si="148"/>
        <v>0</v>
      </c>
      <c r="BJ763" s="14" t="s">
        <v>146</v>
      </c>
      <c r="BK763" s="145">
        <f t="shared" si="149"/>
        <v>0</v>
      </c>
      <c r="BL763" s="14" t="s">
        <v>145</v>
      </c>
      <c r="BM763" s="144" t="s">
        <v>1387</v>
      </c>
    </row>
    <row r="764" spans="1:65" s="2" customFormat="1" ht="33" customHeight="1">
      <c r="A764" s="26"/>
      <c r="B764" s="156"/>
      <c r="C764" s="157" t="s">
        <v>1388</v>
      </c>
      <c r="D764" s="157" t="s">
        <v>141</v>
      </c>
      <c r="E764" s="158" t="s">
        <v>179</v>
      </c>
      <c r="F764" s="159" t="s">
        <v>180</v>
      </c>
      <c r="G764" s="160" t="s">
        <v>181</v>
      </c>
      <c r="H764" s="161">
        <v>358.54399999999998</v>
      </c>
      <c r="I764" s="162"/>
      <c r="J764" s="162">
        <f t="shared" si="140"/>
        <v>0</v>
      </c>
      <c r="K764" s="139"/>
      <c r="L764" s="27"/>
      <c r="M764" s="140" t="s">
        <v>1</v>
      </c>
      <c r="N764" s="141" t="s">
        <v>35</v>
      </c>
      <c r="O764" s="142">
        <v>0</v>
      </c>
      <c r="P764" s="142">
        <f t="shared" si="141"/>
        <v>0</v>
      </c>
      <c r="Q764" s="142">
        <v>0</v>
      </c>
      <c r="R764" s="142">
        <f t="shared" si="142"/>
        <v>0</v>
      </c>
      <c r="S764" s="142">
        <v>0</v>
      </c>
      <c r="T764" s="143">
        <f t="shared" si="143"/>
        <v>0</v>
      </c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R764" s="144" t="s">
        <v>145</v>
      </c>
      <c r="AT764" s="144" t="s">
        <v>141</v>
      </c>
      <c r="AU764" s="144" t="s">
        <v>146</v>
      </c>
      <c r="AY764" s="14" t="s">
        <v>136</v>
      </c>
      <c r="BE764" s="145">
        <f t="shared" si="144"/>
        <v>0</v>
      </c>
      <c r="BF764" s="145">
        <f t="shared" si="145"/>
        <v>0</v>
      </c>
      <c r="BG764" s="145">
        <f t="shared" si="146"/>
        <v>0</v>
      </c>
      <c r="BH764" s="145">
        <f t="shared" si="147"/>
        <v>0</v>
      </c>
      <c r="BI764" s="145">
        <f t="shared" si="148"/>
        <v>0</v>
      </c>
      <c r="BJ764" s="14" t="s">
        <v>146</v>
      </c>
      <c r="BK764" s="145">
        <f t="shared" si="149"/>
        <v>0</v>
      </c>
      <c r="BL764" s="14" t="s">
        <v>145</v>
      </c>
      <c r="BM764" s="144" t="s">
        <v>1389</v>
      </c>
    </row>
    <row r="765" spans="1:65" s="2" customFormat="1" ht="21.75" customHeight="1">
      <c r="A765" s="26"/>
      <c r="B765" s="156"/>
      <c r="C765" s="157" t="s">
        <v>1390</v>
      </c>
      <c r="D765" s="157" t="s">
        <v>141</v>
      </c>
      <c r="E765" s="158" t="s">
        <v>184</v>
      </c>
      <c r="F765" s="159" t="s">
        <v>185</v>
      </c>
      <c r="G765" s="160" t="s">
        <v>171</v>
      </c>
      <c r="H765" s="161">
        <v>106.1</v>
      </c>
      <c r="I765" s="162"/>
      <c r="J765" s="162">
        <f t="shared" si="140"/>
        <v>0</v>
      </c>
      <c r="K765" s="139"/>
      <c r="L765" s="27"/>
      <c r="M765" s="140" t="s">
        <v>1</v>
      </c>
      <c r="N765" s="141" t="s">
        <v>35</v>
      </c>
      <c r="O765" s="142">
        <v>0</v>
      </c>
      <c r="P765" s="142">
        <f t="shared" si="141"/>
        <v>0</v>
      </c>
      <c r="Q765" s="142">
        <v>0</v>
      </c>
      <c r="R765" s="142">
        <f t="shared" si="142"/>
        <v>0</v>
      </c>
      <c r="S765" s="142">
        <v>0</v>
      </c>
      <c r="T765" s="143">
        <f t="shared" si="143"/>
        <v>0</v>
      </c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R765" s="144" t="s">
        <v>145</v>
      </c>
      <c r="AT765" s="144" t="s">
        <v>141</v>
      </c>
      <c r="AU765" s="144" t="s">
        <v>146</v>
      </c>
      <c r="AY765" s="14" t="s">
        <v>136</v>
      </c>
      <c r="BE765" s="145">
        <f t="shared" si="144"/>
        <v>0</v>
      </c>
      <c r="BF765" s="145">
        <f t="shared" si="145"/>
        <v>0</v>
      </c>
      <c r="BG765" s="145">
        <f t="shared" si="146"/>
        <v>0</v>
      </c>
      <c r="BH765" s="145">
        <f t="shared" si="147"/>
        <v>0</v>
      </c>
      <c r="BI765" s="145">
        <f t="shared" si="148"/>
        <v>0</v>
      </c>
      <c r="BJ765" s="14" t="s">
        <v>146</v>
      </c>
      <c r="BK765" s="145">
        <f t="shared" si="149"/>
        <v>0</v>
      </c>
      <c r="BL765" s="14" t="s">
        <v>145</v>
      </c>
      <c r="BM765" s="144" t="s">
        <v>1391</v>
      </c>
    </row>
    <row r="766" spans="1:65" s="2" customFormat="1" ht="21.75" customHeight="1">
      <c r="A766" s="26"/>
      <c r="B766" s="156"/>
      <c r="C766" s="157" t="s">
        <v>1392</v>
      </c>
      <c r="D766" s="157" t="s">
        <v>141</v>
      </c>
      <c r="E766" s="158" t="s">
        <v>188</v>
      </c>
      <c r="F766" s="159" t="s">
        <v>189</v>
      </c>
      <c r="G766" s="160" t="s">
        <v>171</v>
      </c>
      <c r="H766" s="161">
        <v>67.099999999999994</v>
      </c>
      <c r="I766" s="162"/>
      <c r="J766" s="162">
        <f t="shared" si="140"/>
        <v>0</v>
      </c>
      <c r="K766" s="139"/>
      <c r="L766" s="27"/>
      <c r="M766" s="140" t="s">
        <v>1</v>
      </c>
      <c r="N766" s="141" t="s">
        <v>35</v>
      </c>
      <c r="O766" s="142">
        <v>0</v>
      </c>
      <c r="P766" s="142">
        <f t="shared" si="141"/>
        <v>0</v>
      </c>
      <c r="Q766" s="142">
        <v>0</v>
      </c>
      <c r="R766" s="142">
        <f t="shared" si="142"/>
        <v>0</v>
      </c>
      <c r="S766" s="142">
        <v>0</v>
      </c>
      <c r="T766" s="143">
        <f t="shared" si="143"/>
        <v>0</v>
      </c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R766" s="144" t="s">
        <v>145</v>
      </c>
      <c r="AT766" s="144" t="s">
        <v>141</v>
      </c>
      <c r="AU766" s="144" t="s">
        <v>146</v>
      </c>
      <c r="AY766" s="14" t="s">
        <v>136</v>
      </c>
      <c r="BE766" s="145">
        <f t="shared" si="144"/>
        <v>0</v>
      </c>
      <c r="BF766" s="145">
        <f t="shared" si="145"/>
        <v>0</v>
      </c>
      <c r="BG766" s="145">
        <f t="shared" si="146"/>
        <v>0</v>
      </c>
      <c r="BH766" s="145">
        <f t="shared" si="147"/>
        <v>0</v>
      </c>
      <c r="BI766" s="145">
        <f t="shared" si="148"/>
        <v>0</v>
      </c>
      <c r="BJ766" s="14" t="s">
        <v>146</v>
      </c>
      <c r="BK766" s="145">
        <f t="shared" si="149"/>
        <v>0</v>
      </c>
      <c r="BL766" s="14" t="s">
        <v>145</v>
      </c>
      <c r="BM766" s="144" t="s">
        <v>1393</v>
      </c>
    </row>
    <row r="767" spans="1:65" s="2" customFormat="1" ht="24.25" customHeight="1">
      <c r="A767" s="26"/>
      <c r="B767" s="156"/>
      <c r="C767" s="157" t="s">
        <v>1394</v>
      </c>
      <c r="D767" s="157" t="s">
        <v>141</v>
      </c>
      <c r="E767" s="158" t="s">
        <v>192</v>
      </c>
      <c r="F767" s="159" t="s">
        <v>193</v>
      </c>
      <c r="G767" s="160" t="s">
        <v>171</v>
      </c>
      <c r="H767" s="161">
        <v>8519.6</v>
      </c>
      <c r="I767" s="162"/>
      <c r="J767" s="162">
        <f t="shared" si="140"/>
        <v>0</v>
      </c>
      <c r="K767" s="139"/>
      <c r="L767" s="27"/>
      <c r="M767" s="140" t="s">
        <v>1</v>
      </c>
      <c r="N767" s="141" t="s">
        <v>35</v>
      </c>
      <c r="O767" s="142">
        <v>0</v>
      </c>
      <c r="P767" s="142">
        <f t="shared" si="141"/>
        <v>0</v>
      </c>
      <c r="Q767" s="142">
        <v>0</v>
      </c>
      <c r="R767" s="142">
        <f t="shared" si="142"/>
        <v>0</v>
      </c>
      <c r="S767" s="142">
        <v>0</v>
      </c>
      <c r="T767" s="143">
        <f t="shared" si="143"/>
        <v>0</v>
      </c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R767" s="144" t="s">
        <v>145</v>
      </c>
      <c r="AT767" s="144" t="s">
        <v>141</v>
      </c>
      <c r="AU767" s="144" t="s">
        <v>146</v>
      </c>
      <c r="AY767" s="14" t="s">
        <v>136</v>
      </c>
      <c r="BE767" s="145">
        <f t="shared" si="144"/>
        <v>0</v>
      </c>
      <c r="BF767" s="145">
        <f t="shared" si="145"/>
        <v>0</v>
      </c>
      <c r="BG767" s="145">
        <f t="shared" si="146"/>
        <v>0</v>
      </c>
      <c r="BH767" s="145">
        <f t="shared" si="147"/>
        <v>0</v>
      </c>
      <c r="BI767" s="145">
        <f t="shared" si="148"/>
        <v>0</v>
      </c>
      <c r="BJ767" s="14" t="s">
        <v>146</v>
      </c>
      <c r="BK767" s="145">
        <f t="shared" si="149"/>
        <v>0</v>
      </c>
      <c r="BL767" s="14" t="s">
        <v>145</v>
      </c>
      <c r="BM767" s="144" t="s">
        <v>1395</v>
      </c>
    </row>
    <row r="768" spans="1:65" s="2" customFormat="1" ht="24.25" customHeight="1">
      <c r="A768" s="26"/>
      <c r="B768" s="156"/>
      <c r="C768" s="157" t="s">
        <v>1396</v>
      </c>
      <c r="D768" s="157" t="s">
        <v>141</v>
      </c>
      <c r="E768" s="158" t="s">
        <v>196</v>
      </c>
      <c r="F768" s="159" t="s">
        <v>197</v>
      </c>
      <c r="G768" s="160" t="s">
        <v>198</v>
      </c>
      <c r="H768" s="161">
        <v>3552.5749999999998</v>
      </c>
      <c r="I768" s="162"/>
      <c r="J768" s="162">
        <f t="shared" si="140"/>
        <v>0</v>
      </c>
      <c r="K768" s="139"/>
      <c r="L768" s="27"/>
      <c r="M768" s="140" t="s">
        <v>1</v>
      </c>
      <c r="N768" s="141" t="s">
        <v>35</v>
      </c>
      <c r="O768" s="142">
        <v>0</v>
      </c>
      <c r="P768" s="142">
        <f t="shared" si="141"/>
        <v>0</v>
      </c>
      <c r="Q768" s="142">
        <v>0</v>
      </c>
      <c r="R768" s="142">
        <f t="shared" si="142"/>
        <v>0</v>
      </c>
      <c r="S768" s="142">
        <v>0</v>
      </c>
      <c r="T768" s="143">
        <f t="shared" si="143"/>
        <v>0</v>
      </c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R768" s="144" t="s">
        <v>145</v>
      </c>
      <c r="AT768" s="144" t="s">
        <v>141</v>
      </c>
      <c r="AU768" s="144" t="s">
        <v>146</v>
      </c>
      <c r="AY768" s="14" t="s">
        <v>136</v>
      </c>
      <c r="BE768" s="145">
        <f t="shared" si="144"/>
        <v>0</v>
      </c>
      <c r="BF768" s="145">
        <f t="shared" si="145"/>
        <v>0</v>
      </c>
      <c r="BG768" s="145">
        <f t="shared" si="146"/>
        <v>0</v>
      </c>
      <c r="BH768" s="145">
        <f t="shared" si="147"/>
        <v>0</v>
      </c>
      <c r="BI768" s="145">
        <f t="shared" si="148"/>
        <v>0</v>
      </c>
      <c r="BJ768" s="14" t="s">
        <v>146</v>
      </c>
      <c r="BK768" s="145">
        <f t="shared" si="149"/>
        <v>0</v>
      </c>
      <c r="BL768" s="14" t="s">
        <v>145</v>
      </c>
      <c r="BM768" s="144" t="s">
        <v>1397</v>
      </c>
    </row>
    <row r="769" spans="1:65" s="2" customFormat="1" ht="16.5" customHeight="1">
      <c r="A769" s="26"/>
      <c r="B769" s="156"/>
      <c r="C769" s="157" t="s">
        <v>1398</v>
      </c>
      <c r="D769" s="157" t="s">
        <v>141</v>
      </c>
      <c r="E769" s="158" t="s">
        <v>205</v>
      </c>
      <c r="F769" s="159" t="s">
        <v>2960</v>
      </c>
      <c r="G769" s="160" t="s">
        <v>198</v>
      </c>
      <c r="H769" s="161">
        <v>1375.499</v>
      </c>
      <c r="I769" s="162"/>
      <c r="J769" s="162">
        <f t="shared" si="140"/>
        <v>0</v>
      </c>
      <c r="K769" s="139"/>
      <c r="L769" s="27"/>
      <c r="M769" s="140" t="s">
        <v>1</v>
      </c>
      <c r="N769" s="141" t="s">
        <v>35</v>
      </c>
      <c r="O769" s="142">
        <v>0</v>
      </c>
      <c r="P769" s="142">
        <f t="shared" si="141"/>
        <v>0</v>
      </c>
      <c r="Q769" s="142">
        <v>0</v>
      </c>
      <c r="R769" s="142">
        <f t="shared" si="142"/>
        <v>0</v>
      </c>
      <c r="S769" s="142">
        <v>0</v>
      </c>
      <c r="T769" s="143">
        <f t="shared" si="143"/>
        <v>0</v>
      </c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R769" s="144" t="s">
        <v>145</v>
      </c>
      <c r="AT769" s="144" t="s">
        <v>141</v>
      </c>
      <c r="AU769" s="144" t="s">
        <v>146</v>
      </c>
      <c r="AY769" s="14" t="s">
        <v>136</v>
      </c>
      <c r="BE769" s="145">
        <f t="shared" si="144"/>
        <v>0</v>
      </c>
      <c r="BF769" s="145">
        <f t="shared" si="145"/>
        <v>0</v>
      </c>
      <c r="BG769" s="145">
        <f t="shared" si="146"/>
        <v>0</v>
      </c>
      <c r="BH769" s="145">
        <f t="shared" si="147"/>
        <v>0</v>
      </c>
      <c r="BI769" s="145">
        <f t="shared" si="148"/>
        <v>0</v>
      </c>
      <c r="BJ769" s="14" t="s">
        <v>146</v>
      </c>
      <c r="BK769" s="145">
        <f t="shared" si="149"/>
        <v>0</v>
      </c>
      <c r="BL769" s="14" t="s">
        <v>145</v>
      </c>
      <c r="BM769" s="144" t="s">
        <v>1399</v>
      </c>
    </row>
    <row r="770" spans="1:65" s="2" customFormat="1" ht="24.25" customHeight="1">
      <c r="A770" s="26"/>
      <c r="B770" s="156"/>
      <c r="C770" s="157" t="s">
        <v>1400</v>
      </c>
      <c r="D770" s="157" t="s">
        <v>141</v>
      </c>
      <c r="E770" s="158" t="s">
        <v>208</v>
      </c>
      <c r="F770" s="159" t="s">
        <v>209</v>
      </c>
      <c r="G770" s="160" t="s">
        <v>198</v>
      </c>
      <c r="H770" s="161">
        <v>412.65</v>
      </c>
      <c r="I770" s="162"/>
      <c r="J770" s="162">
        <f t="shared" si="140"/>
        <v>0</v>
      </c>
      <c r="K770" s="139"/>
      <c r="L770" s="27"/>
      <c r="M770" s="140" t="s">
        <v>1</v>
      </c>
      <c r="N770" s="141" t="s">
        <v>35</v>
      </c>
      <c r="O770" s="142">
        <v>0</v>
      </c>
      <c r="P770" s="142">
        <f t="shared" si="141"/>
        <v>0</v>
      </c>
      <c r="Q770" s="142">
        <v>0</v>
      </c>
      <c r="R770" s="142">
        <f t="shared" si="142"/>
        <v>0</v>
      </c>
      <c r="S770" s="142">
        <v>0</v>
      </c>
      <c r="T770" s="143">
        <f t="shared" si="143"/>
        <v>0</v>
      </c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R770" s="144" t="s">
        <v>145</v>
      </c>
      <c r="AT770" s="144" t="s">
        <v>141</v>
      </c>
      <c r="AU770" s="144" t="s">
        <v>146</v>
      </c>
      <c r="AY770" s="14" t="s">
        <v>136</v>
      </c>
      <c r="BE770" s="145">
        <f t="shared" si="144"/>
        <v>0</v>
      </c>
      <c r="BF770" s="145">
        <f t="shared" si="145"/>
        <v>0</v>
      </c>
      <c r="BG770" s="145">
        <f t="shared" si="146"/>
        <v>0</v>
      </c>
      <c r="BH770" s="145">
        <f t="shared" si="147"/>
        <v>0</v>
      </c>
      <c r="BI770" s="145">
        <f t="shared" si="148"/>
        <v>0</v>
      </c>
      <c r="BJ770" s="14" t="s">
        <v>146</v>
      </c>
      <c r="BK770" s="145">
        <f t="shared" si="149"/>
        <v>0</v>
      </c>
      <c r="BL770" s="14" t="s">
        <v>145</v>
      </c>
      <c r="BM770" s="144" t="s">
        <v>1401</v>
      </c>
    </row>
    <row r="771" spans="1:65" s="2" customFormat="1" ht="21.75" customHeight="1">
      <c r="A771" s="26"/>
      <c r="B771" s="156"/>
      <c r="C771" s="157" t="s">
        <v>1402</v>
      </c>
      <c r="D771" s="157" t="s">
        <v>141</v>
      </c>
      <c r="E771" s="158" t="s">
        <v>212</v>
      </c>
      <c r="F771" s="159" t="s">
        <v>213</v>
      </c>
      <c r="G771" s="160" t="s">
        <v>198</v>
      </c>
      <c r="H771" s="161">
        <v>11841.915999999999</v>
      </c>
      <c r="I771" s="162"/>
      <c r="J771" s="162">
        <f t="shared" si="140"/>
        <v>0</v>
      </c>
      <c r="K771" s="139"/>
      <c r="L771" s="27"/>
      <c r="M771" s="140" t="s">
        <v>1</v>
      </c>
      <c r="N771" s="141" t="s">
        <v>35</v>
      </c>
      <c r="O771" s="142">
        <v>0</v>
      </c>
      <c r="P771" s="142">
        <f t="shared" si="141"/>
        <v>0</v>
      </c>
      <c r="Q771" s="142">
        <v>0</v>
      </c>
      <c r="R771" s="142">
        <f t="shared" si="142"/>
        <v>0</v>
      </c>
      <c r="S771" s="142">
        <v>0</v>
      </c>
      <c r="T771" s="143">
        <f t="shared" si="143"/>
        <v>0</v>
      </c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R771" s="144" t="s">
        <v>145</v>
      </c>
      <c r="AT771" s="144" t="s">
        <v>141</v>
      </c>
      <c r="AU771" s="144" t="s">
        <v>146</v>
      </c>
      <c r="AY771" s="14" t="s">
        <v>136</v>
      </c>
      <c r="BE771" s="145">
        <f t="shared" si="144"/>
        <v>0</v>
      </c>
      <c r="BF771" s="145">
        <f t="shared" si="145"/>
        <v>0</v>
      </c>
      <c r="BG771" s="145">
        <f t="shared" si="146"/>
        <v>0</v>
      </c>
      <c r="BH771" s="145">
        <f t="shared" si="147"/>
        <v>0</v>
      </c>
      <c r="BI771" s="145">
        <f t="shared" si="148"/>
        <v>0</v>
      </c>
      <c r="BJ771" s="14" t="s">
        <v>146</v>
      </c>
      <c r="BK771" s="145">
        <f t="shared" si="149"/>
        <v>0</v>
      </c>
      <c r="BL771" s="14" t="s">
        <v>145</v>
      </c>
      <c r="BM771" s="144" t="s">
        <v>1403</v>
      </c>
    </row>
    <row r="772" spans="1:65" s="2" customFormat="1" ht="38" customHeight="1">
      <c r="A772" s="26"/>
      <c r="B772" s="156"/>
      <c r="C772" s="157" t="s">
        <v>1404</v>
      </c>
      <c r="D772" s="157" t="s">
        <v>141</v>
      </c>
      <c r="E772" s="158" t="s">
        <v>216</v>
      </c>
      <c r="F772" s="159" t="s">
        <v>217</v>
      </c>
      <c r="G772" s="160" t="s">
        <v>198</v>
      </c>
      <c r="H772" s="161">
        <v>3552.5749999999998</v>
      </c>
      <c r="I772" s="162"/>
      <c r="J772" s="162">
        <f t="shared" si="140"/>
        <v>0</v>
      </c>
      <c r="K772" s="139"/>
      <c r="L772" s="27"/>
      <c r="M772" s="140" t="s">
        <v>1</v>
      </c>
      <c r="N772" s="141" t="s">
        <v>35</v>
      </c>
      <c r="O772" s="142">
        <v>0</v>
      </c>
      <c r="P772" s="142">
        <f t="shared" si="141"/>
        <v>0</v>
      </c>
      <c r="Q772" s="142">
        <v>0</v>
      </c>
      <c r="R772" s="142">
        <f t="shared" si="142"/>
        <v>0</v>
      </c>
      <c r="S772" s="142">
        <v>0</v>
      </c>
      <c r="T772" s="143">
        <f t="shared" si="143"/>
        <v>0</v>
      </c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R772" s="144" t="s">
        <v>145</v>
      </c>
      <c r="AT772" s="144" t="s">
        <v>141</v>
      </c>
      <c r="AU772" s="144" t="s">
        <v>146</v>
      </c>
      <c r="AY772" s="14" t="s">
        <v>136</v>
      </c>
      <c r="BE772" s="145">
        <f t="shared" si="144"/>
        <v>0</v>
      </c>
      <c r="BF772" s="145">
        <f t="shared" si="145"/>
        <v>0</v>
      </c>
      <c r="BG772" s="145">
        <f t="shared" si="146"/>
        <v>0</v>
      </c>
      <c r="BH772" s="145">
        <f t="shared" si="147"/>
        <v>0</v>
      </c>
      <c r="BI772" s="145">
        <f t="shared" si="148"/>
        <v>0</v>
      </c>
      <c r="BJ772" s="14" t="s">
        <v>146</v>
      </c>
      <c r="BK772" s="145">
        <f t="shared" si="149"/>
        <v>0</v>
      </c>
      <c r="BL772" s="14" t="s">
        <v>145</v>
      </c>
      <c r="BM772" s="144" t="s">
        <v>1405</v>
      </c>
    </row>
    <row r="773" spans="1:65" s="2" customFormat="1" ht="24.25" customHeight="1">
      <c r="A773" s="26"/>
      <c r="B773" s="156"/>
      <c r="C773" s="157" t="s">
        <v>1406</v>
      </c>
      <c r="D773" s="157" t="s">
        <v>141</v>
      </c>
      <c r="E773" s="158" t="s">
        <v>219</v>
      </c>
      <c r="F773" s="159" t="s">
        <v>220</v>
      </c>
      <c r="G773" s="160" t="s">
        <v>198</v>
      </c>
      <c r="H773" s="161">
        <v>80.83</v>
      </c>
      <c r="I773" s="162"/>
      <c r="J773" s="162">
        <f t="shared" si="140"/>
        <v>0</v>
      </c>
      <c r="K773" s="139"/>
      <c r="L773" s="27"/>
      <c r="M773" s="140" t="s">
        <v>1</v>
      </c>
      <c r="N773" s="141" t="s">
        <v>35</v>
      </c>
      <c r="O773" s="142">
        <v>0</v>
      </c>
      <c r="P773" s="142">
        <f t="shared" si="141"/>
        <v>0</v>
      </c>
      <c r="Q773" s="142">
        <v>0</v>
      </c>
      <c r="R773" s="142">
        <f t="shared" si="142"/>
        <v>0</v>
      </c>
      <c r="S773" s="142">
        <v>0</v>
      </c>
      <c r="T773" s="143">
        <f t="shared" si="143"/>
        <v>0</v>
      </c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R773" s="144" t="s">
        <v>145</v>
      </c>
      <c r="AT773" s="144" t="s">
        <v>141</v>
      </c>
      <c r="AU773" s="144" t="s">
        <v>146</v>
      </c>
      <c r="AY773" s="14" t="s">
        <v>136</v>
      </c>
      <c r="BE773" s="145">
        <f t="shared" si="144"/>
        <v>0</v>
      </c>
      <c r="BF773" s="145">
        <f t="shared" si="145"/>
        <v>0</v>
      </c>
      <c r="BG773" s="145">
        <f t="shared" si="146"/>
        <v>0</v>
      </c>
      <c r="BH773" s="145">
        <f t="shared" si="147"/>
        <v>0</v>
      </c>
      <c r="BI773" s="145">
        <f t="shared" si="148"/>
        <v>0</v>
      </c>
      <c r="BJ773" s="14" t="s">
        <v>146</v>
      </c>
      <c r="BK773" s="145">
        <f t="shared" si="149"/>
        <v>0</v>
      </c>
      <c r="BL773" s="14" t="s">
        <v>145</v>
      </c>
      <c r="BM773" s="144" t="s">
        <v>1407</v>
      </c>
    </row>
    <row r="774" spans="1:65" s="2" customFormat="1" ht="33" customHeight="1">
      <c r="A774" s="26"/>
      <c r="B774" s="156"/>
      <c r="C774" s="157" t="s">
        <v>1408</v>
      </c>
      <c r="D774" s="157" t="s">
        <v>141</v>
      </c>
      <c r="E774" s="158" t="s">
        <v>223</v>
      </c>
      <c r="F774" s="159" t="s">
        <v>224</v>
      </c>
      <c r="G774" s="160" t="s">
        <v>171</v>
      </c>
      <c r="H774" s="161">
        <v>13.95</v>
      </c>
      <c r="I774" s="162"/>
      <c r="J774" s="162">
        <f t="shared" si="140"/>
        <v>0</v>
      </c>
      <c r="K774" s="139"/>
      <c r="L774" s="27"/>
      <c r="M774" s="140" t="s">
        <v>1</v>
      </c>
      <c r="N774" s="141" t="s">
        <v>35</v>
      </c>
      <c r="O774" s="142">
        <v>0</v>
      </c>
      <c r="P774" s="142">
        <f t="shared" si="141"/>
        <v>0</v>
      </c>
      <c r="Q774" s="142">
        <v>0</v>
      </c>
      <c r="R774" s="142">
        <f t="shared" si="142"/>
        <v>0</v>
      </c>
      <c r="S774" s="142">
        <v>0</v>
      </c>
      <c r="T774" s="143">
        <f t="shared" si="143"/>
        <v>0</v>
      </c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R774" s="144" t="s">
        <v>145</v>
      </c>
      <c r="AT774" s="144" t="s">
        <v>141</v>
      </c>
      <c r="AU774" s="144" t="s">
        <v>146</v>
      </c>
      <c r="AY774" s="14" t="s">
        <v>136</v>
      </c>
      <c r="BE774" s="145">
        <f t="shared" si="144"/>
        <v>0</v>
      </c>
      <c r="BF774" s="145">
        <f t="shared" si="145"/>
        <v>0</v>
      </c>
      <c r="BG774" s="145">
        <f t="shared" si="146"/>
        <v>0</v>
      </c>
      <c r="BH774" s="145">
        <f t="shared" si="147"/>
        <v>0</v>
      </c>
      <c r="BI774" s="145">
        <f t="shared" si="148"/>
        <v>0</v>
      </c>
      <c r="BJ774" s="14" t="s">
        <v>146</v>
      </c>
      <c r="BK774" s="145">
        <f t="shared" si="149"/>
        <v>0</v>
      </c>
      <c r="BL774" s="14" t="s">
        <v>145</v>
      </c>
      <c r="BM774" s="144" t="s">
        <v>1409</v>
      </c>
    </row>
    <row r="775" spans="1:65" s="2" customFormat="1" ht="24.25" customHeight="1">
      <c r="A775" s="26"/>
      <c r="B775" s="156"/>
      <c r="C775" s="163" t="s">
        <v>1410</v>
      </c>
      <c r="D775" s="163" t="s">
        <v>227</v>
      </c>
      <c r="E775" s="164" t="s">
        <v>228</v>
      </c>
      <c r="F775" s="165" t="s">
        <v>229</v>
      </c>
      <c r="G775" s="166" t="s">
        <v>171</v>
      </c>
      <c r="H775" s="167">
        <v>15.345000000000001</v>
      </c>
      <c r="I775" s="168"/>
      <c r="J775" s="168">
        <f t="shared" si="140"/>
        <v>0</v>
      </c>
      <c r="K775" s="146"/>
      <c r="L775" s="147"/>
      <c r="M775" s="148" t="s">
        <v>1</v>
      </c>
      <c r="N775" s="149" t="s">
        <v>35</v>
      </c>
      <c r="O775" s="142">
        <v>0</v>
      </c>
      <c r="P775" s="142">
        <f t="shared" si="141"/>
        <v>0</v>
      </c>
      <c r="Q775" s="142">
        <v>0</v>
      </c>
      <c r="R775" s="142">
        <f t="shared" si="142"/>
        <v>0</v>
      </c>
      <c r="S775" s="142">
        <v>0</v>
      </c>
      <c r="T775" s="143">
        <f t="shared" si="143"/>
        <v>0</v>
      </c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R775" s="144" t="s">
        <v>168</v>
      </c>
      <c r="AT775" s="144" t="s">
        <v>227</v>
      </c>
      <c r="AU775" s="144" t="s">
        <v>146</v>
      </c>
      <c r="AY775" s="14" t="s">
        <v>136</v>
      </c>
      <c r="BE775" s="145">
        <f t="shared" si="144"/>
        <v>0</v>
      </c>
      <c r="BF775" s="145">
        <f t="shared" si="145"/>
        <v>0</v>
      </c>
      <c r="BG775" s="145">
        <f t="shared" si="146"/>
        <v>0</v>
      </c>
      <c r="BH775" s="145">
        <f t="shared" si="147"/>
        <v>0</v>
      </c>
      <c r="BI775" s="145">
        <f t="shared" si="148"/>
        <v>0</v>
      </c>
      <c r="BJ775" s="14" t="s">
        <v>146</v>
      </c>
      <c r="BK775" s="145">
        <f t="shared" si="149"/>
        <v>0</v>
      </c>
      <c r="BL775" s="14" t="s">
        <v>145</v>
      </c>
      <c r="BM775" s="144" t="s">
        <v>1411</v>
      </c>
    </row>
    <row r="776" spans="1:65" s="2" customFormat="1" ht="33" customHeight="1">
      <c r="A776" s="26"/>
      <c r="B776" s="156"/>
      <c r="C776" s="157" t="s">
        <v>1412</v>
      </c>
      <c r="D776" s="157" t="s">
        <v>141</v>
      </c>
      <c r="E776" s="158" t="s">
        <v>232</v>
      </c>
      <c r="F776" s="159" t="s">
        <v>233</v>
      </c>
      <c r="G776" s="160" t="s">
        <v>171</v>
      </c>
      <c r="H776" s="161">
        <v>53.25</v>
      </c>
      <c r="I776" s="162"/>
      <c r="J776" s="162">
        <f t="shared" si="140"/>
        <v>0</v>
      </c>
      <c r="K776" s="139"/>
      <c r="L776" s="27"/>
      <c r="M776" s="140" t="s">
        <v>1</v>
      </c>
      <c r="N776" s="141" t="s">
        <v>35</v>
      </c>
      <c r="O776" s="142">
        <v>0</v>
      </c>
      <c r="P776" s="142">
        <f t="shared" si="141"/>
        <v>0</v>
      </c>
      <c r="Q776" s="142">
        <v>0</v>
      </c>
      <c r="R776" s="142">
        <f t="shared" si="142"/>
        <v>0</v>
      </c>
      <c r="S776" s="142">
        <v>0</v>
      </c>
      <c r="T776" s="143">
        <f t="shared" si="143"/>
        <v>0</v>
      </c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R776" s="144" t="s">
        <v>145</v>
      </c>
      <c r="AT776" s="144" t="s">
        <v>141</v>
      </c>
      <c r="AU776" s="144" t="s">
        <v>146</v>
      </c>
      <c r="AY776" s="14" t="s">
        <v>136</v>
      </c>
      <c r="BE776" s="145">
        <f t="shared" si="144"/>
        <v>0</v>
      </c>
      <c r="BF776" s="145">
        <f t="shared" si="145"/>
        <v>0</v>
      </c>
      <c r="BG776" s="145">
        <f t="shared" si="146"/>
        <v>0</v>
      </c>
      <c r="BH776" s="145">
        <f t="shared" si="147"/>
        <v>0</v>
      </c>
      <c r="BI776" s="145">
        <f t="shared" si="148"/>
        <v>0</v>
      </c>
      <c r="BJ776" s="14" t="s">
        <v>146</v>
      </c>
      <c r="BK776" s="145">
        <f t="shared" si="149"/>
        <v>0</v>
      </c>
      <c r="BL776" s="14" t="s">
        <v>145</v>
      </c>
      <c r="BM776" s="144" t="s">
        <v>1413</v>
      </c>
    </row>
    <row r="777" spans="1:65" s="2" customFormat="1" ht="38" customHeight="1">
      <c r="A777" s="26"/>
      <c r="B777" s="156"/>
      <c r="C777" s="163" t="s">
        <v>1414</v>
      </c>
      <c r="D777" s="163" t="s">
        <v>227</v>
      </c>
      <c r="E777" s="164" t="s">
        <v>236</v>
      </c>
      <c r="F777" s="165" t="s">
        <v>237</v>
      </c>
      <c r="G777" s="166" t="s">
        <v>171</v>
      </c>
      <c r="H777" s="167">
        <v>58.575000000000003</v>
      </c>
      <c r="I777" s="168"/>
      <c r="J777" s="168">
        <f t="shared" si="140"/>
        <v>0</v>
      </c>
      <c r="K777" s="146"/>
      <c r="L777" s="147"/>
      <c r="M777" s="148" t="s">
        <v>1</v>
      </c>
      <c r="N777" s="149" t="s">
        <v>35</v>
      </c>
      <c r="O777" s="142">
        <v>0</v>
      </c>
      <c r="P777" s="142">
        <f t="shared" si="141"/>
        <v>0</v>
      </c>
      <c r="Q777" s="142">
        <v>0</v>
      </c>
      <c r="R777" s="142">
        <f t="shared" si="142"/>
        <v>0</v>
      </c>
      <c r="S777" s="142">
        <v>0</v>
      </c>
      <c r="T777" s="143">
        <f t="shared" si="143"/>
        <v>0</v>
      </c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R777" s="144" t="s">
        <v>168</v>
      </c>
      <c r="AT777" s="144" t="s">
        <v>227</v>
      </c>
      <c r="AU777" s="144" t="s">
        <v>146</v>
      </c>
      <c r="AY777" s="14" t="s">
        <v>136</v>
      </c>
      <c r="BE777" s="145">
        <f t="shared" si="144"/>
        <v>0</v>
      </c>
      <c r="BF777" s="145">
        <f t="shared" si="145"/>
        <v>0</v>
      </c>
      <c r="BG777" s="145">
        <f t="shared" si="146"/>
        <v>0</v>
      </c>
      <c r="BH777" s="145">
        <f t="shared" si="147"/>
        <v>0</v>
      </c>
      <c r="BI777" s="145">
        <f t="shared" si="148"/>
        <v>0</v>
      </c>
      <c r="BJ777" s="14" t="s">
        <v>146</v>
      </c>
      <c r="BK777" s="145">
        <f t="shared" si="149"/>
        <v>0</v>
      </c>
      <c r="BL777" s="14" t="s">
        <v>145</v>
      </c>
      <c r="BM777" s="144" t="s">
        <v>1415</v>
      </c>
    </row>
    <row r="778" spans="1:65" s="2" customFormat="1" ht="38" customHeight="1">
      <c r="A778" s="26"/>
      <c r="B778" s="156"/>
      <c r="C778" s="157" t="s">
        <v>1416</v>
      </c>
      <c r="D778" s="157" t="s">
        <v>141</v>
      </c>
      <c r="E778" s="158" t="s">
        <v>240</v>
      </c>
      <c r="F778" s="159" t="s">
        <v>241</v>
      </c>
      <c r="G778" s="160" t="s">
        <v>144</v>
      </c>
      <c r="H778" s="161">
        <v>18799.931</v>
      </c>
      <c r="I778" s="162"/>
      <c r="J778" s="162">
        <f t="shared" si="140"/>
        <v>0</v>
      </c>
      <c r="K778" s="139"/>
      <c r="L778" s="27"/>
      <c r="M778" s="140" t="s">
        <v>1</v>
      </c>
      <c r="N778" s="141" t="s">
        <v>35</v>
      </c>
      <c r="O778" s="142">
        <v>0</v>
      </c>
      <c r="P778" s="142">
        <f t="shared" si="141"/>
        <v>0</v>
      </c>
      <c r="Q778" s="142">
        <v>0</v>
      </c>
      <c r="R778" s="142">
        <f t="shared" si="142"/>
        <v>0</v>
      </c>
      <c r="S778" s="142">
        <v>0</v>
      </c>
      <c r="T778" s="143">
        <f t="shared" si="143"/>
        <v>0</v>
      </c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R778" s="144" t="s">
        <v>145</v>
      </c>
      <c r="AT778" s="144" t="s">
        <v>141</v>
      </c>
      <c r="AU778" s="144" t="s">
        <v>146</v>
      </c>
      <c r="AY778" s="14" t="s">
        <v>136</v>
      </c>
      <c r="BE778" s="145">
        <f t="shared" si="144"/>
        <v>0</v>
      </c>
      <c r="BF778" s="145">
        <f t="shared" si="145"/>
        <v>0</v>
      </c>
      <c r="BG778" s="145">
        <f t="shared" si="146"/>
        <v>0</v>
      </c>
      <c r="BH778" s="145">
        <f t="shared" si="147"/>
        <v>0</v>
      </c>
      <c r="BI778" s="145">
        <f t="shared" si="148"/>
        <v>0</v>
      </c>
      <c r="BJ778" s="14" t="s">
        <v>146</v>
      </c>
      <c r="BK778" s="145">
        <f t="shared" si="149"/>
        <v>0</v>
      </c>
      <c r="BL778" s="14" t="s">
        <v>145</v>
      </c>
      <c r="BM778" s="144" t="s">
        <v>1417</v>
      </c>
    </row>
    <row r="779" spans="1:65" s="2" customFormat="1" ht="38" customHeight="1">
      <c r="A779" s="26"/>
      <c r="B779" s="156"/>
      <c r="C779" s="157" t="s">
        <v>1418</v>
      </c>
      <c r="D779" s="157" t="s">
        <v>141</v>
      </c>
      <c r="E779" s="158" t="s">
        <v>244</v>
      </c>
      <c r="F779" s="159" t="s">
        <v>245</v>
      </c>
      <c r="G779" s="160" t="s">
        <v>144</v>
      </c>
      <c r="H779" s="161">
        <v>18799.931</v>
      </c>
      <c r="I779" s="162"/>
      <c r="J779" s="162">
        <f t="shared" si="140"/>
        <v>0</v>
      </c>
      <c r="K779" s="139"/>
      <c r="L779" s="27"/>
      <c r="M779" s="140" t="s">
        <v>1</v>
      </c>
      <c r="N779" s="141" t="s">
        <v>35</v>
      </c>
      <c r="O779" s="142">
        <v>0</v>
      </c>
      <c r="P779" s="142">
        <f t="shared" si="141"/>
        <v>0</v>
      </c>
      <c r="Q779" s="142">
        <v>0</v>
      </c>
      <c r="R779" s="142">
        <f t="shared" si="142"/>
        <v>0</v>
      </c>
      <c r="S779" s="142">
        <v>0</v>
      </c>
      <c r="T779" s="143">
        <f t="shared" si="143"/>
        <v>0</v>
      </c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R779" s="144" t="s">
        <v>145</v>
      </c>
      <c r="AT779" s="144" t="s">
        <v>141</v>
      </c>
      <c r="AU779" s="144" t="s">
        <v>146</v>
      </c>
      <c r="AY779" s="14" t="s">
        <v>136</v>
      </c>
      <c r="BE779" s="145">
        <f t="shared" si="144"/>
        <v>0</v>
      </c>
      <c r="BF779" s="145">
        <f t="shared" si="145"/>
        <v>0</v>
      </c>
      <c r="BG779" s="145">
        <f t="shared" si="146"/>
        <v>0</v>
      </c>
      <c r="BH779" s="145">
        <f t="shared" si="147"/>
        <v>0</v>
      </c>
      <c r="BI779" s="145">
        <f t="shared" si="148"/>
        <v>0</v>
      </c>
      <c r="BJ779" s="14" t="s">
        <v>146</v>
      </c>
      <c r="BK779" s="145">
        <f t="shared" si="149"/>
        <v>0</v>
      </c>
      <c r="BL779" s="14" t="s">
        <v>145</v>
      </c>
      <c r="BM779" s="144" t="s">
        <v>1419</v>
      </c>
    </row>
    <row r="780" spans="1:65" s="2" customFormat="1" ht="38" customHeight="1">
      <c r="A780" s="26"/>
      <c r="B780" s="156"/>
      <c r="C780" s="157" t="s">
        <v>1420</v>
      </c>
      <c r="D780" s="157" t="s">
        <v>141</v>
      </c>
      <c r="E780" s="158" t="s">
        <v>248</v>
      </c>
      <c r="F780" s="159" t="s">
        <v>249</v>
      </c>
      <c r="G780" s="160" t="s">
        <v>198</v>
      </c>
      <c r="H780" s="161">
        <v>13298.245000000001</v>
      </c>
      <c r="I780" s="162"/>
      <c r="J780" s="162">
        <f t="shared" si="140"/>
        <v>0</v>
      </c>
      <c r="K780" s="139"/>
      <c r="L780" s="27"/>
      <c r="M780" s="140" t="s">
        <v>1</v>
      </c>
      <c r="N780" s="141" t="s">
        <v>35</v>
      </c>
      <c r="O780" s="142">
        <v>0</v>
      </c>
      <c r="P780" s="142">
        <f t="shared" si="141"/>
        <v>0</v>
      </c>
      <c r="Q780" s="142">
        <v>0</v>
      </c>
      <c r="R780" s="142">
        <f t="shared" si="142"/>
        <v>0</v>
      </c>
      <c r="S780" s="142">
        <v>0</v>
      </c>
      <c r="T780" s="143">
        <f t="shared" si="143"/>
        <v>0</v>
      </c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R780" s="144" t="s">
        <v>145</v>
      </c>
      <c r="AT780" s="144" t="s">
        <v>141</v>
      </c>
      <c r="AU780" s="144" t="s">
        <v>146</v>
      </c>
      <c r="AY780" s="14" t="s">
        <v>136</v>
      </c>
      <c r="BE780" s="145">
        <f t="shared" si="144"/>
        <v>0</v>
      </c>
      <c r="BF780" s="145">
        <f t="shared" si="145"/>
        <v>0</v>
      </c>
      <c r="BG780" s="145">
        <f t="shared" si="146"/>
        <v>0</v>
      </c>
      <c r="BH780" s="145">
        <f t="shared" si="147"/>
        <v>0</v>
      </c>
      <c r="BI780" s="145">
        <f t="shared" si="148"/>
        <v>0</v>
      </c>
      <c r="BJ780" s="14" t="s">
        <v>146</v>
      </c>
      <c r="BK780" s="145">
        <f t="shared" si="149"/>
        <v>0</v>
      </c>
      <c r="BL780" s="14" t="s">
        <v>145</v>
      </c>
      <c r="BM780" s="144" t="s">
        <v>1421</v>
      </c>
    </row>
    <row r="781" spans="1:65" s="2" customFormat="1" ht="44.25" customHeight="1">
      <c r="A781" s="26"/>
      <c r="B781" s="156"/>
      <c r="C781" s="157" t="s">
        <v>1422</v>
      </c>
      <c r="D781" s="157" t="s">
        <v>141</v>
      </c>
      <c r="E781" s="158" t="s">
        <v>252</v>
      </c>
      <c r="F781" s="159" t="s">
        <v>253</v>
      </c>
      <c r="G781" s="160" t="s">
        <v>198</v>
      </c>
      <c r="H781" s="161">
        <v>159578.94</v>
      </c>
      <c r="I781" s="162"/>
      <c r="J781" s="162">
        <f t="shared" si="140"/>
        <v>0</v>
      </c>
      <c r="K781" s="139"/>
      <c r="L781" s="27"/>
      <c r="M781" s="140" t="s">
        <v>1</v>
      </c>
      <c r="N781" s="141" t="s">
        <v>35</v>
      </c>
      <c r="O781" s="142">
        <v>0</v>
      </c>
      <c r="P781" s="142">
        <f t="shared" si="141"/>
        <v>0</v>
      </c>
      <c r="Q781" s="142">
        <v>0</v>
      </c>
      <c r="R781" s="142">
        <f t="shared" si="142"/>
        <v>0</v>
      </c>
      <c r="S781" s="142">
        <v>0</v>
      </c>
      <c r="T781" s="143">
        <f t="shared" si="143"/>
        <v>0</v>
      </c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R781" s="144" t="s">
        <v>145</v>
      </c>
      <c r="AT781" s="144" t="s">
        <v>141</v>
      </c>
      <c r="AU781" s="144" t="s">
        <v>146</v>
      </c>
      <c r="AY781" s="14" t="s">
        <v>136</v>
      </c>
      <c r="BE781" s="145">
        <f t="shared" si="144"/>
        <v>0</v>
      </c>
      <c r="BF781" s="145">
        <f t="shared" si="145"/>
        <v>0</v>
      </c>
      <c r="BG781" s="145">
        <f t="shared" si="146"/>
        <v>0</v>
      </c>
      <c r="BH781" s="145">
        <f t="shared" si="147"/>
        <v>0</v>
      </c>
      <c r="BI781" s="145">
        <f t="shared" si="148"/>
        <v>0</v>
      </c>
      <c r="BJ781" s="14" t="s">
        <v>146</v>
      </c>
      <c r="BK781" s="145">
        <f t="shared" si="149"/>
        <v>0</v>
      </c>
      <c r="BL781" s="14" t="s">
        <v>145</v>
      </c>
      <c r="BM781" s="144" t="s">
        <v>1423</v>
      </c>
    </row>
    <row r="782" spans="1:65" s="2" customFormat="1" ht="25.75" customHeight="1">
      <c r="A782" s="26"/>
      <c r="B782" s="156"/>
      <c r="C782" s="157" t="s">
        <v>1424</v>
      </c>
      <c r="D782" s="157" t="s">
        <v>141</v>
      </c>
      <c r="E782" s="158" t="s">
        <v>268</v>
      </c>
      <c r="F782" s="159" t="s">
        <v>2966</v>
      </c>
      <c r="G782" s="160" t="s">
        <v>198</v>
      </c>
      <c r="H782" s="161">
        <v>13298.245000000001</v>
      </c>
      <c r="I782" s="162"/>
      <c r="J782" s="162">
        <f t="shared" si="140"/>
        <v>0</v>
      </c>
      <c r="K782" s="139"/>
      <c r="L782" s="27"/>
      <c r="M782" s="140" t="s">
        <v>1</v>
      </c>
      <c r="N782" s="141" t="s">
        <v>35</v>
      </c>
      <c r="O782" s="142">
        <v>0</v>
      </c>
      <c r="P782" s="142">
        <f t="shared" si="141"/>
        <v>0</v>
      </c>
      <c r="Q782" s="142">
        <v>0</v>
      </c>
      <c r="R782" s="142">
        <f t="shared" si="142"/>
        <v>0</v>
      </c>
      <c r="S782" s="142">
        <v>0</v>
      </c>
      <c r="T782" s="143">
        <f t="shared" si="143"/>
        <v>0</v>
      </c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R782" s="144" t="s">
        <v>145</v>
      </c>
      <c r="AT782" s="144" t="s">
        <v>141</v>
      </c>
      <c r="AU782" s="144" t="s">
        <v>146</v>
      </c>
      <c r="AY782" s="14" t="s">
        <v>136</v>
      </c>
      <c r="BE782" s="145">
        <f t="shared" si="144"/>
        <v>0</v>
      </c>
      <c r="BF782" s="145">
        <f t="shared" si="145"/>
        <v>0</v>
      </c>
      <c r="BG782" s="145">
        <f t="shared" si="146"/>
        <v>0</v>
      </c>
      <c r="BH782" s="145">
        <f t="shared" si="147"/>
        <v>0</v>
      </c>
      <c r="BI782" s="145">
        <f t="shared" si="148"/>
        <v>0</v>
      </c>
      <c r="BJ782" s="14" t="s">
        <v>146</v>
      </c>
      <c r="BK782" s="145">
        <f t="shared" si="149"/>
        <v>0</v>
      </c>
      <c r="BL782" s="14" t="s">
        <v>145</v>
      </c>
      <c r="BM782" s="144" t="s">
        <v>1425</v>
      </c>
    </row>
    <row r="783" spans="1:65" s="2" customFormat="1" ht="24.25" customHeight="1">
      <c r="A783" s="26"/>
      <c r="B783" s="156"/>
      <c r="C783" s="157" t="s">
        <v>1426</v>
      </c>
      <c r="D783" s="157" t="s">
        <v>141</v>
      </c>
      <c r="E783" s="158" t="s">
        <v>271</v>
      </c>
      <c r="F783" s="159" t="s">
        <v>272</v>
      </c>
      <c r="G783" s="160" t="s">
        <v>198</v>
      </c>
      <c r="H783" s="161">
        <v>9157.8549999999996</v>
      </c>
      <c r="I783" s="162"/>
      <c r="J783" s="162">
        <f t="shared" si="140"/>
        <v>0</v>
      </c>
      <c r="K783" s="139"/>
      <c r="L783" s="27"/>
      <c r="M783" s="140" t="s">
        <v>1</v>
      </c>
      <c r="N783" s="141" t="s">
        <v>35</v>
      </c>
      <c r="O783" s="142">
        <v>0</v>
      </c>
      <c r="P783" s="142">
        <f t="shared" si="141"/>
        <v>0</v>
      </c>
      <c r="Q783" s="142">
        <v>0</v>
      </c>
      <c r="R783" s="142">
        <f t="shared" si="142"/>
        <v>0</v>
      </c>
      <c r="S783" s="142">
        <v>0</v>
      </c>
      <c r="T783" s="143">
        <f t="shared" si="143"/>
        <v>0</v>
      </c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R783" s="144" t="s">
        <v>145</v>
      </c>
      <c r="AT783" s="144" t="s">
        <v>141</v>
      </c>
      <c r="AU783" s="144" t="s">
        <v>146</v>
      </c>
      <c r="AY783" s="14" t="s">
        <v>136</v>
      </c>
      <c r="BE783" s="145">
        <f t="shared" si="144"/>
        <v>0</v>
      </c>
      <c r="BF783" s="145">
        <f t="shared" si="145"/>
        <v>0</v>
      </c>
      <c r="BG783" s="145">
        <f t="shared" si="146"/>
        <v>0</v>
      </c>
      <c r="BH783" s="145">
        <f t="shared" si="147"/>
        <v>0</v>
      </c>
      <c r="BI783" s="145">
        <f t="shared" si="148"/>
        <v>0</v>
      </c>
      <c r="BJ783" s="14" t="s">
        <v>146</v>
      </c>
      <c r="BK783" s="145">
        <f t="shared" si="149"/>
        <v>0</v>
      </c>
      <c r="BL783" s="14" t="s">
        <v>145</v>
      </c>
      <c r="BM783" s="144" t="s">
        <v>1427</v>
      </c>
    </row>
    <row r="784" spans="1:65" s="2" customFormat="1" ht="16.5" customHeight="1">
      <c r="A784" s="26"/>
      <c r="B784" s="156"/>
      <c r="C784" s="163" t="s">
        <v>1428</v>
      </c>
      <c r="D784" s="163" t="s">
        <v>227</v>
      </c>
      <c r="E784" s="164" t="s">
        <v>275</v>
      </c>
      <c r="F784" s="165" t="s">
        <v>276</v>
      </c>
      <c r="G784" s="166" t="s">
        <v>198</v>
      </c>
      <c r="H784" s="167">
        <v>9157.8549999999996</v>
      </c>
      <c r="I784" s="168"/>
      <c r="J784" s="168">
        <f t="shared" si="140"/>
        <v>0</v>
      </c>
      <c r="K784" s="146"/>
      <c r="L784" s="147"/>
      <c r="M784" s="148" t="s">
        <v>1</v>
      </c>
      <c r="N784" s="149" t="s">
        <v>35</v>
      </c>
      <c r="O784" s="142">
        <v>0</v>
      </c>
      <c r="P784" s="142">
        <f t="shared" si="141"/>
        <v>0</v>
      </c>
      <c r="Q784" s="142">
        <v>0</v>
      </c>
      <c r="R784" s="142">
        <f t="shared" si="142"/>
        <v>0</v>
      </c>
      <c r="S784" s="142">
        <v>0</v>
      </c>
      <c r="T784" s="143">
        <f t="shared" si="143"/>
        <v>0</v>
      </c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R784" s="144" t="s">
        <v>168</v>
      </c>
      <c r="AT784" s="144" t="s">
        <v>227</v>
      </c>
      <c r="AU784" s="144" t="s">
        <v>146</v>
      </c>
      <c r="AY784" s="14" t="s">
        <v>136</v>
      </c>
      <c r="BE784" s="145">
        <f t="shared" si="144"/>
        <v>0</v>
      </c>
      <c r="BF784" s="145">
        <f t="shared" si="145"/>
        <v>0</v>
      </c>
      <c r="BG784" s="145">
        <f t="shared" si="146"/>
        <v>0</v>
      </c>
      <c r="BH784" s="145">
        <f t="shared" si="147"/>
        <v>0</v>
      </c>
      <c r="BI784" s="145">
        <f t="shared" si="148"/>
        <v>0</v>
      </c>
      <c r="BJ784" s="14" t="s">
        <v>146</v>
      </c>
      <c r="BK784" s="145">
        <f t="shared" si="149"/>
        <v>0</v>
      </c>
      <c r="BL784" s="14" t="s">
        <v>145</v>
      </c>
      <c r="BM784" s="144" t="s">
        <v>1429</v>
      </c>
    </row>
    <row r="785" spans="1:65" s="2" customFormat="1" ht="24.25" customHeight="1">
      <c r="A785" s="26"/>
      <c r="B785" s="156"/>
      <c r="C785" s="157" t="s">
        <v>1430</v>
      </c>
      <c r="D785" s="157" t="s">
        <v>141</v>
      </c>
      <c r="E785" s="158" t="s">
        <v>279</v>
      </c>
      <c r="F785" s="159" t="s">
        <v>280</v>
      </c>
      <c r="G785" s="160" t="s">
        <v>198</v>
      </c>
      <c r="H785" s="161">
        <v>2876.12</v>
      </c>
      <c r="I785" s="162"/>
      <c r="J785" s="162">
        <f t="shared" si="140"/>
        <v>0</v>
      </c>
      <c r="K785" s="139"/>
      <c r="L785" s="27"/>
      <c r="M785" s="140" t="s">
        <v>1</v>
      </c>
      <c r="N785" s="141" t="s">
        <v>35</v>
      </c>
      <c r="O785" s="142">
        <v>0</v>
      </c>
      <c r="P785" s="142">
        <f t="shared" si="141"/>
        <v>0</v>
      </c>
      <c r="Q785" s="142">
        <v>0</v>
      </c>
      <c r="R785" s="142">
        <f t="shared" si="142"/>
        <v>0</v>
      </c>
      <c r="S785" s="142">
        <v>0</v>
      </c>
      <c r="T785" s="143">
        <f t="shared" si="143"/>
        <v>0</v>
      </c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R785" s="144" t="s">
        <v>145</v>
      </c>
      <c r="AT785" s="144" t="s">
        <v>141</v>
      </c>
      <c r="AU785" s="144" t="s">
        <v>146</v>
      </c>
      <c r="AY785" s="14" t="s">
        <v>136</v>
      </c>
      <c r="BE785" s="145">
        <f t="shared" si="144"/>
        <v>0</v>
      </c>
      <c r="BF785" s="145">
        <f t="shared" si="145"/>
        <v>0</v>
      </c>
      <c r="BG785" s="145">
        <f t="shared" si="146"/>
        <v>0</v>
      </c>
      <c r="BH785" s="145">
        <f t="shared" si="147"/>
        <v>0</v>
      </c>
      <c r="BI785" s="145">
        <f t="shared" si="148"/>
        <v>0</v>
      </c>
      <c r="BJ785" s="14" t="s">
        <v>146</v>
      </c>
      <c r="BK785" s="145">
        <f t="shared" si="149"/>
        <v>0</v>
      </c>
      <c r="BL785" s="14" t="s">
        <v>145</v>
      </c>
      <c r="BM785" s="144" t="s">
        <v>1431</v>
      </c>
    </row>
    <row r="786" spans="1:65" s="2" customFormat="1" ht="16.5" customHeight="1">
      <c r="A786" s="26"/>
      <c r="B786" s="156"/>
      <c r="C786" s="163" t="s">
        <v>1432</v>
      </c>
      <c r="D786" s="163" t="s">
        <v>227</v>
      </c>
      <c r="E786" s="164" t="s">
        <v>283</v>
      </c>
      <c r="F786" s="165" t="s">
        <v>284</v>
      </c>
      <c r="G786" s="166" t="s">
        <v>285</v>
      </c>
      <c r="H786" s="167">
        <v>5464.6279999999997</v>
      </c>
      <c r="I786" s="168"/>
      <c r="J786" s="168">
        <f t="shared" si="140"/>
        <v>0</v>
      </c>
      <c r="K786" s="146"/>
      <c r="L786" s="147"/>
      <c r="M786" s="148" t="s">
        <v>1</v>
      </c>
      <c r="N786" s="149" t="s">
        <v>35</v>
      </c>
      <c r="O786" s="142">
        <v>0</v>
      </c>
      <c r="P786" s="142">
        <f t="shared" si="141"/>
        <v>0</v>
      </c>
      <c r="Q786" s="142">
        <v>0</v>
      </c>
      <c r="R786" s="142">
        <f t="shared" si="142"/>
        <v>0</v>
      </c>
      <c r="S786" s="142">
        <v>0</v>
      </c>
      <c r="T786" s="143">
        <f t="shared" si="143"/>
        <v>0</v>
      </c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R786" s="144" t="s">
        <v>168</v>
      </c>
      <c r="AT786" s="144" t="s">
        <v>227</v>
      </c>
      <c r="AU786" s="144" t="s">
        <v>146</v>
      </c>
      <c r="AY786" s="14" t="s">
        <v>136</v>
      </c>
      <c r="BE786" s="145">
        <f t="shared" si="144"/>
        <v>0</v>
      </c>
      <c r="BF786" s="145">
        <f t="shared" si="145"/>
        <v>0</v>
      </c>
      <c r="BG786" s="145">
        <f t="shared" si="146"/>
        <v>0</v>
      </c>
      <c r="BH786" s="145">
        <f t="shared" si="147"/>
        <v>0</v>
      </c>
      <c r="BI786" s="145">
        <f t="shared" si="148"/>
        <v>0</v>
      </c>
      <c r="BJ786" s="14" t="s">
        <v>146</v>
      </c>
      <c r="BK786" s="145">
        <f t="shared" si="149"/>
        <v>0</v>
      </c>
      <c r="BL786" s="14" t="s">
        <v>145</v>
      </c>
      <c r="BM786" s="144" t="s">
        <v>1433</v>
      </c>
    </row>
    <row r="787" spans="1:65" s="2" customFormat="1" ht="24.25" customHeight="1">
      <c r="A787" s="26"/>
      <c r="B787" s="156"/>
      <c r="C787" s="157" t="s">
        <v>1434</v>
      </c>
      <c r="D787" s="157" t="s">
        <v>141</v>
      </c>
      <c r="E787" s="158" t="s">
        <v>288</v>
      </c>
      <c r="F787" s="159" t="s">
        <v>289</v>
      </c>
      <c r="G787" s="160" t="s">
        <v>144</v>
      </c>
      <c r="H787" s="161">
        <v>349.56900000000002</v>
      </c>
      <c r="I787" s="162"/>
      <c r="J787" s="162">
        <f t="shared" si="140"/>
        <v>0</v>
      </c>
      <c r="K787" s="139"/>
      <c r="L787" s="27"/>
      <c r="M787" s="140" t="s">
        <v>1</v>
      </c>
      <c r="N787" s="141" t="s">
        <v>35</v>
      </c>
      <c r="O787" s="142">
        <v>0</v>
      </c>
      <c r="P787" s="142">
        <f t="shared" si="141"/>
        <v>0</v>
      </c>
      <c r="Q787" s="142">
        <v>0</v>
      </c>
      <c r="R787" s="142">
        <f t="shared" si="142"/>
        <v>0</v>
      </c>
      <c r="S787" s="142">
        <v>0</v>
      </c>
      <c r="T787" s="143">
        <f t="shared" si="143"/>
        <v>0</v>
      </c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R787" s="144" t="s">
        <v>145</v>
      </c>
      <c r="AT787" s="144" t="s">
        <v>141</v>
      </c>
      <c r="AU787" s="144" t="s">
        <v>146</v>
      </c>
      <c r="AY787" s="14" t="s">
        <v>136</v>
      </c>
      <c r="BE787" s="145">
        <f t="shared" si="144"/>
        <v>0</v>
      </c>
      <c r="BF787" s="145">
        <f t="shared" si="145"/>
        <v>0</v>
      </c>
      <c r="BG787" s="145">
        <f t="shared" si="146"/>
        <v>0</v>
      </c>
      <c r="BH787" s="145">
        <f t="shared" si="147"/>
        <v>0</v>
      </c>
      <c r="BI787" s="145">
        <f t="shared" si="148"/>
        <v>0</v>
      </c>
      <c r="BJ787" s="14" t="s">
        <v>146</v>
      </c>
      <c r="BK787" s="145">
        <f t="shared" si="149"/>
        <v>0</v>
      </c>
      <c r="BL787" s="14" t="s">
        <v>145</v>
      </c>
      <c r="BM787" s="144" t="s">
        <v>1435</v>
      </c>
    </row>
    <row r="788" spans="1:65" s="2" customFormat="1" ht="16.5" customHeight="1">
      <c r="A788" s="26"/>
      <c r="B788" s="156"/>
      <c r="C788" s="163" t="s">
        <v>1436</v>
      </c>
      <c r="D788" s="163" t="s">
        <v>227</v>
      </c>
      <c r="E788" s="164" t="s">
        <v>292</v>
      </c>
      <c r="F788" s="165" t="s">
        <v>293</v>
      </c>
      <c r="G788" s="166" t="s">
        <v>294</v>
      </c>
      <c r="H788" s="167">
        <v>10.487</v>
      </c>
      <c r="I788" s="168"/>
      <c r="J788" s="168">
        <f t="shared" si="140"/>
        <v>0</v>
      </c>
      <c r="K788" s="146"/>
      <c r="L788" s="147"/>
      <c r="M788" s="148" t="s">
        <v>1</v>
      </c>
      <c r="N788" s="149" t="s">
        <v>35</v>
      </c>
      <c r="O788" s="142">
        <v>0</v>
      </c>
      <c r="P788" s="142">
        <f t="shared" si="141"/>
        <v>0</v>
      </c>
      <c r="Q788" s="142">
        <v>0</v>
      </c>
      <c r="R788" s="142">
        <f t="shared" si="142"/>
        <v>0</v>
      </c>
      <c r="S788" s="142">
        <v>0</v>
      </c>
      <c r="T788" s="143">
        <f t="shared" si="143"/>
        <v>0</v>
      </c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R788" s="144" t="s">
        <v>168</v>
      </c>
      <c r="AT788" s="144" t="s">
        <v>227</v>
      </c>
      <c r="AU788" s="144" t="s">
        <v>146</v>
      </c>
      <c r="AY788" s="14" t="s">
        <v>136</v>
      </c>
      <c r="BE788" s="145">
        <f t="shared" si="144"/>
        <v>0</v>
      </c>
      <c r="BF788" s="145">
        <f t="shared" si="145"/>
        <v>0</v>
      </c>
      <c r="BG788" s="145">
        <f t="shared" si="146"/>
        <v>0</v>
      </c>
      <c r="BH788" s="145">
        <f t="shared" si="147"/>
        <v>0</v>
      </c>
      <c r="BI788" s="145">
        <f t="shared" si="148"/>
        <v>0</v>
      </c>
      <c r="BJ788" s="14" t="s">
        <v>146</v>
      </c>
      <c r="BK788" s="145">
        <f t="shared" si="149"/>
        <v>0</v>
      </c>
      <c r="BL788" s="14" t="s">
        <v>145</v>
      </c>
      <c r="BM788" s="144" t="s">
        <v>1437</v>
      </c>
    </row>
    <row r="789" spans="1:65" s="2" customFormat="1" ht="21.75" customHeight="1">
      <c r="A789" s="26"/>
      <c r="B789" s="156"/>
      <c r="C789" s="157" t="s">
        <v>1438</v>
      </c>
      <c r="D789" s="157" t="s">
        <v>141</v>
      </c>
      <c r="E789" s="158" t="s">
        <v>297</v>
      </c>
      <c r="F789" s="159" t="s">
        <v>298</v>
      </c>
      <c r="G789" s="160" t="s">
        <v>144</v>
      </c>
      <c r="H789" s="161">
        <v>5798.5450000000001</v>
      </c>
      <c r="I789" s="162"/>
      <c r="J789" s="162">
        <f t="shared" si="140"/>
        <v>0</v>
      </c>
      <c r="K789" s="139"/>
      <c r="L789" s="27"/>
      <c r="M789" s="140" t="s">
        <v>1</v>
      </c>
      <c r="N789" s="141" t="s">
        <v>35</v>
      </c>
      <c r="O789" s="142">
        <v>0</v>
      </c>
      <c r="P789" s="142">
        <f t="shared" si="141"/>
        <v>0</v>
      </c>
      <c r="Q789" s="142">
        <v>0</v>
      </c>
      <c r="R789" s="142">
        <f t="shared" si="142"/>
        <v>0</v>
      </c>
      <c r="S789" s="142">
        <v>0</v>
      </c>
      <c r="T789" s="143">
        <f t="shared" si="143"/>
        <v>0</v>
      </c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R789" s="144" t="s">
        <v>145</v>
      </c>
      <c r="AT789" s="144" t="s">
        <v>141</v>
      </c>
      <c r="AU789" s="144" t="s">
        <v>146</v>
      </c>
      <c r="AY789" s="14" t="s">
        <v>136</v>
      </c>
      <c r="BE789" s="145">
        <f t="shared" si="144"/>
        <v>0</v>
      </c>
      <c r="BF789" s="145">
        <f t="shared" si="145"/>
        <v>0</v>
      </c>
      <c r="BG789" s="145">
        <f t="shared" si="146"/>
        <v>0</v>
      </c>
      <c r="BH789" s="145">
        <f t="shared" si="147"/>
        <v>0</v>
      </c>
      <c r="BI789" s="145">
        <f t="shared" si="148"/>
        <v>0</v>
      </c>
      <c r="BJ789" s="14" t="s">
        <v>146</v>
      </c>
      <c r="BK789" s="145">
        <f t="shared" si="149"/>
        <v>0</v>
      </c>
      <c r="BL789" s="14" t="s">
        <v>145</v>
      </c>
      <c r="BM789" s="144" t="s">
        <v>1439</v>
      </c>
    </row>
    <row r="790" spans="1:65" s="2" customFormat="1" ht="33" customHeight="1">
      <c r="A790" s="26"/>
      <c r="B790" s="156"/>
      <c r="C790" s="157" t="s">
        <v>1440</v>
      </c>
      <c r="D790" s="157" t="s">
        <v>141</v>
      </c>
      <c r="E790" s="158" t="s">
        <v>301</v>
      </c>
      <c r="F790" s="159" t="s">
        <v>302</v>
      </c>
      <c r="G790" s="160" t="s">
        <v>144</v>
      </c>
      <c r="H790" s="161">
        <v>349.56900000000002</v>
      </c>
      <c r="I790" s="162"/>
      <c r="J790" s="162">
        <f t="shared" si="140"/>
        <v>0</v>
      </c>
      <c r="K790" s="139"/>
      <c r="L790" s="27"/>
      <c r="M790" s="140" t="s">
        <v>1</v>
      </c>
      <c r="N790" s="141" t="s">
        <v>35</v>
      </c>
      <c r="O790" s="142">
        <v>0</v>
      </c>
      <c r="P790" s="142">
        <f t="shared" si="141"/>
        <v>0</v>
      </c>
      <c r="Q790" s="142">
        <v>0</v>
      </c>
      <c r="R790" s="142">
        <f t="shared" si="142"/>
        <v>0</v>
      </c>
      <c r="S790" s="142">
        <v>0</v>
      </c>
      <c r="T790" s="143">
        <f t="shared" si="143"/>
        <v>0</v>
      </c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R790" s="144" t="s">
        <v>145</v>
      </c>
      <c r="AT790" s="144" t="s">
        <v>141</v>
      </c>
      <c r="AU790" s="144" t="s">
        <v>146</v>
      </c>
      <c r="AY790" s="14" t="s">
        <v>136</v>
      </c>
      <c r="BE790" s="145">
        <f t="shared" si="144"/>
        <v>0</v>
      </c>
      <c r="BF790" s="145">
        <f t="shared" si="145"/>
        <v>0</v>
      </c>
      <c r="BG790" s="145">
        <f t="shared" si="146"/>
        <v>0</v>
      </c>
      <c r="BH790" s="145">
        <f t="shared" si="147"/>
        <v>0</v>
      </c>
      <c r="BI790" s="145">
        <f t="shared" si="148"/>
        <v>0</v>
      </c>
      <c r="BJ790" s="14" t="s">
        <v>146</v>
      </c>
      <c r="BK790" s="145">
        <f t="shared" si="149"/>
        <v>0</v>
      </c>
      <c r="BL790" s="14" t="s">
        <v>145</v>
      </c>
      <c r="BM790" s="144" t="s">
        <v>1441</v>
      </c>
    </row>
    <row r="791" spans="1:65" s="12" customFormat="1" ht="23" customHeight="1">
      <c r="B791" s="169"/>
      <c r="C791" s="170"/>
      <c r="D791" s="171" t="s">
        <v>68</v>
      </c>
      <c r="E791" s="172" t="s">
        <v>1442</v>
      </c>
      <c r="F791" s="172" t="s">
        <v>306</v>
      </c>
      <c r="G791" s="170"/>
      <c r="H791" s="170"/>
      <c r="I791" s="170"/>
      <c r="J791" s="173">
        <f>BK791</f>
        <v>0</v>
      </c>
      <c r="L791" s="127"/>
      <c r="M791" s="131"/>
      <c r="N791" s="132"/>
      <c r="O791" s="132"/>
      <c r="P791" s="133">
        <f>SUM(P792:P814)</f>
        <v>0</v>
      </c>
      <c r="Q791" s="132"/>
      <c r="R791" s="133">
        <f>SUM(R792:R814)</f>
        <v>0</v>
      </c>
      <c r="S791" s="132"/>
      <c r="T791" s="134">
        <f>SUM(T792:T814)</f>
        <v>0</v>
      </c>
      <c r="AR791" s="128" t="s">
        <v>77</v>
      </c>
      <c r="AT791" s="135" t="s">
        <v>68</v>
      </c>
      <c r="AU791" s="135" t="s">
        <v>77</v>
      </c>
      <c r="AY791" s="128" t="s">
        <v>136</v>
      </c>
      <c r="BK791" s="136">
        <f>SUM(BK792:BK814)</f>
        <v>0</v>
      </c>
    </row>
    <row r="792" spans="1:65" s="2" customFormat="1" ht="33" customHeight="1">
      <c r="A792" s="26"/>
      <c r="B792" s="156"/>
      <c r="C792" s="157" t="s">
        <v>1443</v>
      </c>
      <c r="D792" s="157" t="s">
        <v>141</v>
      </c>
      <c r="E792" s="158" t="s">
        <v>309</v>
      </c>
      <c r="F792" s="159" t="s">
        <v>310</v>
      </c>
      <c r="G792" s="160" t="s">
        <v>144</v>
      </c>
      <c r="H792" s="161">
        <v>1998.9010000000001</v>
      </c>
      <c r="I792" s="162"/>
      <c r="J792" s="162">
        <f t="shared" ref="J792:J814" si="150">ROUND(I792*H792,2)</f>
        <v>0</v>
      </c>
      <c r="K792" s="139"/>
      <c r="L792" s="27"/>
      <c r="M792" s="140" t="s">
        <v>1</v>
      </c>
      <c r="N792" s="141" t="s">
        <v>35</v>
      </c>
      <c r="O792" s="142">
        <v>0</v>
      </c>
      <c r="P792" s="142">
        <f t="shared" ref="P792:P814" si="151">O792*H792</f>
        <v>0</v>
      </c>
      <c r="Q792" s="142">
        <v>0</v>
      </c>
      <c r="R792" s="142">
        <f t="shared" ref="R792:R814" si="152">Q792*H792</f>
        <v>0</v>
      </c>
      <c r="S792" s="142">
        <v>0</v>
      </c>
      <c r="T792" s="143">
        <f t="shared" ref="T792:T814" si="153">S792*H792</f>
        <v>0</v>
      </c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R792" s="144" t="s">
        <v>145</v>
      </c>
      <c r="AT792" s="144" t="s">
        <v>141</v>
      </c>
      <c r="AU792" s="144" t="s">
        <v>146</v>
      </c>
      <c r="AY792" s="14" t="s">
        <v>136</v>
      </c>
      <c r="BE792" s="145">
        <f t="shared" ref="BE792:BE814" si="154">IF(N792="základná",J792,0)</f>
        <v>0</v>
      </c>
      <c r="BF792" s="145">
        <f t="shared" ref="BF792:BF814" si="155">IF(N792="znížená",J792,0)</f>
        <v>0</v>
      </c>
      <c r="BG792" s="145">
        <f t="shared" ref="BG792:BG814" si="156">IF(N792="zákl. prenesená",J792,0)</f>
        <v>0</v>
      </c>
      <c r="BH792" s="145">
        <f t="shared" ref="BH792:BH814" si="157">IF(N792="zníž. prenesená",J792,0)</f>
        <v>0</v>
      </c>
      <c r="BI792" s="145">
        <f t="shared" ref="BI792:BI814" si="158">IF(N792="nulová",J792,0)</f>
        <v>0</v>
      </c>
      <c r="BJ792" s="14" t="s">
        <v>146</v>
      </c>
      <c r="BK792" s="145">
        <f t="shared" ref="BK792:BK814" si="159">ROUND(I792*H792,2)</f>
        <v>0</v>
      </c>
      <c r="BL792" s="14" t="s">
        <v>145</v>
      </c>
      <c r="BM792" s="144" t="s">
        <v>1444</v>
      </c>
    </row>
    <row r="793" spans="1:65" s="2" customFormat="1" ht="21.75" customHeight="1">
      <c r="A793" s="26"/>
      <c r="B793" s="156"/>
      <c r="C793" s="163" t="s">
        <v>1445</v>
      </c>
      <c r="D793" s="163" t="s">
        <v>227</v>
      </c>
      <c r="E793" s="164" t="s">
        <v>313</v>
      </c>
      <c r="F793" s="165" t="s">
        <v>314</v>
      </c>
      <c r="G793" s="166" t="s">
        <v>144</v>
      </c>
      <c r="H793" s="167">
        <v>2398.681</v>
      </c>
      <c r="I793" s="168"/>
      <c r="J793" s="168">
        <f t="shared" si="150"/>
        <v>0</v>
      </c>
      <c r="K793" s="146"/>
      <c r="L793" s="147"/>
      <c r="M793" s="148" t="s">
        <v>1</v>
      </c>
      <c r="N793" s="149" t="s">
        <v>35</v>
      </c>
      <c r="O793" s="142">
        <v>0</v>
      </c>
      <c r="P793" s="142">
        <f t="shared" si="151"/>
        <v>0</v>
      </c>
      <c r="Q793" s="142">
        <v>0</v>
      </c>
      <c r="R793" s="142">
        <f t="shared" si="152"/>
        <v>0</v>
      </c>
      <c r="S793" s="142">
        <v>0</v>
      </c>
      <c r="T793" s="143">
        <f t="shared" si="153"/>
        <v>0</v>
      </c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R793" s="144" t="s">
        <v>168</v>
      </c>
      <c r="AT793" s="144" t="s">
        <v>227</v>
      </c>
      <c r="AU793" s="144" t="s">
        <v>146</v>
      </c>
      <c r="AY793" s="14" t="s">
        <v>136</v>
      </c>
      <c r="BE793" s="145">
        <f t="shared" si="154"/>
        <v>0</v>
      </c>
      <c r="BF793" s="145">
        <f t="shared" si="155"/>
        <v>0</v>
      </c>
      <c r="BG793" s="145">
        <f t="shared" si="156"/>
        <v>0</v>
      </c>
      <c r="BH793" s="145">
        <f t="shared" si="157"/>
        <v>0</v>
      </c>
      <c r="BI793" s="145">
        <f t="shared" si="158"/>
        <v>0</v>
      </c>
      <c r="BJ793" s="14" t="s">
        <v>146</v>
      </c>
      <c r="BK793" s="145">
        <f t="shared" si="159"/>
        <v>0</v>
      </c>
      <c r="BL793" s="14" t="s">
        <v>145</v>
      </c>
      <c r="BM793" s="144" t="s">
        <v>1446</v>
      </c>
    </row>
    <row r="794" spans="1:65" s="2" customFormat="1" ht="16.5" customHeight="1">
      <c r="A794" s="26"/>
      <c r="B794" s="156"/>
      <c r="C794" s="157" t="s">
        <v>1447</v>
      </c>
      <c r="D794" s="157" t="s">
        <v>141</v>
      </c>
      <c r="E794" s="158" t="s">
        <v>317</v>
      </c>
      <c r="F794" s="159" t="s">
        <v>318</v>
      </c>
      <c r="G794" s="160" t="s">
        <v>171</v>
      </c>
      <c r="H794" s="161">
        <v>4241.8</v>
      </c>
      <c r="I794" s="162"/>
      <c r="J794" s="162">
        <f t="shared" si="150"/>
        <v>0</v>
      </c>
      <c r="K794" s="139"/>
      <c r="L794" s="27"/>
      <c r="M794" s="140" t="s">
        <v>1</v>
      </c>
      <c r="N794" s="141" t="s">
        <v>35</v>
      </c>
      <c r="O794" s="142">
        <v>0</v>
      </c>
      <c r="P794" s="142">
        <f t="shared" si="151"/>
        <v>0</v>
      </c>
      <c r="Q794" s="142">
        <v>0</v>
      </c>
      <c r="R794" s="142">
        <f t="shared" si="152"/>
        <v>0</v>
      </c>
      <c r="S794" s="142">
        <v>0</v>
      </c>
      <c r="T794" s="143">
        <f t="shared" si="153"/>
        <v>0</v>
      </c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R794" s="144" t="s">
        <v>145</v>
      </c>
      <c r="AT794" s="144" t="s">
        <v>141</v>
      </c>
      <c r="AU794" s="144" t="s">
        <v>146</v>
      </c>
      <c r="AY794" s="14" t="s">
        <v>136</v>
      </c>
      <c r="BE794" s="145">
        <f t="shared" si="154"/>
        <v>0</v>
      </c>
      <c r="BF794" s="145">
        <f t="shared" si="155"/>
        <v>0</v>
      </c>
      <c r="BG794" s="145">
        <f t="shared" si="156"/>
        <v>0</v>
      </c>
      <c r="BH794" s="145">
        <f t="shared" si="157"/>
        <v>0</v>
      </c>
      <c r="BI794" s="145">
        <f t="shared" si="158"/>
        <v>0</v>
      </c>
      <c r="BJ794" s="14" t="s">
        <v>146</v>
      </c>
      <c r="BK794" s="145">
        <f t="shared" si="159"/>
        <v>0</v>
      </c>
      <c r="BL794" s="14" t="s">
        <v>145</v>
      </c>
      <c r="BM794" s="144" t="s">
        <v>1448</v>
      </c>
    </row>
    <row r="795" spans="1:65" s="2" customFormat="1" ht="24.25" customHeight="1">
      <c r="A795" s="26"/>
      <c r="B795" s="156"/>
      <c r="C795" s="157" t="s">
        <v>1449</v>
      </c>
      <c r="D795" s="157" t="s">
        <v>141</v>
      </c>
      <c r="E795" s="158" t="s">
        <v>321</v>
      </c>
      <c r="F795" s="159" t="s">
        <v>322</v>
      </c>
      <c r="G795" s="160" t="s">
        <v>323</v>
      </c>
      <c r="H795" s="161">
        <v>1106.8599999999999</v>
      </c>
      <c r="I795" s="162"/>
      <c r="J795" s="162">
        <f t="shared" si="150"/>
        <v>0</v>
      </c>
      <c r="K795" s="139"/>
      <c r="L795" s="27"/>
      <c r="M795" s="140" t="s">
        <v>1</v>
      </c>
      <c r="N795" s="141" t="s">
        <v>35</v>
      </c>
      <c r="O795" s="142">
        <v>0</v>
      </c>
      <c r="P795" s="142">
        <f t="shared" si="151"/>
        <v>0</v>
      </c>
      <c r="Q795" s="142">
        <v>0</v>
      </c>
      <c r="R795" s="142">
        <f t="shared" si="152"/>
        <v>0</v>
      </c>
      <c r="S795" s="142">
        <v>0</v>
      </c>
      <c r="T795" s="143">
        <f t="shared" si="153"/>
        <v>0</v>
      </c>
      <c r="U795" s="26"/>
      <c r="V795" s="26"/>
      <c r="W795" s="145"/>
      <c r="X795" s="26"/>
      <c r="Y795" s="26"/>
      <c r="Z795" s="26"/>
      <c r="AA795" s="26"/>
      <c r="AB795" s="26"/>
      <c r="AC795" s="26"/>
      <c r="AD795" s="26"/>
      <c r="AE795" s="26"/>
      <c r="AR795" s="144" t="s">
        <v>145</v>
      </c>
      <c r="AT795" s="144" t="s">
        <v>141</v>
      </c>
      <c r="AU795" s="144" t="s">
        <v>146</v>
      </c>
      <c r="AY795" s="14" t="s">
        <v>136</v>
      </c>
      <c r="BE795" s="145">
        <f t="shared" si="154"/>
        <v>0</v>
      </c>
      <c r="BF795" s="145">
        <f t="shared" si="155"/>
        <v>0</v>
      </c>
      <c r="BG795" s="145">
        <f t="shared" si="156"/>
        <v>0</v>
      </c>
      <c r="BH795" s="145">
        <f t="shared" si="157"/>
        <v>0</v>
      </c>
      <c r="BI795" s="145">
        <f t="shared" si="158"/>
        <v>0</v>
      </c>
      <c r="BJ795" s="14" t="s">
        <v>146</v>
      </c>
      <c r="BK795" s="145">
        <f t="shared" si="159"/>
        <v>0</v>
      </c>
      <c r="BL795" s="14" t="s">
        <v>145</v>
      </c>
      <c r="BM795" s="144" t="s">
        <v>1450</v>
      </c>
    </row>
    <row r="796" spans="1:65" s="2" customFormat="1" ht="24.25" customHeight="1">
      <c r="A796" s="26"/>
      <c r="B796" s="156"/>
      <c r="C796" s="157" t="s">
        <v>1451</v>
      </c>
      <c r="D796" s="157" t="s">
        <v>141</v>
      </c>
      <c r="E796" s="158" t="s">
        <v>326</v>
      </c>
      <c r="F796" s="159" t="s">
        <v>327</v>
      </c>
      <c r="G796" s="160" t="s">
        <v>323</v>
      </c>
      <c r="H796" s="161">
        <v>318.11</v>
      </c>
      <c r="I796" s="162"/>
      <c r="J796" s="162">
        <f t="shared" si="150"/>
        <v>0</v>
      </c>
      <c r="K796" s="139"/>
      <c r="L796" s="27"/>
      <c r="M796" s="140" t="s">
        <v>1</v>
      </c>
      <c r="N796" s="141" t="s">
        <v>35</v>
      </c>
      <c r="O796" s="142">
        <v>0</v>
      </c>
      <c r="P796" s="142">
        <f t="shared" si="151"/>
        <v>0</v>
      </c>
      <c r="Q796" s="142">
        <v>0</v>
      </c>
      <c r="R796" s="142">
        <f t="shared" si="152"/>
        <v>0</v>
      </c>
      <c r="S796" s="142">
        <v>0</v>
      </c>
      <c r="T796" s="143">
        <f t="shared" si="153"/>
        <v>0</v>
      </c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R796" s="144" t="s">
        <v>145</v>
      </c>
      <c r="AT796" s="144" t="s">
        <v>141</v>
      </c>
      <c r="AU796" s="144" t="s">
        <v>146</v>
      </c>
      <c r="AY796" s="14" t="s">
        <v>136</v>
      </c>
      <c r="BE796" s="145">
        <f t="shared" si="154"/>
        <v>0</v>
      </c>
      <c r="BF796" s="145">
        <f t="shared" si="155"/>
        <v>0</v>
      </c>
      <c r="BG796" s="145">
        <f t="shared" si="156"/>
        <v>0</v>
      </c>
      <c r="BH796" s="145">
        <f t="shared" si="157"/>
        <v>0</v>
      </c>
      <c r="BI796" s="145">
        <f t="shared" si="158"/>
        <v>0</v>
      </c>
      <c r="BJ796" s="14" t="s">
        <v>146</v>
      </c>
      <c r="BK796" s="145">
        <f t="shared" si="159"/>
        <v>0</v>
      </c>
      <c r="BL796" s="14" t="s">
        <v>145</v>
      </c>
      <c r="BM796" s="144" t="s">
        <v>1452</v>
      </c>
    </row>
    <row r="797" spans="1:65" s="2" customFormat="1" ht="24.25" customHeight="1">
      <c r="A797" s="26"/>
      <c r="B797" s="156"/>
      <c r="C797" s="157" t="s">
        <v>1453</v>
      </c>
      <c r="D797" s="157" t="s">
        <v>141</v>
      </c>
      <c r="E797" s="158" t="s">
        <v>330</v>
      </c>
      <c r="F797" s="159" t="s">
        <v>331</v>
      </c>
      <c r="G797" s="160" t="s">
        <v>144</v>
      </c>
      <c r="H797" s="161">
        <v>2772.5</v>
      </c>
      <c r="I797" s="162"/>
      <c r="J797" s="162">
        <f t="shared" si="150"/>
        <v>0</v>
      </c>
      <c r="K797" s="139"/>
      <c r="L797" s="27"/>
      <c r="M797" s="140" t="s">
        <v>1</v>
      </c>
      <c r="N797" s="141" t="s">
        <v>35</v>
      </c>
      <c r="O797" s="142">
        <v>0</v>
      </c>
      <c r="P797" s="142">
        <f t="shared" si="151"/>
        <v>0</v>
      </c>
      <c r="Q797" s="142">
        <v>0</v>
      </c>
      <c r="R797" s="142">
        <f t="shared" si="152"/>
        <v>0</v>
      </c>
      <c r="S797" s="142">
        <v>0</v>
      </c>
      <c r="T797" s="143">
        <f t="shared" si="153"/>
        <v>0</v>
      </c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R797" s="144" t="s">
        <v>145</v>
      </c>
      <c r="AT797" s="144" t="s">
        <v>141</v>
      </c>
      <c r="AU797" s="144" t="s">
        <v>146</v>
      </c>
      <c r="AY797" s="14" t="s">
        <v>136</v>
      </c>
      <c r="BE797" s="145">
        <f t="shared" si="154"/>
        <v>0</v>
      </c>
      <c r="BF797" s="145">
        <f t="shared" si="155"/>
        <v>0</v>
      </c>
      <c r="BG797" s="145">
        <f t="shared" si="156"/>
        <v>0</v>
      </c>
      <c r="BH797" s="145">
        <f t="shared" si="157"/>
        <v>0</v>
      </c>
      <c r="BI797" s="145">
        <f t="shared" si="158"/>
        <v>0</v>
      </c>
      <c r="BJ797" s="14" t="s">
        <v>146</v>
      </c>
      <c r="BK797" s="145">
        <f t="shared" si="159"/>
        <v>0</v>
      </c>
      <c r="BL797" s="14" t="s">
        <v>145</v>
      </c>
      <c r="BM797" s="144" t="s">
        <v>1454</v>
      </c>
    </row>
    <row r="798" spans="1:65" s="2" customFormat="1" ht="24.25" customHeight="1">
      <c r="A798" s="26"/>
      <c r="B798" s="156"/>
      <c r="C798" s="163" t="s">
        <v>1455</v>
      </c>
      <c r="D798" s="163" t="s">
        <v>227</v>
      </c>
      <c r="E798" s="164" t="s">
        <v>334</v>
      </c>
      <c r="F798" s="165" t="s">
        <v>335</v>
      </c>
      <c r="G798" s="166" t="s">
        <v>285</v>
      </c>
      <c r="H798" s="167">
        <v>94.001999999999995</v>
      </c>
      <c r="I798" s="168"/>
      <c r="J798" s="168">
        <f t="shared" si="150"/>
        <v>0</v>
      </c>
      <c r="K798" s="146"/>
      <c r="L798" s="147"/>
      <c r="M798" s="148" t="s">
        <v>1</v>
      </c>
      <c r="N798" s="149" t="s">
        <v>35</v>
      </c>
      <c r="O798" s="142">
        <v>0</v>
      </c>
      <c r="P798" s="142">
        <f t="shared" si="151"/>
        <v>0</v>
      </c>
      <c r="Q798" s="142">
        <v>0</v>
      </c>
      <c r="R798" s="142">
        <f t="shared" si="152"/>
        <v>0</v>
      </c>
      <c r="S798" s="142">
        <v>0</v>
      </c>
      <c r="T798" s="143">
        <f t="shared" si="153"/>
        <v>0</v>
      </c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R798" s="144" t="s">
        <v>168</v>
      </c>
      <c r="AT798" s="144" t="s">
        <v>227</v>
      </c>
      <c r="AU798" s="144" t="s">
        <v>146</v>
      </c>
      <c r="AY798" s="14" t="s">
        <v>136</v>
      </c>
      <c r="BE798" s="145">
        <f t="shared" si="154"/>
        <v>0</v>
      </c>
      <c r="BF798" s="145">
        <f t="shared" si="155"/>
        <v>0</v>
      </c>
      <c r="BG798" s="145">
        <f t="shared" si="156"/>
        <v>0</v>
      </c>
      <c r="BH798" s="145">
        <f t="shared" si="157"/>
        <v>0</v>
      </c>
      <c r="BI798" s="145">
        <f t="shared" si="158"/>
        <v>0</v>
      </c>
      <c r="BJ798" s="14" t="s">
        <v>146</v>
      </c>
      <c r="BK798" s="145">
        <f t="shared" si="159"/>
        <v>0</v>
      </c>
      <c r="BL798" s="14" t="s">
        <v>145</v>
      </c>
      <c r="BM798" s="144" t="s">
        <v>1456</v>
      </c>
    </row>
    <row r="799" spans="1:65" s="2" customFormat="1" ht="24.25" customHeight="1">
      <c r="A799" s="26"/>
      <c r="B799" s="156"/>
      <c r="C799" s="157" t="s">
        <v>1457</v>
      </c>
      <c r="D799" s="157" t="s">
        <v>141</v>
      </c>
      <c r="E799" s="158" t="s">
        <v>338</v>
      </c>
      <c r="F799" s="159" t="s">
        <v>339</v>
      </c>
      <c r="G799" s="160" t="s">
        <v>144</v>
      </c>
      <c r="H799" s="161">
        <v>2079.2260000000001</v>
      </c>
      <c r="I799" s="162"/>
      <c r="J799" s="162">
        <f t="shared" si="150"/>
        <v>0</v>
      </c>
      <c r="K799" s="139"/>
      <c r="L799" s="27"/>
      <c r="M799" s="140" t="s">
        <v>1</v>
      </c>
      <c r="N799" s="141" t="s">
        <v>35</v>
      </c>
      <c r="O799" s="142">
        <v>0</v>
      </c>
      <c r="P799" s="142">
        <f t="shared" si="151"/>
        <v>0</v>
      </c>
      <c r="Q799" s="142">
        <v>0</v>
      </c>
      <c r="R799" s="142">
        <f t="shared" si="152"/>
        <v>0</v>
      </c>
      <c r="S799" s="142">
        <v>0</v>
      </c>
      <c r="T799" s="143">
        <f t="shared" si="153"/>
        <v>0</v>
      </c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R799" s="144" t="s">
        <v>145</v>
      </c>
      <c r="AT799" s="144" t="s">
        <v>141</v>
      </c>
      <c r="AU799" s="144" t="s">
        <v>146</v>
      </c>
      <c r="AY799" s="14" t="s">
        <v>136</v>
      </c>
      <c r="BE799" s="145">
        <f t="shared" si="154"/>
        <v>0</v>
      </c>
      <c r="BF799" s="145">
        <f t="shared" si="155"/>
        <v>0</v>
      </c>
      <c r="BG799" s="145">
        <f t="shared" si="156"/>
        <v>0</v>
      </c>
      <c r="BH799" s="145">
        <f t="shared" si="157"/>
        <v>0</v>
      </c>
      <c r="BI799" s="145">
        <f t="shared" si="158"/>
        <v>0</v>
      </c>
      <c r="BJ799" s="14" t="s">
        <v>146</v>
      </c>
      <c r="BK799" s="145">
        <f t="shared" si="159"/>
        <v>0</v>
      </c>
      <c r="BL799" s="14" t="s">
        <v>145</v>
      </c>
      <c r="BM799" s="144" t="s">
        <v>1458</v>
      </c>
    </row>
    <row r="800" spans="1:65" s="2" customFormat="1" ht="24.25" customHeight="1">
      <c r="A800" s="26"/>
      <c r="B800" s="156"/>
      <c r="C800" s="157" t="s">
        <v>1459</v>
      </c>
      <c r="D800" s="157" t="s">
        <v>141</v>
      </c>
      <c r="E800" s="158" t="s">
        <v>342</v>
      </c>
      <c r="F800" s="159" t="s">
        <v>343</v>
      </c>
      <c r="G800" s="160" t="s">
        <v>144</v>
      </c>
      <c r="H800" s="161">
        <v>2772.5</v>
      </c>
      <c r="I800" s="162"/>
      <c r="J800" s="162">
        <f t="shared" si="150"/>
        <v>0</v>
      </c>
      <c r="K800" s="139"/>
      <c r="L800" s="27"/>
      <c r="M800" s="140" t="s">
        <v>1</v>
      </c>
      <c r="N800" s="141" t="s">
        <v>35</v>
      </c>
      <c r="O800" s="142">
        <v>0</v>
      </c>
      <c r="P800" s="142">
        <f t="shared" si="151"/>
        <v>0</v>
      </c>
      <c r="Q800" s="142">
        <v>0</v>
      </c>
      <c r="R800" s="142">
        <f t="shared" si="152"/>
        <v>0</v>
      </c>
      <c r="S800" s="142">
        <v>0</v>
      </c>
      <c r="T800" s="143">
        <f t="shared" si="153"/>
        <v>0</v>
      </c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R800" s="144" t="s">
        <v>145</v>
      </c>
      <c r="AT800" s="144" t="s">
        <v>141</v>
      </c>
      <c r="AU800" s="144" t="s">
        <v>146</v>
      </c>
      <c r="AY800" s="14" t="s">
        <v>136</v>
      </c>
      <c r="BE800" s="145">
        <f t="shared" si="154"/>
        <v>0</v>
      </c>
      <c r="BF800" s="145">
        <f t="shared" si="155"/>
        <v>0</v>
      </c>
      <c r="BG800" s="145">
        <f t="shared" si="156"/>
        <v>0</v>
      </c>
      <c r="BH800" s="145">
        <f t="shared" si="157"/>
        <v>0</v>
      </c>
      <c r="BI800" s="145">
        <f t="shared" si="158"/>
        <v>0</v>
      </c>
      <c r="BJ800" s="14" t="s">
        <v>146</v>
      </c>
      <c r="BK800" s="145">
        <f t="shared" si="159"/>
        <v>0</v>
      </c>
      <c r="BL800" s="14" t="s">
        <v>145</v>
      </c>
      <c r="BM800" s="144" t="s">
        <v>1460</v>
      </c>
    </row>
    <row r="801" spans="1:65" s="2" customFormat="1" ht="24.25" customHeight="1">
      <c r="A801" s="26"/>
      <c r="B801" s="156"/>
      <c r="C801" s="157" t="s">
        <v>1461</v>
      </c>
      <c r="D801" s="157" t="s">
        <v>141</v>
      </c>
      <c r="E801" s="158" t="s">
        <v>346</v>
      </c>
      <c r="F801" s="159" t="s">
        <v>347</v>
      </c>
      <c r="G801" s="160" t="s">
        <v>144</v>
      </c>
      <c r="H801" s="161">
        <v>2079.2260000000001</v>
      </c>
      <c r="I801" s="162"/>
      <c r="J801" s="162">
        <f t="shared" si="150"/>
        <v>0</v>
      </c>
      <c r="K801" s="139"/>
      <c r="L801" s="27"/>
      <c r="M801" s="140" t="s">
        <v>1</v>
      </c>
      <c r="N801" s="141" t="s">
        <v>35</v>
      </c>
      <c r="O801" s="142">
        <v>0</v>
      </c>
      <c r="P801" s="142">
        <f t="shared" si="151"/>
        <v>0</v>
      </c>
      <c r="Q801" s="142">
        <v>0</v>
      </c>
      <c r="R801" s="142">
        <f t="shared" si="152"/>
        <v>0</v>
      </c>
      <c r="S801" s="142">
        <v>0</v>
      </c>
      <c r="T801" s="143">
        <f t="shared" si="153"/>
        <v>0</v>
      </c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R801" s="144" t="s">
        <v>145</v>
      </c>
      <c r="AT801" s="144" t="s">
        <v>141</v>
      </c>
      <c r="AU801" s="144" t="s">
        <v>146</v>
      </c>
      <c r="AY801" s="14" t="s">
        <v>136</v>
      </c>
      <c r="BE801" s="145">
        <f t="shared" si="154"/>
        <v>0</v>
      </c>
      <c r="BF801" s="145">
        <f t="shared" si="155"/>
        <v>0</v>
      </c>
      <c r="BG801" s="145">
        <f t="shared" si="156"/>
        <v>0</v>
      </c>
      <c r="BH801" s="145">
        <f t="shared" si="157"/>
        <v>0</v>
      </c>
      <c r="BI801" s="145">
        <f t="shared" si="158"/>
        <v>0</v>
      </c>
      <c r="BJ801" s="14" t="s">
        <v>146</v>
      </c>
      <c r="BK801" s="145">
        <f t="shared" si="159"/>
        <v>0</v>
      </c>
      <c r="BL801" s="14" t="s">
        <v>145</v>
      </c>
      <c r="BM801" s="144" t="s">
        <v>1462</v>
      </c>
    </row>
    <row r="802" spans="1:65" s="2" customFormat="1" ht="33" customHeight="1">
      <c r="A802" s="26"/>
      <c r="B802" s="156"/>
      <c r="C802" s="157" t="s">
        <v>1463</v>
      </c>
      <c r="D802" s="157" t="s">
        <v>141</v>
      </c>
      <c r="E802" s="158" t="s">
        <v>350</v>
      </c>
      <c r="F802" s="159" t="s">
        <v>351</v>
      </c>
      <c r="G802" s="160" t="s">
        <v>285</v>
      </c>
      <c r="H802" s="161">
        <v>752.01800000000003</v>
      </c>
      <c r="I802" s="162"/>
      <c r="J802" s="162">
        <f t="shared" si="150"/>
        <v>0</v>
      </c>
      <c r="K802" s="139"/>
      <c r="L802" s="27"/>
      <c r="M802" s="140" t="s">
        <v>1</v>
      </c>
      <c r="N802" s="141" t="s">
        <v>35</v>
      </c>
      <c r="O802" s="142">
        <v>0</v>
      </c>
      <c r="P802" s="142">
        <f t="shared" si="151"/>
        <v>0</v>
      </c>
      <c r="Q802" s="142">
        <v>0</v>
      </c>
      <c r="R802" s="142">
        <f t="shared" si="152"/>
        <v>0</v>
      </c>
      <c r="S802" s="142">
        <v>0</v>
      </c>
      <c r="T802" s="143">
        <f t="shared" si="153"/>
        <v>0</v>
      </c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R802" s="144" t="s">
        <v>145</v>
      </c>
      <c r="AT802" s="144" t="s">
        <v>141</v>
      </c>
      <c r="AU802" s="144" t="s">
        <v>146</v>
      </c>
      <c r="AY802" s="14" t="s">
        <v>136</v>
      </c>
      <c r="BE802" s="145">
        <f t="shared" si="154"/>
        <v>0</v>
      </c>
      <c r="BF802" s="145">
        <f t="shared" si="155"/>
        <v>0</v>
      </c>
      <c r="BG802" s="145">
        <f t="shared" si="156"/>
        <v>0</v>
      </c>
      <c r="BH802" s="145">
        <f t="shared" si="157"/>
        <v>0</v>
      </c>
      <c r="BI802" s="145">
        <f t="shared" si="158"/>
        <v>0</v>
      </c>
      <c r="BJ802" s="14" t="s">
        <v>146</v>
      </c>
      <c r="BK802" s="145">
        <f t="shared" si="159"/>
        <v>0</v>
      </c>
      <c r="BL802" s="14" t="s">
        <v>145</v>
      </c>
      <c r="BM802" s="144" t="s">
        <v>1464</v>
      </c>
    </row>
    <row r="803" spans="1:65" s="2" customFormat="1" ht="24.25" customHeight="1">
      <c r="A803" s="26"/>
      <c r="B803" s="156"/>
      <c r="C803" s="157" t="s">
        <v>1465</v>
      </c>
      <c r="D803" s="157" t="s">
        <v>141</v>
      </c>
      <c r="E803" s="158" t="s">
        <v>354</v>
      </c>
      <c r="F803" s="159" t="s">
        <v>355</v>
      </c>
      <c r="G803" s="160" t="s">
        <v>144</v>
      </c>
      <c r="H803" s="161">
        <v>2772.5</v>
      </c>
      <c r="I803" s="162"/>
      <c r="J803" s="162">
        <f t="shared" si="150"/>
        <v>0</v>
      </c>
      <c r="K803" s="139"/>
      <c r="L803" s="27"/>
      <c r="M803" s="140" t="s">
        <v>1</v>
      </c>
      <c r="N803" s="141" t="s">
        <v>35</v>
      </c>
      <c r="O803" s="142">
        <v>0</v>
      </c>
      <c r="P803" s="142">
        <f t="shared" si="151"/>
        <v>0</v>
      </c>
      <c r="Q803" s="142">
        <v>0</v>
      </c>
      <c r="R803" s="142">
        <f t="shared" si="152"/>
        <v>0</v>
      </c>
      <c r="S803" s="142">
        <v>0</v>
      </c>
      <c r="T803" s="143">
        <f t="shared" si="153"/>
        <v>0</v>
      </c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R803" s="144" t="s">
        <v>145</v>
      </c>
      <c r="AT803" s="144" t="s">
        <v>141</v>
      </c>
      <c r="AU803" s="144" t="s">
        <v>146</v>
      </c>
      <c r="AY803" s="14" t="s">
        <v>136</v>
      </c>
      <c r="BE803" s="145">
        <f t="shared" si="154"/>
        <v>0</v>
      </c>
      <c r="BF803" s="145">
        <f t="shared" si="155"/>
        <v>0</v>
      </c>
      <c r="BG803" s="145">
        <f t="shared" si="156"/>
        <v>0</v>
      </c>
      <c r="BH803" s="145">
        <f t="shared" si="157"/>
        <v>0</v>
      </c>
      <c r="BI803" s="145">
        <f t="shared" si="158"/>
        <v>0</v>
      </c>
      <c r="BJ803" s="14" t="s">
        <v>146</v>
      </c>
      <c r="BK803" s="145">
        <f t="shared" si="159"/>
        <v>0</v>
      </c>
      <c r="BL803" s="14" t="s">
        <v>145</v>
      </c>
      <c r="BM803" s="144" t="s">
        <v>1466</v>
      </c>
    </row>
    <row r="804" spans="1:65" s="2" customFormat="1" ht="24.25" customHeight="1">
      <c r="A804" s="26"/>
      <c r="B804" s="156"/>
      <c r="C804" s="157" t="s">
        <v>1467</v>
      </c>
      <c r="D804" s="157" t="s">
        <v>141</v>
      </c>
      <c r="E804" s="158" t="s">
        <v>358</v>
      </c>
      <c r="F804" s="159" t="s">
        <v>359</v>
      </c>
      <c r="G804" s="160" t="s">
        <v>144</v>
      </c>
      <c r="H804" s="161">
        <v>2079.2260000000001</v>
      </c>
      <c r="I804" s="162"/>
      <c r="J804" s="162">
        <f t="shared" si="150"/>
        <v>0</v>
      </c>
      <c r="K804" s="139"/>
      <c r="L804" s="27"/>
      <c r="M804" s="140" t="s">
        <v>1</v>
      </c>
      <c r="N804" s="141" t="s">
        <v>35</v>
      </c>
      <c r="O804" s="142">
        <v>0</v>
      </c>
      <c r="P804" s="142">
        <f t="shared" si="151"/>
        <v>0</v>
      </c>
      <c r="Q804" s="142">
        <v>0</v>
      </c>
      <c r="R804" s="142">
        <f t="shared" si="152"/>
        <v>0</v>
      </c>
      <c r="S804" s="142">
        <v>0</v>
      </c>
      <c r="T804" s="143">
        <f t="shared" si="153"/>
        <v>0</v>
      </c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R804" s="144" t="s">
        <v>145</v>
      </c>
      <c r="AT804" s="144" t="s">
        <v>141</v>
      </c>
      <c r="AU804" s="144" t="s">
        <v>146</v>
      </c>
      <c r="AY804" s="14" t="s">
        <v>136</v>
      </c>
      <c r="BE804" s="145">
        <f t="shared" si="154"/>
        <v>0</v>
      </c>
      <c r="BF804" s="145">
        <f t="shared" si="155"/>
        <v>0</v>
      </c>
      <c r="BG804" s="145">
        <f t="shared" si="156"/>
        <v>0</v>
      </c>
      <c r="BH804" s="145">
        <f t="shared" si="157"/>
        <v>0</v>
      </c>
      <c r="BI804" s="145">
        <f t="shared" si="158"/>
        <v>0</v>
      </c>
      <c r="BJ804" s="14" t="s">
        <v>146</v>
      </c>
      <c r="BK804" s="145">
        <f t="shared" si="159"/>
        <v>0</v>
      </c>
      <c r="BL804" s="14" t="s">
        <v>145</v>
      </c>
      <c r="BM804" s="144" t="s">
        <v>1468</v>
      </c>
    </row>
    <row r="805" spans="1:65" s="2" customFormat="1" ht="24.25" customHeight="1">
      <c r="A805" s="26"/>
      <c r="B805" s="156"/>
      <c r="C805" s="157" t="s">
        <v>1469</v>
      </c>
      <c r="D805" s="157" t="s">
        <v>141</v>
      </c>
      <c r="E805" s="158" t="s">
        <v>362</v>
      </c>
      <c r="F805" s="159" t="s">
        <v>363</v>
      </c>
      <c r="G805" s="160" t="s">
        <v>171</v>
      </c>
      <c r="H805" s="161">
        <v>89.635999999999996</v>
      </c>
      <c r="I805" s="162"/>
      <c r="J805" s="162">
        <f t="shared" si="150"/>
        <v>0</v>
      </c>
      <c r="K805" s="139"/>
      <c r="L805" s="27"/>
      <c r="M805" s="140" t="s">
        <v>1</v>
      </c>
      <c r="N805" s="141" t="s">
        <v>35</v>
      </c>
      <c r="O805" s="142">
        <v>0</v>
      </c>
      <c r="P805" s="142">
        <f t="shared" si="151"/>
        <v>0</v>
      </c>
      <c r="Q805" s="142">
        <v>0</v>
      </c>
      <c r="R805" s="142">
        <f t="shared" si="152"/>
        <v>0</v>
      </c>
      <c r="S805" s="142">
        <v>0</v>
      </c>
      <c r="T805" s="143">
        <f t="shared" si="153"/>
        <v>0</v>
      </c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R805" s="144" t="s">
        <v>145</v>
      </c>
      <c r="AT805" s="144" t="s">
        <v>141</v>
      </c>
      <c r="AU805" s="144" t="s">
        <v>146</v>
      </c>
      <c r="AY805" s="14" t="s">
        <v>136</v>
      </c>
      <c r="BE805" s="145">
        <f t="shared" si="154"/>
        <v>0</v>
      </c>
      <c r="BF805" s="145">
        <f t="shared" si="155"/>
        <v>0</v>
      </c>
      <c r="BG805" s="145">
        <f t="shared" si="156"/>
        <v>0</v>
      </c>
      <c r="BH805" s="145">
        <f t="shared" si="157"/>
        <v>0</v>
      </c>
      <c r="BI805" s="145">
        <f t="shared" si="158"/>
        <v>0</v>
      </c>
      <c r="BJ805" s="14" t="s">
        <v>146</v>
      </c>
      <c r="BK805" s="145">
        <f t="shared" si="159"/>
        <v>0</v>
      </c>
      <c r="BL805" s="14" t="s">
        <v>145</v>
      </c>
      <c r="BM805" s="144" t="s">
        <v>1470</v>
      </c>
    </row>
    <row r="806" spans="1:65" s="2" customFormat="1" ht="24.25" customHeight="1">
      <c r="A806" s="26"/>
      <c r="B806" s="156"/>
      <c r="C806" s="163" t="s">
        <v>1471</v>
      </c>
      <c r="D806" s="163" t="s">
        <v>227</v>
      </c>
      <c r="E806" s="164" t="s">
        <v>366</v>
      </c>
      <c r="F806" s="165" t="s">
        <v>367</v>
      </c>
      <c r="G806" s="166" t="s">
        <v>323</v>
      </c>
      <c r="H806" s="167">
        <v>90.531999999999996</v>
      </c>
      <c r="I806" s="168"/>
      <c r="J806" s="168">
        <f t="shared" si="150"/>
        <v>0</v>
      </c>
      <c r="K806" s="146"/>
      <c r="L806" s="147"/>
      <c r="M806" s="148" t="s">
        <v>1</v>
      </c>
      <c r="N806" s="149" t="s">
        <v>35</v>
      </c>
      <c r="O806" s="142">
        <v>0</v>
      </c>
      <c r="P806" s="142">
        <f t="shared" si="151"/>
        <v>0</v>
      </c>
      <c r="Q806" s="142">
        <v>0</v>
      </c>
      <c r="R806" s="142">
        <f t="shared" si="152"/>
        <v>0</v>
      </c>
      <c r="S806" s="142">
        <v>0</v>
      </c>
      <c r="T806" s="143">
        <f t="shared" si="153"/>
        <v>0</v>
      </c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R806" s="144" t="s">
        <v>168</v>
      </c>
      <c r="AT806" s="144" t="s">
        <v>227</v>
      </c>
      <c r="AU806" s="144" t="s">
        <v>146</v>
      </c>
      <c r="AY806" s="14" t="s">
        <v>136</v>
      </c>
      <c r="BE806" s="145">
        <f t="shared" si="154"/>
        <v>0</v>
      </c>
      <c r="BF806" s="145">
        <f t="shared" si="155"/>
        <v>0</v>
      </c>
      <c r="BG806" s="145">
        <f t="shared" si="156"/>
        <v>0</v>
      </c>
      <c r="BH806" s="145">
        <f t="shared" si="157"/>
        <v>0</v>
      </c>
      <c r="BI806" s="145">
        <f t="shared" si="158"/>
        <v>0</v>
      </c>
      <c r="BJ806" s="14" t="s">
        <v>146</v>
      </c>
      <c r="BK806" s="145">
        <f t="shared" si="159"/>
        <v>0</v>
      </c>
      <c r="BL806" s="14" t="s">
        <v>145</v>
      </c>
      <c r="BM806" s="144" t="s">
        <v>1472</v>
      </c>
    </row>
    <row r="807" spans="1:65" s="2" customFormat="1" ht="24.25" customHeight="1">
      <c r="A807" s="26"/>
      <c r="B807" s="156"/>
      <c r="C807" s="157" t="s">
        <v>1473</v>
      </c>
      <c r="D807" s="157" t="s">
        <v>141</v>
      </c>
      <c r="E807" s="158" t="s">
        <v>370</v>
      </c>
      <c r="F807" s="159" t="s">
        <v>371</v>
      </c>
      <c r="G807" s="160" t="s">
        <v>171</v>
      </c>
      <c r="H807" s="161">
        <v>50.5</v>
      </c>
      <c r="I807" s="162"/>
      <c r="J807" s="162">
        <f t="shared" si="150"/>
        <v>0</v>
      </c>
      <c r="K807" s="139"/>
      <c r="L807" s="27"/>
      <c r="M807" s="140" t="s">
        <v>1</v>
      </c>
      <c r="N807" s="141" t="s">
        <v>35</v>
      </c>
      <c r="O807" s="142">
        <v>0</v>
      </c>
      <c r="P807" s="142">
        <f t="shared" si="151"/>
        <v>0</v>
      </c>
      <c r="Q807" s="142">
        <v>0</v>
      </c>
      <c r="R807" s="142">
        <f t="shared" si="152"/>
        <v>0</v>
      </c>
      <c r="S807" s="142">
        <v>0</v>
      </c>
      <c r="T807" s="143">
        <f t="shared" si="153"/>
        <v>0</v>
      </c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R807" s="144" t="s">
        <v>145</v>
      </c>
      <c r="AT807" s="144" t="s">
        <v>141</v>
      </c>
      <c r="AU807" s="144" t="s">
        <v>146</v>
      </c>
      <c r="AY807" s="14" t="s">
        <v>136</v>
      </c>
      <c r="BE807" s="145">
        <f t="shared" si="154"/>
        <v>0</v>
      </c>
      <c r="BF807" s="145">
        <f t="shared" si="155"/>
        <v>0</v>
      </c>
      <c r="BG807" s="145">
        <f t="shared" si="156"/>
        <v>0</v>
      </c>
      <c r="BH807" s="145">
        <f t="shared" si="157"/>
        <v>0</v>
      </c>
      <c r="BI807" s="145">
        <f t="shared" si="158"/>
        <v>0</v>
      </c>
      <c r="BJ807" s="14" t="s">
        <v>146</v>
      </c>
      <c r="BK807" s="145">
        <f t="shared" si="159"/>
        <v>0</v>
      </c>
      <c r="BL807" s="14" t="s">
        <v>145</v>
      </c>
      <c r="BM807" s="144" t="s">
        <v>1474</v>
      </c>
    </row>
    <row r="808" spans="1:65" s="2" customFormat="1" ht="16.5" customHeight="1">
      <c r="A808" s="26"/>
      <c r="B808" s="156"/>
      <c r="C808" s="163" t="s">
        <v>1475</v>
      </c>
      <c r="D808" s="163" t="s">
        <v>227</v>
      </c>
      <c r="E808" s="164" t="s">
        <v>374</v>
      </c>
      <c r="F808" s="165" t="s">
        <v>375</v>
      </c>
      <c r="G808" s="166" t="s">
        <v>171</v>
      </c>
      <c r="H808" s="167">
        <v>34.5</v>
      </c>
      <c r="I808" s="168"/>
      <c r="J808" s="168">
        <f t="shared" si="150"/>
        <v>0</v>
      </c>
      <c r="K808" s="146"/>
      <c r="L808" s="147"/>
      <c r="M808" s="148" t="s">
        <v>1</v>
      </c>
      <c r="N808" s="149" t="s">
        <v>35</v>
      </c>
      <c r="O808" s="142">
        <v>0</v>
      </c>
      <c r="P808" s="142">
        <f t="shared" si="151"/>
        <v>0</v>
      </c>
      <c r="Q808" s="142">
        <v>0</v>
      </c>
      <c r="R808" s="142">
        <f t="shared" si="152"/>
        <v>0</v>
      </c>
      <c r="S808" s="142">
        <v>0</v>
      </c>
      <c r="T808" s="143">
        <f t="shared" si="153"/>
        <v>0</v>
      </c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R808" s="144" t="s">
        <v>168</v>
      </c>
      <c r="AT808" s="144" t="s">
        <v>227</v>
      </c>
      <c r="AU808" s="144" t="s">
        <v>146</v>
      </c>
      <c r="AY808" s="14" t="s">
        <v>136</v>
      </c>
      <c r="BE808" s="145">
        <f t="shared" si="154"/>
        <v>0</v>
      </c>
      <c r="BF808" s="145">
        <f t="shared" si="155"/>
        <v>0</v>
      </c>
      <c r="BG808" s="145">
        <f t="shared" si="156"/>
        <v>0</v>
      </c>
      <c r="BH808" s="145">
        <f t="shared" si="157"/>
        <v>0</v>
      </c>
      <c r="BI808" s="145">
        <f t="shared" si="158"/>
        <v>0</v>
      </c>
      <c r="BJ808" s="14" t="s">
        <v>146</v>
      </c>
      <c r="BK808" s="145">
        <f t="shared" si="159"/>
        <v>0</v>
      </c>
      <c r="BL808" s="14" t="s">
        <v>145</v>
      </c>
      <c r="BM808" s="144" t="s">
        <v>1476</v>
      </c>
    </row>
    <row r="809" spans="1:65" s="2" customFormat="1" ht="16.5" customHeight="1">
      <c r="A809" s="26"/>
      <c r="B809" s="156"/>
      <c r="C809" s="163" t="s">
        <v>1477</v>
      </c>
      <c r="D809" s="163" t="s">
        <v>227</v>
      </c>
      <c r="E809" s="164" t="s">
        <v>378</v>
      </c>
      <c r="F809" s="165" t="s">
        <v>379</v>
      </c>
      <c r="G809" s="166" t="s">
        <v>171</v>
      </c>
      <c r="H809" s="167">
        <v>16</v>
      </c>
      <c r="I809" s="168"/>
      <c r="J809" s="168">
        <f t="shared" si="150"/>
        <v>0</v>
      </c>
      <c r="K809" s="146"/>
      <c r="L809" s="147"/>
      <c r="M809" s="148" t="s">
        <v>1</v>
      </c>
      <c r="N809" s="149" t="s">
        <v>35</v>
      </c>
      <c r="O809" s="142">
        <v>0</v>
      </c>
      <c r="P809" s="142">
        <f t="shared" si="151"/>
        <v>0</v>
      </c>
      <c r="Q809" s="142">
        <v>0</v>
      </c>
      <c r="R809" s="142">
        <f t="shared" si="152"/>
        <v>0</v>
      </c>
      <c r="S809" s="142">
        <v>0</v>
      </c>
      <c r="T809" s="143">
        <f t="shared" si="153"/>
        <v>0</v>
      </c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R809" s="144" t="s">
        <v>168</v>
      </c>
      <c r="AT809" s="144" t="s">
        <v>227</v>
      </c>
      <c r="AU809" s="144" t="s">
        <v>146</v>
      </c>
      <c r="AY809" s="14" t="s">
        <v>136</v>
      </c>
      <c r="BE809" s="145">
        <f t="shared" si="154"/>
        <v>0</v>
      </c>
      <c r="BF809" s="145">
        <f t="shared" si="155"/>
        <v>0</v>
      </c>
      <c r="BG809" s="145">
        <f t="shared" si="156"/>
        <v>0</v>
      </c>
      <c r="BH809" s="145">
        <f t="shared" si="157"/>
        <v>0</v>
      </c>
      <c r="BI809" s="145">
        <f t="shared" si="158"/>
        <v>0</v>
      </c>
      <c r="BJ809" s="14" t="s">
        <v>146</v>
      </c>
      <c r="BK809" s="145">
        <f t="shared" si="159"/>
        <v>0</v>
      </c>
      <c r="BL809" s="14" t="s">
        <v>145</v>
      </c>
      <c r="BM809" s="144" t="s">
        <v>1478</v>
      </c>
    </row>
    <row r="810" spans="1:65" s="2" customFormat="1" ht="33" customHeight="1">
      <c r="A810" s="26"/>
      <c r="B810" s="156"/>
      <c r="C810" s="157" t="s">
        <v>1479</v>
      </c>
      <c r="D810" s="157" t="s">
        <v>141</v>
      </c>
      <c r="E810" s="158" t="s">
        <v>394</v>
      </c>
      <c r="F810" s="159" t="s">
        <v>395</v>
      </c>
      <c r="G810" s="160" t="s">
        <v>171</v>
      </c>
      <c r="H810" s="161">
        <v>7.9</v>
      </c>
      <c r="I810" s="162"/>
      <c r="J810" s="162">
        <f t="shared" si="150"/>
        <v>0</v>
      </c>
      <c r="K810" s="139"/>
      <c r="L810" s="27"/>
      <c r="M810" s="140" t="s">
        <v>1</v>
      </c>
      <c r="N810" s="141" t="s">
        <v>35</v>
      </c>
      <c r="O810" s="142">
        <v>0</v>
      </c>
      <c r="P810" s="142">
        <f t="shared" si="151"/>
        <v>0</v>
      </c>
      <c r="Q810" s="142">
        <v>0</v>
      </c>
      <c r="R810" s="142">
        <f t="shared" si="152"/>
        <v>0</v>
      </c>
      <c r="S810" s="142">
        <v>0</v>
      </c>
      <c r="T810" s="143">
        <f t="shared" si="153"/>
        <v>0</v>
      </c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R810" s="144" t="s">
        <v>145</v>
      </c>
      <c r="AT810" s="144" t="s">
        <v>141</v>
      </c>
      <c r="AU810" s="144" t="s">
        <v>146</v>
      </c>
      <c r="AY810" s="14" t="s">
        <v>136</v>
      </c>
      <c r="BE810" s="145">
        <f t="shared" si="154"/>
        <v>0</v>
      </c>
      <c r="BF810" s="145">
        <f t="shared" si="155"/>
        <v>0</v>
      </c>
      <c r="BG810" s="145">
        <f t="shared" si="156"/>
        <v>0</v>
      </c>
      <c r="BH810" s="145">
        <f t="shared" si="157"/>
        <v>0</v>
      </c>
      <c r="BI810" s="145">
        <f t="shared" si="158"/>
        <v>0</v>
      </c>
      <c r="BJ810" s="14" t="s">
        <v>146</v>
      </c>
      <c r="BK810" s="145">
        <f t="shared" si="159"/>
        <v>0</v>
      </c>
      <c r="BL810" s="14" t="s">
        <v>145</v>
      </c>
      <c r="BM810" s="144" t="s">
        <v>1480</v>
      </c>
    </row>
    <row r="811" spans="1:65" s="2" customFormat="1" ht="24.25" customHeight="1">
      <c r="A811" s="26"/>
      <c r="B811" s="156"/>
      <c r="C811" s="157" t="s">
        <v>1481</v>
      </c>
      <c r="D811" s="157" t="s">
        <v>141</v>
      </c>
      <c r="E811" s="158" t="s">
        <v>402</v>
      </c>
      <c r="F811" s="159" t="s">
        <v>403</v>
      </c>
      <c r="G811" s="160" t="s">
        <v>198</v>
      </c>
      <c r="H811" s="161">
        <v>19.687000000000001</v>
      </c>
      <c r="I811" s="162"/>
      <c r="J811" s="162">
        <f t="shared" si="150"/>
        <v>0</v>
      </c>
      <c r="K811" s="139"/>
      <c r="L811" s="27"/>
      <c r="M811" s="140" t="s">
        <v>1</v>
      </c>
      <c r="N811" s="141" t="s">
        <v>35</v>
      </c>
      <c r="O811" s="142">
        <v>0</v>
      </c>
      <c r="P811" s="142">
        <f t="shared" si="151"/>
        <v>0</v>
      </c>
      <c r="Q811" s="142">
        <v>0</v>
      </c>
      <c r="R811" s="142">
        <f t="shared" si="152"/>
        <v>0</v>
      </c>
      <c r="S811" s="142">
        <v>0</v>
      </c>
      <c r="T811" s="143">
        <f t="shared" si="153"/>
        <v>0</v>
      </c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R811" s="144" t="s">
        <v>145</v>
      </c>
      <c r="AT811" s="144" t="s">
        <v>141</v>
      </c>
      <c r="AU811" s="144" t="s">
        <v>146</v>
      </c>
      <c r="AY811" s="14" t="s">
        <v>136</v>
      </c>
      <c r="BE811" s="145">
        <f t="shared" si="154"/>
        <v>0</v>
      </c>
      <c r="BF811" s="145">
        <f t="shared" si="155"/>
        <v>0</v>
      </c>
      <c r="BG811" s="145">
        <f t="shared" si="156"/>
        <v>0</v>
      </c>
      <c r="BH811" s="145">
        <f t="shared" si="157"/>
        <v>0</v>
      </c>
      <c r="BI811" s="145">
        <f t="shared" si="158"/>
        <v>0</v>
      </c>
      <c r="BJ811" s="14" t="s">
        <v>146</v>
      </c>
      <c r="BK811" s="145">
        <f t="shared" si="159"/>
        <v>0</v>
      </c>
      <c r="BL811" s="14" t="s">
        <v>145</v>
      </c>
      <c r="BM811" s="144" t="s">
        <v>1482</v>
      </c>
    </row>
    <row r="812" spans="1:65" s="2" customFormat="1" ht="33" customHeight="1">
      <c r="A812" s="26"/>
      <c r="B812" s="156"/>
      <c r="C812" s="157" t="s">
        <v>1483</v>
      </c>
      <c r="D812" s="157" t="s">
        <v>141</v>
      </c>
      <c r="E812" s="158" t="s">
        <v>406</v>
      </c>
      <c r="F812" s="159" t="s">
        <v>407</v>
      </c>
      <c r="G812" s="160" t="s">
        <v>285</v>
      </c>
      <c r="H812" s="161">
        <v>12.098000000000001</v>
      </c>
      <c r="I812" s="162"/>
      <c r="J812" s="162">
        <f t="shared" si="150"/>
        <v>0</v>
      </c>
      <c r="K812" s="139"/>
      <c r="L812" s="27"/>
      <c r="M812" s="140" t="s">
        <v>1</v>
      </c>
      <c r="N812" s="141" t="s">
        <v>35</v>
      </c>
      <c r="O812" s="142">
        <v>0</v>
      </c>
      <c r="P812" s="142">
        <f t="shared" si="151"/>
        <v>0</v>
      </c>
      <c r="Q812" s="142">
        <v>0</v>
      </c>
      <c r="R812" s="142">
        <f t="shared" si="152"/>
        <v>0</v>
      </c>
      <c r="S812" s="142">
        <v>0</v>
      </c>
      <c r="T812" s="143">
        <f t="shared" si="153"/>
        <v>0</v>
      </c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R812" s="144" t="s">
        <v>145</v>
      </c>
      <c r="AT812" s="144" t="s">
        <v>141</v>
      </c>
      <c r="AU812" s="144" t="s">
        <v>146</v>
      </c>
      <c r="AY812" s="14" t="s">
        <v>136</v>
      </c>
      <c r="BE812" s="145">
        <f t="shared" si="154"/>
        <v>0</v>
      </c>
      <c r="BF812" s="145">
        <f t="shared" si="155"/>
        <v>0</v>
      </c>
      <c r="BG812" s="145">
        <f t="shared" si="156"/>
        <v>0</v>
      </c>
      <c r="BH812" s="145">
        <f t="shared" si="157"/>
        <v>0</v>
      </c>
      <c r="BI812" s="145">
        <f t="shared" si="158"/>
        <v>0</v>
      </c>
      <c r="BJ812" s="14" t="s">
        <v>146</v>
      </c>
      <c r="BK812" s="145">
        <f t="shared" si="159"/>
        <v>0</v>
      </c>
      <c r="BL812" s="14" t="s">
        <v>145</v>
      </c>
      <c r="BM812" s="144" t="s">
        <v>1484</v>
      </c>
    </row>
    <row r="813" spans="1:65" s="2" customFormat="1" ht="24.25" customHeight="1">
      <c r="A813" s="26"/>
      <c r="B813" s="156"/>
      <c r="C813" s="163" t="s">
        <v>1485</v>
      </c>
      <c r="D813" s="163" t="s">
        <v>227</v>
      </c>
      <c r="E813" s="164" t="s">
        <v>414</v>
      </c>
      <c r="F813" s="165" t="s">
        <v>415</v>
      </c>
      <c r="G813" s="166" t="s">
        <v>323</v>
      </c>
      <c r="H813" s="167">
        <v>7</v>
      </c>
      <c r="I813" s="168"/>
      <c r="J813" s="168">
        <f t="shared" si="150"/>
        <v>0</v>
      </c>
      <c r="K813" s="146"/>
      <c r="L813" s="147"/>
      <c r="M813" s="148" t="s">
        <v>1</v>
      </c>
      <c r="N813" s="149" t="s">
        <v>35</v>
      </c>
      <c r="O813" s="142">
        <v>0</v>
      </c>
      <c r="P813" s="142">
        <f t="shared" si="151"/>
        <v>0</v>
      </c>
      <c r="Q813" s="142">
        <v>0</v>
      </c>
      <c r="R813" s="142">
        <f t="shared" si="152"/>
        <v>0</v>
      </c>
      <c r="S813" s="142">
        <v>0</v>
      </c>
      <c r="T813" s="143">
        <f t="shared" si="153"/>
        <v>0</v>
      </c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R813" s="144" t="s">
        <v>168</v>
      </c>
      <c r="AT813" s="144" t="s">
        <v>227</v>
      </c>
      <c r="AU813" s="144" t="s">
        <v>146</v>
      </c>
      <c r="AY813" s="14" t="s">
        <v>136</v>
      </c>
      <c r="BE813" s="145">
        <f t="shared" si="154"/>
        <v>0</v>
      </c>
      <c r="BF813" s="145">
        <f t="shared" si="155"/>
        <v>0</v>
      </c>
      <c r="BG813" s="145">
        <f t="shared" si="156"/>
        <v>0</v>
      </c>
      <c r="BH813" s="145">
        <f t="shared" si="157"/>
        <v>0</v>
      </c>
      <c r="BI813" s="145">
        <f t="shared" si="158"/>
        <v>0</v>
      </c>
      <c r="BJ813" s="14" t="s">
        <v>146</v>
      </c>
      <c r="BK813" s="145">
        <f t="shared" si="159"/>
        <v>0</v>
      </c>
      <c r="BL813" s="14" t="s">
        <v>145</v>
      </c>
      <c r="BM813" s="144" t="s">
        <v>1486</v>
      </c>
    </row>
    <row r="814" spans="1:65" s="2" customFormat="1" ht="24.25" customHeight="1">
      <c r="A814" s="26"/>
      <c r="B814" s="156"/>
      <c r="C814" s="163" t="s">
        <v>1487</v>
      </c>
      <c r="D814" s="163" t="s">
        <v>227</v>
      </c>
      <c r="E814" s="164" t="s">
        <v>418</v>
      </c>
      <c r="F814" s="165" t="s">
        <v>419</v>
      </c>
      <c r="G814" s="166" t="s">
        <v>323</v>
      </c>
      <c r="H814" s="167">
        <v>4</v>
      </c>
      <c r="I814" s="168"/>
      <c r="J814" s="168">
        <f t="shared" si="150"/>
        <v>0</v>
      </c>
      <c r="K814" s="146"/>
      <c r="L814" s="147"/>
      <c r="M814" s="148" t="s">
        <v>1</v>
      </c>
      <c r="N814" s="149" t="s">
        <v>35</v>
      </c>
      <c r="O814" s="142">
        <v>0</v>
      </c>
      <c r="P814" s="142">
        <f t="shared" si="151"/>
        <v>0</v>
      </c>
      <c r="Q814" s="142">
        <v>0</v>
      </c>
      <c r="R814" s="142">
        <f t="shared" si="152"/>
        <v>0</v>
      </c>
      <c r="S814" s="142">
        <v>0</v>
      </c>
      <c r="T814" s="143">
        <f t="shared" si="153"/>
        <v>0</v>
      </c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R814" s="144" t="s">
        <v>168</v>
      </c>
      <c r="AT814" s="144" t="s">
        <v>227</v>
      </c>
      <c r="AU814" s="144" t="s">
        <v>146</v>
      </c>
      <c r="AY814" s="14" t="s">
        <v>136</v>
      </c>
      <c r="BE814" s="145">
        <f t="shared" si="154"/>
        <v>0</v>
      </c>
      <c r="BF814" s="145">
        <f t="shared" si="155"/>
        <v>0</v>
      </c>
      <c r="BG814" s="145">
        <f t="shared" si="156"/>
        <v>0</v>
      </c>
      <c r="BH814" s="145">
        <f t="shared" si="157"/>
        <v>0</v>
      </c>
      <c r="BI814" s="145">
        <f t="shared" si="158"/>
        <v>0</v>
      </c>
      <c r="BJ814" s="14" t="s">
        <v>146</v>
      </c>
      <c r="BK814" s="145">
        <f t="shared" si="159"/>
        <v>0</v>
      </c>
      <c r="BL814" s="14" t="s">
        <v>145</v>
      </c>
      <c r="BM814" s="144" t="s">
        <v>1488</v>
      </c>
    </row>
    <row r="815" spans="1:65" s="12" customFormat="1" ht="23" customHeight="1">
      <c r="B815" s="169"/>
      <c r="C815" s="170"/>
      <c r="D815" s="171" t="s">
        <v>68</v>
      </c>
      <c r="E815" s="172" t="s">
        <v>421</v>
      </c>
      <c r="F815" s="172" t="s">
        <v>422</v>
      </c>
      <c r="G815" s="170"/>
      <c r="H815" s="170"/>
      <c r="I815" s="170"/>
      <c r="J815" s="173">
        <f>BK815</f>
        <v>0</v>
      </c>
      <c r="L815" s="127"/>
      <c r="M815" s="131"/>
      <c r="N815" s="132"/>
      <c r="O815" s="132"/>
      <c r="P815" s="133">
        <f>SUM(P816:P825)</f>
        <v>0</v>
      </c>
      <c r="Q815" s="132"/>
      <c r="R815" s="133">
        <f>SUM(R816:R825)</f>
        <v>0</v>
      </c>
      <c r="S815" s="132"/>
      <c r="T815" s="134">
        <f>SUM(T816:T825)</f>
        <v>0</v>
      </c>
      <c r="AR815" s="128" t="s">
        <v>77</v>
      </c>
      <c r="AT815" s="135" t="s">
        <v>68</v>
      </c>
      <c r="AU815" s="135" t="s">
        <v>77</v>
      </c>
      <c r="AY815" s="128" t="s">
        <v>136</v>
      </c>
      <c r="BK815" s="136">
        <f>SUM(BK816:BK825)</f>
        <v>0</v>
      </c>
    </row>
    <row r="816" spans="1:65" s="2" customFormat="1" ht="24.25" customHeight="1">
      <c r="A816" s="26"/>
      <c r="B816" s="156"/>
      <c r="C816" s="157" t="s">
        <v>1489</v>
      </c>
      <c r="D816" s="157" t="s">
        <v>141</v>
      </c>
      <c r="E816" s="158" t="s">
        <v>424</v>
      </c>
      <c r="F816" s="159" t="s">
        <v>425</v>
      </c>
      <c r="G816" s="160" t="s">
        <v>198</v>
      </c>
      <c r="H816" s="161">
        <v>823.16600000000005</v>
      </c>
      <c r="I816" s="162"/>
      <c r="J816" s="162">
        <f t="shared" ref="J816:J825" si="160">ROUND(I816*H816,2)</f>
        <v>0</v>
      </c>
      <c r="K816" s="139"/>
      <c r="L816" s="27"/>
      <c r="M816" s="140" t="s">
        <v>1</v>
      </c>
      <c r="N816" s="141" t="s">
        <v>35</v>
      </c>
      <c r="O816" s="142">
        <v>0</v>
      </c>
      <c r="P816" s="142">
        <f t="shared" ref="P816:P825" si="161">O816*H816</f>
        <v>0</v>
      </c>
      <c r="Q816" s="142">
        <v>0</v>
      </c>
      <c r="R816" s="142">
        <f t="shared" ref="R816:R825" si="162">Q816*H816</f>
        <v>0</v>
      </c>
      <c r="S816" s="142">
        <v>0</v>
      </c>
      <c r="T816" s="143">
        <f t="shared" ref="T816:T825" si="163">S816*H816</f>
        <v>0</v>
      </c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R816" s="144" t="s">
        <v>145</v>
      </c>
      <c r="AT816" s="144" t="s">
        <v>141</v>
      </c>
      <c r="AU816" s="144" t="s">
        <v>146</v>
      </c>
      <c r="AY816" s="14" t="s">
        <v>136</v>
      </c>
      <c r="BE816" s="145">
        <f t="shared" ref="BE816:BE825" si="164">IF(N816="základná",J816,0)</f>
        <v>0</v>
      </c>
      <c r="BF816" s="145">
        <f t="shared" ref="BF816:BF825" si="165">IF(N816="znížená",J816,0)</f>
        <v>0</v>
      </c>
      <c r="BG816" s="145">
        <f t="shared" ref="BG816:BG825" si="166">IF(N816="zákl. prenesená",J816,0)</f>
        <v>0</v>
      </c>
      <c r="BH816" s="145">
        <f t="shared" ref="BH816:BH825" si="167">IF(N816="zníž. prenesená",J816,0)</f>
        <v>0</v>
      </c>
      <c r="BI816" s="145">
        <f t="shared" ref="BI816:BI825" si="168">IF(N816="nulová",J816,0)</f>
        <v>0</v>
      </c>
      <c r="BJ816" s="14" t="s">
        <v>146</v>
      </c>
      <c r="BK816" s="145">
        <f t="shared" ref="BK816:BK825" si="169">ROUND(I816*H816,2)</f>
        <v>0</v>
      </c>
      <c r="BL816" s="14" t="s">
        <v>145</v>
      </c>
      <c r="BM816" s="144" t="s">
        <v>1490</v>
      </c>
    </row>
    <row r="817" spans="1:65" s="2" customFormat="1" ht="24.25" customHeight="1">
      <c r="A817" s="26"/>
      <c r="B817" s="156"/>
      <c r="C817" s="157" t="s">
        <v>1491</v>
      </c>
      <c r="D817" s="157" t="s">
        <v>141</v>
      </c>
      <c r="E817" s="158" t="s">
        <v>428</v>
      </c>
      <c r="F817" s="159" t="s">
        <v>429</v>
      </c>
      <c r="G817" s="160" t="s">
        <v>323</v>
      </c>
      <c r="H817" s="161">
        <v>116</v>
      </c>
      <c r="I817" s="162"/>
      <c r="J817" s="162">
        <f t="shared" si="160"/>
        <v>0</v>
      </c>
      <c r="K817" s="139"/>
      <c r="L817" s="27"/>
      <c r="M817" s="140" t="s">
        <v>1</v>
      </c>
      <c r="N817" s="141" t="s">
        <v>35</v>
      </c>
      <c r="O817" s="142">
        <v>0</v>
      </c>
      <c r="P817" s="142">
        <f t="shared" si="161"/>
        <v>0</v>
      </c>
      <c r="Q817" s="142">
        <v>0</v>
      </c>
      <c r="R817" s="142">
        <f t="shared" si="162"/>
        <v>0</v>
      </c>
      <c r="S817" s="142">
        <v>0</v>
      </c>
      <c r="T817" s="143">
        <f t="shared" si="163"/>
        <v>0</v>
      </c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R817" s="144" t="s">
        <v>145</v>
      </c>
      <c r="AT817" s="144" t="s">
        <v>141</v>
      </c>
      <c r="AU817" s="144" t="s">
        <v>146</v>
      </c>
      <c r="AY817" s="14" t="s">
        <v>136</v>
      </c>
      <c r="BE817" s="145">
        <f t="shared" si="164"/>
        <v>0</v>
      </c>
      <c r="BF817" s="145">
        <f t="shared" si="165"/>
        <v>0</v>
      </c>
      <c r="BG817" s="145">
        <f t="shared" si="166"/>
        <v>0</v>
      </c>
      <c r="BH817" s="145">
        <f t="shared" si="167"/>
        <v>0</v>
      </c>
      <c r="BI817" s="145">
        <f t="shared" si="168"/>
        <v>0</v>
      </c>
      <c r="BJ817" s="14" t="s">
        <v>146</v>
      </c>
      <c r="BK817" s="145">
        <f t="shared" si="169"/>
        <v>0</v>
      </c>
      <c r="BL817" s="14" t="s">
        <v>145</v>
      </c>
      <c r="BM817" s="144" t="s">
        <v>1492</v>
      </c>
    </row>
    <row r="818" spans="1:65" s="2" customFormat="1" ht="16.5" customHeight="1">
      <c r="A818" s="26"/>
      <c r="B818" s="156"/>
      <c r="C818" s="163" t="s">
        <v>1493</v>
      </c>
      <c r="D818" s="163" t="s">
        <v>227</v>
      </c>
      <c r="E818" s="164" t="s">
        <v>432</v>
      </c>
      <c r="F818" s="165" t="s">
        <v>433</v>
      </c>
      <c r="G818" s="166" t="s">
        <v>323</v>
      </c>
      <c r="H818" s="167">
        <v>13</v>
      </c>
      <c r="I818" s="168"/>
      <c r="J818" s="168">
        <f t="shared" si="160"/>
        <v>0</v>
      </c>
      <c r="K818" s="146"/>
      <c r="L818" s="147"/>
      <c r="M818" s="148" t="s">
        <v>1</v>
      </c>
      <c r="N818" s="149" t="s">
        <v>35</v>
      </c>
      <c r="O818" s="142">
        <v>0</v>
      </c>
      <c r="P818" s="142">
        <f t="shared" si="161"/>
        <v>0</v>
      </c>
      <c r="Q818" s="142">
        <v>0</v>
      </c>
      <c r="R818" s="142">
        <f t="shared" si="162"/>
        <v>0</v>
      </c>
      <c r="S818" s="142">
        <v>0</v>
      </c>
      <c r="T818" s="143">
        <f t="shared" si="163"/>
        <v>0</v>
      </c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R818" s="144" t="s">
        <v>168</v>
      </c>
      <c r="AT818" s="144" t="s">
        <v>227</v>
      </c>
      <c r="AU818" s="144" t="s">
        <v>146</v>
      </c>
      <c r="AY818" s="14" t="s">
        <v>136</v>
      </c>
      <c r="BE818" s="145">
        <f t="shared" si="164"/>
        <v>0</v>
      </c>
      <c r="BF818" s="145">
        <f t="shared" si="165"/>
        <v>0</v>
      </c>
      <c r="BG818" s="145">
        <f t="shared" si="166"/>
        <v>0</v>
      </c>
      <c r="BH818" s="145">
        <f t="shared" si="167"/>
        <v>0</v>
      </c>
      <c r="BI818" s="145">
        <f t="shared" si="168"/>
        <v>0</v>
      </c>
      <c r="BJ818" s="14" t="s">
        <v>146</v>
      </c>
      <c r="BK818" s="145">
        <f t="shared" si="169"/>
        <v>0</v>
      </c>
      <c r="BL818" s="14" t="s">
        <v>145</v>
      </c>
      <c r="BM818" s="144" t="s">
        <v>1494</v>
      </c>
    </row>
    <row r="819" spans="1:65" s="2" customFormat="1" ht="16.5" customHeight="1">
      <c r="A819" s="26"/>
      <c r="B819" s="156"/>
      <c r="C819" s="163" t="s">
        <v>1495</v>
      </c>
      <c r="D819" s="163" t="s">
        <v>227</v>
      </c>
      <c r="E819" s="164" t="s">
        <v>436</v>
      </c>
      <c r="F819" s="165" t="s">
        <v>437</v>
      </c>
      <c r="G819" s="166" t="s">
        <v>323</v>
      </c>
      <c r="H819" s="167">
        <v>17</v>
      </c>
      <c r="I819" s="168"/>
      <c r="J819" s="168">
        <f t="shared" si="160"/>
        <v>0</v>
      </c>
      <c r="K819" s="146"/>
      <c r="L819" s="147"/>
      <c r="M819" s="148" t="s">
        <v>1</v>
      </c>
      <c r="N819" s="149" t="s">
        <v>35</v>
      </c>
      <c r="O819" s="142">
        <v>0</v>
      </c>
      <c r="P819" s="142">
        <f t="shared" si="161"/>
        <v>0</v>
      </c>
      <c r="Q819" s="142">
        <v>0</v>
      </c>
      <c r="R819" s="142">
        <f t="shared" si="162"/>
        <v>0</v>
      </c>
      <c r="S819" s="142">
        <v>0</v>
      </c>
      <c r="T819" s="143">
        <f t="shared" si="163"/>
        <v>0</v>
      </c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R819" s="144" t="s">
        <v>168</v>
      </c>
      <c r="AT819" s="144" t="s">
        <v>227</v>
      </c>
      <c r="AU819" s="144" t="s">
        <v>146</v>
      </c>
      <c r="AY819" s="14" t="s">
        <v>136</v>
      </c>
      <c r="BE819" s="145">
        <f t="shared" si="164"/>
        <v>0</v>
      </c>
      <c r="BF819" s="145">
        <f t="shared" si="165"/>
        <v>0</v>
      </c>
      <c r="BG819" s="145">
        <f t="shared" si="166"/>
        <v>0</v>
      </c>
      <c r="BH819" s="145">
        <f t="shared" si="167"/>
        <v>0</v>
      </c>
      <c r="BI819" s="145">
        <f t="shared" si="168"/>
        <v>0</v>
      </c>
      <c r="BJ819" s="14" t="s">
        <v>146</v>
      </c>
      <c r="BK819" s="145">
        <f t="shared" si="169"/>
        <v>0</v>
      </c>
      <c r="BL819" s="14" t="s">
        <v>145</v>
      </c>
      <c r="BM819" s="144" t="s">
        <v>1496</v>
      </c>
    </row>
    <row r="820" spans="1:65" s="2" customFormat="1" ht="16.5" customHeight="1">
      <c r="A820" s="26"/>
      <c r="B820" s="156"/>
      <c r="C820" s="163" t="s">
        <v>1497</v>
      </c>
      <c r="D820" s="163" t="s">
        <v>227</v>
      </c>
      <c r="E820" s="164" t="s">
        <v>440</v>
      </c>
      <c r="F820" s="165" t="s">
        <v>441</v>
      </c>
      <c r="G820" s="166" t="s">
        <v>323</v>
      </c>
      <c r="H820" s="167">
        <v>41</v>
      </c>
      <c r="I820" s="168"/>
      <c r="J820" s="168">
        <f t="shared" si="160"/>
        <v>0</v>
      </c>
      <c r="K820" s="146"/>
      <c r="L820" s="147"/>
      <c r="M820" s="148" t="s">
        <v>1</v>
      </c>
      <c r="N820" s="149" t="s">
        <v>35</v>
      </c>
      <c r="O820" s="142">
        <v>0</v>
      </c>
      <c r="P820" s="142">
        <f t="shared" si="161"/>
        <v>0</v>
      </c>
      <c r="Q820" s="142">
        <v>0</v>
      </c>
      <c r="R820" s="142">
        <f t="shared" si="162"/>
        <v>0</v>
      </c>
      <c r="S820" s="142">
        <v>0</v>
      </c>
      <c r="T820" s="143">
        <f t="shared" si="163"/>
        <v>0</v>
      </c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R820" s="144" t="s">
        <v>168</v>
      </c>
      <c r="AT820" s="144" t="s">
        <v>227</v>
      </c>
      <c r="AU820" s="144" t="s">
        <v>146</v>
      </c>
      <c r="AY820" s="14" t="s">
        <v>136</v>
      </c>
      <c r="BE820" s="145">
        <f t="shared" si="164"/>
        <v>0</v>
      </c>
      <c r="BF820" s="145">
        <f t="shared" si="165"/>
        <v>0</v>
      </c>
      <c r="BG820" s="145">
        <f t="shared" si="166"/>
        <v>0</v>
      </c>
      <c r="BH820" s="145">
        <f t="shared" si="167"/>
        <v>0</v>
      </c>
      <c r="BI820" s="145">
        <f t="shared" si="168"/>
        <v>0</v>
      </c>
      <c r="BJ820" s="14" t="s">
        <v>146</v>
      </c>
      <c r="BK820" s="145">
        <f t="shared" si="169"/>
        <v>0</v>
      </c>
      <c r="BL820" s="14" t="s">
        <v>145</v>
      </c>
      <c r="BM820" s="144" t="s">
        <v>1498</v>
      </c>
    </row>
    <row r="821" spans="1:65" s="2" customFormat="1" ht="16.5" customHeight="1">
      <c r="A821" s="26"/>
      <c r="B821" s="156"/>
      <c r="C821" s="163" t="s">
        <v>1499</v>
      </c>
      <c r="D821" s="163" t="s">
        <v>227</v>
      </c>
      <c r="E821" s="164" t="s">
        <v>444</v>
      </c>
      <c r="F821" s="165" t="s">
        <v>445</v>
      </c>
      <c r="G821" s="166" t="s">
        <v>323</v>
      </c>
      <c r="H821" s="167">
        <v>45</v>
      </c>
      <c r="I821" s="168"/>
      <c r="J821" s="168">
        <f t="shared" si="160"/>
        <v>0</v>
      </c>
      <c r="K821" s="146"/>
      <c r="L821" s="147"/>
      <c r="M821" s="148" t="s">
        <v>1</v>
      </c>
      <c r="N821" s="149" t="s">
        <v>35</v>
      </c>
      <c r="O821" s="142">
        <v>0</v>
      </c>
      <c r="P821" s="142">
        <f t="shared" si="161"/>
        <v>0</v>
      </c>
      <c r="Q821" s="142">
        <v>0</v>
      </c>
      <c r="R821" s="142">
        <f t="shared" si="162"/>
        <v>0</v>
      </c>
      <c r="S821" s="142">
        <v>0</v>
      </c>
      <c r="T821" s="143">
        <f t="shared" si="163"/>
        <v>0</v>
      </c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R821" s="144" t="s">
        <v>168</v>
      </c>
      <c r="AT821" s="144" t="s">
        <v>227</v>
      </c>
      <c r="AU821" s="144" t="s">
        <v>146</v>
      </c>
      <c r="AY821" s="14" t="s">
        <v>136</v>
      </c>
      <c r="BE821" s="145">
        <f t="shared" si="164"/>
        <v>0</v>
      </c>
      <c r="BF821" s="145">
        <f t="shared" si="165"/>
        <v>0</v>
      </c>
      <c r="BG821" s="145">
        <f t="shared" si="166"/>
        <v>0</v>
      </c>
      <c r="BH821" s="145">
        <f t="shared" si="167"/>
        <v>0</v>
      </c>
      <c r="BI821" s="145">
        <f t="shared" si="168"/>
        <v>0</v>
      </c>
      <c r="BJ821" s="14" t="s">
        <v>146</v>
      </c>
      <c r="BK821" s="145">
        <f t="shared" si="169"/>
        <v>0</v>
      </c>
      <c r="BL821" s="14" t="s">
        <v>145</v>
      </c>
      <c r="BM821" s="144" t="s">
        <v>1500</v>
      </c>
    </row>
    <row r="822" spans="1:65" s="2" customFormat="1" ht="24.25" customHeight="1">
      <c r="A822" s="26"/>
      <c r="B822" s="156"/>
      <c r="C822" s="157" t="s">
        <v>1501</v>
      </c>
      <c r="D822" s="157" t="s">
        <v>141</v>
      </c>
      <c r="E822" s="158" t="s">
        <v>448</v>
      </c>
      <c r="F822" s="159" t="s">
        <v>449</v>
      </c>
      <c r="G822" s="160" t="s">
        <v>323</v>
      </c>
      <c r="H822" s="161">
        <v>38</v>
      </c>
      <c r="I822" s="162"/>
      <c r="J822" s="162">
        <f t="shared" si="160"/>
        <v>0</v>
      </c>
      <c r="K822" s="139"/>
      <c r="L822" s="27"/>
      <c r="M822" s="140" t="s">
        <v>1</v>
      </c>
      <c r="N822" s="141" t="s">
        <v>35</v>
      </c>
      <c r="O822" s="142">
        <v>0</v>
      </c>
      <c r="P822" s="142">
        <f t="shared" si="161"/>
        <v>0</v>
      </c>
      <c r="Q822" s="142">
        <v>0</v>
      </c>
      <c r="R822" s="142">
        <f t="shared" si="162"/>
        <v>0</v>
      </c>
      <c r="S822" s="142">
        <v>0</v>
      </c>
      <c r="T822" s="143">
        <f t="shared" si="163"/>
        <v>0</v>
      </c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R822" s="144" t="s">
        <v>145</v>
      </c>
      <c r="AT822" s="144" t="s">
        <v>141</v>
      </c>
      <c r="AU822" s="144" t="s">
        <v>146</v>
      </c>
      <c r="AY822" s="14" t="s">
        <v>136</v>
      </c>
      <c r="BE822" s="145">
        <f t="shared" si="164"/>
        <v>0</v>
      </c>
      <c r="BF822" s="145">
        <f t="shared" si="165"/>
        <v>0</v>
      </c>
      <c r="BG822" s="145">
        <f t="shared" si="166"/>
        <v>0</v>
      </c>
      <c r="BH822" s="145">
        <f t="shared" si="167"/>
        <v>0</v>
      </c>
      <c r="BI822" s="145">
        <f t="shared" si="168"/>
        <v>0</v>
      </c>
      <c r="BJ822" s="14" t="s">
        <v>146</v>
      </c>
      <c r="BK822" s="145">
        <f t="shared" si="169"/>
        <v>0</v>
      </c>
      <c r="BL822" s="14" t="s">
        <v>145</v>
      </c>
      <c r="BM822" s="144" t="s">
        <v>1502</v>
      </c>
    </row>
    <row r="823" spans="1:65" s="2" customFormat="1" ht="16.5" customHeight="1">
      <c r="A823" s="26"/>
      <c r="B823" s="156"/>
      <c r="C823" s="163" t="s">
        <v>1503</v>
      </c>
      <c r="D823" s="163" t="s">
        <v>227</v>
      </c>
      <c r="E823" s="164" t="s">
        <v>452</v>
      </c>
      <c r="F823" s="165" t="s">
        <v>453</v>
      </c>
      <c r="G823" s="166" t="s">
        <v>323</v>
      </c>
      <c r="H823" s="167">
        <v>38</v>
      </c>
      <c r="I823" s="168"/>
      <c r="J823" s="168">
        <f t="shared" si="160"/>
        <v>0</v>
      </c>
      <c r="K823" s="146"/>
      <c r="L823" s="147"/>
      <c r="M823" s="148" t="s">
        <v>1</v>
      </c>
      <c r="N823" s="149" t="s">
        <v>35</v>
      </c>
      <c r="O823" s="142">
        <v>0</v>
      </c>
      <c r="P823" s="142">
        <f t="shared" si="161"/>
        <v>0</v>
      </c>
      <c r="Q823" s="142">
        <v>0</v>
      </c>
      <c r="R823" s="142">
        <f t="shared" si="162"/>
        <v>0</v>
      </c>
      <c r="S823" s="142">
        <v>0</v>
      </c>
      <c r="T823" s="143">
        <f t="shared" si="163"/>
        <v>0</v>
      </c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R823" s="144" t="s">
        <v>168</v>
      </c>
      <c r="AT823" s="144" t="s">
        <v>227</v>
      </c>
      <c r="AU823" s="144" t="s">
        <v>146</v>
      </c>
      <c r="AY823" s="14" t="s">
        <v>136</v>
      </c>
      <c r="BE823" s="145">
        <f t="shared" si="164"/>
        <v>0</v>
      </c>
      <c r="BF823" s="145">
        <f t="shared" si="165"/>
        <v>0</v>
      </c>
      <c r="BG823" s="145">
        <f t="shared" si="166"/>
        <v>0</v>
      </c>
      <c r="BH823" s="145">
        <f t="shared" si="167"/>
        <v>0</v>
      </c>
      <c r="BI823" s="145">
        <f t="shared" si="168"/>
        <v>0</v>
      </c>
      <c r="BJ823" s="14" t="s">
        <v>146</v>
      </c>
      <c r="BK823" s="145">
        <f t="shared" si="169"/>
        <v>0</v>
      </c>
      <c r="BL823" s="14" t="s">
        <v>145</v>
      </c>
      <c r="BM823" s="144" t="s">
        <v>1504</v>
      </c>
    </row>
    <row r="824" spans="1:65" s="2" customFormat="1" ht="24.25" customHeight="1">
      <c r="A824" s="26"/>
      <c r="B824" s="156"/>
      <c r="C824" s="157" t="s">
        <v>1505</v>
      </c>
      <c r="D824" s="157" t="s">
        <v>141</v>
      </c>
      <c r="E824" s="158" t="s">
        <v>460</v>
      </c>
      <c r="F824" s="159" t="s">
        <v>461</v>
      </c>
      <c r="G824" s="160" t="s">
        <v>198</v>
      </c>
      <c r="H824" s="161">
        <v>6.9669999999999996</v>
      </c>
      <c r="I824" s="162"/>
      <c r="J824" s="162">
        <f t="shared" si="160"/>
        <v>0</v>
      </c>
      <c r="K824" s="139"/>
      <c r="L824" s="27"/>
      <c r="M824" s="140" t="s">
        <v>1</v>
      </c>
      <c r="N824" s="141" t="s">
        <v>35</v>
      </c>
      <c r="O824" s="142">
        <v>0</v>
      </c>
      <c r="P824" s="142">
        <f t="shared" si="161"/>
        <v>0</v>
      </c>
      <c r="Q824" s="142">
        <v>0</v>
      </c>
      <c r="R824" s="142">
        <f t="shared" si="162"/>
        <v>0</v>
      </c>
      <c r="S824" s="142">
        <v>0</v>
      </c>
      <c r="T824" s="143">
        <f t="shared" si="163"/>
        <v>0</v>
      </c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R824" s="144" t="s">
        <v>145</v>
      </c>
      <c r="AT824" s="144" t="s">
        <v>141</v>
      </c>
      <c r="AU824" s="144" t="s">
        <v>146</v>
      </c>
      <c r="AY824" s="14" t="s">
        <v>136</v>
      </c>
      <c r="BE824" s="145">
        <f t="shared" si="164"/>
        <v>0</v>
      </c>
      <c r="BF824" s="145">
        <f t="shared" si="165"/>
        <v>0</v>
      </c>
      <c r="BG824" s="145">
        <f t="shared" si="166"/>
        <v>0</v>
      </c>
      <c r="BH824" s="145">
        <f t="shared" si="167"/>
        <v>0</v>
      </c>
      <c r="BI824" s="145">
        <f t="shared" si="168"/>
        <v>0</v>
      </c>
      <c r="BJ824" s="14" t="s">
        <v>146</v>
      </c>
      <c r="BK824" s="145">
        <f t="shared" si="169"/>
        <v>0</v>
      </c>
      <c r="BL824" s="14" t="s">
        <v>145</v>
      </c>
      <c r="BM824" s="144" t="s">
        <v>1506</v>
      </c>
    </row>
    <row r="825" spans="1:65" s="2" customFormat="1" ht="33" customHeight="1">
      <c r="A825" s="26"/>
      <c r="B825" s="156"/>
      <c r="C825" s="157" t="s">
        <v>1507</v>
      </c>
      <c r="D825" s="157" t="s">
        <v>141</v>
      </c>
      <c r="E825" s="158" t="s">
        <v>464</v>
      </c>
      <c r="F825" s="159" t="s">
        <v>465</v>
      </c>
      <c r="G825" s="160" t="s">
        <v>144</v>
      </c>
      <c r="H825" s="161">
        <v>12.554</v>
      </c>
      <c r="I825" s="162"/>
      <c r="J825" s="162">
        <f t="shared" si="160"/>
        <v>0</v>
      </c>
      <c r="K825" s="139"/>
      <c r="L825" s="27"/>
      <c r="M825" s="140" t="s">
        <v>1</v>
      </c>
      <c r="N825" s="141" t="s">
        <v>35</v>
      </c>
      <c r="O825" s="142">
        <v>0</v>
      </c>
      <c r="P825" s="142">
        <f t="shared" si="161"/>
        <v>0</v>
      </c>
      <c r="Q825" s="142">
        <v>0</v>
      </c>
      <c r="R825" s="142">
        <f t="shared" si="162"/>
        <v>0</v>
      </c>
      <c r="S825" s="142">
        <v>0</v>
      </c>
      <c r="T825" s="143">
        <f t="shared" si="163"/>
        <v>0</v>
      </c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R825" s="144" t="s">
        <v>145</v>
      </c>
      <c r="AT825" s="144" t="s">
        <v>141</v>
      </c>
      <c r="AU825" s="144" t="s">
        <v>146</v>
      </c>
      <c r="AY825" s="14" t="s">
        <v>136</v>
      </c>
      <c r="BE825" s="145">
        <f t="shared" si="164"/>
        <v>0</v>
      </c>
      <c r="BF825" s="145">
        <f t="shared" si="165"/>
        <v>0</v>
      </c>
      <c r="BG825" s="145">
        <f t="shared" si="166"/>
        <v>0</v>
      </c>
      <c r="BH825" s="145">
        <f t="shared" si="167"/>
        <v>0</v>
      </c>
      <c r="BI825" s="145">
        <f t="shared" si="168"/>
        <v>0</v>
      </c>
      <c r="BJ825" s="14" t="s">
        <v>146</v>
      </c>
      <c r="BK825" s="145">
        <f t="shared" si="169"/>
        <v>0</v>
      </c>
      <c r="BL825" s="14" t="s">
        <v>145</v>
      </c>
      <c r="BM825" s="144" t="s">
        <v>1508</v>
      </c>
    </row>
    <row r="826" spans="1:65" s="12" customFormat="1" ht="23" customHeight="1">
      <c r="B826" s="169"/>
      <c r="C826" s="170"/>
      <c r="D826" s="171" t="s">
        <v>68</v>
      </c>
      <c r="E826" s="172" t="s">
        <v>479</v>
      </c>
      <c r="F826" s="172" t="s">
        <v>480</v>
      </c>
      <c r="G826" s="170"/>
      <c r="H826" s="170"/>
      <c r="I826" s="170"/>
      <c r="J826" s="173">
        <f>BK826</f>
        <v>0</v>
      </c>
      <c r="L826" s="127"/>
      <c r="M826" s="131"/>
      <c r="N826" s="132"/>
      <c r="O826" s="132"/>
      <c r="P826" s="133">
        <f>SUM(P827:P839)</f>
        <v>0</v>
      </c>
      <c r="Q826" s="132"/>
      <c r="R826" s="133">
        <f>SUM(R827:R839)</f>
        <v>0</v>
      </c>
      <c r="S826" s="132"/>
      <c r="T826" s="134">
        <f>SUM(T827:T839)</f>
        <v>0</v>
      </c>
      <c r="AR826" s="128" t="s">
        <v>77</v>
      </c>
      <c r="AT826" s="135" t="s">
        <v>68</v>
      </c>
      <c r="AU826" s="135" t="s">
        <v>77</v>
      </c>
      <c r="AY826" s="128" t="s">
        <v>136</v>
      </c>
      <c r="BK826" s="136">
        <f>SUM(BK827:BK839)</f>
        <v>0</v>
      </c>
    </row>
    <row r="827" spans="1:65" s="2" customFormat="1" ht="33" customHeight="1">
      <c r="A827" s="26"/>
      <c r="B827" s="156"/>
      <c r="C827" s="157" t="s">
        <v>1509</v>
      </c>
      <c r="D827" s="157" t="s">
        <v>141</v>
      </c>
      <c r="E827" s="158" t="s">
        <v>482</v>
      </c>
      <c r="F827" s="159" t="s">
        <v>483</v>
      </c>
      <c r="G827" s="160" t="s">
        <v>144</v>
      </c>
      <c r="H827" s="161">
        <v>121.5</v>
      </c>
      <c r="I827" s="162"/>
      <c r="J827" s="162">
        <f t="shared" ref="J827:J839" si="170">ROUND(I827*H827,2)</f>
        <v>0</v>
      </c>
      <c r="K827" s="139"/>
      <c r="L827" s="27"/>
      <c r="M827" s="140" t="s">
        <v>1</v>
      </c>
      <c r="N827" s="141" t="s">
        <v>35</v>
      </c>
      <c r="O827" s="142">
        <v>0</v>
      </c>
      <c r="P827" s="142">
        <f t="shared" ref="P827:P839" si="171">O827*H827</f>
        <v>0</v>
      </c>
      <c r="Q827" s="142">
        <v>0</v>
      </c>
      <c r="R827" s="142">
        <f t="shared" ref="R827:R839" si="172">Q827*H827</f>
        <v>0</v>
      </c>
      <c r="S827" s="142">
        <v>0</v>
      </c>
      <c r="T827" s="143">
        <f t="shared" ref="T827:T839" si="173">S827*H827</f>
        <v>0</v>
      </c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R827" s="144" t="s">
        <v>145</v>
      </c>
      <c r="AT827" s="144" t="s">
        <v>141</v>
      </c>
      <c r="AU827" s="144" t="s">
        <v>146</v>
      </c>
      <c r="AY827" s="14" t="s">
        <v>136</v>
      </c>
      <c r="BE827" s="145">
        <f t="shared" ref="BE827:BE839" si="174">IF(N827="základná",J827,0)</f>
        <v>0</v>
      </c>
      <c r="BF827" s="145">
        <f t="shared" ref="BF827:BF839" si="175">IF(N827="znížená",J827,0)</f>
        <v>0</v>
      </c>
      <c r="BG827" s="145">
        <f t="shared" ref="BG827:BG839" si="176">IF(N827="zákl. prenesená",J827,0)</f>
        <v>0</v>
      </c>
      <c r="BH827" s="145">
        <f t="shared" ref="BH827:BH839" si="177">IF(N827="zníž. prenesená",J827,0)</f>
        <v>0</v>
      </c>
      <c r="BI827" s="145">
        <f t="shared" ref="BI827:BI839" si="178">IF(N827="nulová",J827,0)</f>
        <v>0</v>
      </c>
      <c r="BJ827" s="14" t="s">
        <v>146</v>
      </c>
      <c r="BK827" s="145">
        <f t="shared" ref="BK827:BK839" si="179">ROUND(I827*H827,2)</f>
        <v>0</v>
      </c>
      <c r="BL827" s="14" t="s">
        <v>145</v>
      </c>
      <c r="BM827" s="144" t="s">
        <v>1510</v>
      </c>
    </row>
    <row r="828" spans="1:65" s="2" customFormat="1" ht="33" customHeight="1">
      <c r="A828" s="26"/>
      <c r="B828" s="156"/>
      <c r="C828" s="157" t="s">
        <v>1511</v>
      </c>
      <c r="D828" s="157" t="s">
        <v>141</v>
      </c>
      <c r="E828" s="158" t="s">
        <v>486</v>
      </c>
      <c r="F828" s="159" t="s">
        <v>487</v>
      </c>
      <c r="G828" s="160" t="s">
        <v>144</v>
      </c>
      <c r="H828" s="161">
        <v>6182.4160000000002</v>
      </c>
      <c r="I828" s="162"/>
      <c r="J828" s="162">
        <f t="shared" si="170"/>
        <v>0</v>
      </c>
      <c r="K828" s="139"/>
      <c r="L828" s="27"/>
      <c r="M828" s="140" t="s">
        <v>1</v>
      </c>
      <c r="N828" s="141" t="s">
        <v>35</v>
      </c>
      <c r="O828" s="142">
        <v>0</v>
      </c>
      <c r="P828" s="142">
        <f t="shared" si="171"/>
        <v>0</v>
      </c>
      <c r="Q828" s="142">
        <v>0</v>
      </c>
      <c r="R828" s="142">
        <f t="shared" si="172"/>
        <v>0</v>
      </c>
      <c r="S828" s="142">
        <v>0</v>
      </c>
      <c r="T828" s="143">
        <f t="shared" si="173"/>
        <v>0</v>
      </c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R828" s="144" t="s">
        <v>145</v>
      </c>
      <c r="AT828" s="144" t="s">
        <v>141</v>
      </c>
      <c r="AU828" s="144" t="s">
        <v>146</v>
      </c>
      <c r="AY828" s="14" t="s">
        <v>136</v>
      </c>
      <c r="BE828" s="145">
        <f t="shared" si="174"/>
        <v>0</v>
      </c>
      <c r="BF828" s="145">
        <f t="shared" si="175"/>
        <v>0</v>
      </c>
      <c r="BG828" s="145">
        <f t="shared" si="176"/>
        <v>0</v>
      </c>
      <c r="BH828" s="145">
        <f t="shared" si="177"/>
        <v>0</v>
      </c>
      <c r="BI828" s="145">
        <f t="shared" si="178"/>
        <v>0</v>
      </c>
      <c r="BJ828" s="14" t="s">
        <v>146</v>
      </c>
      <c r="BK828" s="145">
        <f t="shared" si="179"/>
        <v>0</v>
      </c>
      <c r="BL828" s="14" t="s">
        <v>145</v>
      </c>
      <c r="BM828" s="144" t="s">
        <v>1512</v>
      </c>
    </row>
    <row r="829" spans="1:65" s="2" customFormat="1" ht="24.25" customHeight="1">
      <c r="A829" s="26"/>
      <c r="B829" s="156"/>
      <c r="C829" s="157" t="s">
        <v>1513</v>
      </c>
      <c r="D829" s="157" t="s">
        <v>141</v>
      </c>
      <c r="E829" s="158" t="s">
        <v>490</v>
      </c>
      <c r="F829" s="159" t="s">
        <v>491</v>
      </c>
      <c r="G829" s="160" t="s">
        <v>144</v>
      </c>
      <c r="H829" s="161">
        <v>224</v>
      </c>
      <c r="I829" s="162"/>
      <c r="J829" s="162">
        <f t="shared" si="170"/>
        <v>0</v>
      </c>
      <c r="K829" s="139"/>
      <c r="L829" s="27"/>
      <c r="M829" s="140" t="s">
        <v>1</v>
      </c>
      <c r="N829" s="141" t="s">
        <v>35</v>
      </c>
      <c r="O829" s="142">
        <v>0</v>
      </c>
      <c r="P829" s="142">
        <f t="shared" si="171"/>
        <v>0</v>
      </c>
      <c r="Q829" s="142">
        <v>0</v>
      </c>
      <c r="R829" s="142">
        <f t="shared" si="172"/>
        <v>0</v>
      </c>
      <c r="S829" s="142">
        <v>0</v>
      </c>
      <c r="T829" s="143">
        <f t="shared" si="173"/>
        <v>0</v>
      </c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R829" s="144" t="s">
        <v>145</v>
      </c>
      <c r="AT829" s="144" t="s">
        <v>141</v>
      </c>
      <c r="AU829" s="144" t="s">
        <v>146</v>
      </c>
      <c r="AY829" s="14" t="s">
        <v>136</v>
      </c>
      <c r="BE829" s="145">
        <f t="shared" si="174"/>
        <v>0</v>
      </c>
      <c r="BF829" s="145">
        <f t="shared" si="175"/>
        <v>0</v>
      </c>
      <c r="BG829" s="145">
        <f t="shared" si="176"/>
        <v>0</v>
      </c>
      <c r="BH829" s="145">
        <f t="shared" si="177"/>
        <v>0</v>
      </c>
      <c r="BI829" s="145">
        <f t="shared" si="178"/>
        <v>0</v>
      </c>
      <c r="BJ829" s="14" t="s">
        <v>146</v>
      </c>
      <c r="BK829" s="145">
        <f t="shared" si="179"/>
        <v>0</v>
      </c>
      <c r="BL829" s="14" t="s">
        <v>145</v>
      </c>
      <c r="BM829" s="144" t="s">
        <v>1514</v>
      </c>
    </row>
    <row r="830" spans="1:65" s="2" customFormat="1" ht="33" customHeight="1">
      <c r="A830" s="26"/>
      <c r="B830" s="156"/>
      <c r="C830" s="157" t="s">
        <v>1515</v>
      </c>
      <c r="D830" s="157" t="s">
        <v>141</v>
      </c>
      <c r="E830" s="158" t="s">
        <v>494</v>
      </c>
      <c r="F830" s="159" t="s">
        <v>495</v>
      </c>
      <c r="G830" s="160" t="s">
        <v>144</v>
      </c>
      <c r="H830" s="161">
        <v>12981.995999999999</v>
      </c>
      <c r="I830" s="162"/>
      <c r="J830" s="162">
        <f t="shared" si="170"/>
        <v>0</v>
      </c>
      <c r="K830" s="139"/>
      <c r="L830" s="27"/>
      <c r="M830" s="140" t="s">
        <v>1</v>
      </c>
      <c r="N830" s="141" t="s">
        <v>35</v>
      </c>
      <c r="O830" s="142">
        <v>0</v>
      </c>
      <c r="P830" s="142">
        <f t="shared" si="171"/>
        <v>0</v>
      </c>
      <c r="Q830" s="142">
        <v>0</v>
      </c>
      <c r="R830" s="142">
        <f t="shared" si="172"/>
        <v>0</v>
      </c>
      <c r="S830" s="142">
        <v>0</v>
      </c>
      <c r="T830" s="143">
        <f t="shared" si="173"/>
        <v>0</v>
      </c>
      <c r="U830" s="26"/>
      <c r="V830" s="153"/>
      <c r="W830" s="26"/>
      <c r="X830" s="26"/>
      <c r="Y830" s="26"/>
      <c r="Z830" s="26"/>
      <c r="AA830" s="26"/>
      <c r="AB830" s="26"/>
      <c r="AC830" s="26"/>
      <c r="AD830" s="26"/>
      <c r="AE830" s="26"/>
      <c r="AR830" s="144" t="s">
        <v>145</v>
      </c>
      <c r="AT830" s="144" t="s">
        <v>141</v>
      </c>
      <c r="AU830" s="144" t="s">
        <v>146</v>
      </c>
      <c r="AY830" s="14" t="s">
        <v>136</v>
      </c>
      <c r="BE830" s="145">
        <f t="shared" si="174"/>
        <v>0</v>
      </c>
      <c r="BF830" s="145">
        <f t="shared" si="175"/>
        <v>0</v>
      </c>
      <c r="BG830" s="145">
        <f t="shared" si="176"/>
        <v>0</v>
      </c>
      <c r="BH830" s="145">
        <f t="shared" si="177"/>
        <v>0</v>
      </c>
      <c r="BI830" s="145">
        <f t="shared" si="178"/>
        <v>0</v>
      </c>
      <c r="BJ830" s="14" t="s">
        <v>146</v>
      </c>
      <c r="BK830" s="145">
        <f t="shared" si="179"/>
        <v>0</v>
      </c>
      <c r="BL830" s="14" t="s">
        <v>145</v>
      </c>
      <c r="BM830" s="144" t="s">
        <v>1516</v>
      </c>
    </row>
    <row r="831" spans="1:65" s="2" customFormat="1" ht="24.25" customHeight="1">
      <c r="A831" s="26"/>
      <c r="B831" s="156"/>
      <c r="C831" s="157" t="s">
        <v>1517</v>
      </c>
      <c r="D831" s="157" t="s">
        <v>141</v>
      </c>
      <c r="E831" s="158" t="s">
        <v>498</v>
      </c>
      <c r="F831" s="159" t="s">
        <v>499</v>
      </c>
      <c r="G831" s="160" t="s">
        <v>144</v>
      </c>
      <c r="H831" s="161">
        <v>6847.55</v>
      </c>
      <c r="I831" s="162"/>
      <c r="J831" s="162">
        <f t="shared" si="170"/>
        <v>0</v>
      </c>
      <c r="K831" s="139"/>
      <c r="L831" s="27"/>
      <c r="M831" s="140" t="s">
        <v>1</v>
      </c>
      <c r="N831" s="141" t="s">
        <v>35</v>
      </c>
      <c r="O831" s="142">
        <v>0</v>
      </c>
      <c r="P831" s="142">
        <f t="shared" si="171"/>
        <v>0</v>
      </c>
      <c r="Q831" s="142">
        <v>0</v>
      </c>
      <c r="R831" s="142">
        <f t="shared" si="172"/>
        <v>0</v>
      </c>
      <c r="S831" s="142">
        <v>0</v>
      </c>
      <c r="T831" s="143">
        <f t="shared" si="173"/>
        <v>0</v>
      </c>
      <c r="U831" s="26"/>
      <c r="V831" s="152"/>
      <c r="W831" s="26"/>
      <c r="X831" s="26"/>
      <c r="Y831" s="26"/>
      <c r="Z831" s="26"/>
      <c r="AA831" s="26"/>
      <c r="AB831" s="26"/>
      <c r="AC831" s="26"/>
      <c r="AD831" s="26"/>
      <c r="AE831" s="26"/>
      <c r="AR831" s="144" t="s">
        <v>145</v>
      </c>
      <c r="AT831" s="144" t="s">
        <v>141</v>
      </c>
      <c r="AU831" s="144" t="s">
        <v>146</v>
      </c>
      <c r="AY831" s="14" t="s">
        <v>136</v>
      </c>
      <c r="BE831" s="145">
        <f t="shared" si="174"/>
        <v>0</v>
      </c>
      <c r="BF831" s="145">
        <f t="shared" si="175"/>
        <v>0</v>
      </c>
      <c r="BG831" s="145">
        <f t="shared" si="176"/>
        <v>0</v>
      </c>
      <c r="BH831" s="145">
        <f t="shared" si="177"/>
        <v>0</v>
      </c>
      <c r="BI831" s="145">
        <f t="shared" si="178"/>
        <v>0</v>
      </c>
      <c r="BJ831" s="14" t="s">
        <v>146</v>
      </c>
      <c r="BK831" s="145">
        <f t="shared" si="179"/>
        <v>0</v>
      </c>
      <c r="BL831" s="14" t="s">
        <v>145</v>
      </c>
      <c r="BM831" s="144" t="s">
        <v>1518</v>
      </c>
    </row>
    <row r="832" spans="1:65" s="2" customFormat="1" ht="38" customHeight="1">
      <c r="A832" s="26"/>
      <c r="B832" s="156"/>
      <c r="C832" s="157" t="s">
        <v>1519</v>
      </c>
      <c r="D832" s="157" t="s">
        <v>141</v>
      </c>
      <c r="E832" s="158" t="s">
        <v>502</v>
      </c>
      <c r="F832" s="159" t="s">
        <v>503</v>
      </c>
      <c r="G832" s="160" t="s">
        <v>144</v>
      </c>
      <c r="H832" s="161">
        <v>62.4</v>
      </c>
      <c r="I832" s="162"/>
      <c r="J832" s="162">
        <f t="shared" si="170"/>
        <v>0</v>
      </c>
      <c r="K832" s="139"/>
      <c r="L832" s="27"/>
      <c r="M832" s="140" t="s">
        <v>1</v>
      </c>
      <c r="N832" s="141" t="s">
        <v>35</v>
      </c>
      <c r="O832" s="142">
        <v>0</v>
      </c>
      <c r="P832" s="142">
        <f t="shared" si="171"/>
        <v>0</v>
      </c>
      <c r="Q832" s="142">
        <v>0</v>
      </c>
      <c r="R832" s="142">
        <f t="shared" si="172"/>
        <v>0</v>
      </c>
      <c r="S832" s="142">
        <v>0</v>
      </c>
      <c r="T832" s="143">
        <f t="shared" si="173"/>
        <v>0</v>
      </c>
      <c r="U832" s="26"/>
      <c r="V832" s="231"/>
      <c r="W832" s="26"/>
      <c r="X832" s="26"/>
      <c r="Y832" s="26"/>
      <c r="Z832" s="26"/>
      <c r="AA832" s="26"/>
      <c r="AB832" s="26"/>
      <c r="AC832" s="26"/>
      <c r="AD832" s="26"/>
      <c r="AE832" s="26"/>
      <c r="AR832" s="144" t="s">
        <v>145</v>
      </c>
      <c r="AT832" s="144" t="s">
        <v>141</v>
      </c>
      <c r="AU832" s="144" t="s">
        <v>146</v>
      </c>
      <c r="AY832" s="14" t="s">
        <v>136</v>
      </c>
      <c r="BE832" s="145">
        <f t="shared" si="174"/>
        <v>0</v>
      </c>
      <c r="BF832" s="145">
        <f t="shared" si="175"/>
        <v>0</v>
      </c>
      <c r="BG832" s="145">
        <f t="shared" si="176"/>
        <v>0</v>
      </c>
      <c r="BH832" s="145">
        <f t="shared" si="177"/>
        <v>0</v>
      </c>
      <c r="BI832" s="145">
        <f t="shared" si="178"/>
        <v>0</v>
      </c>
      <c r="BJ832" s="14" t="s">
        <v>146</v>
      </c>
      <c r="BK832" s="145">
        <f t="shared" si="179"/>
        <v>0</v>
      </c>
      <c r="BL832" s="14" t="s">
        <v>145</v>
      </c>
      <c r="BM832" s="144" t="s">
        <v>1520</v>
      </c>
    </row>
    <row r="833" spans="1:65" s="2" customFormat="1" ht="24.25" customHeight="1">
      <c r="A833" s="26"/>
      <c r="B833" s="156"/>
      <c r="C833" s="163" t="s">
        <v>1521</v>
      </c>
      <c r="D833" s="163" t="s">
        <v>227</v>
      </c>
      <c r="E833" s="164" t="s">
        <v>506</v>
      </c>
      <c r="F833" s="165" t="s">
        <v>507</v>
      </c>
      <c r="G833" s="166" t="s">
        <v>144</v>
      </c>
      <c r="H833" s="167">
        <v>6072.0159999999996</v>
      </c>
      <c r="I833" s="168"/>
      <c r="J833" s="168">
        <f t="shared" si="170"/>
        <v>0</v>
      </c>
      <c r="K833" s="146"/>
      <c r="L833" s="147"/>
      <c r="M833" s="148" t="s">
        <v>1</v>
      </c>
      <c r="N833" s="149" t="s">
        <v>35</v>
      </c>
      <c r="O833" s="142">
        <v>0</v>
      </c>
      <c r="P833" s="142">
        <f t="shared" si="171"/>
        <v>0</v>
      </c>
      <c r="Q833" s="142">
        <v>0</v>
      </c>
      <c r="R833" s="142">
        <f t="shared" si="172"/>
        <v>0</v>
      </c>
      <c r="S833" s="142">
        <v>0</v>
      </c>
      <c r="T833" s="143">
        <f t="shared" si="173"/>
        <v>0</v>
      </c>
      <c r="U833" s="26"/>
      <c r="V833" s="231"/>
      <c r="W833" s="26"/>
      <c r="X833" s="26"/>
      <c r="Y833" s="26"/>
      <c r="Z833" s="26"/>
      <c r="AA833" s="26"/>
      <c r="AB833" s="26"/>
      <c r="AC833" s="26"/>
      <c r="AD833" s="26"/>
      <c r="AE833" s="26"/>
      <c r="AR833" s="144" t="s">
        <v>168</v>
      </c>
      <c r="AT833" s="144" t="s">
        <v>227</v>
      </c>
      <c r="AU833" s="144" t="s">
        <v>146</v>
      </c>
      <c r="AY833" s="14" t="s">
        <v>136</v>
      </c>
      <c r="BE833" s="145">
        <f t="shared" si="174"/>
        <v>0</v>
      </c>
      <c r="BF833" s="145">
        <f t="shared" si="175"/>
        <v>0</v>
      </c>
      <c r="BG833" s="145">
        <f t="shared" si="176"/>
        <v>0</v>
      </c>
      <c r="BH833" s="145">
        <f t="shared" si="177"/>
        <v>0</v>
      </c>
      <c r="BI833" s="145">
        <f t="shared" si="178"/>
        <v>0</v>
      </c>
      <c r="BJ833" s="14" t="s">
        <v>146</v>
      </c>
      <c r="BK833" s="145">
        <f t="shared" si="179"/>
        <v>0</v>
      </c>
      <c r="BL833" s="14" t="s">
        <v>145</v>
      </c>
      <c r="BM833" s="144" t="s">
        <v>1522</v>
      </c>
    </row>
    <row r="834" spans="1:65" s="2" customFormat="1" ht="24.25" customHeight="1">
      <c r="A834" s="26"/>
      <c r="B834" s="156"/>
      <c r="C834" s="157" t="s">
        <v>1523</v>
      </c>
      <c r="D834" s="157" t="s">
        <v>141</v>
      </c>
      <c r="E834" s="158" t="s">
        <v>510</v>
      </c>
      <c r="F834" s="159" t="s">
        <v>511</v>
      </c>
      <c r="G834" s="160" t="s">
        <v>144</v>
      </c>
      <c r="H834" s="161">
        <v>6134.4160000000002</v>
      </c>
      <c r="I834" s="162"/>
      <c r="J834" s="162">
        <f t="shared" si="170"/>
        <v>0</v>
      </c>
      <c r="K834" s="139"/>
      <c r="L834" s="27"/>
      <c r="M834" s="140" t="s">
        <v>1</v>
      </c>
      <c r="N834" s="141" t="s">
        <v>35</v>
      </c>
      <c r="O834" s="142">
        <v>0</v>
      </c>
      <c r="P834" s="142">
        <f t="shared" si="171"/>
        <v>0</v>
      </c>
      <c r="Q834" s="142">
        <v>0</v>
      </c>
      <c r="R834" s="142">
        <f t="shared" si="172"/>
        <v>0</v>
      </c>
      <c r="S834" s="142">
        <v>0</v>
      </c>
      <c r="T834" s="143">
        <f t="shared" si="173"/>
        <v>0</v>
      </c>
      <c r="U834" s="26"/>
      <c r="V834" s="152"/>
      <c r="W834" s="26"/>
      <c r="X834" s="26"/>
      <c r="Y834" s="26"/>
      <c r="Z834" s="26"/>
      <c r="AA834" s="26"/>
      <c r="AB834" s="26"/>
      <c r="AC834" s="26"/>
      <c r="AD834" s="26"/>
      <c r="AE834" s="26"/>
      <c r="AR834" s="144" t="s">
        <v>145</v>
      </c>
      <c r="AT834" s="144" t="s">
        <v>141</v>
      </c>
      <c r="AU834" s="144" t="s">
        <v>146</v>
      </c>
      <c r="AY834" s="14" t="s">
        <v>136</v>
      </c>
      <c r="BE834" s="145">
        <f t="shared" si="174"/>
        <v>0</v>
      </c>
      <c r="BF834" s="145">
        <f t="shared" si="175"/>
        <v>0</v>
      </c>
      <c r="BG834" s="145">
        <f t="shared" si="176"/>
        <v>0</v>
      </c>
      <c r="BH834" s="145">
        <f t="shared" si="177"/>
        <v>0</v>
      </c>
      <c r="BI834" s="145">
        <f t="shared" si="178"/>
        <v>0</v>
      </c>
      <c r="BJ834" s="14" t="s">
        <v>146</v>
      </c>
      <c r="BK834" s="145">
        <f t="shared" si="179"/>
        <v>0</v>
      </c>
      <c r="BL834" s="14" t="s">
        <v>145</v>
      </c>
      <c r="BM834" s="144" t="s">
        <v>1524</v>
      </c>
    </row>
    <row r="835" spans="1:65" s="2" customFormat="1" ht="24.25" customHeight="1">
      <c r="A835" s="26"/>
      <c r="B835" s="156"/>
      <c r="C835" s="157" t="s">
        <v>1525</v>
      </c>
      <c r="D835" s="157" t="s">
        <v>141</v>
      </c>
      <c r="E835" s="158" t="s">
        <v>514</v>
      </c>
      <c r="F835" s="159" t="s">
        <v>515</v>
      </c>
      <c r="G835" s="160" t="s">
        <v>144</v>
      </c>
      <c r="H835" s="161">
        <v>48</v>
      </c>
      <c r="I835" s="162"/>
      <c r="J835" s="162">
        <f t="shared" si="170"/>
        <v>0</v>
      </c>
      <c r="K835" s="139"/>
      <c r="L835" s="27"/>
      <c r="M835" s="140" t="s">
        <v>1</v>
      </c>
      <c r="N835" s="141" t="s">
        <v>35</v>
      </c>
      <c r="O835" s="142">
        <v>0</v>
      </c>
      <c r="P835" s="142">
        <f t="shared" si="171"/>
        <v>0</v>
      </c>
      <c r="Q835" s="142">
        <v>0</v>
      </c>
      <c r="R835" s="142">
        <f t="shared" si="172"/>
        <v>0</v>
      </c>
      <c r="S835" s="142">
        <v>0</v>
      </c>
      <c r="T835" s="143">
        <f t="shared" si="173"/>
        <v>0</v>
      </c>
      <c r="U835" s="26"/>
      <c r="V835" s="152"/>
      <c r="W835" s="26"/>
      <c r="X835" s="26"/>
      <c r="Y835" s="26"/>
      <c r="Z835" s="26"/>
      <c r="AA835" s="26"/>
      <c r="AB835" s="26"/>
      <c r="AC835" s="26"/>
      <c r="AD835" s="26"/>
      <c r="AE835" s="26"/>
      <c r="AR835" s="144" t="s">
        <v>145</v>
      </c>
      <c r="AT835" s="144" t="s">
        <v>141</v>
      </c>
      <c r="AU835" s="144" t="s">
        <v>146</v>
      </c>
      <c r="AY835" s="14" t="s">
        <v>136</v>
      </c>
      <c r="BE835" s="145">
        <f t="shared" si="174"/>
        <v>0</v>
      </c>
      <c r="BF835" s="145">
        <f t="shared" si="175"/>
        <v>0</v>
      </c>
      <c r="BG835" s="145">
        <f t="shared" si="176"/>
        <v>0</v>
      </c>
      <c r="BH835" s="145">
        <f t="shared" si="177"/>
        <v>0</v>
      </c>
      <c r="BI835" s="145">
        <f t="shared" si="178"/>
        <v>0</v>
      </c>
      <c r="BJ835" s="14" t="s">
        <v>146</v>
      </c>
      <c r="BK835" s="145">
        <f t="shared" si="179"/>
        <v>0</v>
      </c>
      <c r="BL835" s="14" t="s">
        <v>145</v>
      </c>
      <c r="BM835" s="144" t="s">
        <v>1526</v>
      </c>
    </row>
    <row r="836" spans="1:65" s="2" customFormat="1" ht="24.25" customHeight="1">
      <c r="A836" s="26"/>
      <c r="B836" s="156"/>
      <c r="C836" s="157" t="s">
        <v>1527</v>
      </c>
      <c r="D836" s="157" t="s">
        <v>141</v>
      </c>
      <c r="E836" s="158" t="s">
        <v>518</v>
      </c>
      <c r="F836" s="159" t="s">
        <v>519</v>
      </c>
      <c r="G836" s="160" t="s">
        <v>144</v>
      </c>
      <c r="H836" s="161">
        <v>157.5</v>
      </c>
      <c r="I836" s="162"/>
      <c r="J836" s="162">
        <f t="shared" si="170"/>
        <v>0</v>
      </c>
      <c r="K836" s="139"/>
      <c r="L836" s="27"/>
      <c r="M836" s="140" t="s">
        <v>1</v>
      </c>
      <c r="N836" s="141" t="s">
        <v>35</v>
      </c>
      <c r="O836" s="142">
        <v>0</v>
      </c>
      <c r="P836" s="142">
        <f t="shared" si="171"/>
        <v>0</v>
      </c>
      <c r="Q836" s="142">
        <v>0</v>
      </c>
      <c r="R836" s="142">
        <f t="shared" si="172"/>
        <v>0</v>
      </c>
      <c r="S836" s="142">
        <v>0</v>
      </c>
      <c r="T836" s="143">
        <f t="shared" si="173"/>
        <v>0</v>
      </c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R836" s="144" t="s">
        <v>145</v>
      </c>
      <c r="AT836" s="144" t="s">
        <v>141</v>
      </c>
      <c r="AU836" s="144" t="s">
        <v>146</v>
      </c>
      <c r="AY836" s="14" t="s">
        <v>136</v>
      </c>
      <c r="BE836" s="145">
        <f t="shared" si="174"/>
        <v>0</v>
      </c>
      <c r="BF836" s="145">
        <f t="shared" si="175"/>
        <v>0</v>
      </c>
      <c r="BG836" s="145">
        <f t="shared" si="176"/>
        <v>0</v>
      </c>
      <c r="BH836" s="145">
        <f t="shared" si="177"/>
        <v>0</v>
      </c>
      <c r="BI836" s="145">
        <f t="shared" si="178"/>
        <v>0</v>
      </c>
      <c r="BJ836" s="14" t="s">
        <v>146</v>
      </c>
      <c r="BK836" s="145">
        <f t="shared" si="179"/>
        <v>0</v>
      </c>
      <c r="BL836" s="14" t="s">
        <v>145</v>
      </c>
      <c r="BM836" s="144" t="s">
        <v>1528</v>
      </c>
    </row>
    <row r="837" spans="1:65" s="2" customFormat="1" ht="24.25" customHeight="1">
      <c r="A837" s="26"/>
      <c r="B837" s="156"/>
      <c r="C837" s="163" t="s">
        <v>1529</v>
      </c>
      <c r="D837" s="163" t="s">
        <v>227</v>
      </c>
      <c r="E837" s="164" t="s">
        <v>522</v>
      </c>
      <c r="F837" s="165" t="s">
        <v>523</v>
      </c>
      <c r="G837" s="166" t="s">
        <v>323</v>
      </c>
      <c r="H837" s="167">
        <v>17.675000000000001</v>
      </c>
      <c r="I837" s="168"/>
      <c r="J837" s="168">
        <f t="shared" si="170"/>
        <v>0</v>
      </c>
      <c r="K837" s="146"/>
      <c r="L837" s="147"/>
      <c r="M837" s="148" t="s">
        <v>1</v>
      </c>
      <c r="N837" s="149" t="s">
        <v>35</v>
      </c>
      <c r="O837" s="142">
        <v>0</v>
      </c>
      <c r="P837" s="142">
        <f t="shared" si="171"/>
        <v>0</v>
      </c>
      <c r="Q837" s="142">
        <v>0</v>
      </c>
      <c r="R837" s="142">
        <f t="shared" si="172"/>
        <v>0</v>
      </c>
      <c r="S837" s="142">
        <v>0</v>
      </c>
      <c r="T837" s="143">
        <f t="shared" si="173"/>
        <v>0</v>
      </c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R837" s="144" t="s">
        <v>168</v>
      </c>
      <c r="AT837" s="144" t="s">
        <v>227</v>
      </c>
      <c r="AU837" s="144" t="s">
        <v>146</v>
      </c>
      <c r="AY837" s="14" t="s">
        <v>136</v>
      </c>
      <c r="BE837" s="145">
        <f t="shared" si="174"/>
        <v>0</v>
      </c>
      <c r="BF837" s="145">
        <f t="shared" si="175"/>
        <v>0</v>
      </c>
      <c r="BG837" s="145">
        <f t="shared" si="176"/>
        <v>0</v>
      </c>
      <c r="BH837" s="145">
        <f t="shared" si="177"/>
        <v>0</v>
      </c>
      <c r="BI837" s="145">
        <f t="shared" si="178"/>
        <v>0</v>
      </c>
      <c r="BJ837" s="14" t="s">
        <v>146</v>
      </c>
      <c r="BK837" s="145">
        <f t="shared" si="179"/>
        <v>0</v>
      </c>
      <c r="BL837" s="14" t="s">
        <v>145</v>
      </c>
      <c r="BM837" s="144" t="s">
        <v>1530</v>
      </c>
    </row>
    <row r="838" spans="1:65" s="2" customFormat="1" ht="24.25" customHeight="1">
      <c r="A838" s="26"/>
      <c r="B838" s="156"/>
      <c r="C838" s="157" t="s">
        <v>1531</v>
      </c>
      <c r="D838" s="157" t="s">
        <v>141</v>
      </c>
      <c r="E838" s="158" t="s">
        <v>526</v>
      </c>
      <c r="F838" s="159" t="s">
        <v>527</v>
      </c>
      <c r="G838" s="160" t="s">
        <v>144</v>
      </c>
      <c r="H838" s="161">
        <v>224</v>
      </c>
      <c r="I838" s="162"/>
      <c r="J838" s="162">
        <f t="shared" si="170"/>
        <v>0</v>
      </c>
      <c r="K838" s="139"/>
      <c r="L838" s="27"/>
      <c r="M838" s="140" t="s">
        <v>1</v>
      </c>
      <c r="N838" s="141" t="s">
        <v>35</v>
      </c>
      <c r="O838" s="142">
        <v>0</v>
      </c>
      <c r="P838" s="142">
        <f t="shared" si="171"/>
        <v>0</v>
      </c>
      <c r="Q838" s="142">
        <v>0</v>
      </c>
      <c r="R838" s="142">
        <f t="shared" si="172"/>
        <v>0</v>
      </c>
      <c r="S838" s="142">
        <v>0</v>
      </c>
      <c r="T838" s="143">
        <f t="shared" si="173"/>
        <v>0</v>
      </c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R838" s="144" t="s">
        <v>145</v>
      </c>
      <c r="AT838" s="144" t="s">
        <v>141</v>
      </c>
      <c r="AU838" s="144" t="s">
        <v>146</v>
      </c>
      <c r="AY838" s="14" t="s">
        <v>136</v>
      </c>
      <c r="BE838" s="145">
        <f t="shared" si="174"/>
        <v>0</v>
      </c>
      <c r="BF838" s="145">
        <f t="shared" si="175"/>
        <v>0</v>
      </c>
      <c r="BG838" s="145">
        <f t="shared" si="176"/>
        <v>0</v>
      </c>
      <c r="BH838" s="145">
        <f t="shared" si="177"/>
        <v>0</v>
      </c>
      <c r="BI838" s="145">
        <f t="shared" si="178"/>
        <v>0</v>
      </c>
      <c r="BJ838" s="14" t="s">
        <v>146</v>
      </c>
      <c r="BK838" s="145">
        <f t="shared" si="179"/>
        <v>0</v>
      </c>
      <c r="BL838" s="14" t="s">
        <v>145</v>
      </c>
      <c r="BM838" s="144" t="s">
        <v>1532</v>
      </c>
    </row>
    <row r="839" spans="1:65" s="2" customFormat="1" ht="33" customHeight="1">
      <c r="A839" s="26"/>
      <c r="B839" s="156"/>
      <c r="C839" s="163" t="s">
        <v>1533</v>
      </c>
      <c r="D839" s="163" t="s">
        <v>227</v>
      </c>
      <c r="E839" s="164" t="s">
        <v>530</v>
      </c>
      <c r="F839" s="165" t="s">
        <v>531</v>
      </c>
      <c r="G839" s="166" t="s">
        <v>171</v>
      </c>
      <c r="H839" s="167">
        <v>7668.02</v>
      </c>
      <c r="I839" s="168"/>
      <c r="J839" s="168">
        <f t="shared" si="170"/>
        <v>0</v>
      </c>
      <c r="K839" s="146"/>
      <c r="L839" s="147"/>
      <c r="M839" s="148" t="s">
        <v>1</v>
      </c>
      <c r="N839" s="149" t="s">
        <v>35</v>
      </c>
      <c r="O839" s="142">
        <v>0</v>
      </c>
      <c r="P839" s="142">
        <f t="shared" si="171"/>
        <v>0</v>
      </c>
      <c r="Q839" s="142">
        <v>0</v>
      </c>
      <c r="R839" s="142">
        <f t="shared" si="172"/>
        <v>0</v>
      </c>
      <c r="S839" s="142">
        <v>0</v>
      </c>
      <c r="T839" s="143">
        <f t="shared" si="173"/>
        <v>0</v>
      </c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R839" s="144" t="s">
        <v>168</v>
      </c>
      <c r="AT839" s="144" t="s">
        <v>227</v>
      </c>
      <c r="AU839" s="144" t="s">
        <v>146</v>
      </c>
      <c r="AY839" s="14" t="s">
        <v>136</v>
      </c>
      <c r="BE839" s="145">
        <f t="shared" si="174"/>
        <v>0</v>
      </c>
      <c r="BF839" s="145">
        <f t="shared" si="175"/>
        <v>0</v>
      </c>
      <c r="BG839" s="145">
        <f t="shared" si="176"/>
        <v>0</v>
      </c>
      <c r="BH839" s="145">
        <f t="shared" si="177"/>
        <v>0</v>
      </c>
      <c r="BI839" s="145">
        <f t="shared" si="178"/>
        <v>0</v>
      </c>
      <c r="BJ839" s="14" t="s">
        <v>146</v>
      </c>
      <c r="BK839" s="145">
        <f t="shared" si="179"/>
        <v>0</v>
      </c>
      <c r="BL839" s="14" t="s">
        <v>145</v>
      </c>
      <c r="BM839" s="144" t="s">
        <v>1534</v>
      </c>
    </row>
    <row r="840" spans="1:65" s="12" customFormat="1" ht="23" customHeight="1">
      <c r="B840" s="169"/>
      <c r="C840" s="170"/>
      <c r="D840" s="171" t="s">
        <v>68</v>
      </c>
      <c r="E840" s="172" t="s">
        <v>539</v>
      </c>
      <c r="F840" s="172" t="s">
        <v>540</v>
      </c>
      <c r="G840" s="170"/>
      <c r="H840" s="170"/>
      <c r="I840" s="170"/>
      <c r="J840" s="173">
        <f>BK840</f>
        <v>0</v>
      </c>
      <c r="L840" s="127"/>
      <c r="M840" s="131"/>
      <c r="N840" s="132"/>
      <c r="O840" s="132"/>
      <c r="P840" s="133">
        <f>SUM(P841:P883)</f>
        <v>0</v>
      </c>
      <c r="Q840" s="132"/>
      <c r="R840" s="133">
        <f>SUM(R841:R883)</f>
        <v>0</v>
      </c>
      <c r="S840" s="132"/>
      <c r="T840" s="134">
        <f>SUM(T841:T883)</f>
        <v>0</v>
      </c>
      <c r="AR840" s="128" t="s">
        <v>77</v>
      </c>
      <c r="AT840" s="135" t="s">
        <v>68</v>
      </c>
      <c r="AU840" s="135" t="s">
        <v>77</v>
      </c>
      <c r="AY840" s="128" t="s">
        <v>136</v>
      </c>
      <c r="BK840" s="136">
        <f>SUM(BK841:BK883)</f>
        <v>0</v>
      </c>
    </row>
    <row r="841" spans="1:65" s="2" customFormat="1" ht="24.25" customHeight="1">
      <c r="A841" s="26"/>
      <c r="B841" s="156"/>
      <c r="C841" s="157" t="s">
        <v>1535</v>
      </c>
      <c r="D841" s="157" t="s">
        <v>141</v>
      </c>
      <c r="E841" s="158" t="s">
        <v>598</v>
      </c>
      <c r="F841" s="159" t="s">
        <v>599</v>
      </c>
      <c r="G841" s="160" t="s">
        <v>171</v>
      </c>
      <c r="H841" s="161">
        <v>43.55</v>
      </c>
      <c r="I841" s="162"/>
      <c r="J841" s="162">
        <f t="shared" ref="J841:J883" si="180">ROUND(I841*H841,2)</f>
        <v>0</v>
      </c>
      <c r="K841" s="139"/>
      <c r="L841" s="27"/>
      <c r="M841" s="140" t="s">
        <v>1</v>
      </c>
      <c r="N841" s="141" t="s">
        <v>35</v>
      </c>
      <c r="O841" s="142">
        <v>0</v>
      </c>
      <c r="P841" s="142">
        <f t="shared" ref="P841:P883" si="181">O841*H841</f>
        <v>0</v>
      </c>
      <c r="Q841" s="142">
        <v>0</v>
      </c>
      <c r="R841" s="142">
        <f t="shared" ref="R841:R883" si="182">Q841*H841</f>
        <v>0</v>
      </c>
      <c r="S841" s="142">
        <v>0</v>
      </c>
      <c r="T841" s="143">
        <f t="shared" ref="T841:T883" si="183">S841*H841</f>
        <v>0</v>
      </c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R841" s="144" t="s">
        <v>145</v>
      </c>
      <c r="AT841" s="144" t="s">
        <v>141</v>
      </c>
      <c r="AU841" s="144" t="s">
        <v>146</v>
      </c>
      <c r="AY841" s="14" t="s">
        <v>136</v>
      </c>
      <c r="BE841" s="145">
        <f t="shared" ref="BE841:BE883" si="184">IF(N841="základná",J841,0)</f>
        <v>0</v>
      </c>
      <c r="BF841" s="145">
        <f t="shared" ref="BF841:BF883" si="185">IF(N841="znížená",J841,0)</f>
        <v>0</v>
      </c>
      <c r="BG841" s="145">
        <f t="shared" ref="BG841:BG883" si="186">IF(N841="zákl. prenesená",J841,0)</f>
        <v>0</v>
      </c>
      <c r="BH841" s="145">
        <f t="shared" ref="BH841:BH883" si="187">IF(N841="zníž. prenesená",J841,0)</f>
        <v>0</v>
      </c>
      <c r="BI841" s="145">
        <f t="shared" ref="BI841:BI883" si="188">IF(N841="nulová",J841,0)</f>
        <v>0</v>
      </c>
      <c r="BJ841" s="14" t="s">
        <v>146</v>
      </c>
      <c r="BK841" s="145">
        <f t="shared" ref="BK841:BK883" si="189">ROUND(I841*H841,2)</f>
        <v>0</v>
      </c>
      <c r="BL841" s="14" t="s">
        <v>145</v>
      </c>
      <c r="BM841" s="144" t="s">
        <v>1536</v>
      </c>
    </row>
    <row r="842" spans="1:65" s="2" customFormat="1" ht="24.25" customHeight="1">
      <c r="A842" s="26"/>
      <c r="B842" s="156"/>
      <c r="C842" s="163" t="s">
        <v>1537</v>
      </c>
      <c r="D842" s="163" t="s">
        <v>227</v>
      </c>
      <c r="E842" s="164" t="s">
        <v>602</v>
      </c>
      <c r="F842" s="165" t="s">
        <v>603</v>
      </c>
      <c r="G842" s="166" t="s">
        <v>171</v>
      </c>
      <c r="H842" s="167">
        <v>47.6</v>
      </c>
      <c r="I842" s="168"/>
      <c r="J842" s="168">
        <f t="shared" si="180"/>
        <v>0</v>
      </c>
      <c r="K842" s="146"/>
      <c r="L842" s="147"/>
      <c r="M842" s="148" t="s">
        <v>1</v>
      </c>
      <c r="N842" s="149" t="s">
        <v>35</v>
      </c>
      <c r="O842" s="142">
        <v>0</v>
      </c>
      <c r="P842" s="142">
        <f t="shared" si="181"/>
        <v>0</v>
      </c>
      <c r="Q842" s="142">
        <v>0</v>
      </c>
      <c r="R842" s="142">
        <f t="shared" si="182"/>
        <v>0</v>
      </c>
      <c r="S842" s="142">
        <v>0</v>
      </c>
      <c r="T842" s="143">
        <f t="shared" si="183"/>
        <v>0</v>
      </c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R842" s="144" t="s">
        <v>168</v>
      </c>
      <c r="AT842" s="144" t="s">
        <v>227</v>
      </c>
      <c r="AU842" s="144" t="s">
        <v>146</v>
      </c>
      <c r="AY842" s="14" t="s">
        <v>136</v>
      </c>
      <c r="BE842" s="145">
        <f t="shared" si="184"/>
        <v>0</v>
      </c>
      <c r="BF842" s="145">
        <f t="shared" si="185"/>
        <v>0</v>
      </c>
      <c r="BG842" s="145">
        <f t="shared" si="186"/>
        <v>0</v>
      </c>
      <c r="BH842" s="145">
        <f t="shared" si="187"/>
        <v>0</v>
      </c>
      <c r="BI842" s="145">
        <f t="shared" si="188"/>
        <v>0</v>
      </c>
      <c r="BJ842" s="14" t="s">
        <v>146</v>
      </c>
      <c r="BK842" s="145">
        <f t="shared" si="189"/>
        <v>0</v>
      </c>
      <c r="BL842" s="14" t="s">
        <v>145</v>
      </c>
      <c r="BM842" s="144" t="s">
        <v>1538</v>
      </c>
    </row>
    <row r="843" spans="1:65" s="2" customFormat="1" ht="24.25" customHeight="1">
      <c r="A843" s="26"/>
      <c r="B843" s="156"/>
      <c r="C843" s="157" t="s">
        <v>1539</v>
      </c>
      <c r="D843" s="157" t="s">
        <v>141</v>
      </c>
      <c r="E843" s="158" t="s">
        <v>606</v>
      </c>
      <c r="F843" s="159" t="s">
        <v>607</v>
      </c>
      <c r="G843" s="160" t="s">
        <v>171</v>
      </c>
      <c r="H843" s="161">
        <v>1433.5</v>
      </c>
      <c r="I843" s="162"/>
      <c r="J843" s="162">
        <f t="shared" si="180"/>
        <v>0</v>
      </c>
      <c r="K843" s="139"/>
      <c r="L843" s="27"/>
      <c r="M843" s="140" t="s">
        <v>1</v>
      </c>
      <c r="N843" s="141" t="s">
        <v>35</v>
      </c>
      <c r="O843" s="142">
        <v>0</v>
      </c>
      <c r="P843" s="142">
        <f t="shared" si="181"/>
        <v>0</v>
      </c>
      <c r="Q843" s="142">
        <v>0</v>
      </c>
      <c r="R843" s="142">
        <f t="shared" si="182"/>
        <v>0</v>
      </c>
      <c r="S843" s="142">
        <v>0</v>
      </c>
      <c r="T843" s="143">
        <f t="shared" si="183"/>
        <v>0</v>
      </c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R843" s="144" t="s">
        <v>145</v>
      </c>
      <c r="AT843" s="144" t="s">
        <v>141</v>
      </c>
      <c r="AU843" s="144" t="s">
        <v>146</v>
      </c>
      <c r="AY843" s="14" t="s">
        <v>136</v>
      </c>
      <c r="BE843" s="145">
        <f t="shared" si="184"/>
        <v>0</v>
      </c>
      <c r="BF843" s="145">
        <f t="shared" si="185"/>
        <v>0</v>
      </c>
      <c r="BG843" s="145">
        <f t="shared" si="186"/>
        <v>0</v>
      </c>
      <c r="BH843" s="145">
        <f t="shared" si="187"/>
        <v>0</v>
      </c>
      <c r="BI843" s="145">
        <f t="shared" si="188"/>
        <v>0</v>
      </c>
      <c r="BJ843" s="14" t="s">
        <v>146</v>
      </c>
      <c r="BK843" s="145">
        <f t="shared" si="189"/>
        <v>0</v>
      </c>
      <c r="BL843" s="14" t="s">
        <v>145</v>
      </c>
      <c r="BM843" s="144" t="s">
        <v>1540</v>
      </c>
    </row>
    <row r="844" spans="1:65" s="2" customFormat="1" ht="24.25" customHeight="1">
      <c r="A844" s="26"/>
      <c r="B844" s="156"/>
      <c r="C844" s="163" t="s">
        <v>1541</v>
      </c>
      <c r="D844" s="163" t="s">
        <v>227</v>
      </c>
      <c r="E844" s="164" t="s">
        <v>610</v>
      </c>
      <c r="F844" s="165" t="s">
        <v>611</v>
      </c>
      <c r="G844" s="166" t="s">
        <v>171</v>
      </c>
      <c r="H844" s="167">
        <v>1566.816</v>
      </c>
      <c r="I844" s="168"/>
      <c r="J844" s="168">
        <f t="shared" si="180"/>
        <v>0</v>
      </c>
      <c r="K844" s="146"/>
      <c r="L844" s="147"/>
      <c r="M844" s="148" t="s">
        <v>1</v>
      </c>
      <c r="N844" s="149" t="s">
        <v>35</v>
      </c>
      <c r="O844" s="142">
        <v>0</v>
      </c>
      <c r="P844" s="142">
        <f t="shared" si="181"/>
        <v>0</v>
      </c>
      <c r="Q844" s="142">
        <v>0</v>
      </c>
      <c r="R844" s="142">
        <f t="shared" si="182"/>
        <v>0</v>
      </c>
      <c r="S844" s="142">
        <v>0</v>
      </c>
      <c r="T844" s="143">
        <f t="shared" si="183"/>
        <v>0</v>
      </c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R844" s="144" t="s">
        <v>168</v>
      </c>
      <c r="AT844" s="144" t="s">
        <v>227</v>
      </c>
      <c r="AU844" s="144" t="s">
        <v>146</v>
      </c>
      <c r="AY844" s="14" t="s">
        <v>136</v>
      </c>
      <c r="BE844" s="145">
        <f t="shared" si="184"/>
        <v>0</v>
      </c>
      <c r="BF844" s="145">
        <f t="shared" si="185"/>
        <v>0</v>
      </c>
      <c r="BG844" s="145">
        <f t="shared" si="186"/>
        <v>0</v>
      </c>
      <c r="BH844" s="145">
        <f t="shared" si="187"/>
        <v>0</v>
      </c>
      <c r="BI844" s="145">
        <f t="shared" si="188"/>
        <v>0</v>
      </c>
      <c r="BJ844" s="14" t="s">
        <v>146</v>
      </c>
      <c r="BK844" s="145">
        <f t="shared" si="189"/>
        <v>0</v>
      </c>
      <c r="BL844" s="14" t="s">
        <v>145</v>
      </c>
      <c r="BM844" s="144" t="s">
        <v>1542</v>
      </c>
    </row>
    <row r="845" spans="1:65" s="2" customFormat="1" ht="33" customHeight="1">
      <c r="A845" s="26"/>
      <c r="B845" s="156"/>
      <c r="C845" s="157" t="s">
        <v>1543</v>
      </c>
      <c r="D845" s="157" t="s">
        <v>141</v>
      </c>
      <c r="E845" s="158" t="s">
        <v>630</v>
      </c>
      <c r="F845" s="159" t="s">
        <v>631</v>
      </c>
      <c r="G845" s="160" t="s">
        <v>171</v>
      </c>
      <c r="H845" s="161">
        <v>4181.8</v>
      </c>
      <c r="I845" s="162"/>
      <c r="J845" s="162">
        <f t="shared" si="180"/>
        <v>0</v>
      </c>
      <c r="K845" s="139"/>
      <c r="L845" s="27"/>
      <c r="M845" s="140" t="s">
        <v>1</v>
      </c>
      <c r="N845" s="141" t="s">
        <v>35</v>
      </c>
      <c r="O845" s="142">
        <v>0</v>
      </c>
      <c r="P845" s="142">
        <f t="shared" si="181"/>
        <v>0</v>
      </c>
      <c r="Q845" s="142">
        <v>0</v>
      </c>
      <c r="R845" s="142">
        <f t="shared" si="182"/>
        <v>0</v>
      </c>
      <c r="S845" s="142">
        <v>0</v>
      </c>
      <c r="T845" s="143">
        <f t="shared" si="183"/>
        <v>0</v>
      </c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R845" s="144" t="s">
        <v>145</v>
      </c>
      <c r="AT845" s="144" t="s">
        <v>141</v>
      </c>
      <c r="AU845" s="144" t="s">
        <v>146</v>
      </c>
      <c r="AY845" s="14" t="s">
        <v>136</v>
      </c>
      <c r="BE845" s="145">
        <f t="shared" si="184"/>
        <v>0</v>
      </c>
      <c r="BF845" s="145">
        <f t="shared" si="185"/>
        <v>0</v>
      </c>
      <c r="BG845" s="145">
        <f t="shared" si="186"/>
        <v>0</v>
      </c>
      <c r="BH845" s="145">
        <f t="shared" si="187"/>
        <v>0</v>
      </c>
      <c r="BI845" s="145">
        <f t="shared" si="188"/>
        <v>0</v>
      </c>
      <c r="BJ845" s="14" t="s">
        <v>146</v>
      </c>
      <c r="BK845" s="145">
        <f t="shared" si="189"/>
        <v>0</v>
      </c>
      <c r="BL845" s="14" t="s">
        <v>145</v>
      </c>
      <c r="BM845" s="144" t="s">
        <v>1544</v>
      </c>
    </row>
    <row r="846" spans="1:65" s="2" customFormat="1" ht="21.75" customHeight="1">
      <c r="A846" s="26"/>
      <c r="B846" s="156"/>
      <c r="C846" s="163" t="s">
        <v>1545</v>
      </c>
      <c r="D846" s="163" t="s">
        <v>227</v>
      </c>
      <c r="E846" s="164" t="s">
        <v>1364</v>
      </c>
      <c r="F846" s="165" t="s">
        <v>639</v>
      </c>
      <c r="G846" s="166" t="s">
        <v>323</v>
      </c>
      <c r="H846" s="167">
        <v>914.14099999999996</v>
      </c>
      <c r="I846" s="168"/>
      <c r="J846" s="168">
        <f t="shared" si="180"/>
        <v>0</v>
      </c>
      <c r="K846" s="146"/>
      <c r="L846" s="147"/>
      <c r="M846" s="148" t="s">
        <v>1</v>
      </c>
      <c r="N846" s="149" t="s">
        <v>35</v>
      </c>
      <c r="O846" s="142">
        <v>0</v>
      </c>
      <c r="P846" s="142">
        <f t="shared" si="181"/>
        <v>0</v>
      </c>
      <c r="Q846" s="142">
        <v>0</v>
      </c>
      <c r="R846" s="142">
        <f t="shared" si="182"/>
        <v>0</v>
      </c>
      <c r="S846" s="142">
        <v>0</v>
      </c>
      <c r="T846" s="143">
        <f t="shared" si="183"/>
        <v>0</v>
      </c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R846" s="144" t="s">
        <v>168</v>
      </c>
      <c r="AT846" s="144" t="s">
        <v>227</v>
      </c>
      <c r="AU846" s="144" t="s">
        <v>146</v>
      </c>
      <c r="AY846" s="14" t="s">
        <v>136</v>
      </c>
      <c r="BE846" s="145">
        <f t="shared" si="184"/>
        <v>0</v>
      </c>
      <c r="BF846" s="145">
        <f t="shared" si="185"/>
        <v>0</v>
      </c>
      <c r="BG846" s="145">
        <f t="shared" si="186"/>
        <v>0</v>
      </c>
      <c r="BH846" s="145">
        <f t="shared" si="187"/>
        <v>0</v>
      </c>
      <c r="BI846" s="145">
        <f t="shared" si="188"/>
        <v>0</v>
      </c>
      <c r="BJ846" s="14" t="s">
        <v>146</v>
      </c>
      <c r="BK846" s="145">
        <f t="shared" si="189"/>
        <v>0</v>
      </c>
      <c r="BL846" s="14" t="s">
        <v>145</v>
      </c>
      <c r="BM846" s="144" t="s">
        <v>1546</v>
      </c>
    </row>
    <row r="847" spans="1:65" s="2" customFormat="1" ht="24.25" customHeight="1">
      <c r="A847" s="26"/>
      <c r="B847" s="156"/>
      <c r="C847" s="157" t="s">
        <v>1547</v>
      </c>
      <c r="D847" s="157" t="s">
        <v>141</v>
      </c>
      <c r="E847" s="158" t="s">
        <v>650</v>
      </c>
      <c r="F847" s="159" t="s">
        <v>651</v>
      </c>
      <c r="G847" s="160" t="s">
        <v>323</v>
      </c>
      <c r="H847" s="161">
        <v>231</v>
      </c>
      <c r="I847" s="162"/>
      <c r="J847" s="162">
        <f t="shared" si="180"/>
        <v>0</v>
      </c>
      <c r="K847" s="139"/>
      <c r="L847" s="27"/>
      <c r="M847" s="140" t="s">
        <v>1</v>
      </c>
      <c r="N847" s="141" t="s">
        <v>35</v>
      </c>
      <c r="O847" s="142">
        <v>0</v>
      </c>
      <c r="P847" s="142">
        <f t="shared" si="181"/>
        <v>0</v>
      </c>
      <c r="Q847" s="142">
        <v>0</v>
      </c>
      <c r="R847" s="142">
        <f t="shared" si="182"/>
        <v>0</v>
      </c>
      <c r="S847" s="142">
        <v>0</v>
      </c>
      <c r="T847" s="143">
        <f t="shared" si="183"/>
        <v>0</v>
      </c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R847" s="144" t="s">
        <v>145</v>
      </c>
      <c r="AT847" s="144" t="s">
        <v>141</v>
      </c>
      <c r="AU847" s="144" t="s">
        <v>146</v>
      </c>
      <c r="AY847" s="14" t="s">
        <v>136</v>
      </c>
      <c r="BE847" s="145">
        <f t="shared" si="184"/>
        <v>0</v>
      </c>
      <c r="BF847" s="145">
        <f t="shared" si="185"/>
        <v>0</v>
      </c>
      <c r="BG847" s="145">
        <f t="shared" si="186"/>
        <v>0</v>
      </c>
      <c r="BH847" s="145">
        <f t="shared" si="187"/>
        <v>0</v>
      </c>
      <c r="BI847" s="145">
        <f t="shared" si="188"/>
        <v>0</v>
      </c>
      <c r="BJ847" s="14" t="s">
        <v>146</v>
      </c>
      <c r="BK847" s="145">
        <f t="shared" si="189"/>
        <v>0</v>
      </c>
      <c r="BL847" s="14" t="s">
        <v>145</v>
      </c>
      <c r="BM847" s="144" t="s">
        <v>1548</v>
      </c>
    </row>
    <row r="848" spans="1:65" s="2" customFormat="1" ht="21.75" customHeight="1">
      <c r="A848" s="26"/>
      <c r="B848" s="156"/>
      <c r="C848" s="163" t="s">
        <v>1549</v>
      </c>
      <c r="D848" s="163" t="s">
        <v>227</v>
      </c>
      <c r="E848" s="164" t="s">
        <v>658</v>
      </c>
      <c r="F848" s="165" t="s">
        <v>659</v>
      </c>
      <c r="G848" s="166" t="s">
        <v>323</v>
      </c>
      <c r="H848" s="167">
        <v>231</v>
      </c>
      <c r="I848" s="168"/>
      <c r="J848" s="168">
        <f t="shared" si="180"/>
        <v>0</v>
      </c>
      <c r="K848" s="146"/>
      <c r="L848" s="147"/>
      <c r="M848" s="148" t="s">
        <v>1</v>
      </c>
      <c r="N848" s="149" t="s">
        <v>35</v>
      </c>
      <c r="O848" s="142">
        <v>0</v>
      </c>
      <c r="P848" s="142">
        <f t="shared" si="181"/>
        <v>0</v>
      </c>
      <c r="Q848" s="142">
        <v>0</v>
      </c>
      <c r="R848" s="142">
        <f t="shared" si="182"/>
        <v>0</v>
      </c>
      <c r="S848" s="142">
        <v>0</v>
      </c>
      <c r="T848" s="143">
        <f t="shared" si="183"/>
        <v>0</v>
      </c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R848" s="144" t="s">
        <v>168</v>
      </c>
      <c r="AT848" s="144" t="s">
        <v>227</v>
      </c>
      <c r="AU848" s="144" t="s">
        <v>146</v>
      </c>
      <c r="AY848" s="14" t="s">
        <v>136</v>
      </c>
      <c r="BE848" s="145">
        <f t="shared" si="184"/>
        <v>0</v>
      </c>
      <c r="BF848" s="145">
        <f t="shared" si="185"/>
        <v>0</v>
      </c>
      <c r="BG848" s="145">
        <f t="shared" si="186"/>
        <v>0</v>
      </c>
      <c r="BH848" s="145">
        <f t="shared" si="187"/>
        <v>0</v>
      </c>
      <c r="BI848" s="145">
        <f t="shared" si="188"/>
        <v>0</v>
      </c>
      <c r="BJ848" s="14" t="s">
        <v>146</v>
      </c>
      <c r="BK848" s="145">
        <f t="shared" si="189"/>
        <v>0</v>
      </c>
      <c r="BL848" s="14" t="s">
        <v>145</v>
      </c>
      <c r="BM848" s="144" t="s">
        <v>1550</v>
      </c>
    </row>
    <row r="849" spans="1:65" s="2" customFormat="1" ht="24.25" customHeight="1">
      <c r="A849" s="26"/>
      <c r="B849" s="156"/>
      <c r="C849" s="157" t="s">
        <v>1551</v>
      </c>
      <c r="D849" s="157" t="s">
        <v>141</v>
      </c>
      <c r="E849" s="158" t="s">
        <v>714</v>
      </c>
      <c r="F849" s="159" t="s">
        <v>715</v>
      </c>
      <c r="G849" s="160" t="s">
        <v>171</v>
      </c>
      <c r="H849" s="161">
        <v>1477.05</v>
      </c>
      <c r="I849" s="162"/>
      <c r="J849" s="162">
        <f t="shared" si="180"/>
        <v>0</v>
      </c>
      <c r="K849" s="139"/>
      <c r="L849" s="27"/>
      <c r="M849" s="140" t="s">
        <v>1</v>
      </c>
      <c r="N849" s="141" t="s">
        <v>35</v>
      </c>
      <c r="O849" s="142">
        <v>0</v>
      </c>
      <c r="P849" s="142">
        <f t="shared" si="181"/>
        <v>0</v>
      </c>
      <c r="Q849" s="142">
        <v>0</v>
      </c>
      <c r="R849" s="142">
        <f t="shared" si="182"/>
        <v>0</v>
      </c>
      <c r="S849" s="142">
        <v>0</v>
      </c>
      <c r="T849" s="143">
        <f t="shared" si="183"/>
        <v>0</v>
      </c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R849" s="144" t="s">
        <v>145</v>
      </c>
      <c r="AT849" s="144" t="s">
        <v>141</v>
      </c>
      <c r="AU849" s="144" t="s">
        <v>146</v>
      </c>
      <c r="AY849" s="14" t="s">
        <v>136</v>
      </c>
      <c r="BE849" s="145">
        <f t="shared" si="184"/>
        <v>0</v>
      </c>
      <c r="BF849" s="145">
        <f t="shared" si="185"/>
        <v>0</v>
      </c>
      <c r="BG849" s="145">
        <f t="shared" si="186"/>
        <v>0</v>
      </c>
      <c r="BH849" s="145">
        <f t="shared" si="187"/>
        <v>0</v>
      </c>
      <c r="BI849" s="145">
        <f t="shared" si="188"/>
        <v>0</v>
      </c>
      <c r="BJ849" s="14" t="s">
        <v>146</v>
      </c>
      <c r="BK849" s="145">
        <f t="shared" si="189"/>
        <v>0</v>
      </c>
      <c r="BL849" s="14" t="s">
        <v>145</v>
      </c>
      <c r="BM849" s="144" t="s">
        <v>1552</v>
      </c>
    </row>
    <row r="850" spans="1:65" s="2" customFormat="1" ht="16.5" customHeight="1">
      <c r="A850" s="26"/>
      <c r="B850" s="156"/>
      <c r="C850" s="157" t="s">
        <v>1553</v>
      </c>
      <c r="D850" s="157" t="s">
        <v>141</v>
      </c>
      <c r="E850" s="158" t="s">
        <v>730</v>
      </c>
      <c r="F850" s="159" t="s">
        <v>731</v>
      </c>
      <c r="G850" s="160" t="s">
        <v>171</v>
      </c>
      <c r="H850" s="161">
        <v>4181.8</v>
      </c>
      <c r="I850" s="162"/>
      <c r="J850" s="162">
        <f t="shared" si="180"/>
        <v>0</v>
      </c>
      <c r="K850" s="139"/>
      <c r="L850" s="27"/>
      <c r="M850" s="140" t="s">
        <v>1</v>
      </c>
      <c r="N850" s="141" t="s">
        <v>35</v>
      </c>
      <c r="O850" s="142">
        <v>0</v>
      </c>
      <c r="P850" s="142">
        <f t="shared" si="181"/>
        <v>0</v>
      </c>
      <c r="Q850" s="142">
        <v>0</v>
      </c>
      <c r="R850" s="142">
        <f t="shared" si="182"/>
        <v>0</v>
      </c>
      <c r="S850" s="142">
        <v>0</v>
      </c>
      <c r="T850" s="143">
        <f t="shared" si="183"/>
        <v>0</v>
      </c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R850" s="144" t="s">
        <v>145</v>
      </c>
      <c r="AT850" s="144" t="s">
        <v>141</v>
      </c>
      <c r="AU850" s="144" t="s">
        <v>146</v>
      </c>
      <c r="AY850" s="14" t="s">
        <v>136</v>
      </c>
      <c r="BE850" s="145">
        <f t="shared" si="184"/>
        <v>0</v>
      </c>
      <c r="BF850" s="145">
        <f t="shared" si="185"/>
        <v>0</v>
      </c>
      <c r="BG850" s="145">
        <f t="shared" si="186"/>
        <v>0</v>
      </c>
      <c r="BH850" s="145">
        <f t="shared" si="187"/>
        <v>0</v>
      </c>
      <c r="BI850" s="145">
        <f t="shared" si="188"/>
        <v>0</v>
      </c>
      <c r="BJ850" s="14" t="s">
        <v>146</v>
      </c>
      <c r="BK850" s="145">
        <f t="shared" si="189"/>
        <v>0</v>
      </c>
      <c r="BL850" s="14" t="s">
        <v>145</v>
      </c>
      <c r="BM850" s="144" t="s">
        <v>1554</v>
      </c>
    </row>
    <row r="851" spans="1:65" s="2" customFormat="1" ht="16.5" customHeight="1">
      <c r="A851" s="26"/>
      <c r="B851" s="156"/>
      <c r="C851" s="163" t="s">
        <v>1555</v>
      </c>
      <c r="D851" s="163" t="s">
        <v>227</v>
      </c>
      <c r="E851" s="164" t="s">
        <v>734</v>
      </c>
      <c r="F851" s="165" t="s">
        <v>735</v>
      </c>
      <c r="G851" s="166" t="s">
        <v>198</v>
      </c>
      <c r="H851" s="167">
        <v>302.88600000000002</v>
      </c>
      <c r="I851" s="168"/>
      <c r="J851" s="168">
        <f t="shared" si="180"/>
        <v>0</v>
      </c>
      <c r="K851" s="146"/>
      <c r="L851" s="147"/>
      <c r="M851" s="148" t="s">
        <v>1</v>
      </c>
      <c r="N851" s="149" t="s">
        <v>35</v>
      </c>
      <c r="O851" s="142">
        <v>0</v>
      </c>
      <c r="P851" s="142">
        <f t="shared" si="181"/>
        <v>0</v>
      </c>
      <c r="Q851" s="142">
        <v>0</v>
      </c>
      <c r="R851" s="142">
        <f t="shared" si="182"/>
        <v>0</v>
      </c>
      <c r="S851" s="142">
        <v>0</v>
      </c>
      <c r="T851" s="143">
        <f t="shared" si="183"/>
        <v>0</v>
      </c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R851" s="144" t="s">
        <v>168</v>
      </c>
      <c r="AT851" s="144" t="s">
        <v>227</v>
      </c>
      <c r="AU851" s="144" t="s">
        <v>146</v>
      </c>
      <c r="AY851" s="14" t="s">
        <v>136</v>
      </c>
      <c r="BE851" s="145">
        <f t="shared" si="184"/>
        <v>0</v>
      </c>
      <c r="BF851" s="145">
        <f t="shared" si="185"/>
        <v>0</v>
      </c>
      <c r="BG851" s="145">
        <f t="shared" si="186"/>
        <v>0</v>
      </c>
      <c r="BH851" s="145">
        <f t="shared" si="187"/>
        <v>0</v>
      </c>
      <c r="BI851" s="145">
        <f t="shared" si="188"/>
        <v>0</v>
      </c>
      <c r="BJ851" s="14" t="s">
        <v>146</v>
      </c>
      <c r="BK851" s="145">
        <f t="shared" si="189"/>
        <v>0</v>
      </c>
      <c r="BL851" s="14" t="s">
        <v>145</v>
      </c>
      <c r="BM851" s="144" t="s">
        <v>1556</v>
      </c>
    </row>
    <row r="852" spans="1:65" s="2" customFormat="1" ht="24.25" customHeight="1">
      <c r="A852" s="26"/>
      <c r="B852" s="156"/>
      <c r="C852" s="157" t="s">
        <v>1557</v>
      </c>
      <c r="D852" s="157" t="s">
        <v>141</v>
      </c>
      <c r="E852" s="158" t="s">
        <v>738</v>
      </c>
      <c r="F852" s="159" t="s">
        <v>739</v>
      </c>
      <c r="G852" s="160" t="s">
        <v>323</v>
      </c>
      <c r="H852" s="161">
        <v>184.25</v>
      </c>
      <c r="I852" s="162"/>
      <c r="J852" s="162">
        <f t="shared" si="180"/>
        <v>0</v>
      </c>
      <c r="K852" s="139"/>
      <c r="L852" s="27"/>
      <c r="M852" s="140" t="s">
        <v>1</v>
      </c>
      <c r="N852" s="141" t="s">
        <v>35</v>
      </c>
      <c r="O852" s="142">
        <v>0</v>
      </c>
      <c r="P852" s="142">
        <f t="shared" si="181"/>
        <v>0</v>
      </c>
      <c r="Q852" s="142">
        <v>0</v>
      </c>
      <c r="R852" s="142">
        <f t="shared" si="182"/>
        <v>0</v>
      </c>
      <c r="S852" s="142">
        <v>0</v>
      </c>
      <c r="T852" s="143">
        <f t="shared" si="183"/>
        <v>0</v>
      </c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R852" s="144" t="s">
        <v>145</v>
      </c>
      <c r="AT852" s="144" t="s">
        <v>141</v>
      </c>
      <c r="AU852" s="144" t="s">
        <v>146</v>
      </c>
      <c r="AY852" s="14" t="s">
        <v>136</v>
      </c>
      <c r="BE852" s="145">
        <f t="shared" si="184"/>
        <v>0</v>
      </c>
      <c r="BF852" s="145">
        <f t="shared" si="185"/>
        <v>0</v>
      </c>
      <c r="BG852" s="145">
        <f t="shared" si="186"/>
        <v>0</v>
      </c>
      <c r="BH852" s="145">
        <f t="shared" si="187"/>
        <v>0</v>
      </c>
      <c r="BI852" s="145">
        <f t="shared" si="188"/>
        <v>0</v>
      </c>
      <c r="BJ852" s="14" t="s">
        <v>146</v>
      </c>
      <c r="BK852" s="145">
        <f t="shared" si="189"/>
        <v>0</v>
      </c>
      <c r="BL852" s="14" t="s">
        <v>145</v>
      </c>
      <c r="BM852" s="144" t="s">
        <v>1558</v>
      </c>
    </row>
    <row r="853" spans="1:65" s="2" customFormat="1" ht="24.25" customHeight="1">
      <c r="A853" s="26"/>
      <c r="B853" s="156"/>
      <c r="C853" s="157" t="s">
        <v>1559</v>
      </c>
      <c r="D853" s="157" t="s">
        <v>141</v>
      </c>
      <c r="E853" s="158" t="s">
        <v>742</v>
      </c>
      <c r="F853" s="159" t="s">
        <v>743</v>
      </c>
      <c r="G853" s="160" t="s">
        <v>323</v>
      </c>
      <c r="H853" s="161">
        <v>123</v>
      </c>
      <c r="I853" s="162"/>
      <c r="J853" s="162">
        <f t="shared" si="180"/>
        <v>0</v>
      </c>
      <c r="K853" s="139"/>
      <c r="L853" s="27"/>
      <c r="M853" s="140" t="s">
        <v>1</v>
      </c>
      <c r="N853" s="141" t="s">
        <v>35</v>
      </c>
      <c r="O853" s="142">
        <v>0</v>
      </c>
      <c r="P853" s="142">
        <f t="shared" si="181"/>
        <v>0</v>
      </c>
      <c r="Q853" s="142">
        <v>0</v>
      </c>
      <c r="R853" s="142">
        <f t="shared" si="182"/>
        <v>0</v>
      </c>
      <c r="S853" s="142">
        <v>0</v>
      </c>
      <c r="T853" s="143">
        <f t="shared" si="183"/>
        <v>0</v>
      </c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R853" s="144" t="s">
        <v>145</v>
      </c>
      <c r="AT853" s="144" t="s">
        <v>141</v>
      </c>
      <c r="AU853" s="144" t="s">
        <v>146</v>
      </c>
      <c r="AY853" s="14" t="s">
        <v>136</v>
      </c>
      <c r="BE853" s="145">
        <f t="shared" si="184"/>
        <v>0</v>
      </c>
      <c r="BF853" s="145">
        <f t="shared" si="185"/>
        <v>0</v>
      </c>
      <c r="BG853" s="145">
        <f t="shared" si="186"/>
        <v>0</v>
      </c>
      <c r="BH853" s="145">
        <f t="shared" si="187"/>
        <v>0</v>
      </c>
      <c r="BI853" s="145">
        <f t="shared" si="188"/>
        <v>0</v>
      </c>
      <c r="BJ853" s="14" t="s">
        <v>146</v>
      </c>
      <c r="BK853" s="145">
        <f t="shared" si="189"/>
        <v>0</v>
      </c>
      <c r="BL853" s="14" t="s">
        <v>145</v>
      </c>
      <c r="BM853" s="144" t="s">
        <v>1560</v>
      </c>
    </row>
    <row r="854" spans="1:65" s="2" customFormat="1" ht="16.5" customHeight="1">
      <c r="A854" s="26"/>
      <c r="B854" s="156"/>
      <c r="C854" s="163" t="s">
        <v>1561</v>
      </c>
      <c r="D854" s="163" t="s">
        <v>227</v>
      </c>
      <c r="E854" s="164" t="s">
        <v>746</v>
      </c>
      <c r="F854" s="165" t="s">
        <v>747</v>
      </c>
      <c r="G854" s="166" t="s">
        <v>323</v>
      </c>
      <c r="H854" s="167">
        <v>123</v>
      </c>
      <c r="I854" s="168"/>
      <c r="J854" s="168">
        <f t="shared" si="180"/>
        <v>0</v>
      </c>
      <c r="K854" s="146"/>
      <c r="L854" s="147"/>
      <c r="M854" s="148" t="s">
        <v>1</v>
      </c>
      <c r="N854" s="149" t="s">
        <v>35</v>
      </c>
      <c r="O854" s="142">
        <v>0</v>
      </c>
      <c r="P854" s="142">
        <f t="shared" si="181"/>
        <v>0</v>
      </c>
      <c r="Q854" s="142">
        <v>0</v>
      </c>
      <c r="R854" s="142">
        <f t="shared" si="182"/>
        <v>0</v>
      </c>
      <c r="S854" s="142">
        <v>0</v>
      </c>
      <c r="T854" s="143">
        <f t="shared" si="183"/>
        <v>0</v>
      </c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R854" s="144" t="s">
        <v>168</v>
      </c>
      <c r="AT854" s="144" t="s">
        <v>227</v>
      </c>
      <c r="AU854" s="144" t="s">
        <v>146</v>
      </c>
      <c r="AY854" s="14" t="s">
        <v>136</v>
      </c>
      <c r="BE854" s="145">
        <f t="shared" si="184"/>
        <v>0</v>
      </c>
      <c r="BF854" s="145">
        <f t="shared" si="185"/>
        <v>0</v>
      </c>
      <c r="BG854" s="145">
        <f t="shared" si="186"/>
        <v>0</v>
      </c>
      <c r="BH854" s="145">
        <f t="shared" si="187"/>
        <v>0</v>
      </c>
      <c r="BI854" s="145">
        <f t="shared" si="188"/>
        <v>0</v>
      </c>
      <c r="BJ854" s="14" t="s">
        <v>146</v>
      </c>
      <c r="BK854" s="145">
        <f t="shared" si="189"/>
        <v>0</v>
      </c>
      <c r="BL854" s="14" t="s">
        <v>145</v>
      </c>
      <c r="BM854" s="144" t="s">
        <v>1562</v>
      </c>
    </row>
    <row r="855" spans="1:65" s="2" customFormat="1" ht="16.5" customHeight="1">
      <c r="A855" s="26"/>
      <c r="B855" s="156"/>
      <c r="C855" s="163" t="s">
        <v>1563</v>
      </c>
      <c r="D855" s="163" t="s">
        <v>227</v>
      </c>
      <c r="E855" s="164" t="s">
        <v>750</v>
      </c>
      <c r="F855" s="165" t="s">
        <v>751</v>
      </c>
      <c r="G855" s="166" t="s">
        <v>323</v>
      </c>
      <c r="H855" s="167">
        <v>58</v>
      </c>
      <c r="I855" s="168"/>
      <c r="J855" s="168">
        <f t="shared" si="180"/>
        <v>0</v>
      </c>
      <c r="K855" s="146"/>
      <c r="L855" s="147"/>
      <c r="M855" s="148" t="s">
        <v>1</v>
      </c>
      <c r="N855" s="149" t="s">
        <v>35</v>
      </c>
      <c r="O855" s="142">
        <v>0</v>
      </c>
      <c r="P855" s="142">
        <f t="shared" si="181"/>
        <v>0</v>
      </c>
      <c r="Q855" s="142">
        <v>0</v>
      </c>
      <c r="R855" s="142">
        <f t="shared" si="182"/>
        <v>0</v>
      </c>
      <c r="S855" s="142">
        <v>0</v>
      </c>
      <c r="T855" s="143">
        <f t="shared" si="183"/>
        <v>0</v>
      </c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R855" s="144" t="s">
        <v>168</v>
      </c>
      <c r="AT855" s="144" t="s">
        <v>227</v>
      </c>
      <c r="AU855" s="144" t="s">
        <v>146</v>
      </c>
      <c r="AY855" s="14" t="s">
        <v>136</v>
      </c>
      <c r="BE855" s="145">
        <f t="shared" si="184"/>
        <v>0</v>
      </c>
      <c r="BF855" s="145">
        <f t="shared" si="185"/>
        <v>0</v>
      </c>
      <c r="BG855" s="145">
        <f t="shared" si="186"/>
        <v>0</v>
      </c>
      <c r="BH855" s="145">
        <f t="shared" si="187"/>
        <v>0</v>
      </c>
      <c r="BI855" s="145">
        <f t="shared" si="188"/>
        <v>0</v>
      </c>
      <c r="BJ855" s="14" t="s">
        <v>146</v>
      </c>
      <c r="BK855" s="145">
        <f t="shared" si="189"/>
        <v>0</v>
      </c>
      <c r="BL855" s="14" t="s">
        <v>145</v>
      </c>
      <c r="BM855" s="144" t="s">
        <v>1564</v>
      </c>
    </row>
    <row r="856" spans="1:65" s="2" customFormat="1" ht="16.5" customHeight="1">
      <c r="A856" s="26"/>
      <c r="B856" s="156"/>
      <c r="C856" s="163" t="s">
        <v>1565</v>
      </c>
      <c r="D856" s="163" t="s">
        <v>227</v>
      </c>
      <c r="E856" s="164" t="s">
        <v>754</v>
      </c>
      <c r="F856" s="165" t="s">
        <v>755</v>
      </c>
      <c r="G856" s="166" t="s">
        <v>323</v>
      </c>
      <c r="H856" s="167">
        <v>93</v>
      </c>
      <c r="I856" s="168"/>
      <c r="J856" s="168">
        <f t="shared" si="180"/>
        <v>0</v>
      </c>
      <c r="K856" s="146"/>
      <c r="L856" s="147"/>
      <c r="M856" s="148" t="s">
        <v>1</v>
      </c>
      <c r="N856" s="149" t="s">
        <v>35</v>
      </c>
      <c r="O856" s="142">
        <v>0</v>
      </c>
      <c r="P856" s="142">
        <f t="shared" si="181"/>
        <v>0</v>
      </c>
      <c r="Q856" s="142">
        <v>0</v>
      </c>
      <c r="R856" s="142">
        <f t="shared" si="182"/>
        <v>0</v>
      </c>
      <c r="S856" s="142">
        <v>0</v>
      </c>
      <c r="T856" s="143">
        <f t="shared" si="183"/>
        <v>0</v>
      </c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R856" s="144" t="s">
        <v>168</v>
      </c>
      <c r="AT856" s="144" t="s">
        <v>227</v>
      </c>
      <c r="AU856" s="144" t="s">
        <v>146</v>
      </c>
      <c r="AY856" s="14" t="s">
        <v>136</v>
      </c>
      <c r="BE856" s="145">
        <f t="shared" si="184"/>
        <v>0</v>
      </c>
      <c r="BF856" s="145">
        <f t="shared" si="185"/>
        <v>0</v>
      </c>
      <c r="BG856" s="145">
        <f t="shared" si="186"/>
        <v>0</v>
      </c>
      <c r="BH856" s="145">
        <f t="shared" si="187"/>
        <v>0</v>
      </c>
      <c r="BI856" s="145">
        <f t="shared" si="188"/>
        <v>0</v>
      </c>
      <c r="BJ856" s="14" t="s">
        <v>146</v>
      </c>
      <c r="BK856" s="145">
        <f t="shared" si="189"/>
        <v>0</v>
      </c>
      <c r="BL856" s="14" t="s">
        <v>145</v>
      </c>
      <c r="BM856" s="144" t="s">
        <v>1566</v>
      </c>
    </row>
    <row r="857" spans="1:65" s="2" customFormat="1" ht="16.5" customHeight="1">
      <c r="A857" s="26"/>
      <c r="B857" s="156"/>
      <c r="C857" s="163" t="s">
        <v>1567</v>
      </c>
      <c r="D857" s="163" t="s">
        <v>227</v>
      </c>
      <c r="E857" s="164" t="s">
        <v>758</v>
      </c>
      <c r="F857" s="165" t="s">
        <v>759</v>
      </c>
      <c r="G857" s="166" t="s">
        <v>323</v>
      </c>
      <c r="H857" s="167">
        <v>25</v>
      </c>
      <c r="I857" s="168"/>
      <c r="J857" s="168">
        <f t="shared" si="180"/>
        <v>0</v>
      </c>
      <c r="K857" s="146"/>
      <c r="L857" s="147"/>
      <c r="M857" s="148" t="s">
        <v>1</v>
      </c>
      <c r="N857" s="149" t="s">
        <v>35</v>
      </c>
      <c r="O857" s="142">
        <v>0</v>
      </c>
      <c r="P857" s="142">
        <f t="shared" si="181"/>
        <v>0</v>
      </c>
      <c r="Q857" s="142">
        <v>0</v>
      </c>
      <c r="R857" s="142">
        <f t="shared" si="182"/>
        <v>0</v>
      </c>
      <c r="S857" s="142">
        <v>0</v>
      </c>
      <c r="T857" s="143">
        <f t="shared" si="183"/>
        <v>0</v>
      </c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R857" s="144" t="s">
        <v>168</v>
      </c>
      <c r="AT857" s="144" t="s">
        <v>227</v>
      </c>
      <c r="AU857" s="144" t="s">
        <v>146</v>
      </c>
      <c r="AY857" s="14" t="s">
        <v>136</v>
      </c>
      <c r="BE857" s="145">
        <f t="shared" si="184"/>
        <v>0</v>
      </c>
      <c r="BF857" s="145">
        <f t="shared" si="185"/>
        <v>0</v>
      </c>
      <c r="BG857" s="145">
        <f t="shared" si="186"/>
        <v>0</v>
      </c>
      <c r="BH857" s="145">
        <f t="shared" si="187"/>
        <v>0</v>
      </c>
      <c r="BI857" s="145">
        <f t="shared" si="188"/>
        <v>0</v>
      </c>
      <c r="BJ857" s="14" t="s">
        <v>146</v>
      </c>
      <c r="BK857" s="145">
        <f t="shared" si="189"/>
        <v>0</v>
      </c>
      <c r="BL857" s="14" t="s">
        <v>145</v>
      </c>
      <c r="BM857" s="144" t="s">
        <v>1568</v>
      </c>
    </row>
    <row r="858" spans="1:65" s="2" customFormat="1" ht="24.25" customHeight="1">
      <c r="A858" s="26"/>
      <c r="B858" s="156"/>
      <c r="C858" s="163" t="s">
        <v>1569</v>
      </c>
      <c r="D858" s="163" t="s">
        <v>227</v>
      </c>
      <c r="E858" s="164" t="s">
        <v>762</v>
      </c>
      <c r="F858" s="165" t="s">
        <v>763</v>
      </c>
      <c r="G858" s="166" t="s">
        <v>323</v>
      </c>
      <c r="H858" s="167">
        <v>123</v>
      </c>
      <c r="I858" s="168"/>
      <c r="J858" s="168">
        <f t="shared" si="180"/>
        <v>0</v>
      </c>
      <c r="K858" s="146"/>
      <c r="L858" s="147"/>
      <c r="M858" s="148" t="s">
        <v>1</v>
      </c>
      <c r="N858" s="149" t="s">
        <v>35</v>
      </c>
      <c r="O858" s="142">
        <v>0</v>
      </c>
      <c r="P858" s="142">
        <f t="shared" si="181"/>
        <v>0</v>
      </c>
      <c r="Q858" s="142">
        <v>0</v>
      </c>
      <c r="R858" s="142">
        <f t="shared" si="182"/>
        <v>0</v>
      </c>
      <c r="S858" s="142">
        <v>0</v>
      </c>
      <c r="T858" s="143">
        <f t="shared" si="183"/>
        <v>0</v>
      </c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R858" s="144" t="s">
        <v>168</v>
      </c>
      <c r="AT858" s="144" t="s">
        <v>227</v>
      </c>
      <c r="AU858" s="144" t="s">
        <v>146</v>
      </c>
      <c r="AY858" s="14" t="s">
        <v>136</v>
      </c>
      <c r="BE858" s="145">
        <f t="shared" si="184"/>
        <v>0</v>
      </c>
      <c r="BF858" s="145">
        <f t="shared" si="185"/>
        <v>0</v>
      </c>
      <c r="BG858" s="145">
        <f t="shared" si="186"/>
        <v>0</v>
      </c>
      <c r="BH858" s="145">
        <f t="shared" si="187"/>
        <v>0</v>
      </c>
      <c r="BI858" s="145">
        <f t="shared" si="188"/>
        <v>0</v>
      </c>
      <c r="BJ858" s="14" t="s">
        <v>146</v>
      </c>
      <c r="BK858" s="145">
        <f t="shared" si="189"/>
        <v>0</v>
      </c>
      <c r="BL858" s="14" t="s">
        <v>145</v>
      </c>
      <c r="BM858" s="144" t="s">
        <v>1570</v>
      </c>
    </row>
    <row r="859" spans="1:65" s="2" customFormat="1" ht="16.5" customHeight="1">
      <c r="A859" s="26"/>
      <c r="B859" s="156"/>
      <c r="C859" s="163" t="s">
        <v>1571</v>
      </c>
      <c r="D859" s="163" t="s">
        <v>227</v>
      </c>
      <c r="E859" s="164" t="s">
        <v>766</v>
      </c>
      <c r="F859" s="165" t="s">
        <v>767</v>
      </c>
      <c r="G859" s="166" t="s">
        <v>323</v>
      </c>
      <c r="H859" s="167">
        <v>299</v>
      </c>
      <c r="I859" s="168"/>
      <c r="J859" s="168">
        <f t="shared" si="180"/>
        <v>0</v>
      </c>
      <c r="K859" s="146"/>
      <c r="L859" s="147"/>
      <c r="M859" s="148" t="s">
        <v>1</v>
      </c>
      <c r="N859" s="149" t="s">
        <v>35</v>
      </c>
      <c r="O859" s="142">
        <v>0</v>
      </c>
      <c r="P859" s="142">
        <f t="shared" si="181"/>
        <v>0</v>
      </c>
      <c r="Q859" s="142">
        <v>0</v>
      </c>
      <c r="R859" s="142">
        <f t="shared" si="182"/>
        <v>0</v>
      </c>
      <c r="S859" s="142">
        <v>0</v>
      </c>
      <c r="T859" s="143">
        <f t="shared" si="183"/>
        <v>0</v>
      </c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R859" s="144" t="s">
        <v>168</v>
      </c>
      <c r="AT859" s="144" t="s">
        <v>227</v>
      </c>
      <c r="AU859" s="144" t="s">
        <v>146</v>
      </c>
      <c r="AY859" s="14" t="s">
        <v>136</v>
      </c>
      <c r="BE859" s="145">
        <f t="shared" si="184"/>
        <v>0</v>
      </c>
      <c r="BF859" s="145">
        <f t="shared" si="185"/>
        <v>0</v>
      </c>
      <c r="BG859" s="145">
        <f t="shared" si="186"/>
        <v>0</v>
      </c>
      <c r="BH859" s="145">
        <f t="shared" si="187"/>
        <v>0</v>
      </c>
      <c r="BI859" s="145">
        <f t="shared" si="188"/>
        <v>0</v>
      </c>
      <c r="BJ859" s="14" t="s">
        <v>146</v>
      </c>
      <c r="BK859" s="145">
        <f t="shared" si="189"/>
        <v>0</v>
      </c>
      <c r="BL859" s="14" t="s">
        <v>145</v>
      </c>
      <c r="BM859" s="144" t="s">
        <v>1572</v>
      </c>
    </row>
    <row r="860" spans="1:65" s="2" customFormat="1" ht="16.5" customHeight="1">
      <c r="A860" s="26"/>
      <c r="B860" s="156"/>
      <c r="C860" s="163" t="s">
        <v>1573</v>
      </c>
      <c r="D860" s="163" t="s">
        <v>227</v>
      </c>
      <c r="E860" s="164" t="s">
        <v>770</v>
      </c>
      <c r="F860" s="165" t="s">
        <v>771</v>
      </c>
      <c r="G860" s="166" t="s">
        <v>323</v>
      </c>
      <c r="H860" s="167">
        <v>4</v>
      </c>
      <c r="I860" s="168"/>
      <c r="J860" s="168">
        <f t="shared" si="180"/>
        <v>0</v>
      </c>
      <c r="K860" s="146"/>
      <c r="L860" s="147"/>
      <c r="M860" s="148" t="s">
        <v>1</v>
      </c>
      <c r="N860" s="149" t="s">
        <v>35</v>
      </c>
      <c r="O860" s="142">
        <v>0</v>
      </c>
      <c r="P860" s="142">
        <f t="shared" si="181"/>
        <v>0</v>
      </c>
      <c r="Q860" s="142">
        <v>0</v>
      </c>
      <c r="R860" s="142">
        <f t="shared" si="182"/>
        <v>0</v>
      </c>
      <c r="S860" s="142">
        <v>0</v>
      </c>
      <c r="T860" s="143">
        <f t="shared" si="183"/>
        <v>0</v>
      </c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R860" s="144" t="s">
        <v>168</v>
      </c>
      <c r="AT860" s="144" t="s">
        <v>227</v>
      </c>
      <c r="AU860" s="144" t="s">
        <v>146</v>
      </c>
      <c r="AY860" s="14" t="s">
        <v>136</v>
      </c>
      <c r="BE860" s="145">
        <f t="shared" si="184"/>
        <v>0</v>
      </c>
      <c r="BF860" s="145">
        <f t="shared" si="185"/>
        <v>0</v>
      </c>
      <c r="BG860" s="145">
        <f t="shared" si="186"/>
        <v>0</v>
      </c>
      <c r="BH860" s="145">
        <f t="shared" si="187"/>
        <v>0</v>
      </c>
      <c r="BI860" s="145">
        <f t="shared" si="188"/>
        <v>0</v>
      </c>
      <c r="BJ860" s="14" t="s">
        <v>146</v>
      </c>
      <c r="BK860" s="145">
        <f t="shared" si="189"/>
        <v>0</v>
      </c>
      <c r="BL860" s="14" t="s">
        <v>145</v>
      </c>
      <c r="BM860" s="144" t="s">
        <v>1574</v>
      </c>
    </row>
    <row r="861" spans="1:65" s="2" customFormat="1" ht="16.5" customHeight="1">
      <c r="A861" s="26"/>
      <c r="B861" s="156"/>
      <c r="C861" s="163" t="s">
        <v>1575</v>
      </c>
      <c r="D861" s="163" t="s">
        <v>227</v>
      </c>
      <c r="E861" s="164" t="s">
        <v>782</v>
      </c>
      <c r="F861" s="165" t="s">
        <v>783</v>
      </c>
      <c r="G861" s="166" t="s">
        <v>323</v>
      </c>
      <c r="H861" s="167">
        <v>244</v>
      </c>
      <c r="I861" s="168"/>
      <c r="J861" s="168">
        <f t="shared" si="180"/>
        <v>0</v>
      </c>
      <c r="K861" s="146"/>
      <c r="L861" s="147"/>
      <c r="M861" s="148" t="s">
        <v>1</v>
      </c>
      <c r="N861" s="149" t="s">
        <v>35</v>
      </c>
      <c r="O861" s="142">
        <v>0</v>
      </c>
      <c r="P861" s="142">
        <f t="shared" si="181"/>
        <v>0</v>
      </c>
      <c r="Q861" s="142">
        <v>0</v>
      </c>
      <c r="R861" s="142">
        <f t="shared" si="182"/>
        <v>0</v>
      </c>
      <c r="S861" s="142">
        <v>0</v>
      </c>
      <c r="T861" s="143">
        <f t="shared" si="183"/>
        <v>0</v>
      </c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R861" s="144" t="s">
        <v>168</v>
      </c>
      <c r="AT861" s="144" t="s">
        <v>227</v>
      </c>
      <c r="AU861" s="144" t="s">
        <v>146</v>
      </c>
      <c r="AY861" s="14" t="s">
        <v>136</v>
      </c>
      <c r="BE861" s="145">
        <f t="shared" si="184"/>
        <v>0</v>
      </c>
      <c r="BF861" s="145">
        <f t="shared" si="185"/>
        <v>0</v>
      </c>
      <c r="BG861" s="145">
        <f t="shared" si="186"/>
        <v>0</v>
      </c>
      <c r="BH861" s="145">
        <f t="shared" si="187"/>
        <v>0</v>
      </c>
      <c r="BI861" s="145">
        <f t="shared" si="188"/>
        <v>0</v>
      </c>
      <c r="BJ861" s="14" t="s">
        <v>146</v>
      </c>
      <c r="BK861" s="145">
        <f t="shared" si="189"/>
        <v>0</v>
      </c>
      <c r="BL861" s="14" t="s">
        <v>145</v>
      </c>
      <c r="BM861" s="144" t="s">
        <v>1576</v>
      </c>
    </row>
    <row r="862" spans="1:65" s="2" customFormat="1" ht="24.25" customHeight="1">
      <c r="A862" s="26"/>
      <c r="B862" s="156"/>
      <c r="C862" s="157" t="s">
        <v>1577</v>
      </c>
      <c r="D862" s="157" t="s">
        <v>141</v>
      </c>
      <c r="E862" s="158" t="s">
        <v>794</v>
      </c>
      <c r="F862" s="159" t="s">
        <v>795</v>
      </c>
      <c r="G862" s="160" t="s">
        <v>323</v>
      </c>
      <c r="H862" s="161">
        <v>141</v>
      </c>
      <c r="I862" s="162"/>
      <c r="J862" s="162">
        <f t="shared" si="180"/>
        <v>0</v>
      </c>
      <c r="K862" s="139"/>
      <c r="L862" s="27"/>
      <c r="M862" s="140" t="s">
        <v>1</v>
      </c>
      <c r="N862" s="141" t="s">
        <v>35</v>
      </c>
      <c r="O862" s="142">
        <v>0</v>
      </c>
      <c r="P862" s="142">
        <f t="shared" si="181"/>
        <v>0</v>
      </c>
      <c r="Q862" s="142">
        <v>0</v>
      </c>
      <c r="R862" s="142">
        <f t="shared" si="182"/>
        <v>0</v>
      </c>
      <c r="S862" s="142">
        <v>0</v>
      </c>
      <c r="T862" s="143">
        <f t="shared" si="183"/>
        <v>0</v>
      </c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R862" s="144" t="s">
        <v>145</v>
      </c>
      <c r="AT862" s="144" t="s">
        <v>141</v>
      </c>
      <c r="AU862" s="144" t="s">
        <v>146</v>
      </c>
      <c r="AY862" s="14" t="s">
        <v>136</v>
      </c>
      <c r="BE862" s="145">
        <f t="shared" si="184"/>
        <v>0</v>
      </c>
      <c r="BF862" s="145">
        <f t="shared" si="185"/>
        <v>0</v>
      </c>
      <c r="BG862" s="145">
        <f t="shared" si="186"/>
        <v>0</v>
      </c>
      <c r="BH862" s="145">
        <f t="shared" si="187"/>
        <v>0</v>
      </c>
      <c r="BI862" s="145">
        <f t="shared" si="188"/>
        <v>0</v>
      </c>
      <c r="BJ862" s="14" t="s">
        <v>146</v>
      </c>
      <c r="BK862" s="145">
        <f t="shared" si="189"/>
        <v>0</v>
      </c>
      <c r="BL862" s="14" t="s">
        <v>145</v>
      </c>
      <c r="BM862" s="144" t="s">
        <v>1578</v>
      </c>
    </row>
    <row r="863" spans="1:65" s="2" customFormat="1" ht="24.25" customHeight="1">
      <c r="A863" s="26"/>
      <c r="B863" s="156"/>
      <c r="C863" s="163" t="s">
        <v>1579</v>
      </c>
      <c r="D863" s="163" t="s">
        <v>227</v>
      </c>
      <c r="E863" s="164" t="s">
        <v>798</v>
      </c>
      <c r="F863" s="165" t="s">
        <v>799</v>
      </c>
      <c r="G863" s="166" t="s">
        <v>323</v>
      </c>
      <c r="H863" s="167">
        <v>123</v>
      </c>
      <c r="I863" s="168"/>
      <c r="J863" s="168">
        <f t="shared" si="180"/>
        <v>0</v>
      </c>
      <c r="K863" s="146"/>
      <c r="L863" s="147"/>
      <c r="M863" s="148" t="s">
        <v>1</v>
      </c>
      <c r="N863" s="149" t="s">
        <v>35</v>
      </c>
      <c r="O863" s="142">
        <v>0</v>
      </c>
      <c r="P863" s="142">
        <f t="shared" si="181"/>
        <v>0</v>
      </c>
      <c r="Q863" s="142">
        <v>0</v>
      </c>
      <c r="R863" s="142">
        <f t="shared" si="182"/>
        <v>0</v>
      </c>
      <c r="S863" s="142">
        <v>0</v>
      </c>
      <c r="T863" s="143">
        <f t="shared" si="183"/>
        <v>0</v>
      </c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R863" s="144" t="s">
        <v>168</v>
      </c>
      <c r="AT863" s="144" t="s">
        <v>227</v>
      </c>
      <c r="AU863" s="144" t="s">
        <v>146</v>
      </c>
      <c r="AY863" s="14" t="s">
        <v>136</v>
      </c>
      <c r="BE863" s="145">
        <f t="shared" si="184"/>
        <v>0</v>
      </c>
      <c r="BF863" s="145">
        <f t="shared" si="185"/>
        <v>0</v>
      </c>
      <c r="BG863" s="145">
        <f t="shared" si="186"/>
        <v>0</v>
      </c>
      <c r="BH863" s="145">
        <f t="shared" si="187"/>
        <v>0</v>
      </c>
      <c r="BI863" s="145">
        <f t="shared" si="188"/>
        <v>0</v>
      </c>
      <c r="BJ863" s="14" t="s">
        <v>146</v>
      </c>
      <c r="BK863" s="145">
        <f t="shared" si="189"/>
        <v>0</v>
      </c>
      <c r="BL863" s="14" t="s">
        <v>145</v>
      </c>
      <c r="BM863" s="144" t="s">
        <v>1580</v>
      </c>
    </row>
    <row r="864" spans="1:65" s="2" customFormat="1" ht="24.25" customHeight="1">
      <c r="A864" s="26"/>
      <c r="B864" s="156"/>
      <c r="C864" s="163" t="s">
        <v>1581</v>
      </c>
      <c r="D864" s="163" t="s">
        <v>227</v>
      </c>
      <c r="E864" s="164" t="s">
        <v>806</v>
      </c>
      <c r="F864" s="165" t="s">
        <v>807</v>
      </c>
      <c r="G864" s="166" t="s">
        <v>323</v>
      </c>
      <c r="H864" s="167">
        <v>7</v>
      </c>
      <c r="I864" s="168"/>
      <c r="J864" s="168">
        <f t="shared" si="180"/>
        <v>0</v>
      </c>
      <c r="K864" s="146"/>
      <c r="L864" s="147"/>
      <c r="M864" s="148" t="s">
        <v>1</v>
      </c>
      <c r="N864" s="149" t="s">
        <v>35</v>
      </c>
      <c r="O864" s="142">
        <v>0</v>
      </c>
      <c r="P864" s="142">
        <f t="shared" si="181"/>
        <v>0</v>
      </c>
      <c r="Q864" s="142">
        <v>0</v>
      </c>
      <c r="R864" s="142">
        <f t="shared" si="182"/>
        <v>0</v>
      </c>
      <c r="S864" s="142">
        <v>0</v>
      </c>
      <c r="T864" s="143">
        <f t="shared" si="183"/>
        <v>0</v>
      </c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R864" s="144" t="s">
        <v>168</v>
      </c>
      <c r="AT864" s="144" t="s">
        <v>227</v>
      </c>
      <c r="AU864" s="144" t="s">
        <v>146</v>
      </c>
      <c r="AY864" s="14" t="s">
        <v>136</v>
      </c>
      <c r="BE864" s="145">
        <f t="shared" si="184"/>
        <v>0</v>
      </c>
      <c r="BF864" s="145">
        <f t="shared" si="185"/>
        <v>0</v>
      </c>
      <c r="BG864" s="145">
        <f t="shared" si="186"/>
        <v>0</v>
      </c>
      <c r="BH864" s="145">
        <f t="shared" si="187"/>
        <v>0</v>
      </c>
      <c r="BI864" s="145">
        <f t="shared" si="188"/>
        <v>0</v>
      </c>
      <c r="BJ864" s="14" t="s">
        <v>146</v>
      </c>
      <c r="BK864" s="145">
        <f t="shared" si="189"/>
        <v>0</v>
      </c>
      <c r="BL864" s="14" t="s">
        <v>145</v>
      </c>
      <c r="BM864" s="144" t="s">
        <v>1582</v>
      </c>
    </row>
    <row r="865" spans="1:65" s="2" customFormat="1" ht="24.25" customHeight="1">
      <c r="A865" s="26"/>
      <c r="B865" s="156"/>
      <c r="C865" s="163" t="s">
        <v>1583</v>
      </c>
      <c r="D865" s="163" t="s">
        <v>227</v>
      </c>
      <c r="E865" s="164" t="s">
        <v>1584</v>
      </c>
      <c r="F865" s="165" t="s">
        <v>1585</v>
      </c>
      <c r="G865" s="166" t="s">
        <v>323</v>
      </c>
      <c r="H865" s="167">
        <v>4</v>
      </c>
      <c r="I865" s="168"/>
      <c r="J865" s="168">
        <f t="shared" si="180"/>
        <v>0</v>
      </c>
      <c r="K865" s="146"/>
      <c r="L865" s="147"/>
      <c r="M865" s="148" t="s">
        <v>1</v>
      </c>
      <c r="N865" s="149" t="s">
        <v>35</v>
      </c>
      <c r="O865" s="142">
        <v>0</v>
      </c>
      <c r="P865" s="142">
        <f t="shared" si="181"/>
        <v>0</v>
      </c>
      <c r="Q865" s="142">
        <v>0</v>
      </c>
      <c r="R865" s="142">
        <f t="shared" si="182"/>
        <v>0</v>
      </c>
      <c r="S865" s="142">
        <v>0</v>
      </c>
      <c r="T865" s="143">
        <f t="shared" si="183"/>
        <v>0</v>
      </c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R865" s="144" t="s">
        <v>168</v>
      </c>
      <c r="AT865" s="144" t="s">
        <v>227</v>
      </c>
      <c r="AU865" s="144" t="s">
        <v>146</v>
      </c>
      <c r="AY865" s="14" t="s">
        <v>136</v>
      </c>
      <c r="BE865" s="145">
        <f t="shared" si="184"/>
        <v>0</v>
      </c>
      <c r="BF865" s="145">
        <f t="shared" si="185"/>
        <v>0</v>
      </c>
      <c r="BG865" s="145">
        <f t="shared" si="186"/>
        <v>0</v>
      </c>
      <c r="BH865" s="145">
        <f t="shared" si="187"/>
        <v>0</v>
      </c>
      <c r="BI865" s="145">
        <f t="shared" si="188"/>
        <v>0</v>
      </c>
      <c r="BJ865" s="14" t="s">
        <v>146</v>
      </c>
      <c r="BK865" s="145">
        <f t="shared" si="189"/>
        <v>0</v>
      </c>
      <c r="BL865" s="14" t="s">
        <v>145</v>
      </c>
      <c r="BM865" s="144" t="s">
        <v>1586</v>
      </c>
    </row>
    <row r="866" spans="1:65" s="2" customFormat="1" ht="24.25" customHeight="1">
      <c r="A866" s="26"/>
      <c r="B866" s="156"/>
      <c r="C866" s="163" t="s">
        <v>1587</v>
      </c>
      <c r="D866" s="163" t="s">
        <v>227</v>
      </c>
      <c r="E866" s="164" t="s">
        <v>810</v>
      </c>
      <c r="F866" s="165" t="s">
        <v>811</v>
      </c>
      <c r="G866" s="166" t="s">
        <v>323</v>
      </c>
      <c r="H866" s="167">
        <v>7</v>
      </c>
      <c r="I866" s="168"/>
      <c r="J866" s="168">
        <f t="shared" si="180"/>
        <v>0</v>
      </c>
      <c r="K866" s="146"/>
      <c r="L866" s="147"/>
      <c r="M866" s="148" t="s">
        <v>1</v>
      </c>
      <c r="N866" s="149" t="s">
        <v>35</v>
      </c>
      <c r="O866" s="142">
        <v>0</v>
      </c>
      <c r="P866" s="142">
        <f t="shared" si="181"/>
        <v>0</v>
      </c>
      <c r="Q866" s="142">
        <v>0</v>
      </c>
      <c r="R866" s="142">
        <f t="shared" si="182"/>
        <v>0</v>
      </c>
      <c r="S866" s="142">
        <v>0</v>
      </c>
      <c r="T866" s="143">
        <f t="shared" si="183"/>
        <v>0</v>
      </c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R866" s="144" t="s">
        <v>168</v>
      </c>
      <c r="AT866" s="144" t="s">
        <v>227</v>
      </c>
      <c r="AU866" s="144" t="s">
        <v>146</v>
      </c>
      <c r="AY866" s="14" t="s">
        <v>136</v>
      </c>
      <c r="BE866" s="145">
        <f t="shared" si="184"/>
        <v>0</v>
      </c>
      <c r="BF866" s="145">
        <f t="shared" si="185"/>
        <v>0</v>
      </c>
      <c r="BG866" s="145">
        <f t="shared" si="186"/>
        <v>0</v>
      </c>
      <c r="BH866" s="145">
        <f t="shared" si="187"/>
        <v>0</v>
      </c>
      <c r="BI866" s="145">
        <f t="shared" si="188"/>
        <v>0</v>
      </c>
      <c r="BJ866" s="14" t="s">
        <v>146</v>
      </c>
      <c r="BK866" s="145">
        <f t="shared" si="189"/>
        <v>0</v>
      </c>
      <c r="BL866" s="14" t="s">
        <v>145</v>
      </c>
      <c r="BM866" s="144" t="s">
        <v>1588</v>
      </c>
    </row>
    <row r="867" spans="1:65" s="2" customFormat="1" ht="16.5" customHeight="1">
      <c r="A867" s="26"/>
      <c r="B867" s="156"/>
      <c r="C867" s="157" t="s">
        <v>1589</v>
      </c>
      <c r="D867" s="157" t="s">
        <v>141</v>
      </c>
      <c r="E867" s="158" t="s">
        <v>814</v>
      </c>
      <c r="F867" s="159" t="s">
        <v>815</v>
      </c>
      <c r="G867" s="160" t="s">
        <v>323</v>
      </c>
      <c r="H867" s="161">
        <v>2</v>
      </c>
      <c r="I867" s="162"/>
      <c r="J867" s="162">
        <f t="shared" si="180"/>
        <v>0</v>
      </c>
      <c r="K867" s="139"/>
      <c r="L867" s="27"/>
      <c r="M867" s="140" t="s">
        <v>1</v>
      </c>
      <c r="N867" s="141" t="s">
        <v>35</v>
      </c>
      <c r="O867" s="142">
        <v>0</v>
      </c>
      <c r="P867" s="142">
        <f t="shared" si="181"/>
        <v>0</v>
      </c>
      <c r="Q867" s="142">
        <v>0</v>
      </c>
      <c r="R867" s="142">
        <f t="shared" si="182"/>
        <v>0</v>
      </c>
      <c r="S867" s="142">
        <v>0</v>
      </c>
      <c r="T867" s="143">
        <f t="shared" si="183"/>
        <v>0</v>
      </c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R867" s="144" t="s">
        <v>145</v>
      </c>
      <c r="AT867" s="144" t="s">
        <v>141</v>
      </c>
      <c r="AU867" s="144" t="s">
        <v>146</v>
      </c>
      <c r="AY867" s="14" t="s">
        <v>136</v>
      </c>
      <c r="BE867" s="145">
        <f t="shared" si="184"/>
        <v>0</v>
      </c>
      <c r="BF867" s="145">
        <f t="shared" si="185"/>
        <v>0</v>
      </c>
      <c r="BG867" s="145">
        <f t="shared" si="186"/>
        <v>0</v>
      </c>
      <c r="BH867" s="145">
        <f t="shared" si="187"/>
        <v>0</v>
      </c>
      <c r="BI867" s="145">
        <f t="shared" si="188"/>
        <v>0</v>
      </c>
      <c r="BJ867" s="14" t="s">
        <v>146</v>
      </c>
      <c r="BK867" s="145">
        <f t="shared" si="189"/>
        <v>0</v>
      </c>
      <c r="BL867" s="14" t="s">
        <v>145</v>
      </c>
      <c r="BM867" s="144" t="s">
        <v>1590</v>
      </c>
    </row>
    <row r="868" spans="1:65" s="2" customFormat="1" ht="16.5" customHeight="1">
      <c r="A868" s="26"/>
      <c r="B868" s="156"/>
      <c r="C868" s="163" t="s">
        <v>1591</v>
      </c>
      <c r="D868" s="163" t="s">
        <v>227</v>
      </c>
      <c r="E868" s="164" t="s">
        <v>818</v>
      </c>
      <c r="F868" s="165" t="s">
        <v>819</v>
      </c>
      <c r="G868" s="166" t="s">
        <v>323</v>
      </c>
      <c r="H868" s="167">
        <v>2</v>
      </c>
      <c r="I868" s="168"/>
      <c r="J868" s="168">
        <f t="shared" si="180"/>
        <v>0</v>
      </c>
      <c r="K868" s="146"/>
      <c r="L868" s="147"/>
      <c r="M868" s="148" t="s">
        <v>1</v>
      </c>
      <c r="N868" s="149" t="s">
        <v>35</v>
      </c>
      <c r="O868" s="142">
        <v>0</v>
      </c>
      <c r="P868" s="142">
        <f t="shared" si="181"/>
        <v>0</v>
      </c>
      <c r="Q868" s="142">
        <v>0</v>
      </c>
      <c r="R868" s="142">
        <f t="shared" si="182"/>
        <v>0</v>
      </c>
      <c r="S868" s="142">
        <v>0</v>
      </c>
      <c r="T868" s="143">
        <f t="shared" si="183"/>
        <v>0</v>
      </c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R868" s="144" t="s">
        <v>168</v>
      </c>
      <c r="AT868" s="144" t="s">
        <v>227</v>
      </c>
      <c r="AU868" s="144" t="s">
        <v>146</v>
      </c>
      <c r="AY868" s="14" t="s">
        <v>136</v>
      </c>
      <c r="BE868" s="145">
        <f t="shared" si="184"/>
        <v>0</v>
      </c>
      <c r="BF868" s="145">
        <f t="shared" si="185"/>
        <v>0</v>
      </c>
      <c r="BG868" s="145">
        <f t="shared" si="186"/>
        <v>0</v>
      </c>
      <c r="BH868" s="145">
        <f t="shared" si="187"/>
        <v>0</v>
      </c>
      <c r="BI868" s="145">
        <f t="shared" si="188"/>
        <v>0</v>
      </c>
      <c r="BJ868" s="14" t="s">
        <v>146</v>
      </c>
      <c r="BK868" s="145">
        <f t="shared" si="189"/>
        <v>0</v>
      </c>
      <c r="BL868" s="14" t="s">
        <v>145</v>
      </c>
      <c r="BM868" s="144" t="s">
        <v>1592</v>
      </c>
    </row>
    <row r="869" spans="1:65" s="2" customFormat="1" ht="33" customHeight="1">
      <c r="A869" s="26"/>
      <c r="B869" s="156"/>
      <c r="C869" s="157" t="s">
        <v>1593</v>
      </c>
      <c r="D869" s="157" t="s">
        <v>141</v>
      </c>
      <c r="E869" s="158" t="s">
        <v>822</v>
      </c>
      <c r="F869" s="159" t="s">
        <v>823</v>
      </c>
      <c r="G869" s="160" t="s">
        <v>323</v>
      </c>
      <c r="H869" s="161">
        <v>109</v>
      </c>
      <c r="I869" s="162"/>
      <c r="J869" s="162">
        <f t="shared" si="180"/>
        <v>0</v>
      </c>
      <c r="K869" s="139"/>
      <c r="L869" s="27"/>
      <c r="M869" s="140" t="s">
        <v>1</v>
      </c>
      <c r="N869" s="141" t="s">
        <v>35</v>
      </c>
      <c r="O869" s="142">
        <v>0</v>
      </c>
      <c r="P869" s="142">
        <f t="shared" si="181"/>
        <v>0</v>
      </c>
      <c r="Q869" s="142">
        <v>0</v>
      </c>
      <c r="R869" s="142">
        <f t="shared" si="182"/>
        <v>0</v>
      </c>
      <c r="S869" s="142">
        <v>0</v>
      </c>
      <c r="T869" s="143">
        <f t="shared" si="183"/>
        <v>0</v>
      </c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R869" s="144" t="s">
        <v>145</v>
      </c>
      <c r="AT869" s="144" t="s">
        <v>141</v>
      </c>
      <c r="AU869" s="144" t="s">
        <v>146</v>
      </c>
      <c r="AY869" s="14" t="s">
        <v>136</v>
      </c>
      <c r="BE869" s="145">
        <f t="shared" si="184"/>
        <v>0</v>
      </c>
      <c r="BF869" s="145">
        <f t="shared" si="185"/>
        <v>0</v>
      </c>
      <c r="BG869" s="145">
        <f t="shared" si="186"/>
        <v>0</v>
      </c>
      <c r="BH869" s="145">
        <f t="shared" si="187"/>
        <v>0</v>
      </c>
      <c r="BI869" s="145">
        <f t="shared" si="188"/>
        <v>0</v>
      </c>
      <c r="BJ869" s="14" t="s">
        <v>146</v>
      </c>
      <c r="BK869" s="145">
        <f t="shared" si="189"/>
        <v>0</v>
      </c>
      <c r="BL869" s="14" t="s">
        <v>145</v>
      </c>
      <c r="BM869" s="144" t="s">
        <v>1594</v>
      </c>
    </row>
    <row r="870" spans="1:65" s="2" customFormat="1" ht="24.25" customHeight="1">
      <c r="A870" s="26"/>
      <c r="B870" s="156"/>
      <c r="C870" s="157" t="s">
        <v>1595</v>
      </c>
      <c r="D870" s="157" t="s">
        <v>141</v>
      </c>
      <c r="E870" s="158" t="s">
        <v>826</v>
      </c>
      <c r="F870" s="159" t="s">
        <v>827</v>
      </c>
      <c r="G870" s="160" t="s">
        <v>198</v>
      </c>
      <c r="H870" s="161">
        <v>576.65800000000002</v>
      </c>
      <c r="I870" s="162"/>
      <c r="J870" s="162">
        <f t="shared" si="180"/>
        <v>0</v>
      </c>
      <c r="K870" s="139"/>
      <c r="L870" s="27"/>
      <c r="M870" s="140" t="s">
        <v>1</v>
      </c>
      <c r="N870" s="141" t="s">
        <v>35</v>
      </c>
      <c r="O870" s="142">
        <v>0</v>
      </c>
      <c r="P870" s="142">
        <f t="shared" si="181"/>
        <v>0</v>
      </c>
      <c r="Q870" s="142">
        <v>0</v>
      </c>
      <c r="R870" s="142">
        <f t="shared" si="182"/>
        <v>0</v>
      </c>
      <c r="S870" s="142">
        <v>0</v>
      </c>
      <c r="T870" s="143">
        <f t="shared" si="183"/>
        <v>0</v>
      </c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R870" s="144" t="s">
        <v>145</v>
      </c>
      <c r="AT870" s="144" t="s">
        <v>141</v>
      </c>
      <c r="AU870" s="144" t="s">
        <v>146</v>
      </c>
      <c r="AY870" s="14" t="s">
        <v>136</v>
      </c>
      <c r="BE870" s="145">
        <f t="shared" si="184"/>
        <v>0</v>
      </c>
      <c r="BF870" s="145">
        <f t="shared" si="185"/>
        <v>0</v>
      </c>
      <c r="BG870" s="145">
        <f t="shared" si="186"/>
        <v>0</v>
      </c>
      <c r="BH870" s="145">
        <f t="shared" si="187"/>
        <v>0</v>
      </c>
      <c r="BI870" s="145">
        <f t="shared" si="188"/>
        <v>0</v>
      </c>
      <c r="BJ870" s="14" t="s">
        <v>146</v>
      </c>
      <c r="BK870" s="145">
        <f t="shared" si="189"/>
        <v>0</v>
      </c>
      <c r="BL870" s="14" t="s">
        <v>145</v>
      </c>
      <c r="BM870" s="144" t="s">
        <v>1596</v>
      </c>
    </row>
    <row r="871" spans="1:65" s="2" customFormat="1" ht="24.25" customHeight="1">
      <c r="A871" s="26"/>
      <c r="B871" s="156"/>
      <c r="C871" s="157" t="s">
        <v>1597</v>
      </c>
      <c r="D871" s="157" t="s">
        <v>141</v>
      </c>
      <c r="E871" s="158" t="s">
        <v>830</v>
      </c>
      <c r="F871" s="159" t="s">
        <v>831</v>
      </c>
      <c r="G871" s="160" t="s">
        <v>198</v>
      </c>
      <c r="H871" s="161">
        <v>7.0419999999999998</v>
      </c>
      <c r="I871" s="162"/>
      <c r="J871" s="162">
        <f t="shared" si="180"/>
        <v>0</v>
      </c>
      <c r="K871" s="139"/>
      <c r="L871" s="27"/>
      <c r="M871" s="140" t="s">
        <v>1</v>
      </c>
      <c r="N871" s="141" t="s">
        <v>35</v>
      </c>
      <c r="O871" s="142">
        <v>0</v>
      </c>
      <c r="P871" s="142">
        <f t="shared" si="181"/>
        <v>0</v>
      </c>
      <c r="Q871" s="142">
        <v>0</v>
      </c>
      <c r="R871" s="142">
        <f t="shared" si="182"/>
        <v>0</v>
      </c>
      <c r="S871" s="142">
        <v>0</v>
      </c>
      <c r="T871" s="143">
        <f t="shared" si="183"/>
        <v>0</v>
      </c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R871" s="144" t="s">
        <v>145</v>
      </c>
      <c r="AT871" s="144" t="s">
        <v>141</v>
      </c>
      <c r="AU871" s="144" t="s">
        <v>146</v>
      </c>
      <c r="AY871" s="14" t="s">
        <v>136</v>
      </c>
      <c r="BE871" s="145">
        <f t="shared" si="184"/>
        <v>0</v>
      </c>
      <c r="BF871" s="145">
        <f t="shared" si="185"/>
        <v>0</v>
      </c>
      <c r="BG871" s="145">
        <f t="shared" si="186"/>
        <v>0</v>
      </c>
      <c r="BH871" s="145">
        <f t="shared" si="187"/>
        <v>0</v>
      </c>
      <c r="BI871" s="145">
        <f t="shared" si="188"/>
        <v>0</v>
      </c>
      <c r="BJ871" s="14" t="s">
        <v>146</v>
      </c>
      <c r="BK871" s="145">
        <f t="shared" si="189"/>
        <v>0</v>
      </c>
      <c r="BL871" s="14" t="s">
        <v>145</v>
      </c>
      <c r="BM871" s="144" t="s">
        <v>1598</v>
      </c>
    </row>
    <row r="872" spans="1:65" s="2" customFormat="1" ht="24.25" customHeight="1">
      <c r="A872" s="26"/>
      <c r="B872" s="156"/>
      <c r="C872" s="157" t="s">
        <v>1599</v>
      </c>
      <c r="D872" s="157" t="s">
        <v>141</v>
      </c>
      <c r="E872" s="158" t="s">
        <v>834</v>
      </c>
      <c r="F872" s="159" t="s">
        <v>835</v>
      </c>
      <c r="G872" s="160" t="s">
        <v>198</v>
      </c>
      <c r="H872" s="161">
        <v>7.0419999999999998</v>
      </c>
      <c r="I872" s="162"/>
      <c r="J872" s="162">
        <f t="shared" si="180"/>
        <v>0</v>
      </c>
      <c r="K872" s="139"/>
      <c r="L872" s="27"/>
      <c r="M872" s="140" t="s">
        <v>1</v>
      </c>
      <c r="N872" s="141" t="s">
        <v>35</v>
      </c>
      <c r="O872" s="142">
        <v>0</v>
      </c>
      <c r="P872" s="142">
        <f t="shared" si="181"/>
        <v>0</v>
      </c>
      <c r="Q872" s="142">
        <v>0</v>
      </c>
      <c r="R872" s="142">
        <f t="shared" si="182"/>
        <v>0</v>
      </c>
      <c r="S872" s="142">
        <v>0</v>
      </c>
      <c r="T872" s="143">
        <f t="shared" si="183"/>
        <v>0</v>
      </c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R872" s="144" t="s">
        <v>145</v>
      </c>
      <c r="AT872" s="144" t="s">
        <v>141</v>
      </c>
      <c r="AU872" s="144" t="s">
        <v>146</v>
      </c>
      <c r="AY872" s="14" t="s">
        <v>136</v>
      </c>
      <c r="BE872" s="145">
        <f t="shared" si="184"/>
        <v>0</v>
      </c>
      <c r="BF872" s="145">
        <f t="shared" si="185"/>
        <v>0</v>
      </c>
      <c r="BG872" s="145">
        <f t="shared" si="186"/>
        <v>0</v>
      </c>
      <c r="BH872" s="145">
        <f t="shared" si="187"/>
        <v>0</v>
      </c>
      <c r="BI872" s="145">
        <f t="shared" si="188"/>
        <v>0</v>
      </c>
      <c r="BJ872" s="14" t="s">
        <v>146</v>
      </c>
      <c r="BK872" s="145">
        <f t="shared" si="189"/>
        <v>0</v>
      </c>
      <c r="BL872" s="14" t="s">
        <v>145</v>
      </c>
      <c r="BM872" s="144" t="s">
        <v>1600</v>
      </c>
    </row>
    <row r="873" spans="1:65" s="2" customFormat="1" ht="24.25" customHeight="1">
      <c r="A873" s="26"/>
      <c r="B873" s="156"/>
      <c r="C873" s="157" t="s">
        <v>1601</v>
      </c>
      <c r="D873" s="157" t="s">
        <v>141</v>
      </c>
      <c r="E873" s="158" t="s">
        <v>838</v>
      </c>
      <c r="F873" s="159" t="s">
        <v>839</v>
      </c>
      <c r="G873" s="160" t="s">
        <v>144</v>
      </c>
      <c r="H873" s="161">
        <v>1379.9939999999999</v>
      </c>
      <c r="I873" s="162"/>
      <c r="J873" s="162">
        <f t="shared" si="180"/>
        <v>0</v>
      </c>
      <c r="K873" s="139"/>
      <c r="L873" s="27"/>
      <c r="M873" s="140" t="s">
        <v>1</v>
      </c>
      <c r="N873" s="141" t="s">
        <v>35</v>
      </c>
      <c r="O873" s="142">
        <v>0</v>
      </c>
      <c r="P873" s="142">
        <f t="shared" si="181"/>
        <v>0</v>
      </c>
      <c r="Q873" s="142">
        <v>0</v>
      </c>
      <c r="R873" s="142">
        <f t="shared" si="182"/>
        <v>0</v>
      </c>
      <c r="S873" s="142">
        <v>0</v>
      </c>
      <c r="T873" s="143">
        <f t="shared" si="183"/>
        <v>0</v>
      </c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R873" s="144" t="s">
        <v>145</v>
      </c>
      <c r="AT873" s="144" t="s">
        <v>141</v>
      </c>
      <c r="AU873" s="144" t="s">
        <v>146</v>
      </c>
      <c r="AY873" s="14" t="s">
        <v>136</v>
      </c>
      <c r="BE873" s="145">
        <f t="shared" si="184"/>
        <v>0</v>
      </c>
      <c r="BF873" s="145">
        <f t="shared" si="185"/>
        <v>0</v>
      </c>
      <c r="BG873" s="145">
        <f t="shared" si="186"/>
        <v>0</v>
      </c>
      <c r="BH873" s="145">
        <f t="shared" si="187"/>
        <v>0</v>
      </c>
      <c r="BI873" s="145">
        <f t="shared" si="188"/>
        <v>0</v>
      </c>
      <c r="BJ873" s="14" t="s">
        <v>146</v>
      </c>
      <c r="BK873" s="145">
        <f t="shared" si="189"/>
        <v>0</v>
      </c>
      <c r="BL873" s="14" t="s">
        <v>145</v>
      </c>
      <c r="BM873" s="144" t="s">
        <v>1602</v>
      </c>
    </row>
    <row r="874" spans="1:65" s="2" customFormat="1" ht="33" customHeight="1">
      <c r="A874" s="26"/>
      <c r="B874" s="156"/>
      <c r="C874" s="157" t="s">
        <v>1603</v>
      </c>
      <c r="D874" s="157" t="s">
        <v>141</v>
      </c>
      <c r="E874" s="158" t="s">
        <v>842</v>
      </c>
      <c r="F874" s="159" t="s">
        <v>843</v>
      </c>
      <c r="G874" s="160" t="s">
        <v>323</v>
      </c>
      <c r="H874" s="161">
        <v>27</v>
      </c>
      <c r="I874" s="162"/>
      <c r="J874" s="162">
        <f t="shared" si="180"/>
        <v>0</v>
      </c>
      <c r="K874" s="139"/>
      <c r="L874" s="27"/>
      <c r="M874" s="140" t="s">
        <v>1</v>
      </c>
      <c r="N874" s="141" t="s">
        <v>35</v>
      </c>
      <c r="O874" s="142">
        <v>0</v>
      </c>
      <c r="P874" s="142">
        <f t="shared" si="181"/>
        <v>0</v>
      </c>
      <c r="Q874" s="142">
        <v>0</v>
      </c>
      <c r="R874" s="142">
        <f t="shared" si="182"/>
        <v>0</v>
      </c>
      <c r="S874" s="142">
        <v>0</v>
      </c>
      <c r="T874" s="143">
        <f t="shared" si="183"/>
        <v>0</v>
      </c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R874" s="144" t="s">
        <v>145</v>
      </c>
      <c r="AT874" s="144" t="s">
        <v>141</v>
      </c>
      <c r="AU874" s="144" t="s">
        <v>146</v>
      </c>
      <c r="AY874" s="14" t="s">
        <v>136</v>
      </c>
      <c r="BE874" s="145">
        <f t="shared" si="184"/>
        <v>0</v>
      </c>
      <c r="BF874" s="145">
        <f t="shared" si="185"/>
        <v>0</v>
      </c>
      <c r="BG874" s="145">
        <f t="shared" si="186"/>
        <v>0</v>
      </c>
      <c r="BH874" s="145">
        <f t="shared" si="187"/>
        <v>0</v>
      </c>
      <c r="BI874" s="145">
        <f t="shared" si="188"/>
        <v>0</v>
      </c>
      <c r="BJ874" s="14" t="s">
        <v>146</v>
      </c>
      <c r="BK874" s="145">
        <f t="shared" si="189"/>
        <v>0</v>
      </c>
      <c r="BL874" s="14" t="s">
        <v>145</v>
      </c>
      <c r="BM874" s="144" t="s">
        <v>1604</v>
      </c>
    </row>
    <row r="875" spans="1:65" s="2" customFormat="1" ht="21.75" customHeight="1">
      <c r="A875" s="26"/>
      <c r="B875" s="156"/>
      <c r="C875" s="157" t="s">
        <v>1605</v>
      </c>
      <c r="D875" s="157" t="s">
        <v>141</v>
      </c>
      <c r="E875" s="158" t="s">
        <v>846</v>
      </c>
      <c r="F875" s="159" t="s">
        <v>847</v>
      </c>
      <c r="G875" s="160" t="s">
        <v>171</v>
      </c>
      <c r="H875" s="161">
        <v>1576.85</v>
      </c>
      <c r="I875" s="162"/>
      <c r="J875" s="162">
        <f t="shared" si="180"/>
        <v>0</v>
      </c>
      <c r="K875" s="139"/>
      <c r="L875" s="27"/>
      <c r="M875" s="140" t="s">
        <v>1</v>
      </c>
      <c r="N875" s="141" t="s">
        <v>35</v>
      </c>
      <c r="O875" s="142">
        <v>0</v>
      </c>
      <c r="P875" s="142">
        <f t="shared" si="181"/>
        <v>0</v>
      </c>
      <c r="Q875" s="142">
        <v>0</v>
      </c>
      <c r="R875" s="142">
        <f t="shared" si="182"/>
        <v>0</v>
      </c>
      <c r="S875" s="142">
        <v>0</v>
      </c>
      <c r="T875" s="143">
        <f t="shared" si="183"/>
        <v>0</v>
      </c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R875" s="144" t="s">
        <v>145</v>
      </c>
      <c r="AT875" s="144" t="s">
        <v>141</v>
      </c>
      <c r="AU875" s="144" t="s">
        <v>146</v>
      </c>
      <c r="AY875" s="14" t="s">
        <v>136</v>
      </c>
      <c r="BE875" s="145">
        <f t="shared" si="184"/>
        <v>0</v>
      </c>
      <c r="BF875" s="145">
        <f t="shared" si="185"/>
        <v>0</v>
      </c>
      <c r="BG875" s="145">
        <f t="shared" si="186"/>
        <v>0</v>
      </c>
      <c r="BH875" s="145">
        <f t="shared" si="187"/>
        <v>0</v>
      </c>
      <c r="BI875" s="145">
        <f t="shared" si="188"/>
        <v>0</v>
      </c>
      <c r="BJ875" s="14" t="s">
        <v>146</v>
      </c>
      <c r="BK875" s="145">
        <f t="shared" si="189"/>
        <v>0</v>
      </c>
      <c r="BL875" s="14" t="s">
        <v>145</v>
      </c>
      <c r="BM875" s="144" t="s">
        <v>1606</v>
      </c>
    </row>
    <row r="876" spans="1:65" s="2" customFormat="1" ht="24.25" customHeight="1">
      <c r="A876" s="26"/>
      <c r="B876" s="156"/>
      <c r="C876" s="157" t="s">
        <v>1607</v>
      </c>
      <c r="D876" s="157" t="s">
        <v>141</v>
      </c>
      <c r="E876" s="158" t="s">
        <v>850</v>
      </c>
      <c r="F876" s="159" t="s">
        <v>851</v>
      </c>
      <c r="G876" s="160" t="s">
        <v>171</v>
      </c>
      <c r="H876" s="161">
        <v>1576.85</v>
      </c>
      <c r="I876" s="162"/>
      <c r="J876" s="162">
        <f t="shared" si="180"/>
        <v>0</v>
      </c>
      <c r="K876" s="139"/>
      <c r="L876" s="27"/>
      <c r="M876" s="140" t="s">
        <v>1</v>
      </c>
      <c r="N876" s="141" t="s">
        <v>35</v>
      </c>
      <c r="O876" s="142">
        <v>0</v>
      </c>
      <c r="P876" s="142">
        <f t="shared" si="181"/>
        <v>0</v>
      </c>
      <c r="Q876" s="142">
        <v>0</v>
      </c>
      <c r="R876" s="142">
        <f t="shared" si="182"/>
        <v>0</v>
      </c>
      <c r="S876" s="142">
        <v>0</v>
      </c>
      <c r="T876" s="143">
        <f t="shared" si="183"/>
        <v>0</v>
      </c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R876" s="144" t="s">
        <v>145</v>
      </c>
      <c r="AT876" s="144" t="s">
        <v>141</v>
      </c>
      <c r="AU876" s="144" t="s">
        <v>146</v>
      </c>
      <c r="AY876" s="14" t="s">
        <v>136</v>
      </c>
      <c r="BE876" s="145">
        <f t="shared" si="184"/>
        <v>0</v>
      </c>
      <c r="BF876" s="145">
        <f t="shared" si="185"/>
        <v>0</v>
      </c>
      <c r="BG876" s="145">
        <f t="shared" si="186"/>
        <v>0</v>
      </c>
      <c r="BH876" s="145">
        <f t="shared" si="187"/>
        <v>0</v>
      </c>
      <c r="BI876" s="145">
        <f t="shared" si="188"/>
        <v>0</v>
      </c>
      <c r="BJ876" s="14" t="s">
        <v>146</v>
      </c>
      <c r="BK876" s="145">
        <f t="shared" si="189"/>
        <v>0</v>
      </c>
      <c r="BL876" s="14" t="s">
        <v>145</v>
      </c>
      <c r="BM876" s="144" t="s">
        <v>1608</v>
      </c>
    </row>
    <row r="877" spans="1:65" s="2" customFormat="1" ht="24.25" customHeight="1">
      <c r="A877" s="26"/>
      <c r="B877" s="156"/>
      <c r="C877" s="157" t="s">
        <v>1609</v>
      </c>
      <c r="D877" s="157" t="s">
        <v>141</v>
      </c>
      <c r="E877" s="158" t="s">
        <v>854</v>
      </c>
      <c r="F877" s="159" t="s">
        <v>855</v>
      </c>
      <c r="G877" s="160" t="s">
        <v>323</v>
      </c>
      <c r="H877" s="161">
        <v>11</v>
      </c>
      <c r="I877" s="162"/>
      <c r="J877" s="162">
        <f t="shared" si="180"/>
        <v>0</v>
      </c>
      <c r="K877" s="139"/>
      <c r="L877" s="27"/>
      <c r="M877" s="140" t="s">
        <v>1</v>
      </c>
      <c r="N877" s="141" t="s">
        <v>35</v>
      </c>
      <c r="O877" s="142">
        <v>0</v>
      </c>
      <c r="P877" s="142">
        <f t="shared" si="181"/>
        <v>0</v>
      </c>
      <c r="Q877" s="142">
        <v>0</v>
      </c>
      <c r="R877" s="142">
        <f t="shared" si="182"/>
        <v>0</v>
      </c>
      <c r="S877" s="142">
        <v>0</v>
      </c>
      <c r="T877" s="143">
        <f t="shared" si="183"/>
        <v>0</v>
      </c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R877" s="144" t="s">
        <v>145</v>
      </c>
      <c r="AT877" s="144" t="s">
        <v>141</v>
      </c>
      <c r="AU877" s="144" t="s">
        <v>146</v>
      </c>
      <c r="AY877" s="14" t="s">
        <v>136</v>
      </c>
      <c r="BE877" s="145">
        <f t="shared" si="184"/>
        <v>0</v>
      </c>
      <c r="BF877" s="145">
        <f t="shared" si="185"/>
        <v>0</v>
      </c>
      <c r="BG877" s="145">
        <f t="shared" si="186"/>
        <v>0</v>
      </c>
      <c r="BH877" s="145">
        <f t="shared" si="187"/>
        <v>0</v>
      </c>
      <c r="BI877" s="145">
        <f t="shared" si="188"/>
        <v>0</v>
      </c>
      <c r="BJ877" s="14" t="s">
        <v>146</v>
      </c>
      <c r="BK877" s="145">
        <f t="shared" si="189"/>
        <v>0</v>
      </c>
      <c r="BL877" s="14" t="s">
        <v>145</v>
      </c>
      <c r="BM877" s="144" t="s">
        <v>1610</v>
      </c>
    </row>
    <row r="878" spans="1:65" s="2" customFormat="1" ht="16.5" customHeight="1">
      <c r="A878" s="26"/>
      <c r="B878" s="156"/>
      <c r="C878" s="163" t="s">
        <v>1611</v>
      </c>
      <c r="D878" s="163" t="s">
        <v>227</v>
      </c>
      <c r="E878" s="164" t="s">
        <v>858</v>
      </c>
      <c r="F878" s="165" t="s">
        <v>859</v>
      </c>
      <c r="G878" s="166" t="s">
        <v>323</v>
      </c>
      <c r="H878" s="167">
        <v>4</v>
      </c>
      <c r="I878" s="168"/>
      <c r="J878" s="168">
        <f t="shared" si="180"/>
        <v>0</v>
      </c>
      <c r="K878" s="146"/>
      <c r="L878" s="147"/>
      <c r="M878" s="148" t="s">
        <v>1</v>
      </c>
      <c r="N878" s="149" t="s">
        <v>35</v>
      </c>
      <c r="O878" s="142">
        <v>0</v>
      </c>
      <c r="P878" s="142">
        <f t="shared" si="181"/>
        <v>0</v>
      </c>
      <c r="Q878" s="142">
        <v>0</v>
      </c>
      <c r="R878" s="142">
        <f t="shared" si="182"/>
        <v>0</v>
      </c>
      <c r="S878" s="142">
        <v>0</v>
      </c>
      <c r="T878" s="143">
        <f t="shared" si="183"/>
        <v>0</v>
      </c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R878" s="144" t="s">
        <v>168</v>
      </c>
      <c r="AT878" s="144" t="s">
        <v>227</v>
      </c>
      <c r="AU878" s="144" t="s">
        <v>146</v>
      </c>
      <c r="AY878" s="14" t="s">
        <v>136</v>
      </c>
      <c r="BE878" s="145">
        <f t="shared" si="184"/>
        <v>0</v>
      </c>
      <c r="BF878" s="145">
        <f t="shared" si="185"/>
        <v>0</v>
      </c>
      <c r="BG878" s="145">
        <f t="shared" si="186"/>
        <v>0</v>
      </c>
      <c r="BH878" s="145">
        <f t="shared" si="187"/>
        <v>0</v>
      </c>
      <c r="BI878" s="145">
        <f t="shared" si="188"/>
        <v>0</v>
      </c>
      <c r="BJ878" s="14" t="s">
        <v>146</v>
      </c>
      <c r="BK878" s="145">
        <f t="shared" si="189"/>
        <v>0</v>
      </c>
      <c r="BL878" s="14" t="s">
        <v>145</v>
      </c>
      <c r="BM878" s="144" t="s">
        <v>1612</v>
      </c>
    </row>
    <row r="879" spans="1:65" s="2" customFormat="1" ht="16.5" customHeight="1">
      <c r="A879" s="26"/>
      <c r="B879" s="156"/>
      <c r="C879" s="163" t="s">
        <v>1613</v>
      </c>
      <c r="D879" s="163" t="s">
        <v>227</v>
      </c>
      <c r="E879" s="164" t="s">
        <v>862</v>
      </c>
      <c r="F879" s="165" t="s">
        <v>863</v>
      </c>
      <c r="G879" s="166" t="s">
        <v>323</v>
      </c>
      <c r="H879" s="167">
        <v>7</v>
      </c>
      <c r="I879" s="168"/>
      <c r="J879" s="168">
        <f t="shared" si="180"/>
        <v>0</v>
      </c>
      <c r="K879" s="146"/>
      <c r="L879" s="147"/>
      <c r="M879" s="148" t="s">
        <v>1</v>
      </c>
      <c r="N879" s="149" t="s">
        <v>35</v>
      </c>
      <c r="O879" s="142">
        <v>0</v>
      </c>
      <c r="P879" s="142">
        <f t="shared" si="181"/>
        <v>0</v>
      </c>
      <c r="Q879" s="142">
        <v>0</v>
      </c>
      <c r="R879" s="142">
        <f t="shared" si="182"/>
        <v>0</v>
      </c>
      <c r="S879" s="142">
        <v>0</v>
      </c>
      <c r="T879" s="143">
        <f t="shared" si="183"/>
        <v>0</v>
      </c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R879" s="144" t="s">
        <v>168</v>
      </c>
      <c r="AT879" s="144" t="s">
        <v>227</v>
      </c>
      <c r="AU879" s="144" t="s">
        <v>146</v>
      </c>
      <c r="AY879" s="14" t="s">
        <v>136</v>
      </c>
      <c r="BE879" s="145">
        <f t="shared" si="184"/>
        <v>0</v>
      </c>
      <c r="BF879" s="145">
        <f t="shared" si="185"/>
        <v>0</v>
      </c>
      <c r="BG879" s="145">
        <f t="shared" si="186"/>
        <v>0</v>
      </c>
      <c r="BH879" s="145">
        <f t="shared" si="187"/>
        <v>0</v>
      </c>
      <c r="BI879" s="145">
        <f t="shared" si="188"/>
        <v>0</v>
      </c>
      <c r="BJ879" s="14" t="s">
        <v>146</v>
      </c>
      <c r="BK879" s="145">
        <f t="shared" si="189"/>
        <v>0</v>
      </c>
      <c r="BL879" s="14" t="s">
        <v>145</v>
      </c>
      <c r="BM879" s="144" t="s">
        <v>1614</v>
      </c>
    </row>
    <row r="880" spans="1:65" s="2" customFormat="1" ht="24.25" customHeight="1">
      <c r="A880" s="26"/>
      <c r="B880" s="156"/>
      <c r="C880" s="157" t="s">
        <v>1615</v>
      </c>
      <c r="D880" s="157" t="s">
        <v>141</v>
      </c>
      <c r="E880" s="158" t="s">
        <v>870</v>
      </c>
      <c r="F880" s="159" t="s">
        <v>871</v>
      </c>
      <c r="G880" s="160" t="s">
        <v>323</v>
      </c>
      <c r="H880" s="161">
        <v>10</v>
      </c>
      <c r="I880" s="162"/>
      <c r="J880" s="162">
        <f t="shared" si="180"/>
        <v>0</v>
      </c>
      <c r="K880" s="139"/>
      <c r="L880" s="27"/>
      <c r="M880" s="140" t="s">
        <v>1</v>
      </c>
      <c r="N880" s="141" t="s">
        <v>35</v>
      </c>
      <c r="O880" s="142">
        <v>0</v>
      </c>
      <c r="P880" s="142">
        <f t="shared" si="181"/>
        <v>0</v>
      </c>
      <c r="Q880" s="142">
        <v>0</v>
      </c>
      <c r="R880" s="142">
        <f t="shared" si="182"/>
        <v>0</v>
      </c>
      <c r="S880" s="142">
        <v>0</v>
      </c>
      <c r="T880" s="143">
        <f t="shared" si="183"/>
        <v>0</v>
      </c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R880" s="144" t="s">
        <v>145</v>
      </c>
      <c r="AT880" s="144" t="s">
        <v>141</v>
      </c>
      <c r="AU880" s="144" t="s">
        <v>146</v>
      </c>
      <c r="AY880" s="14" t="s">
        <v>136</v>
      </c>
      <c r="BE880" s="145">
        <f t="shared" si="184"/>
        <v>0</v>
      </c>
      <c r="BF880" s="145">
        <f t="shared" si="185"/>
        <v>0</v>
      </c>
      <c r="BG880" s="145">
        <f t="shared" si="186"/>
        <v>0</v>
      </c>
      <c r="BH880" s="145">
        <f t="shared" si="187"/>
        <v>0</v>
      </c>
      <c r="BI880" s="145">
        <f t="shared" si="188"/>
        <v>0</v>
      </c>
      <c r="BJ880" s="14" t="s">
        <v>146</v>
      </c>
      <c r="BK880" s="145">
        <f t="shared" si="189"/>
        <v>0</v>
      </c>
      <c r="BL880" s="14" t="s">
        <v>145</v>
      </c>
      <c r="BM880" s="144" t="s">
        <v>1616</v>
      </c>
    </row>
    <row r="881" spans="1:65" s="2" customFormat="1" ht="24.25" customHeight="1">
      <c r="A881" s="26"/>
      <c r="B881" s="156"/>
      <c r="C881" s="163" t="s">
        <v>1617</v>
      </c>
      <c r="D881" s="163" t="s">
        <v>227</v>
      </c>
      <c r="E881" s="164" t="s">
        <v>1618</v>
      </c>
      <c r="F881" s="165" t="s">
        <v>875</v>
      </c>
      <c r="G881" s="166" t="s">
        <v>323</v>
      </c>
      <c r="H881" s="167">
        <v>20</v>
      </c>
      <c r="I881" s="168"/>
      <c r="J881" s="168">
        <f t="shared" si="180"/>
        <v>0</v>
      </c>
      <c r="K881" s="146"/>
      <c r="L881" s="147"/>
      <c r="M881" s="148" t="s">
        <v>1</v>
      </c>
      <c r="N881" s="149" t="s">
        <v>35</v>
      </c>
      <c r="O881" s="142">
        <v>0</v>
      </c>
      <c r="P881" s="142">
        <f t="shared" si="181"/>
        <v>0</v>
      </c>
      <c r="Q881" s="142">
        <v>0</v>
      </c>
      <c r="R881" s="142">
        <f t="shared" si="182"/>
        <v>0</v>
      </c>
      <c r="S881" s="142">
        <v>0</v>
      </c>
      <c r="T881" s="143">
        <f t="shared" si="183"/>
        <v>0</v>
      </c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R881" s="144" t="s">
        <v>168</v>
      </c>
      <c r="AT881" s="144" t="s">
        <v>227</v>
      </c>
      <c r="AU881" s="144" t="s">
        <v>146</v>
      </c>
      <c r="AY881" s="14" t="s">
        <v>136</v>
      </c>
      <c r="BE881" s="145">
        <f t="shared" si="184"/>
        <v>0</v>
      </c>
      <c r="BF881" s="145">
        <f t="shared" si="185"/>
        <v>0</v>
      </c>
      <c r="BG881" s="145">
        <f t="shared" si="186"/>
        <v>0</v>
      </c>
      <c r="BH881" s="145">
        <f t="shared" si="187"/>
        <v>0</v>
      </c>
      <c r="BI881" s="145">
        <f t="shared" si="188"/>
        <v>0</v>
      </c>
      <c r="BJ881" s="14" t="s">
        <v>146</v>
      </c>
      <c r="BK881" s="145">
        <f t="shared" si="189"/>
        <v>0</v>
      </c>
      <c r="BL881" s="14" t="s">
        <v>145</v>
      </c>
      <c r="BM881" s="144" t="s">
        <v>1619</v>
      </c>
    </row>
    <row r="882" spans="1:65" s="2" customFormat="1" ht="24.25" customHeight="1">
      <c r="A882" s="26"/>
      <c r="B882" s="156"/>
      <c r="C882" s="157" t="s">
        <v>1620</v>
      </c>
      <c r="D882" s="157" t="s">
        <v>141</v>
      </c>
      <c r="E882" s="158" t="s">
        <v>878</v>
      </c>
      <c r="F882" s="159" t="s">
        <v>879</v>
      </c>
      <c r="G882" s="160" t="s">
        <v>323</v>
      </c>
      <c r="H882" s="161">
        <v>43</v>
      </c>
      <c r="I882" s="162"/>
      <c r="J882" s="162">
        <f t="shared" si="180"/>
        <v>0</v>
      </c>
      <c r="K882" s="139"/>
      <c r="L882" s="27"/>
      <c r="M882" s="140" t="s">
        <v>1</v>
      </c>
      <c r="N882" s="141" t="s">
        <v>35</v>
      </c>
      <c r="O882" s="142">
        <v>0</v>
      </c>
      <c r="P882" s="142">
        <f t="shared" si="181"/>
        <v>0</v>
      </c>
      <c r="Q882" s="142">
        <v>0</v>
      </c>
      <c r="R882" s="142">
        <f t="shared" si="182"/>
        <v>0</v>
      </c>
      <c r="S882" s="142">
        <v>0</v>
      </c>
      <c r="T882" s="143">
        <f t="shared" si="183"/>
        <v>0</v>
      </c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R882" s="144" t="s">
        <v>145</v>
      </c>
      <c r="AT882" s="144" t="s">
        <v>141</v>
      </c>
      <c r="AU882" s="144" t="s">
        <v>146</v>
      </c>
      <c r="AY882" s="14" t="s">
        <v>136</v>
      </c>
      <c r="BE882" s="145">
        <f t="shared" si="184"/>
        <v>0</v>
      </c>
      <c r="BF882" s="145">
        <f t="shared" si="185"/>
        <v>0</v>
      </c>
      <c r="BG882" s="145">
        <f t="shared" si="186"/>
        <v>0</v>
      </c>
      <c r="BH882" s="145">
        <f t="shared" si="187"/>
        <v>0</v>
      </c>
      <c r="BI882" s="145">
        <f t="shared" si="188"/>
        <v>0</v>
      </c>
      <c r="BJ882" s="14" t="s">
        <v>146</v>
      </c>
      <c r="BK882" s="145">
        <f t="shared" si="189"/>
        <v>0</v>
      </c>
      <c r="BL882" s="14" t="s">
        <v>145</v>
      </c>
      <c r="BM882" s="144" t="s">
        <v>1621</v>
      </c>
    </row>
    <row r="883" spans="1:65" s="2" customFormat="1" ht="24.25" customHeight="1">
      <c r="A883" s="26"/>
      <c r="B883" s="156"/>
      <c r="C883" s="163" t="s">
        <v>1622</v>
      </c>
      <c r="D883" s="163" t="s">
        <v>227</v>
      </c>
      <c r="E883" s="164" t="s">
        <v>882</v>
      </c>
      <c r="F883" s="165" t="s">
        <v>883</v>
      </c>
      <c r="G883" s="166" t="s">
        <v>323</v>
      </c>
      <c r="H883" s="167">
        <v>215</v>
      </c>
      <c r="I883" s="168"/>
      <c r="J883" s="168">
        <f t="shared" si="180"/>
        <v>0</v>
      </c>
      <c r="K883" s="146"/>
      <c r="L883" s="147"/>
      <c r="M883" s="148" t="s">
        <v>1</v>
      </c>
      <c r="N883" s="149" t="s">
        <v>35</v>
      </c>
      <c r="O883" s="142">
        <v>0</v>
      </c>
      <c r="P883" s="142">
        <f t="shared" si="181"/>
        <v>0</v>
      </c>
      <c r="Q883" s="142">
        <v>0</v>
      </c>
      <c r="R883" s="142">
        <f t="shared" si="182"/>
        <v>0</v>
      </c>
      <c r="S883" s="142">
        <v>0</v>
      </c>
      <c r="T883" s="143">
        <f t="shared" si="183"/>
        <v>0</v>
      </c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R883" s="144" t="s">
        <v>168</v>
      </c>
      <c r="AT883" s="144" t="s">
        <v>227</v>
      </c>
      <c r="AU883" s="144" t="s">
        <v>146</v>
      </c>
      <c r="AY883" s="14" t="s">
        <v>136</v>
      </c>
      <c r="BE883" s="145">
        <f t="shared" si="184"/>
        <v>0</v>
      </c>
      <c r="BF883" s="145">
        <f t="shared" si="185"/>
        <v>0</v>
      </c>
      <c r="BG883" s="145">
        <f t="shared" si="186"/>
        <v>0</v>
      </c>
      <c r="BH883" s="145">
        <f t="shared" si="187"/>
        <v>0</v>
      </c>
      <c r="BI883" s="145">
        <f t="shared" si="188"/>
        <v>0</v>
      </c>
      <c r="BJ883" s="14" t="s">
        <v>146</v>
      </c>
      <c r="BK883" s="145">
        <f t="shared" si="189"/>
        <v>0</v>
      </c>
      <c r="BL883" s="14" t="s">
        <v>145</v>
      </c>
      <c r="BM883" s="144" t="s">
        <v>1623</v>
      </c>
    </row>
    <row r="884" spans="1:65" s="12" customFormat="1" ht="23" customHeight="1">
      <c r="B884" s="169"/>
      <c r="C884" s="170"/>
      <c r="D884" s="171" t="s">
        <v>68</v>
      </c>
      <c r="E884" s="172" t="s">
        <v>885</v>
      </c>
      <c r="F884" s="172" t="s">
        <v>886</v>
      </c>
      <c r="G884" s="170"/>
      <c r="H884" s="170"/>
      <c r="I884" s="170"/>
      <c r="J884" s="173">
        <f>BK884</f>
        <v>0</v>
      </c>
      <c r="L884" s="127"/>
      <c r="M884" s="131"/>
      <c r="N884" s="132"/>
      <c r="O884" s="132"/>
      <c r="P884" s="133">
        <f>SUM(P885:P901)</f>
        <v>0</v>
      </c>
      <c r="Q884" s="132"/>
      <c r="R884" s="133">
        <f>SUM(R885:R901)</f>
        <v>0</v>
      </c>
      <c r="S884" s="132"/>
      <c r="T884" s="134">
        <f>SUM(T885:T901)</f>
        <v>0</v>
      </c>
      <c r="AR884" s="128" t="s">
        <v>77</v>
      </c>
      <c r="AT884" s="135" t="s">
        <v>68</v>
      </c>
      <c r="AU884" s="135" t="s">
        <v>77</v>
      </c>
      <c r="AY884" s="128" t="s">
        <v>136</v>
      </c>
      <c r="BK884" s="136">
        <f>SUM(BK885:BK901)</f>
        <v>0</v>
      </c>
    </row>
    <row r="885" spans="1:65" s="2" customFormat="1" ht="24.25" customHeight="1">
      <c r="A885" s="26"/>
      <c r="B885" s="156"/>
      <c r="C885" s="157" t="s">
        <v>1624</v>
      </c>
      <c r="D885" s="157" t="s">
        <v>141</v>
      </c>
      <c r="E885" s="158" t="s">
        <v>888</v>
      </c>
      <c r="F885" s="159" t="s">
        <v>889</v>
      </c>
      <c r="G885" s="160" t="s">
        <v>144</v>
      </c>
      <c r="H885" s="161">
        <v>6847.55</v>
      </c>
      <c r="I885" s="162"/>
      <c r="J885" s="162">
        <f t="shared" ref="J885:J901" si="190">ROUND(I885*H885,2)</f>
        <v>0</v>
      </c>
      <c r="K885" s="139"/>
      <c r="L885" s="27"/>
      <c r="M885" s="140" t="s">
        <v>1</v>
      </c>
      <c r="N885" s="141" t="s">
        <v>35</v>
      </c>
      <c r="O885" s="142">
        <v>0</v>
      </c>
      <c r="P885" s="142">
        <f t="shared" ref="P885:P901" si="191">O885*H885</f>
        <v>0</v>
      </c>
      <c r="Q885" s="142">
        <v>0</v>
      </c>
      <c r="R885" s="142">
        <f t="shared" ref="R885:R901" si="192">Q885*H885</f>
        <v>0</v>
      </c>
      <c r="S885" s="142">
        <v>0</v>
      </c>
      <c r="T885" s="143">
        <f t="shared" ref="T885:T901" si="193">S885*H885</f>
        <v>0</v>
      </c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R885" s="144" t="s">
        <v>145</v>
      </c>
      <c r="AT885" s="144" t="s">
        <v>141</v>
      </c>
      <c r="AU885" s="144" t="s">
        <v>146</v>
      </c>
      <c r="AY885" s="14" t="s">
        <v>136</v>
      </c>
      <c r="BE885" s="145">
        <f t="shared" ref="BE885:BE901" si="194">IF(N885="základná",J885,0)</f>
        <v>0</v>
      </c>
      <c r="BF885" s="145">
        <f t="shared" ref="BF885:BF901" si="195">IF(N885="znížená",J885,0)</f>
        <v>0</v>
      </c>
      <c r="BG885" s="145">
        <f t="shared" ref="BG885:BG901" si="196">IF(N885="zákl. prenesená",J885,0)</f>
        <v>0</v>
      </c>
      <c r="BH885" s="145">
        <f t="shared" ref="BH885:BH901" si="197">IF(N885="zníž. prenesená",J885,0)</f>
        <v>0</v>
      </c>
      <c r="BI885" s="145">
        <f t="shared" ref="BI885:BI901" si="198">IF(N885="nulová",J885,0)</f>
        <v>0</v>
      </c>
      <c r="BJ885" s="14" t="s">
        <v>146</v>
      </c>
      <c r="BK885" s="145">
        <f t="shared" ref="BK885:BK901" si="199">ROUND(I885*H885,2)</f>
        <v>0</v>
      </c>
      <c r="BL885" s="14" t="s">
        <v>145</v>
      </c>
      <c r="BM885" s="144" t="s">
        <v>1625</v>
      </c>
    </row>
    <row r="886" spans="1:65" s="2" customFormat="1" ht="24.25" customHeight="1">
      <c r="A886" s="26"/>
      <c r="B886" s="156"/>
      <c r="C886" s="157" t="s">
        <v>1626</v>
      </c>
      <c r="D886" s="157" t="s">
        <v>141</v>
      </c>
      <c r="E886" s="158" t="s">
        <v>892</v>
      </c>
      <c r="F886" s="159" t="s">
        <v>893</v>
      </c>
      <c r="G886" s="160" t="s">
        <v>171</v>
      </c>
      <c r="H886" s="161">
        <v>78</v>
      </c>
      <c r="I886" s="162"/>
      <c r="J886" s="162">
        <f t="shared" si="190"/>
        <v>0</v>
      </c>
      <c r="K886" s="139"/>
      <c r="L886" s="27"/>
      <c r="M886" s="140" t="s">
        <v>1</v>
      </c>
      <c r="N886" s="141" t="s">
        <v>35</v>
      </c>
      <c r="O886" s="142">
        <v>0</v>
      </c>
      <c r="P886" s="142">
        <f t="shared" si="191"/>
        <v>0</v>
      </c>
      <c r="Q886" s="142">
        <v>0</v>
      </c>
      <c r="R886" s="142">
        <f t="shared" si="192"/>
        <v>0</v>
      </c>
      <c r="S886" s="142">
        <v>0</v>
      </c>
      <c r="T886" s="143">
        <f t="shared" si="193"/>
        <v>0</v>
      </c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R886" s="144" t="s">
        <v>145</v>
      </c>
      <c r="AT886" s="144" t="s">
        <v>141</v>
      </c>
      <c r="AU886" s="144" t="s">
        <v>146</v>
      </c>
      <c r="AY886" s="14" t="s">
        <v>136</v>
      </c>
      <c r="BE886" s="145">
        <f t="shared" si="194"/>
        <v>0</v>
      </c>
      <c r="BF886" s="145">
        <f t="shared" si="195"/>
        <v>0</v>
      </c>
      <c r="BG886" s="145">
        <f t="shared" si="196"/>
        <v>0</v>
      </c>
      <c r="BH886" s="145">
        <f t="shared" si="197"/>
        <v>0</v>
      </c>
      <c r="BI886" s="145">
        <f t="shared" si="198"/>
        <v>0</v>
      </c>
      <c r="BJ886" s="14" t="s">
        <v>146</v>
      </c>
      <c r="BK886" s="145">
        <f t="shared" si="199"/>
        <v>0</v>
      </c>
      <c r="BL886" s="14" t="s">
        <v>145</v>
      </c>
      <c r="BM886" s="144" t="s">
        <v>1627</v>
      </c>
    </row>
    <row r="887" spans="1:65" s="2" customFormat="1" ht="24.25" customHeight="1">
      <c r="A887" s="26"/>
      <c r="B887" s="156"/>
      <c r="C887" s="157" t="s">
        <v>1628</v>
      </c>
      <c r="D887" s="157" t="s">
        <v>141</v>
      </c>
      <c r="E887" s="158" t="s">
        <v>896</v>
      </c>
      <c r="F887" s="159" t="s">
        <v>897</v>
      </c>
      <c r="G887" s="160" t="s">
        <v>171</v>
      </c>
      <c r="H887" s="161">
        <v>7590.02</v>
      </c>
      <c r="I887" s="162"/>
      <c r="J887" s="162">
        <f t="shared" si="190"/>
        <v>0</v>
      </c>
      <c r="K887" s="139"/>
      <c r="L887" s="27"/>
      <c r="M887" s="140" t="s">
        <v>1</v>
      </c>
      <c r="N887" s="141" t="s">
        <v>35</v>
      </c>
      <c r="O887" s="142">
        <v>0</v>
      </c>
      <c r="P887" s="142">
        <f t="shared" si="191"/>
        <v>0</v>
      </c>
      <c r="Q887" s="142">
        <v>0</v>
      </c>
      <c r="R887" s="142">
        <f t="shared" si="192"/>
        <v>0</v>
      </c>
      <c r="S887" s="142">
        <v>0</v>
      </c>
      <c r="T887" s="143">
        <f t="shared" si="193"/>
        <v>0</v>
      </c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R887" s="144" t="s">
        <v>145</v>
      </c>
      <c r="AT887" s="144" t="s">
        <v>141</v>
      </c>
      <c r="AU887" s="144" t="s">
        <v>146</v>
      </c>
      <c r="AY887" s="14" t="s">
        <v>136</v>
      </c>
      <c r="BE887" s="145">
        <f t="shared" si="194"/>
        <v>0</v>
      </c>
      <c r="BF887" s="145">
        <f t="shared" si="195"/>
        <v>0</v>
      </c>
      <c r="BG887" s="145">
        <f t="shared" si="196"/>
        <v>0</v>
      </c>
      <c r="BH887" s="145">
        <f t="shared" si="197"/>
        <v>0</v>
      </c>
      <c r="BI887" s="145">
        <f t="shared" si="198"/>
        <v>0</v>
      </c>
      <c r="BJ887" s="14" t="s">
        <v>146</v>
      </c>
      <c r="BK887" s="145">
        <f t="shared" si="199"/>
        <v>0</v>
      </c>
      <c r="BL887" s="14" t="s">
        <v>145</v>
      </c>
      <c r="BM887" s="144" t="s">
        <v>1629</v>
      </c>
    </row>
    <row r="888" spans="1:65" s="2" customFormat="1" ht="24.25" customHeight="1">
      <c r="A888" s="26"/>
      <c r="B888" s="156"/>
      <c r="C888" s="157" t="s">
        <v>1630</v>
      </c>
      <c r="D888" s="157" t="s">
        <v>141</v>
      </c>
      <c r="E888" s="158" t="s">
        <v>900</v>
      </c>
      <c r="F888" s="159" t="s">
        <v>901</v>
      </c>
      <c r="G888" s="160" t="s">
        <v>171</v>
      </c>
      <c r="H888" s="161">
        <v>198</v>
      </c>
      <c r="I888" s="162"/>
      <c r="J888" s="162">
        <f t="shared" si="190"/>
        <v>0</v>
      </c>
      <c r="K888" s="139"/>
      <c r="L888" s="27"/>
      <c r="M888" s="140" t="s">
        <v>1</v>
      </c>
      <c r="N888" s="141" t="s">
        <v>35</v>
      </c>
      <c r="O888" s="142">
        <v>0</v>
      </c>
      <c r="P888" s="142">
        <f t="shared" si="191"/>
        <v>0</v>
      </c>
      <c r="Q888" s="142">
        <v>0</v>
      </c>
      <c r="R888" s="142">
        <f t="shared" si="192"/>
        <v>0</v>
      </c>
      <c r="S888" s="142">
        <v>0</v>
      </c>
      <c r="T888" s="143">
        <f t="shared" si="193"/>
        <v>0</v>
      </c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R888" s="144" t="s">
        <v>145</v>
      </c>
      <c r="AT888" s="144" t="s">
        <v>141</v>
      </c>
      <c r="AU888" s="144" t="s">
        <v>146</v>
      </c>
      <c r="AY888" s="14" t="s">
        <v>136</v>
      </c>
      <c r="BE888" s="145">
        <f t="shared" si="194"/>
        <v>0</v>
      </c>
      <c r="BF888" s="145">
        <f t="shared" si="195"/>
        <v>0</v>
      </c>
      <c r="BG888" s="145">
        <f t="shared" si="196"/>
        <v>0</v>
      </c>
      <c r="BH888" s="145">
        <f t="shared" si="197"/>
        <v>0</v>
      </c>
      <c r="BI888" s="145">
        <f t="shared" si="198"/>
        <v>0</v>
      </c>
      <c r="BJ888" s="14" t="s">
        <v>146</v>
      </c>
      <c r="BK888" s="145">
        <f t="shared" si="199"/>
        <v>0</v>
      </c>
      <c r="BL888" s="14" t="s">
        <v>145</v>
      </c>
      <c r="BM888" s="144" t="s">
        <v>1631</v>
      </c>
    </row>
    <row r="889" spans="1:65" s="2" customFormat="1" ht="24.25" customHeight="1">
      <c r="A889" s="26"/>
      <c r="B889" s="156"/>
      <c r="C889" s="157" t="s">
        <v>1632</v>
      </c>
      <c r="D889" s="157" t="s">
        <v>141</v>
      </c>
      <c r="E889" s="158" t="s">
        <v>904</v>
      </c>
      <c r="F889" s="159" t="s">
        <v>905</v>
      </c>
      <c r="G889" s="160" t="s">
        <v>171</v>
      </c>
      <c r="H889" s="161">
        <v>150.29499999999999</v>
      </c>
      <c r="I889" s="162"/>
      <c r="J889" s="162">
        <f t="shared" si="190"/>
        <v>0</v>
      </c>
      <c r="K889" s="139"/>
      <c r="L889" s="27"/>
      <c r="M889" s="140" t="s">
        <v>1</v>
      </c>
      <c r="N889" s="141" t="s">
        <v>35</v>
      </c>
      <c r="O889" s="142">
        <v>0</v>
      </c>
      <c r="P889" s="142">
        <f t="shared" si="191"/>
        <v>0</v>
      </c>
      <c r="Q889" s="142">
        <v>0</v>
      </c>
      <c r="R889" s="142">
        <f t="shared" si="192"/>
        <v>0</v>
      </c>
      <c r="S889" s="142">
        <v>0</v>
      </c>
      <c r="T889" s="143">
        <f t="shared" si="193"/>
        <v>0</v>
      </c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R889" s="144" t="s">
        <v>145</v>
      </c>
      <c r="AT889" s="144" t="s">
        <v>141</v>
      </c>
      <c r="AU889" s="144" t="s">
        <v>146</v>
      </c>
      <c r="AY889" s="14" t="s">
        <v>136</v>
      </c>
      <c r="BE889" s="145">
        <f t="shared" si="194"/>
        <v>0</v>
      </c>
      <c r="BF889" s="145">
        <f t="shared" si="195"/>
        <v>0</v>
      </c>
      <c r="BG889" s="145">
        <f t="shared" si="196"/>
        <v>0</v>
      </c>
      <c r="BH889" s="145">
        <f t="shared" si="197"/>
        <v>0</v>
      </c>
      <c r="BI889" s="145">
        <f t="shared" si="198"/>
        <v>0</v>
      </c>
      <c r="BJ889" s="14" t="s">
        <v>146</v>
      </c>
      <c r="BK889" s="145">
        <f t="shared" si="199"/>
        <v>0</v>
      </c>
      <c r="BL889" s="14" t="s">
        <v>145</v>
      </c>
      <c r="BM889" s="144" t="s">
        <v>1633</v>
      </c>
    </row>
    <row r="890" spans="1:65" s="2" customFormat="1" ht="24.25" customHeight="1">
      <c r="A890" s="26"/>
      <c r="B890" s="156"/>
      <c r="C890" s="157" t="s">
        <v>1634</v>
      </c>
      <c r="D890" s="157" t="s">
        <v>141</v>
      </c>
      <c r="E890" s="158" t="s">
        <v>908</v>
      </c>
      <c r="F890" s="159" t="s">
        <v>909</v>
      </c>
      <c r="G890" s="160" t="s">
        <v>171</v>
      </c>
      <c r="H890" s="161">
        <v>150.29499999999999</v>
      </c>
      <c r="I890" s="162"/>
      <c r="J890" s="162">
        <f t="shared" si="190"/>
        <v>0</v>
      </c>
      <c r="K890" s="139"/>
      <c r="L890" s="27"/>
      <c r="M890" s="140" t="s">
        <v>1</v>
      </c>
      <c r="N890" s="141" t="s">
        <v>35</v>
      </c>
      <c r="O890" s="142">
        <v>0</v>
      </c>
      <c r="P890" s="142">
        <f t="shared" si="191"/>
        <v>0</v>
      </c>
      <c r="Q890" s="142">
        <v>0</v>
      </c>
      <c r="R890" s="142">
        <f t="shared" si="192"/>
        <v>0</v>
      </c>
      <c r="S890" s="142">
        <v>0</v>
      </c>
      <c r="T890" s="143">
        <f t="shared" si="193"/>
        <v>0</v>
      </c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R890" s="144" t="s">
        <v>145</v>
      </c>
      <c r="AT890" s="144" t="s">
        <v>141</v>
      </c>
      <c r="AU890" s="144" t="s">
        <v>146</v>
      </c>
      <c r="AY890" s="14" t="s">
        <v>136</v>
      </c>
      <c r="BE890" s="145">
        <f t="shared" si="194"/>
        <v>0</v>
      </c>
      <c r="BF890" s="145">
        <f t="shared" si="195"/>
        <v>0</v>
      </c>
      <c r="BG890" s="145">
        <f t="shared" si="196"/>
        <v>0</v>
      </c>
      <c r="BH890" s="145">
        <f t="shared" si="197"/>
        <v>0</v>
      </c>
      <c r="BI890" s="145">
        <f t="shared" si="198"/>
        <v>0</v>
      </c>
      <c r="BJ890" s="14" t="s">
        <v>146</v>
      </c>
      <c r="BK890" s="145">
        <f t="shared" si="199"/>
        <v>0</v>
      </c>
      <c r="BL890" s="14" t="s">
        <v>145</v>
      </c>
      <c r="BM890" s="144" t="s">
        <v>1635</v>
      </c>
    </row>
    <row r="891" spans="1:65" s="2" customFormat="1" ht="33" customHeight="1">
      <c r="A891" s="26"/>
      <c r="B891" s="156"/>
      <c r="C891" s="157" t="s">
        <v>1636</v>
      </c>
      <c r="D891" s="157" t="s">
        <v>141</v>
      </c>
      <c r="E891" s="158" t="s">
        <v>912</v>
      </c>
      <c r="F891" s="159" t="s">
        <v>913</v>
      </c>
      <c r="G891" s="160" t="s">
        <v>198</v>
      </c>
      <c r="H891" s="161">
        <v>68.896000000000001</v>
      </c>
      <c r="I891" s="162"/>
      <c r="J891" s="162">
        <f t="shared" si="190"/>
        <v>0</v>
      </c>
      <c r="K891" s="139"/>
      <c r="L891" s="27"/>
      <c r="M891" s="140" t="s">
        <v>1</v>
      </c>
      <c r="N891" s="141" t="s">
        <v>35</v>
      </c>
      <c r="O891" s="142">
        <v>0</v>
      </c>
      <c r="P891" s="142">
        <f t="shared" si="191"/>
        <v>0</v>
      </c>
      <c r="Q891" s="142">
        <v>0</v>
      </c>
      <c r="R891" s="142">
        <f t="shared" si="192"/>
        <v>0</v>
      </c>
      <c r="S891" s="142">
        <v>0</v>
      </c>
      <c r="T891" s="143">
        <f t="shared" si="193"/>
        <v>0</v>
      </c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R891" s="144" t="s">
        <v>145</v>
      </c>
      <c r="AT891" s="144" t="s">
        <v>141</v>
      </c>
      <c r="AU891" s="144" t="s">
        <v>146</v>
      </c>
      <c r="AY891" s="14" t="s">
        <v>136</v>
      </c>
      <c r="BE891" s="145">
        <f t="shared" si="194"/>
        <v>0</v>
      </c>
      <c r="BF891" s="145">
        <f t="shared" si="195"/>
        <v>0</v>
      </c>
      <c r="BG891" s="145">
        <f t="shared" si="196"/>
        <v>0</v>
      </c>
      <c r="BH891" s="145">
        <f t="shared" si="197"/>
        <v>0</v>
      </c>
      <c r="BI891" s="145">
        <f t="shared" si="198"/>
        <v>0</v>
      </c>
      <c r="BJ891" s="14" t="s">
        <v>146</v>
      </c>
      <c r="BK891" s="145">
        <f t="shared" si="199"/>
        <v>0</v>
      </c>
      <c r="BL891" s="14" t="s">
        <v>145</v>
      </c>
      <c r="BM891" s="144" t="s">
        <v>1637</v>
      </c>
    </row>
    <row r="892" spans="1:65" s="2" customFormat="1" ht="16.5" customHeight="1">
      <c r="A892" s="26"/>
      <c r="B892" s="156"/>
      <c r="C892" s="163" t="s">
        <v>1638</v>
      </c>
      <c r="D892" s="163" t="s">
        <v>227</v>
      </c>
      <c r="E892" s="164" t="s">
        <v>734</v>
      </c>
      <c r="F892" s="165" t="s">
        <v>735</v>
      </c>
      <c r="G892" s="166" t="s">
        <v>198</v>
      </c>
      <c r="H892" s="167">
        <v>137.792</v>
      </c>
      <c r="I892" s="168"/>
      <c r="J892" s="168">
        <f t="shared" si="190"/>
        <v>0</v>
      </c>
      <c r="K892" s="146"/>
      <c r="L892" s="147"/>
      <c r="M892" s="148" t="s">
        <v>1</v>
      </c>
      <c r="N892" s="149" t="s">
        <v>35</v>
      </c>
      <c r="O892" s="142">
        <v>0</v>
      </c>
      <c r="P892" s="142">
        <f t="shared" si="191"/>
        <v>0</v>
      </c>
      <c r="Q892" s="142">
        <v>0</v>
      </c>
      <c r="R892" s="142">
        <f t="shared" si="192"/>
        <v>0</v>
      </c>
      <c r="S892" s="142">
        <v>0</v>
      </c>
      <c r="T892" s="143">
        <f t="shared" si="193"/>
        <v>0</v>
      </c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R892" s="144" t="s">
        <v>168</v>
      </c>
      <c r="AT892" s="144" t="s">
        <v>227</v>
      </c>
      <c r="AU892" s="144" t="s">
        <v>146</v>
      </c>
      <c r="AY892" s="14" t="s">
        <v>136</v>
      </c>
      <c r="BE892" s="145">
        <f t="shared" si="194"/>
        <v>0</v>
      </c>
      <c r="BF892" s="145">
        <f t="shared" si="195"/>
        <v>0</v>
      </c>
      <c r="BG892" s="145">
        <f t="shared" si="196"/>
        <v>0</v>
      </c>
      <c r="BH892" s="145">
        <f t="shared" si="197"/>
        <v>0</v>
      </c>
      <c r="BI892" s="145">
        <f t="shared" si="198"/>
        <v>0</v>
      </c>
      <c r="BJ892" s="14" t="s">
        <v>146</v>
      </c>
      <c r="BK892" s="145">
        <f t="shared" si="199"/>
        <v>0</v>
      </c>
      <c r="BL892" s="14" t="s">
        <v>145</v>
      </c>
      <c r="BM892" s="144" t="s">
        <v>1639</v>
      </c>
    </row>
    <row r="893" spans="1:65" s="2" customFormat="1" ht="33" customHeight="1">
      <c r="A893" s="26"/>
      <c r="B893" s="156"/>
      <c r="C893" s="157" t="s">
        <v>1640</v>
      </c>
      <c r="D893" s="157" t="s">
        <v>141</v>
      </c>
      <c r="E893" s="158" t="s">
        <v>918</v>
      </c>
      <c r="F893" s="159" t="s">
        <v>919</v>
      </c>
      <c r="G893" s="160" t="s">
        <v>198</v>
      </c>
      <c r="H893" s="161">
        <v>68.896000000000001</v>
      </c>
      <c r="I893" s="162"/>
      <c r="J893" s="162">
        <f t="shared" si="190"/>
        <v>0</v>
      </c>
      <c r="K893" s="139"/>
      <c r="L893" s="27"/>
      <c r="M893" s="140" t="s">
        <v>1</v>
      </c>
      <c r="N893" s="141" t="s">
        <v>35</v>
      </c>
      <c r="O893" s="142">
        <v>0</v>
      </c>
      <c r="P893" s="142">
        <f t="shared" si="191"/>
        <v>0</v>
      </c>
      <c r="Q893" s="142">
        <v>0</v>
      </c>
      <c r="R893" s="142">
        <f t="shared" si="192"/>
        <v>0</v>
      </c>
      <c r="S893" s="142">
        <v>0</v>
      </c>
      <c r="T893" s="143">
        <f t="shared" si="193"/>
        <v>0</v>
      </c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R893" s="144" t="s">
        <v>145</v>
      </c>
      <c r="AT893" s="144" t="s">
        <v>141</v>
      </c>
      <c r="AU893" s="144" t="s">
        <v>146</v>
      </c>
      <c r="AY893" s="14" t="s">
        <v>136</v>
      </c>
      <c r="BE893" s="145">
        <f t="shared" si="194"/>
        <v>0</v>
      </c>
      <c r="BF893" s="145">
        <f t="shared" si="195"/>
        <v>0</v>
      </c>
      <c r="BG893" s="145">
        <f t="shared" si="196"/>
        <v>0</v>
      </c>
      <c r="BH893" s="145">
        <f t="shared" si="197"/>
        <v>0</v>
      </c>
      <c r="BI893" s="145">
        <f t="shared" si="198"/>
        <v>0</v>
      </c>
      <c r="BJ893" s="14" t="s">
        <v>146</v>
      </c>
      <c r="BK893" s="145">
        <f t="shared" si="199"/>
        <v>0</v>
      </c>
      <c r="BL893" s="14" t="s">
        <v>145</v>
      </c>
      <c r="BM893" s="144" t="s">
        <v>1641</v>
      </c>
    </row>
    <row r="894" spans="1:65" s="2" customFormat="1" ht="33" customHeight="1">
      <c r="A894" s="26"/>
      <c r="B894" s="156"/>
      <c r="C894" s="157" t="s">
        <v>1642</v>
      </c>
      <c r="D894" s="157" t="s">
        <v>141</v>
      </c>
      <c r="E894" s="158" t="s">
        <v>922</v>
      </c>
      <c r="F894" s="159" t="s">
        <v>923</v>
      </c>
      <c r="G894" s="160" t="s">
        <v>198</v>
      </c>
      <c r="H894" s="161">
        <v>8.5000000000000006E-2</v>
      </c>
      <c r="I894" s="162"/>
      <c r="J894" s="162">
        <f t="shared" si="190"/>
        <v>0</v>
      </c>
      <c r="K894" s="139"/>
      <c r="L894" s="27"/>
      <c r="M894" s="140" t="s">
        <v>1</v>
      </c>
      <c r="N894" s="141" t="s">
        <v>35</v>
      </c>
      <c r="O894" s="142">
        <v>0</v>
      </c>
      <c r="P894" s="142">
        <f t="shared" si="191"/>
        <v>0</v>
      </c>
      <c r="Q894" s="142">
        <v>0</v>
      </c>
      <c r="R894" s="142">
        <f t="shared" si="192"/>
        <v>0</v>
      </c>
      <c r="S894" s="142">
        <v>0</v>
      </c>
      <c r="T894" s="143">
        <f t="shared" si="193"/>
        <v>0</v>
      </c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R894" s="144" t="s">
        <v>145</v>
      </c>
      <c r="AT894" s="144" t="s">
        <v>141</v>
      </c>
      <c r="AU894" s="144" t="s">
        <v>146</v>
      </c>
      <c r="AY894" s="14" t="s">
        <v>136</v>
      </c>
      <c r="BE894" s="145">
        <f t="shared" si="194"/>
        <v>0</v>
      </c>
      <c r="BF894" s="145">
        <f t="shared" si="195"/>
        <v>0</v>
      </c>
      <c r="BG894" s="145">
        <f t="shared" si="196"/>
        <v>0</v>
      </c>
      <c r="BH894" s="145">
        <f t="shared" si="197"/>
        <v>0</v>
      </c>
      <c r="BI894" s="145">
        <f t="shared" si="198"/>
        <v>0</v>
      </c>
      <c r="BJ894" s="14" t="s">
        <v>146</v>
      </c>
      <c r="BK894" s="145">
        <f t="shared" si="199"/>
        <v>0</v>
      </c>
      <c r="BL894" s="14" t="s">
        <v>145</v>
      </c>
      <c r="BM894" s="144" t="s">
        <v>1643</v>
      </c>
    </row>
    <row r="895" spans="1:65" s="2" customFormat="1" ht="33" customHeight="1">
      <c r="A895" s="26"/>
      <c r="B895" s="156"/>
      <c r="C895" s="157" t="s">
        <v>1644</v>
      </c>
      <c r="D895" s="157" t="s">
        <v>141</v>
      </c>
      <c r="E895" s="158" t="s">
        <v>926</v>
      </c>
      <c r="F895" s="159" t="s">
        <v>927</v>
      </c>
      <c r="G895" s="160" t="s">
        <v>144</v>
      </c>
      <c r="H895" s="161">
        <v>15.3</v>
      </c>
      <c r="I895" s="162"/>
      <c r="J895" s="162">
        <f t="shared" si="190"/>
        <v>0</v>
      </c>
      <c r="K895" s="139"/>
      <c r="L895" s="27"/>
      <c r="M895" s="140" t="s">
        <v>1</v>
      </c>
      <c r="N895" s="141" t="s">
        <v>35</v>
      </c>
      <c r="O895" s="142">
        <v>0</v>
      </c>
      <c r="P895" s="142">
        <f t="shared" si="191"/>
        <v>0</v>
      </c>
      <c r="Q895" s="142">
        <v>0</v>
      </c>
      <c r="R895" s="142">
        <f t="shared" si="192"/>
        <v>0</v>
      </c>
      <c r="S895" s="142">
        <v>0</v>
      </c>
      <c r="T895" s="143">
        <f t="shared" si="193"/>
        <v>0</v>
      </c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R895" s="144" t="s">
        <v>145</v>
      </c>
      <c r="AT895" s="144" t="s">
        <v>141</v>
      </c>
      <c r="AU895" s="144" t="s">
        <v>146</v>
      </c>
      <c r="AY895" s="14" t="s">
        <v>136</v>
      </c>
      <c r="BE895" s="145">
        <f t="shared" si="194"/>
        <v>0</v>
      </c>
      <c r="BF895" s="145">
        <f t="shared" si="195"/>
        <v>0</v>
      </c>
      <c r="BG895" s="145">
        <f t="shared" si="196"/>
        <v>0</v>
      </c>
      <c r="BH895" s="145">
        <f t="shared" si="197"/>
        <v>0</v>
      </c>
      <c r="BI895" s="145">
        <f t="shared" si="198"/>
        <v>0</v>
      </c>
      <c r="BJ895" s="14" t="s">
        <v>146</v>
      </c>
      <c r="BK895" s="145">
        <f t="shared" si="199"/>
        <v>0</v>
      </c>
      <c r="BL895" s="14" t="s">
        <v>145</v>
      </c>
      <c r="BM895" s="144" t="s">
        <v>1645</v>
      </c>
    </row>
    <row r="896" spans="1:65" s="2" customFormat="1" ht="24.25" customHeight="1">
      <c r="A896" s="26"/>
      <c r="B896" s="156"/>
      <c r="C896" s="157" t="s">
        <v>1646</v>
      </c>
      <c r="D896" s="157" t="s">
        <v>141</v>
      </c>
      <c r="E896" s="158" t="s">
        <v>930</v>
      </c>
      <c r="F896" s="159" t="s">
        <v>931</v>
      </c>
      <c r="G896" s="160" t="s">
        <v>932</v>
      </c>
      <c r="H896" s="161">
        <v>304</v>
      </c>
      <c r="I896" s="162"/>
      <c r="J896" s="162">
        <f t="shared" si="190"/>
        <v>0</v>
      </c>
      <c r="K896" s="139"/>
      <c r="L896" s="27"/>
      <c r="M896" s="140" t="s">
        <v>1</v>
      </c>
      <c r="N896" s="141" t="s">
        <v>35</v>
      </c>
      <c r="O896" s="142">
        <v>0</v>
      </c>
      <c r="P896" s="142">
        <f t="shared" si="191"/>
        <v>0</v>
      </c>
      <c r="Q896" s="142">
        <v>0</v>
      </c>
      <c r="R896" s="142">
        <f t="shared" si="192"/>
        <v>0</v>
      </c>
      <c r="S896" s="142">
        <v>0</v>
      </c>
      <c r="T896" s="143">
        <f t="shared" si="193"/>
        <v>0</v>
      </c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R896" s="144" t="s">
        <v>145</v>
      </c>
      <c r="AT896" s="144" t="s">
        <v>141</v>
      </c>
      <c r="AU896" s="144" t="s">
        <v>146</v>
      </c>
      <c r="AY896" s="14" t="s">
        <v>136</v>
      </c>
      <c r="BE896" s="145">
        <f t="shared" si="194"/>
        <v>0</v>
      </c>
      <c r="BF896" s="145">
        <f t="shared" si="195"/>
        <v>0</v>
      </c>
      <c r="BG896" s="145">
        <f t="shared" si="196"/>
        <v>0</v>
      </c>
      <c r="BH896" s="145">
        <f t="shared" si="197"/>
        <v>0</v>
      </c>
      <c r="BI896" s="145">
        <f t="shared" si="198"/>
        <v>0</v>
      </c>
      <c r="BJ896" s="14" t="s">
        <v>146</v>
      </c>
      <c r="BK896" s="145">
        <f t="shared" si="199"/>
        <v>0</v>
      </c>
      <c r="BL896" s="14" t="s">
        <v>145</v>
      </c>
      <c r="BM896" s="144" t="s">
        <v>1647</v>
      </c>
    </row>
    <row r="897" spans="1:65" s="2" customFormat="1" ht="24.25" customHeight="1">
      <c r="A897" s="26"/>
      <c r="B897" s="156"/>
      <c r="C897" s="157" t="s">
        <v>1648</v>
      </c>
      <c r="D897" s="157" t="s">
        <v>141</v>
      </c>
      <c r="E897" s="158" t="s">
        <v>939</v>
      </c>
      <c r="F897" s="159" t="s">
        <v>940</v>
      </c>
      <c r="G897" s="160" t="s">
        <v>932</v>
      </c>
      <c r="H897" s="161">
        <v>114</v>
      </c>
      <c r="I897" s="162"/>
      <c r="J897" s="162">
        <f t="shared" si="190"/>
        <v>0</v>
      </c>
      <c r="K897" s="139"/>
      <c r="L897" s="27"/>
      <c r="M897" s="140" t="s">
        <v>1</v>
      </c>
      <c r="N897" s="141" t="s">
        <v>35</v>
      </c>
      <c r="O897" s="142">
        <v>0</v>
      </c>
      <c r="P897" s="142">
        <f t="shared" si="191"/>
        <v>0</v>
      </c>
      <c r="Q897" s="142">
        <v>0</v>
      </c>
      <c r="R897" s="142">
        <f t="shared" si="192"/>
        <v>0</v>
      </c>
      <c r="S897" s="142">
        <v>0</v>
      </c>
      <c r="T897" s="143">
        <f t="shared" si="193"/>
        <v>0</v>
      </c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R897" s="144" t="s">
        <v>145</v>
      </c>
      <c r="AT897" s="144" t="s">
        <v>141</v>
      </c>
      <c r="AU897" s="144" t="s">
        <v>146</v>
      </c>
      <c r="AY897" s="14" t="s">
        <v>136</v>
      </c>
      <c r="BE897" s="145">
        <f t="shared" si="194"/>
        <v>0</v>
      </c>
      <c r="BF897" s="145">
        <f t="shared" si="195"/>
        <v>0</v>
      </c>
      <c r="BG897" s="145">
        <f t="shared" si="196"/>
        <v>0</v>
      </c>
      <c r="BH897" s="145">
        <f t="shared" si="197"/>
        <v>0</v>
      </c>
      <c r="BI897" s="145">
        <f t="shared" si="198"/>
        <v>0</v>
      </c>
      <c r="BJ897" s="14" t="s">
        <v>146</v>
      </c>
      <c r="BK897" s="145">
        <f t="shared" si="199"/>
        <v>0</v>
      </c>
      <c r="BL897" s="14" t="s">
        <v>145</v>
      </c>
      <c r="BM897" s="144" t="s">
        <v>1649</v>
      </c>
    </row>
    <row r="898" spans="1:65" s="2" customFormat="1" ht="24.25" customHeight="1">
      <c r="A898" s="26"/>
      <c r="B898" s="156"/>
      <c r="C898" s="157" t="s">
        <v>1650</v>
      </c>
      <c r="D898" s="157" t="s">
        <v>141</v>
      </c>
      <c r="E898" s="158" t="s">
        <v>943</v>
      </c>
      <c r="F898" s="159" t="s">
        <v>944</v>
      </c>
      <c r="G898" s="160" t="s">
        <v>932</v>
      </c>
      <c r="H898" s="161">
        <v>189</v>
      </c>
      <c r="I898" s="162"/>
      <c r="J898" s="162">
        <f t="shared" si="190"/>
        <v>0</v>
      </c>
      <c r="K898" s="139"/>
      <c r="L898" s="27"/>
      <c r="M898" s="140" t="s">
        <v>1</v>
      </c>
      <c r="N898" s="141" t="s">
        <v>35</v>
      </c>
      <c r="O898" s="142">
        <v>0</v>
      </c>
      <c r="P898" s="142">
        <f t="shared" si="191"/>
        <v>0</v>
      </c>
      <c r="Q898" s="142">
        <v>0</v>
      </c>
      <c r="R898" s="142">
        <f t="shared" si="192"/>
        <v>0</v>
      </c>
      <c r="S898" s="142">
        <v>0</v>
      </c>
      <c r="T898" s="143">
        <f t="shared" si="193"/>
        <v>0</v>
      </c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R898" s="144" t="s">
        <v>145</v>
      </c>
      <c r="AT898" s="144" t="s">
        <v>141</v>
      </c>
      <c r="AU898" s="144" t="s">
        <v>146</v>
      </c>
      <c r="AY898" s="14" t="s">
        <v>136</v>
      </c>
      <c r="BE898" s="145">
        <f t="shared" si="194"/>
        <v>0</v>
      </c>
      <c r="BF898" s="145">
        <f t="shared" si="195"/>
        <v>0</v>
      </c>
      <c r="BG898" s="145">
        <f t="shared" si="196"/>
        <v>0</v>
      </c>
      <c r="BH898" s="145">
        <f t="shared" si="197"/>
        <v>0</v>
      </c>
      <c r="BI898" s="145">
        <f t="shared" si="198"/>
        <v>0</v>
      </c>
      <c r="BJ898" s="14" t="s">
        <v>146</v>
      </c>
      <c r="BK898" s="145">
        <f t="shared" si="199"/>
        <v>0</v>
      </c>
      <c r="BL898" s="14" t="s">
        <v>145</v>
      </c>
      <c r="BM898" s="144" t="s">
        <v>1651</v>
      </c>
    </row>
    <row r="899" spans="1:65" s="2" customFormat="1" ht="24.25" customHeight="1">
      <c r="A899" s="26"/>
      <c r="B899" s="156"/>
      <c r="C899" s="157" t="s">
        <v>1652</v>
      </c>
      <c r="D899" s="157" t="s">
        <v>141</v>
      </c>
      <c r="E899" s="158" t="s">
        <v>947</v>
      </c>
      <c r="F899" s="159" t="s">
        <v>948</v>
      </c>
      <c r="G899" s="160" t="s">
        <v>285</v>
      </c>
      <c r="H899" s="161">
        <v>4325.0839999999998</v>
      </c>
      <c r="I899" s="162"/>
      <c r="J899" s="162">
        <f t="shared" si="190"/>
        <v>0</v>
      </c>
      <c r="K899" s="139"/>
      <c r="L899" s="27"/>
      <c r="M899" s="140" t="s">
        <v>1</v>
      </c>
      <c r="N899" s="141" t="s">
        <v>35</v>
      </c>
      <c r="O899" s="142">
        <v>0</v>
      </c>
      <c r="P899" s="142">
        <f t="shared" si="191"/>
        <v>0</v>
      </c>
      <c r="Q899" s="142">
        <v>0</v>
      </c>
      <c r="R899" s="142">
        <f t="shared" si="192"/>
        <v>0</v>
      </c>
      <c r="S899" s="142">
        <v>0</v>
      </c>
      <c r="T899" s="143">
        <f t="shared" si="193"/>
        <v>0</v>
      </c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R899" s="144" t="s">
        <v>145</v>
      </c>
      <c r="AT899" s="144" t="s">
        <v>141</v>
      </c>
      <c r="AU899" s="144" t="s">
        <v>146</v>
      </c>
      <c r="AY899" s="14" t="s">
        <v>136</v>
      </c>
      <c r="BE899" s="145">
        <f t="shared" si="194"/>
        <v>0</v>
      </c>
      <c r="BF899" s="145">
        <f t="shared" si="195"/>
        <v>0</v>
      </c>
      <c r="BG899" s="145">
        <f t="shared" si="196"/>
        <v>0</v>
      </c>
      <c r="BH899" s="145">
        <f t="shared" si="197"/>
        <v>0</v>
      </c>
      <c r="BI899" s="145">
        <f t="shared" si="198"/>
        <v>0</v>
      </c>
      <c r="BJ899" s="14" t="s">
        <v>146</v>
      </c>
      <c r="BK899" s="145">
        <f t="shared" si="199"/>
        <v>0</v>
      </c>
      <c r="BL899" s="14" t="s">
        <v>145</v>
      </c>
      <c r="BM899" s="144" t="s">
        <v>1653</v>
      </c>
    </row>
    <row r="900" spans="1:65" s="2" customFormat="1" ht="21.75" customHeight="1">
      <c r="A900" s="26"/>
      <c r="B900" s="156"/>
      <c r="C900" s="157" t="s">
        <v>1654</v>
      </c>
      <c r="D900" s="157" t="s">
        <v>141</v>
      </c>
      <c r="E900" s="158" t="s">
        <v>951</v>
      </c>
      <c r="F900" s="159" t="s">
        <v>952</v>
      </c>
      <c r="G900" s="160" t="s">
        <v>285</v>
      </c>
      <c r="H900" s="161">
        <v>38925.756000000001</v>
      </c>
      <c r="I900" s="162"/>
      <c r="J900" s="162">
        <f t="shared" si="190"/>
        <v>0</v>
      </c>
      <c r="K900" s="139"/>
      <c r="L900" s="27"/>
      <c r="M900" s="140" t="s">
        <v>1</v>
      </c>
      <c r="N900" s="141" t="s">
        <v>35</v>
      </c>
      <c r="O900" s="142">
        <v>0</v>
      </c>
      <c r="P900" s="142">
        <f t="shared" si="191"/>
        <v>0</v>
      </c>
      <c r="Q900" s="142">
        <v>0</v>
      </c>
      <c r="R900" s="142">
        <f t="shared" si="192"/>
        <v>0</v>
      </c>
      <c r="S900" s="142">
        <v>0</v>
      </c>
      <c r="T900" s="143">
        <f t="shared" si="193"/>
        <v>0</v>
      </c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R900" s="144" t="s">
        <v>145</v>
      </c>
      <c r="AT900" s="144" t="s">
        <v>141</v>
      </c>
      <c r="AU900" s="144" t="s">
        <v>146</v>
      </c>
      <c r="AY900" s="14" t="s">
        <v>136</v>
      </c>
      <c r="BE900" s="145">
        <f t="shared" si="194"/>
        <v>0</v>
      </c>
      <c r="BF900" s="145">
        <f t="shared" si="195"/>
        <v>0</v>
      </c>
      <c r="BG900" s="145">
        <f t="shared" si="196"/>
        <v>0</v>
      </c>
      <c r="BH900" s="145">
        <f t="shared" si="197"/>
        <v>0</v>
      </c>
      <c r="BI900" s="145">
        <f t="shared" si="198"/>
        <v>0</v>
      </c>
      <c r="BJ900" s="14" t="s">
        <v>146</v>
      </c>
      <c r="BK900" s="145">
        <f t="shared" si="199"/>
        <v>0</v>
      </c>
      <c r="BL900" s="14" t="s">
        <v>145</v>
      </c>
      <c r="BM900" s="144" t="s">
        <v>1655</v>
      </c>
    </row>
    <row r="901" spans="1:65" s="2" customFormat="1" ht="24.25" customHeight="1">
      <c r="A901" s="26"/>
      <c r="B901" s="156"/>
      <c r="C901" s="157" t="s">
        <v>1656</v>
      </c>
      <c r="D901" s="157" t="s">
        <v>141</v>
      </c>
      <c r="E901" s="158" t="s">
        <v>955</v>
      </c>
      <c r="F901" s="159" t="s">
        <v>956</v>
      </c>
      <c r="G901" s="160" t="s">
        <v>285</v>
      </c>
      <c r="H901" s="161">
        <v>4325.0839999999998</v>
      </c>
      <c r="I901" s="162"/>
      <c r="J901" s="162">
        <f t="shared" si="190"/>
        <v>0</v>
      </c>
      <c r="K901" s="139"/>
      <c r="L901" s="27"/>
      <c r="M901" s="140" t="s">
        <v>1</v>
      </c>
      <c r="N901" s="141" t="s">
        <v>35</v>
      </c>
      <c r="O901" s="142">
        <v>0</v>
      </c>
      <c r="P901" s="142">
        <f t="shared" si="191"/>
        <v>0</v>
      </c>
      <c r="Q901" s="142">
        <v>0</v>
      </c>
      <c r="R901" s="142">
        <f t="shared" si="192"/>
        <v>0</v>
      </c>
      <c r="S901" s="142">
        <v>0</v>
      </c>
      <c r="T901" s="143">
        <f t="shared" si="193"/>
        <v>0</v>
      </c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R901" s="144" t="s">
        <v>145</v>
      </c>
      <c r="AT901" s="144" t="s">
        <v>141</v>
      </c>
      <c r="AU901" s="144" t="s">
        <v>146</v>
      </c>
      <c r="AY901" s="14" t="s">
        <v>136</v>
      </c>
      <c r="BE901" s="145">
        <f t="shared" si="194"/>
        <v>0</v>
      </c>
      <c r="BF901" s="145">
        <f t="shared" si="195"/>
        <v>0</v>
      </c>
      <c r="BG901" s="145">
        <f t="shared" si="196"/>
        <v>0</v>
      </c>
      <c r="BH901" s="145">
        <f t="shared" si="197"/>
        <v>0</v>
      </c>
      <c r="BI901" s="145">
        <f t="shared" si="198"/>
        <v>0</v>
      </c>
      <c r="BJ901" s="14" t="s">
        <v>146</v>
      </c>
      <c r="BK901" s="145">
        <f t="shared" si="199"/>
        <v>0</v>
      </c>
      <c r="BL901" s="14" t="s">
        <v>145</v>
      </c>
      <c r="BM901" s="144" t="s">
        <v>1657</v>
      </c>
    </row>
    <row r="902" spans="1:65" s="12" customFormat="1" ht="23" customHeight="1">
      <c r="B902" s="169"/>
      <c r="C902" s="170"/>
      <c r="D902" s="171" t="s">
        <v>68</v>
      </c>
      <c r="E902" s="172" t="s">
        <v>958</v>
      </c>
      <c r="F902" s="172" t="s">
        <v>959</v>
      </c>
      <c r="G902" s="170"/>
      <c r="H902" s="170"/>
      <c r="I902" s="170"/>
      <c r="J902" s="173">
        <f>BK902</f>
        <v>0</v>
      </c>
      <c r="L902" s="127"/>
      <c r="M902" s="131"/>
      <c r="N902" s="132"/>
      <c r="O902" s="132"/>
      <c r="P902" s="133">
        <f>SUM(P903:P904)</f>
        <v>0</v>
      </c>
      <c r="Q902" s="132"/>
      <c r="R902" s="133">
        <f>SUM(R903:R904)</f>
        <v>0</v>
      </c>
      <c r="S902" s="132"/>
      <c r="T902" s="134">
        <f>SUM(T903:T904)</f>
        <v>0</v>
      </c>
      <c r="AR902" s="128" t="s">
        <v>77</v>
      </c>
      <c r="AT902" s="135" t="s">
        <v>68</v>
      </c>
      <c r="AU902" s="135" t="s">
        <v>77</v>
      </c>
      <c r="AY902" s="128" t="s">
        <v>136</v>
      </c>
      <c r="BK902" s="136">
        <f>SUM(BK903:BK904)</f>
        <v>0</v>
      </c>
    </row>
    <row r="903" spans="1:65" s="2" customFormat="1" ht="33" customHeight="1">
      <c r="A903" s="26"/>
      <c r="B903" s="156"/>
      <c r="C903" s="157" t="s">
        <v>1658</v>
      </c>
      <c r="D903" s="157" t="s">
        <v>141</v>
      </c>
      <c r="E903" s="158" t="s">
        <v>961</v>
      </c>
      <c r="F903" s="159" t="s">
        <v>962</v>
      </c>
      <c r="G903" s="160" t="s">
        <v>285</v>
      </c>
      <c r="H903" s="161">
        <v>8320.1010000000006</v>
      </c>
      <c r="I903" s="162"/>
      <c r="J903" s="162">
        <f>ROUND(I903*H903,2)</f>
        <v>0</v>
      </c>
      <c r="K903" s="139"/>
      <c r="L903" s="27"/>
      <c r="M903" s="140" t="s">
        <v>1</v>
      </c>
      <c r="N903" s="141" t="s">
        <v>35</v>
      </c>
      <c r="O903" s="142">
        <v>0</v>
      </c>
      <c r="P903" s="142">
        <f>O903*H903</f>
        <v>0</v>
      </c>
      <c r="Q903" s="142">
        <v>0</v>
      </c>
      <c r="R903" s="142">
        <f>Q903*H903</f>
        <v>0</v>
      </c>
      <c r="S903" s="142">
        <v>0</v>
      </c>
      <c r="T903" s="143">
        <f>S903*H903</f>
        <v>0</v>
      </c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R903" s="144" t="s">
        <v>145</v>
      </c>
      <c r="AT903" s="144" t="s">
        <v>141</v>
      </c>
      <c r="AU903" s="144" t="s">
        <v>146</v>
      </c>
      <c r="AY903" s="14" t="s">
        <v>136</v>
      </c>
      <c r="BE903" s="145">
        <f>IF(N903="základná",J903,0)</f>
        <v>0</v>
      </c>
      <c r="BF903" s="145">
        <f>IF(N903="znížená",J903,0)</f>
        <v>0</v>
      </c>
      <c r="BG903" s="145">
        <f>IF(N903="zákl. prenesená",J903,0)</f>
        <v>0</v>
      </c>
      <c r="BH903" s="145">
        <f>IF(N903="zníž. prenesená",J903,0)</f>
        <v>0</v>
      </c>
      <c r="BI903" s="145">
        <f>IF(N903="nulová",J903,0)</f>
        <v>0</v>
      </c>
      <c r="BJ903" s="14" t="s">
        <v>146</v>
      </c>
      <c r="BK903" s="145">
        <f>ROUND(I903*H903,2)</f>
        <v>0</v>
      </c>
      <c r="BL903" s="14" t="s">
        <v>145</v>
      </c>
      <c r="BM903" s="144" t="s">
        <v>1659</v>
      </c>
    </row>
    <row r="904" spans="1:65" s="2" customFormat="1" ht="33" customHeight="1">
      <c r="A904" s="26"/>
      <c r="B904" s="156"/>
      <c r="C904" s="157" t="s">
        <v>1660</v>
      </c>
      <c r="D904" s="157" t="s">
        <v>141</v>
      </c>
      <c r="E904" s="158" t="s">
        <v>965</v>
      </c>
      <c r="F904" s="159" t="s">
        <v>966</v>
      </c>
      <c r="G904" s="160" t="s">
        <v>285</v>
      </c>
      <c r="H904" s="161">
        <v>4793.9229999999998</v>
      </c>
      <c r="I904" s="162"/>
      <c r="J904" s="162">
        <f>ROUND(I904*H904,2)</f>
        <v>0</v>
      </c>
      <c r="K904" s="139"/>
      <c r="L904" s="27"/>
      <c r="M904" s="140" t="s">
        <v>1</v>
      </c>
      <c r="N904" s="141" t="s">
        <v>35</v>
      </c>
      <c r="O904" s="142">
        <v>0</v>
      </c>
      <c r="P904" s="142">
        <f>O904*H904</f>
        <v>0</v>
      </c>
      <c r="Q904" s="142">
        <v>0</v>
      </c>
      <c r="R904" s="142">
        <f>Q904*H904</f>
        <v>0</v>
      </c>
      <c r="S904" s="142">
        <v>0</v>
      </c>
      <c r="T904" s="143">
        <f>S904*H904</f>
        <v>0</v>
      </c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R904" s="144" t="s">
        <v>145</v>
      </c>
      <c r="AT904" s="144" t="s">
        <v>141</v>
      </c>
      <c r="AU904" s="144" t="s">
        <v>146</v>
      </c>
      <c r="AY904" s="14" t="s">
        <v>136</v>
      </c>
      <c r="BE904" s="145">
        <f>IF(N904="základná",J904,0)</f>
        <v>0</v>
      </c>
      <c r="BF904" s="145">
        <f>IF(N904="znížená",J904,0)</f>
        <v>0</v>
      </c>
      <c r="BG904" s="145">
        <f>IF(N904="zákl. prenesená",J904,0)</f>
        <v>0</v>
      </c>
      <c r="BH904" s="145">
        <f>IF(N904="zníž. prenesená",J904,0)</f>
        <v>0</v>
      </c>
      <c r="BI904" s="145">
        <f>IF(N904="nulová",J904,0)</f>
        <v>0</v>
      </c>
      <c r="BJ904" s="14" t="s">
        <v>146</v>
      </c>
      <c r="BK904" s="145">
        <f>ROUND(I904*H904,2)</f>
        <v>0</v>
      </c>
      <c r="BL904" s="14" t="s">
        <v>145</v>
      </c>
      <c r="BM904" s="144" t="s">
        <v>1661</v>
      </c>
    </row>
    <row r="905" spans="1:65" s="12" customFormat="1" ht="23" customHeight="1">
      <c r="B905" s="169"/>
      <c r="C905" s="170"/>
      <c r="D905" s="171" t="s">
        <v>68</v>
      </c>
      <c r="E905" s="172" t="s">
        <v>968</v>
      </c>
      <c r="F905" s="172" t="s">
        <v>969</v>
      </c>
      <c r="G905" s="170"/>
      <c r="H905" s="170"/>
      <c r="I905" s="170"/>
      <c r="J905" s="173">
        <f>BK905</f>
        <v>0</v>
      </c>
      <c r="L905" s="127"/>
      <c r="M905" s="131"/>
      <c r="N905" s="132"/>
      <c r="O905" s="132"/>
      <c r="P905" s="133">
        <v>0</v>
      </c>
      <c r="Q905" s="132"/>
      <c r="R905" s="133">
        <v>0</v>
      </c>
      <c r="S905" s="132"/>
      <c r="T905" s="134">
        <v>0</v>
      </c>
      <c r="AR905" s="128" t="s">
        <v>146</v>
      </c>
      <c r="AT905" s="135" t="s">
        <v>68</v>
      </c>
      <c r="AU905" s="135" t="s">
        <v>77</v>
      </c>
      <c r="AY905" s="128" t="s">
        <v>136</v>
      </c>
      <c r="BK905" s="136">
        <v>0</v>
      </c>
    </row>
    <row r="906" spans="1:65" s="12" customFormat="1" ht="23" customHeight="1">
      <c r="B906" s="169"/>
      <c r="C906" s="170"/>
      <c r="D906" s="171" t="s">
        <v>68</v>
      </c>
      <c r="E906" s="172" t="s">
        <v>970</v>
      </c>
      <c r="F906" s="172" t="s">
        <v>971</v>
      </c>
      <c r="G906" s="170"/>
      <c r="H906" s="170"/>
      <c r="I906" s="170"/>
      <c r="J906" s="173">
        <f>BK906</f>
        <v>0</v>
      </c>
      <c r="L906" s="127"/>
      <c r="M906" s="131"/>
      <c r="N906" s="132"/>
      <c r="O906" s="132"/>
      <c r="P906" s="133">
        <f>SUM(P907:P909)</f>
        <v>0</v>
      </c>
      <c r="Q906" s="132"/>
      <c r="R906" s="133">
        <f>SUM(R907:R909)</f>
        <v>0</v>
      </c>
      <c r="S906" s="132"/>
      <c r="T906" s="134">
        <f>SUM(T907:T909)</f>
        <v>0</v>
      </c>
      <c r="AR906" s="128" t="s">
        <v>77</v>
      </c>
      <c r="AT906" s="135" t="s">
        <v>68</v>
      </c>
      <c r="AU906" s="135" t="s">
        <v>77</v>
      </c>
      <c r="AY906" s="128" t="s">
        <v>136</v>
      </c>
      <c r="BK906" s="136">
        <f>SUM(BK907:BK909)</f>
        <v>0</v>
      </c>
    </row>
    <row r="907" spans="1:65" s="2" customFormat="1" ht="24.25" customHeight="1">
      <c r="A907" s="26"/>
      <c r="B907" s="156"/>
      <c r="C907" s="157" t="s">
        <v>1662</v>
      </c>
      <c r="D907" s="157" t="s">
        <v>141</v>
      </c>
      <c r="E907" s="158" t="s">
        <v>973</v>
      </c>
      <c r="F907" s="159" t="s">
        <v>974</v>
      </c>
      <c r="G907" s="160" t="s">
        <v>144</v>
      </c>
      <c r="H907" s="161">
        <v>15.3</v>
      </c>
      <c r="I907" s="162"/>
      <c r="J907" s="162">
        <f>ROUND(I907*H907,2)</f>
        <v>0</v>
      </c>
      <c r="K907" s="139"/>
      <c r="L907" s="27"/>
      <c r="M907" s="140" t="s">
        <v>1</v>
      </c>
      <c r="N907" s="141" t="s">
        <v>35</v>
      </c>
      <c r="O907" s="142">
        <v>0</v>
      </c>
      <c r="P907" s="142">
        <f>O907*H907</f>
        <v>0</v>
      </c>
      <c r="Q907" s="142">
        <v>0</v>
      </c>
      <c r="R907" s="142">
        <f>Q907*H907</f>
        <v>0</v>
      </c>
      <c r="S907" s="142">
        <v>0</v>
      </c>
      <c r="T907" s="143">
        <f>S907*H907</f>
        <v>0</v>
      </c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R907" s="144" t="s">
        <v>145</v>
      </c>
      <c r="AT907" s="144" t="s">
        <v>141</v>
      </c>
      <c r="AU907" s="144" t="s">
        <v>146</v>
      </c>
      <c r="AY907" s="14" t="s">
        <v>136</v>
      </c>
      <c r="BE907" s="145">
        <f>IF(N907="základná",J907,0)</f>
        <v>0</v>
      </c>
      <c r="BF907" s="145">
        <f>IF(N907="znížená",J907,0)</f>
        <v>0</v>
      </c>
      <c r="BG907" s="145">
        <f>IF(N907="zákl. prenesená",J907,0)</f>
        <v>0</v>
      </c>
      <c r="BH907" s="145">
        <f>IF(N907="zníž. prenesená",J907,0)</f>
        <v>0</v>
      </c>
      <c r="BI907" s="145">
        <f>IF(N907="nulová",J907,0)</f>
        <v>0</v>
      </c>
      <c r="BJ907" s="14" t="s">
        <v>146</v>
      </c>
      <c r="BK907" s="145">
        <f>ROUND(I907*H907,2)</f>
        <v>0</v>
      </c>
      <c r="BL907" s="14" t="s">
        <v>145</v>
      </c>
      <c r="BM907" s="144" t="s">
        <v>1663</v>
      </c>
    </row>
    <row r="908" spans="1:65" s="2" customFormat="1" ht="24.25" customHeight="1">
      <c r="A908" s="26"/>
      <c r="B908" s="156"/>
      <c r="C908" s="163" t="s">
        <v>1664</v>
      </c>
      <c r="D908" s="163" t="s">
        <v>227</v>
      </c>
      <c r="E908" s="164" t="s">
        <v>1665</v>
      </c>
      <c r="F908" s="165" t="s">
        <v>978</v>
      </c>
      <c r="G908" s="166" t="s">
        <v>294</v>
      </c>
      <c r="H908" s="167">
        <v>22.95</v>
      </c>
      <c r="I908" s="168"/>
      <c r="J908" s="168">
        <f>ROUND(I908*H908,2)</f>
        <v>0</v>
      </c>
      <c r="K908" s="146"/>
      <c r="L908" s="147"/>
      <c r="M908" s="148" t="s">
        <v>1</v>
      </c>
      <c r="N908" s="149" t="s">
        <v>35</v>
      </c>
      <c r="O908" s="142">
        <v>0</v>
      </c>
      <c r="P908" s="142">
        <f>O908*H908</f>
        <v>0</v>
      </c>
      <c r="Q908" s="142">
        <v>0</v>
      </c>
      <c r="R908" s="142">
        <f>Q908*H908</f>
        <v>0</v>
      </c>
      <c r="S908" s="142">
        <v>0</v>
      </c>
      <c r="T908" s="143">
        <f>S908*H908</f>
        <v>0</v>
      </c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R908" s="144" t="s">
        <v>168</v>
      </c>
      <c r="AT908" s="144" t="s">
        <v>227</v>
      </c>
      <c r="AU908" s="144" t="s">
        <v>146</v>
      </c>
      <c r="AY908" s="14" t="s">
        <v>136</v>
      </c>
      <c r="BE908" s="145">
        <f>IF(N908="základná",J908,0)</f>
        <v>0</v>
      </c>
      <c r="BF908" s="145">
        <f>IF(N908="znížená",J908,0)</f>
        <v>0</v>
      </c>
      <c r="BG908" s="145">
        <f>IF(N908="zákl. prenesená",J908,0)</f>
        <v>0</v>
      </c>
      <c r="BH908" s="145">
        <f>IF(N908="zníž. prenesená",J908,0)</f>
        <v>0</v>
      </c>
      <c r="BI908" s="145">
        <f>IF(N908="nulová",J908,0)</f>
        <v>0</v>
      </c>
      <c r="BJ908" s="14" t="s">
        <v>146</v>
      </c>
      <c r="BK908" s="145">
        <f>ROUND(I908*H908,2)</f>
        <v>0</v>
      </c>
      <c r="BL908" s="14" t="s">
        <v>145</v>
      </c>
      <c r="BM908" s="144" t="s">
        <v>1666</v>
      </c>
    </row>
    <row r="909" spans="1:65" s="2" customFormat="1" ht="24.25" customHeight="1">
      <c r="A909" s="26"/>
      <c r="B909" s="156"/>
      <c r="C909" s="157" t="s">
        <v>1667</v>
      </c>
      <c r="D909" s="157" t="s">
        <v>141</v>
      </c>
      <c r="E909" s="158" t="s">
        <v>981</v>
      </c>
      <c r="F909" s="159" t="s">
        <v>982</v>
      </c>
      <c r="G909" s="160" t="s">
        <v>1</v>
      </c>
      <c r="H909" s="161">
        <v>1</v>
      </c>
      <c r="I909" s="162"/>
      <c r="J909" s="162">
        <f>ROUND(I909*H909,2)</f>
        <v>0</v>
      </c>
      <c r="K909" s="139"/>
      <c r="L909" s="27"/>
      <c r="M909" s="140" t="s">
        <v>1</v>
      </c>
      <c r="N909" s="141" t="s">
        <v>35</v>
      </c>
      <c r="O909" s="142">
        <v>0</v>
      </c>
      <c r="P909" s="142">
        <f>O909*H909</f>
        <v>0</v>
      </c>
      <c r="Q909" s="142">
        <v>0</v>
      </c>
      <c r="R909" s="142">
        <f>Q909*H909</f>
        <v>0</v>
      </c>
      <c r="S909" s="142">
        <v>0</v>
      </c>
      <c r="T909" s="143">
        <f>S909*H909</f>
        <v>0</v>
      </c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R909" s="144" t="s">
        <v>145</v>
      </c>
      <c r="AT909" s="144" t="s">
        <v>141</v>
      </c>
      <c r="AU909" s="144" t="s">
        <v>146</v>
      </c>
      <c r="AY909" s="14" t="s">
        <v>136</v>
      </c>
      <c r="BE909" s="145">
        <f>IF(N909="základná",J909,0)</f>
        <v>0</v>
      </c>
      <c r="BF909" s="145">
        <f>IF(N909="znížená",J909,0)</f>
        <v>0</v>
      </c>
      <c r="BG909" s="145">
        <f>IF(N909="zákl. prenesená",J909,0)</f>
        <v>0</v>
      </c>
      <c r="BH909" s="145">
        <f>IF(N909="zníž. prenesená",J909,0)</f>
        <v>0</v>
      </c>
      <c r="BI909" s="145">
        <f>IF(N909="nulová",J909,0)</f>
        <v>0</v>
      </c>
      <c r="BJ909" s="14" t="s">
        <v>146</v>
      </c>
      <c r="BK909" s="145">
        <f>ROUND(I909*H909,2)</f>
        <v>0</v>
      </c>
      <c r="BL909" s="14" t="s">
        <v>145</v>
      </c>
      <c r="BM909" s="144" t="s">
        <v>1668</v>
      </c>
    </row>
    <row r="910" spans="1:65" s="12" customFormat="1" ht="23" customHeight="1">
      <c r="B910" s="169"/>
      <c r="C910" s="170"/>
      <c r="D910" s="171" t="s">
        <v>68</v>
      </c>
      <c r="E910" s="172" t="s">
        <v>227</v>
      </c>
      <c r="F910" s="172" t="s">
        <v>998</v>
      </c>
      <c r="G910" s="170"/>
      <c r="H910" s="170"/>
      <c r="I910" s="170"/>
      <c r="J910" s="173">
        <f>BK910</f>
        <v>0</v>
      </c>
      <c r="L910" s="127"/>
      <c r="M910" s="131"/>
      <c r="N910" s="132"/>
      <c r="O910" s="132"/>
      <c r="P910" s="133">
        <v>0</v>
      </c>
      <c r="Q910" s="132"/>
      <c r="R910" s="133">
        <v>0</v>
      </c>
      <c r="S910" s="132"/>
      <c r="T910" s="134">
        <v>0</v>
      </c>
      <c r="AR910" s="128" t="s">
        <v>151</v>
      </c>
      <c r="AT910" s="135" t="s">
        <v>68</v>
      </c>
      <c r="AU910" s="135" t="s">
        <v>77</v>
      </c>
      <c r="AY910" s="128" t="s">
        <v>136</v>
      </c>
      <c r="BK910" s="136">
        <v>0</v>
      </c>
    </row>
    <row r="911" spans="1:65" s="12" customFormat="1" ht="23" customHeight="1">
      <c r="B911" s="169"/>
      <c r="C911" s="170"/>
      <c r="D911" s="171" t="s">
        <v>68</v>
      </c>
      <c r="E911" s="172" t="s">
        <v>999</v>
      </c>
      <c r="F911" s="172" t="s">
        <v>1000</v>
      </c>
      <c r="G911" s="170"/>
      <c r="H911" s="170"/>
      <c r="I911" s="170"/>
      <c r="J911" s="173">
        <f>BK911</f>
        <v>0</v>
      </c>
      <c r="L911" s="127"/>
      <c r="M911" s="131"/>
      <c r="N911" s="132"/>
      <c r="O911" s="132"/>
      <c r="P911" s="133">
        <f>SUM(P912:P917)</f>
        <v>0</v>
      </c>
      <c r="Q911" s="132"/>
      <c r="R911" s="133">
        <f>SUM(R912:R917)</f>
        <v>0</v>
      </c>
      <c r="S911" s="132"/>
      <c r="T911" s="134">
        <f>SUM(T912:T917)</f>
        <v>0</v>
      </c>
      <c r="AR911" s="128" t="s">
        <v>77</v>
      </c>
      <c r="AT911" s="135" t="s">
        <v>68</v>
      </c>
      <c r="AU911" s="135" t="s">
        <v>77</v>
      </c>
      <c r="AY911" s="128" t="s">
        <v>136</v>
      </c>
      <c r="BK911" s="136">
        <f>SUM(BK912:BK917)</f>
        <v>0</v>
      </c>
    </row>
    <row r="912" spans="1:65" s="2" customFormat="1" ht="24.25" customHeight="1">
      <c r="A912" s="26"/>
      <c r="B912" s="156"/>
      <c r="C912" s="157" t="s">
        <v>1669</v>
      </c>
      <c r="D912" s="157" t="s">
        <v>141</v>
      </c>
      <c r="E912" s="158" t="s">
        <v>1002</v>
      </c>
      <c r="F912" s="159" t="s">
        <v>1003</v>
      </c>
      <c r="G912" s="160" t="s">
        <v>171</v>
      </c>
      <c r="H912" s="161">
        <v>11</v>
      </c>
      <c r="I912" s="162"/>
      <c r="J912" s="162">
        <f t="shared" ref="J912:J917" si="200">ROUND(I912*H912,2)</f>
        <v>0</v>
      </c>
      <c r="K912" s="139"/>
      <c r="L912" s="27"/>
      <c r="M912" s="140" t="s">
        <v>1</v>
      </c>
      <c r="N912" s="141" t="s">
        <v>35</v>
      </c>
      <c r="O912" s="142">
        <v>0</v>
      </c>
      <c r="P912" s="142">
        <f t="shared" ref="P912:P917" si="201">O912*H912</f>
        <v>0</v>
      </c>
      <c r="Q912" s="142">
        <v>0</v>
      </c>
      <c r="R912" s="142">
        <f t="shared" ref="R912:R917" si="202">Q912*H912</f>
        <v>0</v>
      </c>
      <c r="S912" s="142">
        <v>0</v>
      </c>
      <c r="T912" s="143">
        <f t="shared" ref="T912:T917" si="203">S912*H912</f>
        <v>0</v>
      </c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R912" s="144" t="s">
        <v>145</v>
      </c>
      <c r="AT912" s="144" t="s">
        <v>141</v>
      </c>
      <c r="AU912" s="144" t="s">
        <v>146</v>
      </c>
      <c r="AY912" s="14" t="s">
        <v>136</v>
      </c>
      <c r="BE912" s="145">
        <f t="shared" ref="BE912:BE917" si="204">IF(N912="základná",J912,0)</f>
        <v>0</v>
      </c>
      <c r="BF912" s="145">
        <f t="shared" ref="BF912:BF917" si="205">IF(N912="znížená",J912,0)</f>
        <v>0</v>
      </c>
      <c r="BG912" s="145">
        <f t="shared" ref="BG912:BG917" si="206">IF(N912="zákl. prenesená",J912,0)</f>
        <v>0</v>
      </c>
      <c r="BH912" s="145">
        <f t="shared" ref="BH912:BH917" si="207">IF(N912="zníž. prenesená",J912,0)</f>
        <v>0</v>
      </c>
      <c r="BI912" s="145">
        <f t="shared" ref="BI912:BI917" si="208">IF(N912="nulová",J912,0)</f>
        <v>0</v>
      </c>
      <c r="BJ912" s="14" t="s">
        <v>146</v>
      </c>
      <c r="BK912" s="145">
        <f t="shared" ref="BK912:BK917" si="209">ROUND(I912*H912,2)</f>
        <v>0</v>
      </c>
      <c r="BL912" s="14" t="s">
        <v>145</v>
      </c>
      <c r="BM912" s="144" t="s">
        <v>1670</v>
      </c>
    </row>
    <row r="913" spans="1:65" s="2" customFormat="1" ht="21.75" customHeight="1">
      <c r="A913" s="26"/>
      <c r="B913" s="156"/>
      <c r="C913" s="163" t="s">
        <v>1671</v>
      </c>
      <c r="D913" s="163" t="s">
        <v>227</v>
      </c>
      <c r="E913" s="164" t="s">
        <v>1006</v>
      </c>
      <c r="F913" s="165" t="s">
        <v>1007</v>
      </c>
      <c r="G913" s="166" t="s">
        <v>294</v>
      </c>
      <c r="H913" s="167">
        <v>2.2000000000000002</v>
      </c>
      <c r="I913" s="168"/>
      <c r="J913" s="168">
        <f t="shared" si="200"/>
        <v>0</v>
      </c>
      <c r="K913" s="146"/>
      <c r="L913" s="147"/>
      <c r="M913" s="148" t="s">
        <v>1</v>
      </c>
      <c r="N913" s="149" t="s">
        <v>35</v>
      </c>
      <c r="O913" s="142">
        <v>0</v>
      </c>
      <c r="P913" s="142">
        <f t="shared" si="201"/>
        <v>0</v>
      </c>
      <c r="Q913" s="142">
        <v>0</v>
      </c>
      <c r="R913" s="142">
        <f t="shared" si="202"/>
        <v>0</v>
      </c>
      <c r="S913" s="142">
        <v>0</v>
      </c>
      <c r="T913" s="143">
        <f t="shared" si="203"/>
        <v>0</v>
      </c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R913" s="144" t="s">
        <v>168</v>
      </c>
      <c r="AT913" s="144" t="s">
        <v>227</v>
      </c>
      <c r="AU913" s="144" t="s">
        <v>146</v>
      </c>
      <c r="AY913" s="14" t="s">
        <v>136</v>
      </c>
      <c r="BE913" s="145">
        <f t="shared" si="204"/>
        <v>0</v>
      </c>
      <c r="BF913" s="145">
        <f t="shared" si="205"/>
        <v>0</v>
      </c>
      <c r="BG913" s="145">
        <f t="shared" si="206"/>
        <v>0</v>
      </c>
      <c r="BH913" s="145">
        <f t="shared" si="207"/>
        <v>0</v>
      </c>
      <c r="BI913" s="145">
        <f t="shared" si="208"/>
        <v>0</v>
      </c>
      <c r="BJ913" s="14" t="s">
        <v>146</v>
      </c>
      <c r="BK913" s="145">
        <f t="shared" si="209"/>
        <v>0</v>
      </c>
      <c r="BL913" s="14" t="s">
        <v>145</v>
      </c>
      <c r="BM913" s="144" t="s">
        <v>1672</v>
      </c>
    </row>
    <row r="914" spans="1:65" s="2" customFormat="1" ht="21.75" customHeight="1">
      <c r="A914" s="26"/>
      <c r="B914" s="156"/>
      <c r="C914" s="163" t="s">
        <v>1673</v>
      </c>
      <c r="D914" s="163" t="s">
        <v>227</v>
      </c>
      <c r="E914" s="164" t="s">
        <v>1010</v>
      </c>
      <c r="F914" s="165" t="s">
        <v>1011</v>
      </c>
      <c r="G914" s="166" t="s">
        <v>294</v>
      </c>
      <c r="H914" s="167">
        <v>2.2000000000000002</v>
      </c>
      <c r="I914" s="168"/>
      <c r="J914" s="168">
        <f t="shared" si="200"/>
        <v>0</v>
      </c>
      <c r="K914" s="146"/>
      <c r="L914" s="147"/>
      <c r="M914" s="148" t="s">
        <v>1</v>
      </c>
      <c r="N914" s="149" t="s">
        <v>35</v>
      </c>
      <c r="O914" s="142">
        <v>0</v>
      </c>
      <c r="P914" s="142">
        <f t="shared" si="201"/>
        <v>0</v>
      </c>
      <c r="Q914" s="142">
        <v>0</v>
      </c>
      <c r="R914" s="142">
        <f t="shared" si="202"/>
        <v>0</v>
      </c>
      <c r="S914" s="142">
        <v>0</v>
      </c>
      <c r="T914" s="143">
        <f t="shared" si="203"/>
        <v>0</v>
      </c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R914" s="144" t="s">
        <v>168</v>
      </c>
      <c r="AT914" s="144" t="s">
        <v>227</v>
      </c>
      <c r="AU914" s="144" t="s">
        <v>146</v>
      </c>
      <c r="AY914" s="14" t="s">
        <v>136</v>
      </c>
      <c r="BE914" s="145">
        <f t="shared" si="204"/>
        <v>0</v>
      </c>
      <c r="BF914" s="145">
        <f t="shared" si="205"/>
        <v>0</v>
      </c>
      <c r="BG914" s="145">
        <f t="shared" si="206"/>
        <v>0</v>
      </c>
      <c r="BH914" s="145">
        <f t="shared" si="207"/>
        <v>0</v>
      </c>
      <c r="BI914" s="145">
        <f t="shared" si="208"/>
        <v>0</v>
      </c>
      <c r="BJ914" s="14" t="s">
        <v>146</v>
      </c>
      <c r="BK914" s="145">
        <f t="shared" si="209"/>
        <v>0</v>
      </c>
      <c r="BL914" s="14" t="s">
        <v>145</v>
      </c>
      <c r="BM914" s="144" t="s">
        <v>1674</v>
      </c>
    </row>
    <row r="915" spans="1:65" s="2" customFormat="1" ht="16.5" customHeight="1">
      <c r="A915" s="26"/>
      <c r="B915" s="156"/>
      <c r="C915" s="163" t="s">
        <v>1675</v>
      </c>
      <c r="D915" s="163" t="s">
        <v>227</v>
      </c>
      <c r="E915" s="164" t="s">
        <v>1014</v>
      </c>
      <c r="F915" s="165" t="s">
        <v>1015</v>
      </c>
      <c r="G915" s="166" t="s">
        <v>294</v>
      </c>
      <c r="H915" s="167">
        <v>1.1000000000000001</v>
      </c>
      <c r="I915" s="168"/>
      <c r="J915" s="168">
        <f t="shared" si="200"/>
        <v>0</v>
      </c>
      <c r="K915" s="146"/>
      <c r="L915" s="147"/>
      <c r="M915" s="148" t="s">
        <v>1</v>
      </c>
      <c r="N915" s="149" t="s">
        <v>35</v>
      </c>
      <c r="O915" s="142">
        <v>0</v>
      </c>
      <c r="P915" s="142">
        <f t="shared" si="201"/>
        <v>0</v>
      </c>
      <c r="Q915" s="142">
        <v>0</v>
      </c>
      <c r="R915" s="142">
        <f t="shared" si="202"/>
        <v>0</v>
      </c>
      <c r="S915" s="142">
        <v>0</v>
      </c>
      <c r="T915" s="143">
        <f t="shared" si="203"/>
        <v>0</v>
      </c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R915" s="144" t="s">
        <v>168</v>
      </c>
      <c r="AT915" s="144" t="s">
        <v>227</v>
      </c>
      <c r="AU915" s="144" t="s">
        <v>146</v>
      </c>
      <c r="AY915" s="14" t="s">
        <v>136</v>
      </c>
      <c r="BE915" s="145">
        <f t="shared" si="204"/>
        <v>0</v>
      </c>
      <c r="BF915" s="145">
        <f t="shared" si="205"/>
        <v>0</v>
      </c>
      <c r="BG915" s="145">
        <f t="shared" si="206"/>
        <v>0</v>
      </c>
      <c r="BH915" s="145">
        <f t="shared" si="207"/>
        <v>0</v>
      </c>
      <c r="BI915" s="145">
        <f t="shared" si="208"/>
        <v>0</v>
      </c>
      <c r="BJ915" s="14" t="s">
        <v>146</v>
      </c>
      <c r="BK915" s="145">
        <f t="shared" si="209"/>
        <v>0</v>
      </c>
      <c r="BL915" s="14" t="s">
        <v>145</v>
      </c>
      <c r="BM915" s="144" t="s">
        <v>1676</v>
      </c>
    </row>
    <row r="916" spans="1:65" s="2" customFormat="1" ht="24.25" customHeight="1">
      <c r="A916" s="26"/>
      <c r="B916" s="156"/>
      <c r="C916" s="157" t="s">
        <v>1677</v>
      </c>
      <c r="D916" s="157" t="s">
        <v>141</v>
      </c>
      <c r="E916" s="158" t="s">
        <v>1018</v>
      </c>
      <c r="F916" s="159" t="s">
        <v>1019</v>
      </c>
      <c r="G916" s="160" t="s">
        <v>171</v>
      </c>
      <c r="H916" s="161">
        <v>561</v>
      </c>
      <c r="I916" s="162"/>
      <c r="J916" s="162">
        <f t="shared" si="200"/>
        <v>0</v>
      </c>
      <c r="K916" s="139"/>
      <c r="L916" s="27"/>
      <c r="M916" s="140" t="s">
        <v>1</v>
      </c>
      <c r="N916" s="141" t="s">
        <v>35</v>
      </c>
      <c r="O916" s="142">
        <v>0</v>
      </c>
      <c r="P916" s="142">
        <f t="shared" si="201"/>
        <v>0</v>
      </c>
      <c r="Q916" s="142">
        <v>0</v>
      </c>
      <c r="R916" s="142">
        <f t="shared" si="202"/>
        <v>0</v>
      </c>
      <c r="S916" s="142">
        <v>0</v>
      </c>
      <c r="T916" s="143">
        <f t="shared" si="203"/>
        <v>0</v>
      </c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R916" s="144" t="s">
        <v>145</v>
      </c>
      <c r="AT916" s="144" t="s">
        <v>141</v>
      </c>
      <c r="AU916" s="144" t="s">
        <v>146</v>
      </c>
      <c r="AY916" s="14" t="s">
        <v>136</v>
      </c>
      <c r="BE916" s="145">
        <f t="shared" si="204"/>
        <v>0</v>
      </c>
      <c r="BF916" s="145">
        <f t="shared" si="205"/>
        <v>0</v>
      </c>
      <c r="BG916" s="145">
        <f t="shared" si="206"/>
        <v>0</v>
      </c>
      <c r="BH916" s="145">
        <f t="shared" si="207"/>
        <v>0</v>
      </c>
      <c r="BI916" s="145">
        <f t="shared" si="208"/>
        <v>0</v>
      </c>
      <c r="BJ916" s="14" t="s">
        <v>146</v>
      </c>
      <c r="BK916" s="145">
        <f t="shared" si="209"/>
        <v>0</v>
      </c>
      <c r="BL916" s="14" t="s">
        <v>145</v>
      </c>
      <c r="BM916" s="144" t="s">
        <v>1678</v>
      </c>
    </row>
    <row r="917" spans="1:65" s="2" customFormat="1" ht="33" customHeight="1">
      <c r="A917" s="26"/>
      <c r="B917" s="156"/>
      <c r="C917" s="163" t="s">
        <v>1679</v>
      </c>
      <c r="D917" s="163" t="s">
        <v>227</v>
      </c>
      <c r="E917" s="164" t="s">
        <v>1022</v>
      </c>
      <c r="F917" s="165" t="s">
        <v>1023</v>
      </c>
      <c r="G917" s="166" t="s">
        <v>294</v>
      </c>
      <c r="H917" s="167">
        <v>528.46199999999999</v>
      </c>
      <c r="I917" s="168"/>
      <c r="J917" s="168">
        <f t="shared" si="200"/>
        <v>0</v>
      </c>
      <c r="K917" s="146"/>
      <c r="L917" s="147"/>
      <c r="M917" s="148" t="s">
        <v>1</v>
      </c>
      <c r="N917" s="149" t="s">
        <v>35</v>
      </c>
      <c r="O917" s="142">
        <v>0</v>
      </c>
      <c r="P917" s="142">
        <f t="shared" si="201"/>
        <v>0</v>
      </c>
      <c r="Q917" s="142">
        <v>0</v>
      </c>
      <c r="R917" s="142">
        <f t="shared" si="202"/>
        <v>0</v>
      </c>
      <c r="S917" s="142">
        <v>0</v>
      </c>
      <c r="T917" s="143">
        <f t="shared" si="203"/>
        <v>0</v>
      </c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R917" s="144" t="s">
        <v>168</v>
      </c>
      <c r="AT917" s="144" t="s">
        <v>227</v>
      </c>
      <c r="AU917" s="144" t="s">
        <v>146</v>
      </c>
      <c r="AY917" s="14" t="s">
        <v>136</v>
      </c>
      <c r="BE917" s="145">
        <f t="shared" si="204"/>
        <v>0</v>
      </c>
      <c r="BF917" s="145">
        <f t="shared" si="205"/>
        <v>0</v>
      </c>
      <c r="BG917" s="145">
        <f t="shared" si="206"/>
        <v>0</v>
      </c>
      <c r="BH917" s="145">
        <f t="shared" si="207"/>
        <v>0</v>
      </c>
      <c r="BI917" s="145">
        <f t="shared" si="208"/>
        <v>0</v>
      </c>
      <c r="BJ917" s="14" t="s">
        <v>146</v>
      </c>
      <c r="BK917" s="145">
        <f t="shared" si="209"/>
        <v>0</v>
      </c>
      <c r="BL917" s="14" t="s">
        <v>145</v>
      </c>
      <c r="BM917" s="144" t="s">
        <v>1680</v>
      </c>
    </row>
    <row r="918" spans="1:65" s="12" customFormat="1" ht="23" customHeight="1">
      <c r="B918" s="169"/>
      <c r="C918" s="170"/>
      <c r="D918" s="171" t="s">
        <v>68</v>
      </c>
      <c r="E918" s="172" t="s">
        <v>1025</v>
      </c>
      <c r="F918" s="172" t="s">
        <v>1026</v>
      </c>
      <c r="G918" s="170"/>
      <c r="H918" s="170"/>
      <c r="I918" s="170"/>
      <c r="J918" s="173">
        <f>BK918</f>
        <v>0</v>
      </c>
      <c r="L918" s="127"/>
      <c r="M918" s="131"/>
      <c r="N918" s="132"/>
      <c r="O918" s="132"/>
      <c r="P918" s="133">
        <f>SUM(P919:P930)</f>
        <v>0</v>
      </c>
      <c r="Q918" s="132"/>
      <c r="R918" s="133">
        <f>SUM(R919:R930)</f>
        <v>0</v>
      </c>
      <c r="S918" s="132"/>
      <c r="T918" s="134">
        <f>SUM(T919:T930)</f>
        <v>0</v>
      </c>
      <c r="AR918" s="128" t="s">
        <v>77</v>
      </c>
      <c r="AT918" s="135" t="s">
        <v>68</v>
      </c>
      <c r="AU918" s="135" t="s">
        <v>77</v>
      </c>
      <c r="AY918" s="128" t="s">
        <v>136</v>
      </c>
      <c r="BK918" s="136">
        <f>SUM(BK919:BK930)</f>
        <v>0</v>
      </c>
    </row>
    <row r="919" spans="1:65" s="2" customFormat="1" ht="16.5" customHeight="1">
      <c r="A919" s="26"/>
      <c r="B919" s="156"/>
      <c r="C919" s="157" t="s">
        <v>1681</v>
      </c>
      <c r="D919" s="157" t="s">
        <v>141</v>
      </c>
      <c r="E919" s="158" t="s">
        <v>1048</v>
      </c>
      <c r="F919" s="159" t="s">
        <v>1049</v>
      </c>
      <c r="G919" s="160" t="s">
        <v>323</v>
      </c>
      <c r="H919" s="161">
        <v>46</v>
      </c>
      <c r="I919" s="162"/>
      <c r="J919" s="162">
        <f t="shared" ref="J919:J930" si="210">ROUND(I919*H919,2)</f>
        <v>0</v>
      </c>
      <c r="K919" s="139"/>
      <c r="L919" s="27"/>
      <c r="M919" s="140" t="s">
        <v>1</v>
      </c>
      <c r="N919" s="141" t="s">
        <v>35</v>
      </c>
      <c r="O919" s="142">
        <v>0</v>
      </c>
      <c r="P919" s="142">
        <f t="shared" ref="P919:P930" si="211">O919*H919</f>
        <v>0</v>
      </c>
      <c r="Q919" s="142">
        <v>0</v>
      </c>
      <c r="R919" s="142">
        <f t="shared" ref="R919:R930" si="212">Q919*H919</f>
        <v>0</v>
      </c>
      <c r="S919" s="142">
        <v>0</v>
      </c>
      <c r="T919" s="143">
        <f t="shared" ref="T919:T930" si="213">S919*H919</f>
        <v>0</v>
      </c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R919" s="144" t="s">
        <v>145</v>
      </c>
      <c r="AT919" s="144" t="s">
        <v>141</v>
      </c>
      <c r="AU919" s="144" t="s">
        <v>146</v>
      </c>
      <c r="AY919" s="14" t="s">
        <v>136</v>
      </c>
      <c r="BE919" s="145">
        <f t="shared" ref="BE919:BE930" si="214">IF(N919="základná",J919,0)</f>
        <v>0</v>
      </c>
      <c r="BF919" s="145">
        <f t="shared" ref="BF919:BF930" si="215">IF(N919="znížená",J919,0)</f>
        <v>0</v>
      </c>
      <c r="BG919" s="145">
        <f t="shared" ref="BG919:BG930" si="216">IF(N919="zákl. prenesená",J919,0)</f>
        <v>0</v>
      </c>
      <c r="BH919" s="145">
        <f t="shared" ref="BH919:BH930" si="217">IF(N919="zníž. prenesená",J919,0)</f>
        <v>0</v>
      </c>
      <c r="BI919" s="145">
        <f t="shared" ref="BI919:BI930" si="218">IF(N919="nulová",J919,0)</f>
        <v>0</v>
      </c>
      <c r="BJ919" s="14" t="s">
        <v>146</v>
      </c>
      <c r="BK919" s="145">
        <f t="shared" ref="BK919:BK930" si="219">ROUND(I919*H919,2)</f>
        <v>0</v>
      </c>
      <c r="BL919" s="14" t="s">
        <v>145</v>
      </c>
      <c r="BM919" s="144" t="s">
        <v>1682</v>
      </c>
    </row>
    <row r="920" spans="1:65" s="2" customFormat="1" ht="24.25" customHeight="1">
      <c r="A920" s="26"/>
      <c r="B920" s="156"/>
      <c r="C920" s="163" t="s">
        <v>1683</v>
      </c>
      <c r="D920" s="163" t="s">
        <v>227</v>
      </c>
      <c r="E920" s="164" t="s">
        <v>1052</v>
      </c>
      <c r="F920" s="165" t="s">
        <v>1053</v>
      </c>
      <c r="G920" s="166" t="s">
        <v>323</v>
      </c>
      <c r="H920" s="167">
        <v>7</v>
      </c>
      <c r="I920" s="168"/>
      <c r="J920" s="168">
        <f t="shared" si="210"/>
        <v>0</v>
      </c>
      <c r="K920" s="146"/>
      <c r="L920" s="147"/>
      <c r="M920" s="148" t="s">
        <v>1</v>
      </c>
      <c r="N920" s="149" t="s">
        <v>35</v>
      </c>
      <c r="O920" s="142">
        <v>0</v>
      </c>
      <c r="P920" s="142">
        <f t="shared" si="211"/>
        <v>0</v>
      </c>
      <c r="Q920" s="142">
        <v>0</v>
      </c>
      <c r="R920" s="142">
        <f t="shared" si="212"/>
        <v>0</v>
      </c>
      <c r="S920" s="142">
        <v>0</v>
      </c>
      <c r="T920" s="143">
        <f t="shared" si="213"/>
        <v>0</v>
      </c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R920" s="144" t="s">
        <v>168</v>
      </c>
      <c r="AT920" s="144" t="s">
        <v>227</v>
      </c>
      <c r="AU920" s="144" t="s">
        <v>146</v>
      </c>
      <c r="AY920" s="14" t="s">
        <v>136</v>
      </c>
      <c r="BE920" s="145">
        <f t="shared" si="214"/>
        <v>0</v>
      </c>
      <c r="BF920" s="145">
        <f t="shared" si="215"/>
        <v>0</v>
      </c>
      <c r="BG920" s="145">
        <f t="shared" si="216"/>
        <v>0</v>
      </c>
      <c r="BH920" s="145">
        <f t="shared" si="217"/>
        <v>0</v>
      </c>
      <c r="BI920" s="145">
        <f t="shared" si="218"/>
        <v>0</v>
      </c>
      <c r="BJ920" s="14" t="s">
        <v>146</v>
      </c>
      <c r="BK920" s="145">
        <f t="shared" si="219"/>
        <v>0</v>
      </c>
      <c r="BL920" s="14" t="s">
        <v>145</v>
      </c>
      <c r="BM920" s="144" t="s">
        <v>1684</v>
      </c>
    </row>
    <row r="921" spans="1:65" s="2" customFormat="1" ht="24.25" customHeight="1">
      <c r="A921" s="26"/>
      <c r="B921" s="156"/>
      <c r="C921" s="163" t="s">
        <v>1685</v>
      </c>
      <c r="D921" s="163" t="s">
        <v>227</v>
      </c>
      <c r="E921" s="164" t="s">
        <v>1056</v>
      </c>
      <c r="F921" s="165" t="s">
        <v>1057</v>
      </c>
      <c r="G921" s="166" t="s">
        <v>323</v>
      </c>
      <c r="H921" s="167">
        <v>9</v>
      </c>
      <c r="I921" s="168"/>
      <c r="J921" s="168">
        <f t="shared" si="210"/>
        <v>0</v>
      </c>
      <c r="K921" s="146"/>
      <c r="L921" s="147"/>
      <c r="M921" s="148" t="s">
        <v>1</v>
      </c>
      <c r="N921" s="149" t="s">
        <v>35</v>
      </c>
      <c r="O921" s="142">
        <v>0</v>
      </c>
      <c r="P921" s="142">
        <f t="shared" si="211"/>
        <v>0</v>
      </c>
      <c r="Q921" s="142">
        <v>0</v>
      </c>
      <c r="R921" s="142">
        <f t="shared" si="212"/>
        <v>0</v>
      </c>
      <c r="S921" s="142">
        <v>0</v>
      </c>
      <c r="T921" s="143">
        <f t="shared" si="213"/>
        <v>0</v>
      </c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R921" s="144" t="s">
        <v>168</v>
      </c>
      <c r="AT921" s="144" t="s">
        <v>227</v>
      </c>
      <c r="AU921" s="144" t="s">
        <v>146</v>
      </c>
      <c r="AY921" s="14" t="s">
        <v>136</v>
      </c>
      <c r="BE921" s="145">
        <f t="shared" si="214"/>
        <v>0</v>
      </c>
      <c r="BF921" s="145">
        <f t="shared" si="215"/>
        <v>0</v>
      </c>
      <c r="BG921" s="145">
        <f t="shared" si="216"/>
        <v>0</v>
      </c>
      <c r="BH921" s="145">
        <f t="shared" si="217"/>
        <v>0</v>
      </c>
      <c r="BI921" s="145">
        <f t="shared" si="218"/>
        <v>0</v>
      </c>
      <c r="BJ921" s="14" t="s">
        <v>146</v>
      </c>
      <c r="BK921" s="145">
        <f t="shared" si="219"/>
        <v>0</v>
      </c>
      <c r="BL921" s="14" t="s">
        <v>145</v>
      </c>
      <c r="BM921" s="144" t="s">
        <v>1686</v>
      </c>
    </row>
    <row r="922" spans="1:65" s="2" customFormat="1" ht="24.25" customHeight="1">
      <c r="A922" s="26"/>
      <c r="B922" s="156"/>
      <c r="C922" s="163" t="s">
        <v>1687</v>
      </c>
      <c r="D922" s="163" t="s">
        <v>227</v>
      </c>
      <c r="E922" s="164" t="s">
        <v>1688</v>
      </c>
      <c r="F922" s="165" t="s">
        <v>1689</v>
      </c>
      <c r="G922" s="166" t="s">
        <v>323</v>
      </c>
      <c r="H922" s="167">
        <v>1</v>
      </c>
      <c r="I922" s="168"/>
      <c r="J922" s="168">
        <f t="shared" si="210"/>
        <v>0</v>
      </c>
      <c r="K922" s="146"/>
      <c r="L922" s="147"/>
      <c r="M922" s="148" t="s">
        <v>1</v>
      </c>
      <c r="N922" s="149" t="s">
        <v>35</v>
      </c>
      <c r="O922" s="142">
        <v>0</v>
      </c>
      <c r="P922" s="142">
        <f t="shared" si="211"/>
        <v>0</v>
      </c>
      <c r="Q922" s="142">
        <v>0</v>
      </c>
      <c r="R922" s="142">
        <f t="shared" si="212"/>
        <v>0</v>
      </c>
      <c r="S922" s="142">
        <v>0</v>
      </c>
      <c r="T922" s="143">
        <f t="shared" si="213"/>
        <v>0</v>
      </c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R922" s="144" t="s">
        <v>168</v>
      </c>
      <c r="AT922" s="144" t="s">
        <v>227</v>
      </c>
      <c r="AU922" s="144" t="s">
        <v>146</v>
      </c>
      <c r="AY922" s="14" t="s">
        <v>136</v>
      </c>
      <c r="BE922" s="145">
        <f t="shared" si="214"/>
        <v>0</v>
      </c>
      <c r="BF922" s="145">
        <f t="shared" si="215"/>
        <v>0</v>
      </c>
      <c r="BG922" s="145">
        <f t="shared" si="216"/>
        <v>0</v>
      </c>
      <c r="BH922" s="145">
        <f t="shared" si="217"/>
        <v>0</v>
      </c>
      <c r="BI922" s="145">
        <f t="shared" si="218"/>
        <v>0</v>
      </c>
      <c r="BJ922" s="14" t="s">
        <v>146</v>
      </c>
      <c r="BK922" s="145">
        <f t="shared" si="219"/>
        <v>0</v>
      </c>
      <c r="BL922" s="14" t="s">
        <v>145</v>
      </c>
      <c r="BM922" s="144" t="s">
        <v>1690</v>
      </c>
    </row>
    <row r="923" spans="1:65" s="2" customFormat="1" ht="24.25" customHeight="1">
      <c r="A923" s="26"/>
      <c r="B923" s="156"/>
      <c r="C923" s="163" t="s">
        <v>1691</v>
      </c>
      <c r="D923" s="163" t="s">
        <v>227</v>
      </c>
      <c r="E923" s="164" t="s">
        <v>1064</v>
      </c>
      <c r="F923" s="165" t="s">
        <v>1065</v>
      </c>
      <c r="G923" s="166" t="s">
        <v>323</v>
      </c>
      <c r="H923" s="167">
        <v>9</v>
      </c>
      <c r="I923" s="168"/>
      <c r="J923" s="168">
        <f t="shared" si="210"/>
        <v>0</v>
      </c>
      <c r="K923" s="146"/>
      <c r="L923" s="147"/>
      <c r="M923" s="148" t="s">
        <v>1</v>
      </c>
      <c r="N923" s="149" t="s">
        <v>35</v>
      </c>
      <c r="O923" s="142">
        <v>0</v>
      </c>
      <c r="P923" s="142">
        <f t="shared" si="211"/>
        <v>0</v>
      </c>
      <c r="Q923" s="142">
        <v>0</v>
      </c>
      <c r="R923" s="142">
        <f t="shared" si="212"/>
        <v>0</v>
      </c>
      <c r="S923" s="142">
        <v>0</v>
      </c>
      <c r="T923" s="143">
        <f t="shared" si="213"/>
        <v>0</v>
      </c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R923" s="144" t="s">
        <v>168</v>
      </c>
      <c r="AT923" s="144" t="s">
        <v>227</v>
      </c>
      <c r="AU923" s="144" t="s">
        <v>146</v>
      </c>
      <c r="AY923" s="14" t="s">
        <v>136</v>
      </c>
      <c r="BE923" s="145">
        <f t="shared" si="214"/>
        <v>0</v>
      </c>
      <c r="BF923" s="145">
        <f t="shared" si="215"/>
        <v>0</v>
      </c>
      <c r="BG923" s="145">
        <f t="shared" si="216"/>
        <v>0</v>
      </c>
      <c r="BH923" s="145">
        <f t="shared" si="217"/>
        <v>0</v>
      </c>
      <c r="BI923" s="145">
        <f t="shared" si="218"/>
        <v>0</v>
      </c>
      <c r="BJ923" s="14" t="s">
        <v>146</v>
      </c>
      <c r="BK923" s="145">
        <f t="shared" si="219"/>
        <v>0</v>
      </c>
      <c r="BL923" s="14" t="s">
        <v>145</v>
      </c>
      <c r="BM923" s="144" t="s">
        <v>1692</v>
      </c>
    </row>
    <row r="924" spans="1:65" s="2" customFormat="1" ht="24.25" customHeight="1">
      <c r="A924" s="26"/>
      <c r="B924" s="156"/>
      <c r="C924" s="163" t="s">
        <v>1693</v>
      </c>
      <c r="D924" s="163" t="s">
        <v>227</v>
      </c>
      <c r="E924" s="164" t="s">
        <v>1068</v>
      </c>
      <c r="F924" s="165" t="s">
        <v>1069</v>
      </c>
      <c r="G924" s="166" t="s">
        <v>323</v>
      </c>
      <c r="H924" s="167">
        <v>5</v>
      </c>
      <c r="I924" s="168"/>
      <c r="J924" s="168">
        <f t="shared" si="210"/>
        <v>0</v>
      </c>
      <c r="K924" s="146"/>
      <c r="L924" s="147"/>
      <c r="M924" s="148" t="s">
        <v>1</v>
      </c>
      <c r="N924" s="149" t="s">
        <v>35</v>
      </c>
      <c r="O924" s="142">
        <v>0</v>
      </c>
      <c r="P924" s="142">
        <f t="shared" si="211"/>
        <v>0</v>
      </c>
      <c r="Q924" s="142">
        <v>0</v>
      </c>
      <c r="R924" s="142">
        <f t="shared" si="212"/>
        <v>0</v>
      </c>
      <c r="S924" s="142">
        <v>0</v>
      </c>
      <c r="T924" s="143">
        <f t="shared" si="213"/>
        <v>0</v>
      </c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R924" s="144" t="s">
        <v>168</v>
      </c>
      <c r="AT924" s="144" t="s">
        <v>227</v>
      </c>
      <c r="AU924" s="144" t="s">
        <v>146</v>
      </c>
      <c r="AY924" s="14" t="s">
        <v>136</v>
      </c>
      <c r="BE924" s="145">
        <f t="shared" si="214"/>
        <v>0</v>
      </c>
      <c r="BF924" s="145">
        <f t="shared" si="215"/>
        <v>0</v>
      </c>
      <c r="BG924" s="145">
        <f t="shared" si="216"/>
        <v>0</v>
      </c>
      <c r="BH924" s="145">
        <f t="shared" si="217"/>
        <v>0</v>
      </c>
      <c r="BI924" s="145">
        <f t="shared" si="218"/>
        <v>0</v>
      </c>
      <c r="BJ924" s="14" t="s">
        <v>146</v>
      </c>
      <c r="BK924" s="145">
        <f t="shared" si="219"/>
        <v>0</v>
      </c>
      <c r="BL924" s="14" t="s">
        <v>145</v>
      </c>
      <c r="BM924" s="144" t="s">
        <v>1694</v>
      </c>
    </row>
    <row r="925" spans="1:65" s="2" customFormat="1" ht="24.25" customHeight="1">
      <c r="A925" s="26"/>
      <c r="B925" s="156"/>
      <c r="C925" s="163" t="s">
        <v>1695</v>
      </c>
      <c r="D925" s="163" t="s">
        <v>227</v>
      </c>
      <c r="E925" s="164" t="s">
        <v>1072</v>
      </c>
      <c r="F925" s="165" t="s">
        <v>1073</v>
      </c>
      <c r="G925" s="166" t="s">
        <v>323</v>
      </c>
      <c r="H925" s="167">
        <v>8</v>
      </c>
      <c r="I925" s="168"/>
      <c r="J925" s="168">
        <f t="shared" si="210"/>
        <v>0</v>
      </c>
      <c r="K925" s="146"/>
      <c r="L925" s="147"/>
      <c r="M925" s="148" t="s">
        <v>1</v>
      </c>
      <c r="N925" s="149" t="s">
        <v>35</v>
      </c>
      <c r="O925" s="142">
        <v>0</v>
      </c>
      <c r="P925" s="142">
        <f t="shared" si="211"/>
        <v>0</v>
      </c>
      <c r="Q925" s="142">
        <v>0</v>
      </c>
      <c r="R925" s="142">
        <f t="shared" si="212"/>
        <v>0</v>
      </c>
      <c r="S925" s="142">
        <v>0</v>
      </c>
      <c r="T925" s="143">
        <f t="shared" si="213"/>
        <v>0</v>
      </c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R925" s="144" t="s">
        <v>168</v>
      </c>
      <c r="AT925" s="144" t="s">
        <v>227</v>
      </c>
      <c r="AU925" s="144" t="s">
        <v>146</v>
      </c>
      <c r="AY925" s="14" t="s">
        <v>136</v>
      </c>
      <c r="BE925" s="145">
        <f t="shared" si="214"/>
        <v>0</v>
      </c>
      <c r="BF925" s="145">
        <f t="shared" si="215"/>
        <v>0</v>
      </c>
      <c r="BG925" s="145">
        <f t="shared" si="216"/>
        <v>0</v>
      </c>
      <c r="BH925" s="145">
        <f t="shared" si="217"/>
        <v>0</v>
      </c>
      <c r="BI925" s="145">
        <f t="shared" si="218"/>
        <v>0</v>
      </c>
      <c r="BJ925" s="14" t="s">
        <v>146</v>
      </c>
      <c r="BK925" s="145">
        <f t="shared" si="219"/>
        <v>0</v>
      </c>
      <c r="BL925" s="14" t="s">
        <v>145</v>
      </c>
      <c r="BM925" s="144" t="s">
        <v>1696</v>
      </c>
    </row>
    <row r="926" spans="1:65" s="2" customFormat="1" ht="24.25" customHeight="1">
      <c r="A926" s="26"/>
      <c r="B926" s="156"/>
      <c r="C926" s="163" t="s">
        <v>1697</v>
      </c>
      <c r="D926" s="163" t="s">
        <v>227</v>
      </c>
      <c r="E926" s="164" t="s">
        <v>1076</v>
      </c>
      <c r="F926" s="165" t="s">
        <v>1077</v>
      </c>
      <c r="G926" s="166" t="s">
        <v>323</v>
      </c>
      <c r="H926" s="167">
        <v>7</v>
      </c>
      <c r="I926" s="168"/>
      <c r="J926" s="168">
        <f t="shared" si="210"/>
        <v>0</v>
      </c>
      <c r="K926" s="146"/>
      <c r="L926" s="147"/>
      <c r="M926" s="148" t="s">
        <v>1</v>
      </c>
      <c r="N926" s="149" t="s">
        <v>35</v>
      </c>
      <c r="O926" s="142">
        <v>0</v>
      </c>
      <c r="P926" s="142">
        <f t="shared" si="211"/>
        <v>0</v>
      </c>
      <c r="Q926" s="142">
        <v>0</v>
      </c>
      <c r="R926" s="142">
        <f t="shared" si="212"/>
        <v>0</v>
      </c>
      <c r="S926" s="142">
        <v>0</v>
      </c>
      <c r="T926" s="143">
        <f t="shared" si="213"/>
        <v>0</v>
      </c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R926" s="144" t="s">
        <v>168</v>
      </c>
      <c r="AT926" s="144" t="s">
        <v>227</v>
      </c>
      <c r="AU926" s="144" t="s">
        <v>146</v>
      </c>
      <c r="AY926" s="14" t="s">
        <v>136</v>
      </c>
      <c r="BE926" s="145">
        <f t="shared" si="214"/>
        <v>0</v>
      </c>
      <c r="BF926" s="145">
        <f t="shared" si="215"/>
        <v>0</v>
      </c>
      <c r="BG926" s="145">
        <f t="shared" si="216"/>
        <v>0</v>
      </c>
      <c r="BH926" s="145">
        <f t="shared" si="217"/>
        <v>0</v>
      </c>
      <c r="BI926" s="145">
        <f t="shared" si="218"/>
        <v>0</v>
      </c>
      <c r="BJ926" s="14" t="s">
        <v>146</v>
      </c>
      <c r="BK926" s="145">
        <f t="shared" si="219"/>
        <v>0</v>
      </c>
      <c r="BL926" s="14" t="s">
        <v>145</v>
      </c>
      <c r="BM926" s="144" t="s">
        <v>1698</v>
      </c>
    </row>
    <row r="927" spans="1:65" s="2" customFormat="1" ht="24.25" customHeight="1">
      <c r="A927" s="26"/>
      <c r="B927" s="156"/>
      <c r="C927" s="157" t="s">
        <v>1699</v>
      </c>
      <c r="D927" s="157" t="s">
        <v>141</v>
      </c>
      <c r="E927" s="158" t="s">
        <v>1116</v>
      </c>
      <c r="F927" s="159" t="s">
        <v>1117</v>
      </c>
      <c r="G927" s="160" t="s">
        <v>171</v>
      </c>
      <c r="H927" s="161">
        <v>13.95</v>
      </c>
      <c r="I927" s="162"/>
      <c r="J927" s="162">
        <f t="shared" si="210"/>
        <v>0</v>
      </c>
      <c r="K927" s="139"/>
      <c r="L927" s="27"/>
      <c r="M927" s="140" t="s">
        <v>1</v>
      </c>
      <c r="N927" s="141" t="s">
        <v>35</v>
      </c>
      <c r="O927" s="142">
        <v>0</v>
      </c>
      <c r="P927" s="142">
        <f t="shared" si="211"/>
        <v>0</v>
      </c>
      <c r="Q927" s="142">
        <v>0</v>
      </c>
      <c r="R927" s="142">
        <f t="shared" si="212"/>
        <v>0</v>
      </c>
      <c r="S927" s="142">
        <v>0</v>
      </c>
      <c r="T927" s="143">
        <f t="shared" si="213"/>
        <v>0</v>
      </c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R927" s="144" t="s">
        <v>145</v>
      </c>
      <c r="AT927" s="144" t="s">
        <v>141</v>
      </c>
      <c r="AU927" s="144" t="s">
        <v>146</v>
      </c>
      <c r="AY927" s="14" t="s">
        <v>136</v>
      </c>
      <c r="BE927" s="145">
        <f t="shared" si="214"/>
        <v>0</v>
      </c>
      <c r="BF927" s="145">
        <f t="shared" si="215"/>
        <v>0</v>
      </c>
      <c r="BG927" s="145">
        <f t="shared" si="216"/>
        <v>0</v>
      </c>
      <c r="BH927" s="145">
        <f t="shared" si="217"/>
        <v>0</v>
      </c>
      <c r="BI927" s="145">
        <f t="shared" si="218"/>
        <v>0</v>
      </c>
      <c r="BJ927" s="14" t="s">
        <v>146</v>
      </c>
      <c r="BK927" s="145">
        <f t="shared" si="219"/>
        <v>0</v>
      </c>
      <c r="BL927" s="14" t="s">
        <v>145</v>
      </c>
      <c r="BM927" s="144" t="s">
        <v>1700</v>
      </c>
    </row>
    <row r="928" spans="1:65" s="2" customFormat="1" ht="16.5" customHeight="1">
      <c r="A928" s="26"/>
      <c r="B928" s="156"/>
      <c r="C928" s="163" t="s">
        <v>1701</v>
      </c>
      <c r="D928" s="163" t="s">
        <v>227</v>
      </c>
      <c r="E928" s="164" t="s">
        <v>1120</v>
      </c>
      <c r="F928" s="165" t="s">
        <v>1121</v>
      </c>
      <c r="G928" s="166" t="s">
        <v>323</v>
      </c>
      <c r="H928" s="167">
        <v>2</v>
      </c>
      <c r="I928" s="168"/>
      <c r="J928" s="168">
        <f t="shared" si="210"/>
        <v>0</v>
      </c>
      <c r="K928" s="146"/>
      <c r="L928" s="147"/>
      <c r="M928" s="148" t="s">
        <v>1</v>
      </c>
      <c r="N928" s="149" t="s">
        <v>35</v>
      </c>
      <c r="O928" s="142">
        <v>0</v>
      </c>
      <c r="P928" s="142">
        <f t="shared" si="211"/>
        <v>0</v>
      </c>
      <c r="Q928" s="142">
        <v>0</v>
      </c>
      <c r="R928" s="142">
        <f t="shared" si="212"/>
        <v>0</v>
      </c>
      <c r="S928" s="142">
        <v>0</v>
      </c>
      <c r="T928" s="143">
        <f t="shared" si="213"/>
        <v>0</v>
      </c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R928" s="144" t="s">
        <v>168</v>
      </c>
      <c r="AT928" s="144" t="s">
        <v>227</v>
      </c>
      <c r="AU928" s="144" t="s">
        <v>146</v>
      </c>
      <c r="AY928" s="14" t="s">
        <v>136</v>
      </c>
      <c r="BE928" s="145">
        <f t="shared" si="214"/>
        <v>0</v>
      </c>
      <c r="BF928" s="145">
        <f t="shared" si="215"/>
        <v>0</v>
      </c>
      <c r="BG928" s="145">
        <f t="shared" si="216"/>
        <v>0</v>
      </c>
      <c r="BH928" s="145">
        <f t="shared" si="217"/>
        <v>0</v>
      </c>
      <c r="BI928" s="145">
        <f t="shared" si="218"/>
        <v>0</v>
      </c>
      <c r="BJ928" s="14" t="s">
        <v>146</v>
      </c>
      <c r="BK928" s="145">
        <f t="shared" si="219"/>
        <v>0</v>
      </c>
      <c r="BL928" s="14" t="s">
        <v>145</v>
      </c>
      <c r="BM928" s="144" t="s">
        <v>1702</v>
      </c>
    </row>
    <row r="929" spans="1:65" s="2" customFormat="1" ht="24.25" customHeight="1">
      <c r="A929" s="26"/>
      <c r="B929" s="156"/>
      <c r="C929" s="157" t="s">
        <v>1703</v>
      </c>
      <c r="D929" s="157" t="s">
        <v>141</v>
      </c>
      <c r="E929" s="158" t="s">
        <v>1128</v>
      </c>
      <c r="F929" s="159" t="s">
        <v>1129</v>
      </c>
      <c r="G929" s="160" t="s">
        <v>171</v>
      </c>
      <c r="H929" s="161">
        <v>53.25</v>
      </c>
      <c r="I929" s="162"/>
      <c r="J929" s="162">
        <f t="shared" si="210"/>
        <v>0</v>
      </c>
      <c r="K929" s="139"/>
      <c r="L929" s="27"/>
      <c r="M929" s="140" t="s">
        <v>1</v>
      </c>
      <c r="N929" s="141" t="s">
        <v>35</v>
      </c>
      <c r="O929" s="142">
        <v>0</v>
      </c>
      <c r="P929" s="142">
        <f t="shared" si="211"/>
        <v>0</v>
      </c>
      <c r="Q929" s="142">
        <v>0</v>
      </c>
      <c r="R929" s="142">
        <f t="shared" si="212"/>
        <v>0</v>
      </c>
      <c r="S929" s="142">
        <v>0</v>
      </c>
      <c r="T929" s="143">
        <f t="shared" si="213"/>
        <v>0</v>
      </c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R929" s="144" t="s">
        <v>145</v>
      </c>
      <c r="AT929" s="144" t="s">
        <v>141</v>
      </c>
      <c r="AU929" s="144" t="s">
        <v>146</v>
      </c>
      <c r="AY929" s="14" t="s">
        <v>136</v>
      </c>
      <c r="BE929" s="145">
        <f t="shared" si="214"/>
        <v>0</v>
      </c>
      <c r="BF929" s="145">
        <f t="shared" si="215"/>
        <v>0</v>
      </c>
      <c r="BG929" s="145">
        <f t="shared" si="216"/>
        <v>0</v>
      </c>
      <c r="BH929" s="145">
        <f t="shared" si="217"/>
        <v>0</v>
      </c>
      <c r="BI929" s="145">
        <f t="shared" si="218"/>
        <v>0</v>
      </c>
      <c r="BJ929" s="14" t="s">
        <v>146</v>
      </c>
      <c r="BK929" s="145">
        <f t="shared" si="219"/>
        <v>0</v>
      </c>
      <c r="BL929" s="14" t="s">
        <v>145</v>
      </c>
      <c r="BM929" s="144" t="s">
        <v>1704</v>
      </c>
    </row>
    <row r="930" spans="1:65" s="2" customFormat="1" ht="21.75" customHeight="1">
      <c r="A930" s="26"/>
      <c r="B930" s="156"/>
      <c r="C930" s="157" t="s">
        <v>1705</v>
      </c>
      <c r="D930" s="157" t="s">
        <v>141</v>
      </c>
      <c r="E930" s="158" t="s">
        <v>1136</v>
      </c>
      <c r="F930" s="159" t="s">
        <v>1137</v>
      </c>
      <c r="G930" s="160" t="s">
        <v>323</v>
      </c>
      <c r="H930" s="161">
        <v>2</v>
      </c>
      <c r="I930" s="162"/>
      <c r="J930" s="162">
        <f t="shared" si="210"/>
        <v>0</v>
      </c>
      <c r="K930" s="139"/>
      <c r="L930" s="27"/>
      <c r="M930" s="140" t="s">
        <v>1</v>
      </c>
      <c r="N930" s="141" t="s">
        <v>35</v>
      </c>
      <c r="O930" s="142">
        <v>0</v>
      </c>
      <c r="P930" s="142">
        <f t="shared" si="211"/>
        <v>0</v>
      </c>
      <c r="Q930" s="142">
        <v>0</v>
      </c>
      <c r="R930" s="142">
        <f t="shared" si="212"/>
        <v>0</v>
      </c>
      <c r="S930" s="142">
        <v>0</v>
      </c>
      <c r="T930" s="143">
        <f t="shared" si="213"/>
        <v>0</v>
      </c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R930" s="144" t="s">
        <v>145</v>
      </c>
      <c r="AT930" s="144" t="s">
        <v>141</v>
      </c>
      <c r="AU930" s="144" t="s">
        <v>146</v>
      </c>
      <c r="AY930" s="14" t="s">
        <v>136</v>
      </c>
      <c r="BE930" s="145">
        <f t="shared" si="214"/>
        <v>0</v>
      </c>
      <c r="BF930" s="145">
        <f t="shared" si="215"/>
        <v>0</v>
      </c>
      <c r="BG930" s="145">
        <f t="shared" si="216"/>
        <v>0</v>
      </c>
      <c r="BH930" s="145">
        <f t="shared" si="217"/>
        <v>0</v>
      </c>
      <c r="BI930" s="145">
        <f t="shared" si="218"/>
        <v>0</v>
      </c>
      <c r="BJ930" s="14" t="s">
        <v>146</v>
      </c>
      <c r="BK930" s="145">
        <f t="shared" si="219"/>
        <v>0</v>
      </c>
      <c r="BL930" s="14" t="s">
        <v>145</v>
      </c>
      <c r="BM930" s="144" t="s">
        <v>1706</v>
      </c>
    </row>
    <row r="931" spans="1:65" s="12" customFormat="1" ht="23" customHeight="1">
      <c r="B931" s="169"/>
      <c r="C931" s="170"/>
      <c r="D931" s="171" t="s">
        <v>68</v>
      </c>
      <c r="E931" s="172" t="s">
        <v>1139</v>
      </c>
      <c r="F931" s="172" t="s">
        <v>1140</v>
      </c>
      <c r="G931" s="170"/>
      <c r="H931" s="170"/>
      <c r="I931" s="170"/>
      <c r="J931" s="173">
        <f>BK931</f>
        <v>0</v>
      </c>
      <c r="L931" s="127"/>
      <c r="M931" s="131"/>
      <c r="N931" s="132"/>
      <c r="O931" s="132"/>
      <c r="P931" s="133">
        <f>SUM(P932:P933)</f>
        <v>0</v>
      </c>
      <c r="Q931" s="132"/>
      <c r="R931" s="133">
        <f>SUM(R932:R933)</f>
        <v>0</v>
      </c>
      <c r="S931" s="132"/>
      <c r="T931" s="134">
        <f>SUM(T932:T933)</f>
        <v>0</v>
      </c>
      <c r="AR931" s="128" t="s">
        <v>145</v>
      </c>
      <c r="AT931" s="135" t="s">
        <v>68</v>
      </c>
      <c r="AU931" s="135" t="s">
        <v>77</v>
      </c>
      <c r="AY931" s="128" t="s">
        <v>136</v>
      </c>
      <c r="BK931" s="136">
        <f>SUM(BK932:BK933)</f>
        <v>0</v>
      </c>
    </row>
    <row r="932" spans="1:65" s="2" customFormat="1" ht="16.5" customHeight="1">
      <c r="A932" s="26"/>
      <c r="B932" s="156"/>
      <c r="C932" s="163" t="s">
        <v>1707</v>
      </c>
      <c r="D932" s="163" t="s">
        <v>227</v>
      </c>
      <c r="E932" s="164" t="s">
        <v>1142</v>
      </c>
      <c r="F932" s="165" t="s">
        <v>1143</v>
      </c>
      <c r="G932" s="166" t="s">
        <v>1</v>
      </c>
      <c r="H932" s="167">
        <v>1</v>
      </c>
      <c r="I932" s="168"/>
      <c r="J932" s="168">
        <f>ROUND(I932*H932,2)</f>
        <v>0</v>
      </c>
      <c r="K932" s="146"/>
      <c r="L932" s="147"/>
      <c r="M932" s="148" t="s">
        <v>1</v>
      </c>
      <c r="N932" s="149" t="s">
        <v>35</v>
      </c>
      <c r="O932" s="142">
        <v>0</v>
      </c>
      <c r="P932" s="142">
        <f>O932*H932</f>
        <v>0</v>
      </c>
      <c r="Q932" s="142">
        <v>0</v>
      </c>
      <c r="R932" s="142">
        <f>Q932*H932</f>
        <v>0</v>
      </c>
      <c r="S932" s="142">
        <v>0</v>
      </c>
      <c r="T932" s="143">
        <f>S932*H932</f>
        <v>0</v>
      </c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R932" s="144" t="s">
        <v>168</v>
      </c>
      <c r="AT932" s="144" t="s">
        <v>227</v>
      </c>
      <c r="AU932" s="144" t="s">
        <v>146</v>
      </c>
      <c r="AY932" s="14" t="s">
        <v>136</v>
      </c>
      <c r="BE932" s="145">
        <f>IF(N932="základná",J932,0)</f>
        <v>0</v>
      </c>
      <c r="BF932" s="145">
        <f>IF(N932="znížená",J932,0)</f>
        <v>0</v>
      </c>
      <c r="BG932" s="145">
        <f>IF(N932="zákl. prenesená",J932,0)</f>
        <v>0</v>
      </c>
      <c r="BH932" s="145">
        <f>IF(N932="zníž. prenesená",J932,0)</f>
        <v>0</v>
      </c>
      <c r="BI932" s="145">
        <f>IF(N932="nulová",J932,0)</f>
        <v>0</v>
      </c>
      <c r="BJ932" s="14" t="s">
        <v>146</v>
      </c>
      <c r="BK932" s="145">
        <f>ROUND(I932*H932,2)</f>
        <v>0</v>
      </c>
      <c r="BL932" s="14" t="s">
        <v>145</v>
      </c>
      <c r="BM932" s="144" t="s">
        <v>1708</v>
      </c>
    </row>
    <row r="933" spans="1:65" s="2" customFormat="1" ht="16.5" customHeight="1">
      <c r="A933" s="26"/>
      <c r="B933" s="156"/>
      <c r="C933" s="163" t="s">
        <v>1709</v>
      </c>
      <c r="D933" s="163" t="s">
        <v>227</v>
      </c>
      <c r="E933" s="164" t="s">
        <v>1146</v>
      </c>
      <c r="F933" s="165" t="s">
        <v>1147</v>
      </c>
      <c r="G933" s="166" t="s">
        <v>1</v>
      </c>
      <c r="H933" s="167">
        <v>1</v>
      </c>
      <c r="I933" s="168"/>
      <c r="J933" s="168">
        <f>ROUND(I933*H933,2)</f>
        <v>0</v>
      </c>
      <c r="K933" s="146"/>
      <c r="L933" s="147"/>
      <c r="M933" s="148" t="s">
        <v>1</v>
      </c>
      <c r="N933" s="149" t="s">
        <v>35</v>
      </c>
      <c r="O933" s="142">
        <v>0</v>
      </c>
      <c r="P933" s="142">
        <f>O933*H933</f>
        <v>0</v>
      </c>
      <c r="Q933" s="142">
        <v>0</v>
      </c>
      <c r="R933" s="142">
        <f>Q933*H933</f>
        <v>0</v>
      </c>
      <c r="S933" s="142">
        <v>0</v>
      </c>
      <c r="T933" s="143">
        <f>S933*H933</f>
        <v>0</v>
      </c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R933" s="144" t="s">
        <v>168</v>
      </c>
      <c r="AT933" s="144" t="s">
        <v>227</v>
      </c>
      <c r="AU933" s="144" t="s">
        <v>146</v>
      </c>
      <c r="AY933" s="14" t="s">
        <v>136</v>
      </c>
      <c r="BE933" s="145">
        <f>IF(N933="základná",J933,0)</f>
        <v>0</v>
      </c>
      <c r="BF933" s="145">
        <f>IF(N933="znížená",J933,0)</f>
        <v>0</v>
      </c>
      <c r="BG933" s="145">
        <f>IF(N933="zákl. prenesená",J933,0)</f>
        <v>0</v>
      </c>
      <c r="BH933" s="145">
        <f>IF(N933="zníž. prenesená",J933,0)</f>
        <v>0</v>
      </c>
      <c r="BI933" s="145">
        <f>IF(N933="nulová",J933,0)</f>
        <v>0</v>
      </c>
      <c r="BJ933" s="14" t="s">
        <v>146</v>
      </c>
      <c r="BK933" s="145">
        <f>ROUND(I933*H933,2)</f>
        <v>0</v>
      </c>
      <c r="BL933" s="14" t="s">
        <v>145</v>
      </c>
      <c r="BM933" s="144" t="s">
        <v>1710</v>
      </c>
    </row>
    <row r="934" spans="1:65" s="12" customFormat="1" ht="26" customHeight="1">
      <c r="B934" s="169"/>
      <c r="C934" s="170"/>
      <c r="D934" s="171" t="s">
        <v>68</v>
      </c>
      <c r="E934" s="174" t="s">
        <v>1711</v>
      </c>
      <c r="F934" s="174" t="s">
        <v>1712</v>
      </c>
      <c r="G934" s="170"/>
      <c r="H934" s="170"/>
      <c r="I934" s="170"/>
      <c r="J934" s="175">
        <f>BK934</f>
        <v>0</v>
      </c>
      <c r="L934" s="127"/>
      <c r="M934" s="131"/>
      <c r="N934" s="132"/>
      <c r="O934" s="132"/>
      <c r="P934" s="133">
        <f>P935+P936+P956+P958+P963+P966</f>
        <v>0</v>
      </c>
      <c r="Q934" s="132"/>
      <c r="R934" s="133">
        <f>R935+R936+R956+R958+R963+R966</f>
        <v>0</v>
      </c>
      <c r="S934" s="132"/>
      <c r="T934" s="134">
        <f>T935+T936+T956+T958+T963+T966</f>
        <v>0</v>
      </c>
      <c r="AR934" s="128" t="s">
        <v>77</v>
      </c>
      <c r="AT934" s="135" t="s">
        <v>68</v>
      </c>
      <c r="AU934" s="135" t="s">
        <v>69</v>
      </c>
      <c r="AY934" s="128" t="s">
        <v>136</v>
      </c>
      <c r="BK934" s="136">
        <f>BK935+BK936+BK956+BK958+BK963+BK966</f>
        <v>0</v>
      </c>
    </row>
    <row r="935" spans="1:65" s="12" customFormat="1" ht="23" customHeight="1">
      <c r="B935" s="169"/>
      <c r="C935" s="170"/>
      <c r="D935" s="171" t="s">
        <v>68</v>
      </c>
      <c r="E935" s="172" t="s">
        <v>137</v>
      </c>
      <c r="F935" s="172" t="s">
        <v>138</v>
      </c>
      <c r="G935" s="170"/>
      <c r="H935" s="170"/>
      <c r="I935" s="170"/>
      <c r="J935" s="173">
        <f>BK935</f>
        <v>0</v>
      </c>
      <c r="L935" s="127"/>
      <c r="M935" s="131"/>
      <c r="N935" s="132"/>
      <c r="O935" s="132"/>
      <c r="P935" s="133">
        <v>0</v>
      </c>
      <c r="Q935" s="132"/>
      <c r="R935" s="133">
        <v>0</v>
      </c>
      <c r="S935" s="132"/>
      <c r="T935" s="134">
        <v>0</v>
      </c>
      <c r="AR935" s="128" t="s">
        <v>77</v>
      </c>
      <c r="AT935" s="135" t="s">
        <v>68</v>
      </c>
      <c r="AU935" s="135" t="s">
        <v>77</v>
      </c>
      <c r="AY935" s="128" t="s">
        <v>136</v>
      </c>
      <c r="BK935" s="136">
        <v>0</v>
      </c>
    </row>
    <row r="936" spans="1:65" s="12" customFormat="1" ht="23" customHeight="1">
      <c r="B936" s="169"/>
      <c r="C936" s="170"/>
      <c r="D936" s="171" t="s">
        <v>68</v>
      </c>
      <c r="E936" s="172" t="s">
        <v>139</v>
      </c>
      <c r="F936" s="172" t="s">
        <v>140</v>
      </c>
      <c r="G936" s="170"/>
      <c r="H936" s="170"/>
      <c r="I936" s="170"/>
      <c r="J936" s="173">
        <f>BK936</f>
        <v>0</v>
      </c>
      <c r="L936" s="127"/>
      <c r="M936" s="131"/>
      <c r="N936" s="132"/>
      <c r="O936" s="132"/>
      <c r="P936" s="133">
        <f>SUM(P937:P955)</f>
        <v>0</v>
      </c>
      <c r="Q936" s="132"/>
      <c r="R936" s="133">
        <f>SUM(R937:R955)</f>
        <v>0</v>
      </c>
      <c r="S936" s="132"/>
      <c r="T936" s="134">
        <f>SUM(T937:T955)</f>
        <v>0</v>
      </c>
      <c r="AR936" s="128" t="s">
        <v>77</v>
      </c>
      <c r="AT936" s="135" t="s">
        <v>68</v>
      </c>
      <c r="AU936" s="135" t="s">
        <v>77</v>
      </c>
      <c r="AY936" s="128" t="s">
        <v>136</v>
      </c>
      <c r="BK936" s="136">
        <f>SUM(BK937:BK955)</f>
        <v>0</v>
      </c>
    </row>
    <row r="937" spans="1:65" s="2" customFormat="1" ht="24.25" customHeight="1">
      <c r="A937" s="26"/>
      <c r="B937" s="156"/>
      <c r="C937" s="157" t="s">
        <v>1713</v>
      </c>
      <c r="D937" s="157" t="s">
        <v>141</v>
      </c>
      <c r="E937" s="158" t="s">
        <v>169</v>
      </c>
      <c r="F937" s="159" t="s">
        <v>170</v>
      </c>
      <c r="G937" s="160" t="s">
        <v>171</v>
      </c>
      <c r="H937" s="161">
        <v>2310</v>
      </c>
      <c r="I937" s="162"/>
      <c r="J937" s="162">
        <f t="shared" ref="J937:J955" si="220">ROUND(I937*H937,2)</f>
        <v>0</v>
      </c>
      <c r="K937" s="139"/>
      <c r="L937" s="27"/>
      <c r="M937" s="140" t="s">
        <v>1</v>
      </c>
      <c r="N937" s="141" t="s">
        <v>35</v>
      </c>
      <c r="O937" s="142">
        <v>0</v>
      </c>
      <c r="P937" s="142">
        <f t="shared" ref="P937:P955" si="221">O937*H937</f>
        <v>0</v>
      </c>
      <c r="Q937" s="142">
        <v>0</v>
      </c>
      <c r="R937" s="142">
        <f t="shared" ref="R937:R955" si="222">Q937*H937</f>
        <v>0</v>
      </c>
      <c r="S937" s="142">
        <v>0</v>
      </c>
      <c r="T937" s="143">
        <f t="shared" ref="T937:T955" si="223">S937*H937</f>
        <v>0</v>
      </c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R937" s="144" t="s">
        <v>145</v>
      </c>
      <c r="AT937" s="144" t="s">
        <v>141</v>
      </c>
      <c r="AU937" s="144" t="s">
        <v>146</v>
      </c>
      <c r="AY937" s="14" t="s">
        <v>136</v>
      </c>
      <c r="BE937" s="145">
        <f t="shared" ref="BE937:BE955" si="224">IF(N937="základná",J937,0)</f>
        <v>0</v>
      </c>
      <c r="BF937" s="145">
        <f t="shared" ref="BF937:BF955" si="225">IF(N937="znížená",J937,0)</f>
        <v>0</v>
      </c>
      <c r="BG937" s="145">
        <f t="shared" ref="BG937:BG955" si="226">IF(N937="zákl. prenesená",J937,0)</f>
        <v>0</v>
      </c>
      <c r="BH937" s="145">
        <f t="shared" ref="BH937:BH955" si="227">IF(N937="zníž. prenesená",J937,0)</f>
        <v>0</v>
      </c>
      <c r="BI937" s="145">
        <f t="shared" ref="BI937:BI955" si="228">IF(N937="nulová",J937,0)</f>
        <v>0</v>
      </c>
      <c r="BJ937" s="14" t="s">
        <v>146</v>
      </c>
      <c r="BK937" s="145">
        <f t="shared" ref="BK937:BK955" si="229">ROUND(I937*H937,2)</f>
        <v>0</v>
      </c>
      <c r="BL937" s="14" t="s">
        <v>145</v>
      </c>
      <c r="BM937" s="144" t="s">
        <v>1714</v>
      </c>
    </row>
    <row r="938" spans="1:65" s="2" customFormat="1" ht="24.25" customHeight="1">
      <c r="A938" s="26"/>
      <c r="B938" s="156"/>
      <c r="C938" s="157" t="s">
        <v>1715</v>
      </c>
      <c r="D938" s="157" t="s">
        <v>141</v>
      </c>
      <c r="E938" s="158" t="s">
        <v>1154</v>
      </c>
      <c r="F938" s="159" t="s">
        <v>1155</v>
      </c>
      <c r="G938" s="160" t="s">
        <v>176</v>
      </c>
      <c r="H938" s="161">
        <v>5544</v>
      </c>
      <c r="I938" s="162"/>
      <c r="J938" s="162">
        <f t="shared" si="220"/>
        <v>0</v>
      </c>
      <c r="K938" s="139"/>
      <c r="L938" s="27"/>
      <c r="M938" s="140" t="s">
        <v>1</v>
      </c>
      <c r="N938" s="141" t="s">
        <v>35</v>
      </c>
      <c r="O938" s="142">
        <v>0</v>
      </c>
      <c r="P938" s="142">
        <f t="shared" si="221"/>
        <v>0</v>
      </c>
      <c r="Q938" s="142">
        <v>0</v>
      </c>
      <c r="R938" s="142">
        <f t="shared" si="222"/>
        <v>0</v>
      </c>
      <c r="S938" s="142">
        <v>0</v>
      </c>
      <c r="T938" s="143">
        <f t="shared" si="223"/>
        <v>0</v>
      </c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R938" s="144" t="s">
        <v>145</v>
      </c>
      <c r="AT938" s="144" t="s">
        <v>141</v>
      </c>
      <c r="AU938" s="144" t="s">
        <v>146</v>
      </c>
      <c r="AY938" s="14" t="s">
        <v>136</v>
      </c>
      <c r="BE938" s="145">
        <f t="shared" si="224"/>
        <v>0</v>
      </c>
      <c r="BF938" s="145">
        <f t="shared" si="225"/>
        <v>0</v>
      </c>
      <c r="BG938" s="145">
        <f t="shared" si="226"/>
        <v>0</v>
      </c>
      <c r="BH938" s="145">
        <f t="shared" si="227"/>
        <v>0</v>
      </c>
      <c r="BI938" s="145">
        <f t="shared" si="228"/>
        <v>0</v>
      </c>
      <c r="BJ938" s="14" t="s">
        <v>146</v>
      </c>
      <c r="BK938" s="145">
        <f t="shared" si="229"/>
        <v>0</v>
      </c>
      <c r="BL938" s="14" t="s">
        <v>145</v>
      </c>
      <c r="BM938" s="144" t="s">
        <v>1716</v>
      </c>
    </row>
    <row r="939" spans="1:65" s="2" customFormat="1" ht="24.25" customHeight="1">
      <c r="A939" s="26"/>
      <c r="B939" s="156"/>
      <c r="C939" s="157" t="s">
        <v>1717</v>
      </c>
      <c r="D939" s="157" t="s">
        <v>141</v>
      </c>
      <c r="E939" s="158" t="s">
        <v>1158</v>
      </c>
      <c r="F939" s="159" t="s">
        <v>1159</v>
      </c>
      <c r="G939" s="160" t="s">
        <v>181</v>
      </c>
      <c r="H939" s="161">
        <v>462</v>
      </c>
      <c r="I939" s="162"/>
      <c r="J939" s="162">
        <f t="shared" si="220"/>
        <v>0</v>
      </c>
      <c r="K939" s="139"/>
      <c r="L939" s="27"/>
      <c r="M939" s="140" t="s">
        <v>1</v>
      </c>
      <c r="N939" s="141" t="s">
        <v>35</v>
      </c>
      <c r="O939" s="142">
        <v>0</v>
      </c>
      <c r="P939" s="142">
        <f t="shared" si="221"/>
        <v>0</v>
      </c>
      <c r="Q939" s="142">
        <v>0</v>
      </c>
      <c r="R939" s="142">
        <f t="shared" si="222"/>
        <v>0</v>
      </c>
      <c r="S939" s="142">
        <v>0</v>
      </c>
      <c r="T939" s="143">
        <f t="shared" si="223"/>
        <v>0</v>
      </c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R939" s="144" t="s">
        <v>145</v>
      </c>
      <c r="AT939" s="144" t="s">
        <v>141</v>
      </c>
      <c r="AU939" s="144" t="s">
        <v>146</v>
      </c>
      <c r="AY939" s="14" t="s">
        <v>136</v>
      </c>
      <c r="BE939" s="145">
        <f t="shared" si="224"/>
        <v>0</v>
      </c>
      <c r="BF939" s="145">
        <f t="shared" si="225"/>
        <v>0</v>
      </c>
      <c r="BG939" s="145">
        <f t="shared" si="226"/>
        <v>0</v>
      </c>
      <c r="BH939" s="145">
        <f t="shared" si="227"/>
        <v>0</v>
      </c>
      <c r="BI939" s="145">
        <f t="shared" si="228"/>
        <v>0</v>
      </c>
      <c r="BJ939" s="14" t="s">
        <v>146</v>
      </c>
      <c r="BK939" s="145">
        <f t="shared" si="229"/>
        <v>0</v>
      </c>
      <c r="BL939" s="14" t="s">
        <v>145</v>
      </c>
      <c r="BM939" s="144" t="s">
        <v>1718</v>
      </c>
    </row>
    <row r="940" spans="1:65" s="2" customFormat="1" ht="24.25" customHeight="1">
      <c r="A940" s="26"/>
      <c r="B940" s="156"/>
      <c r="C940" s="157" t="s">
        <v>1719</v>
      </c>
      <c r="D940" s="157" t="s">
        <v>141</v>
      </c>
      <c r="E940" s="158" t="s">
        <v>192</v>
      </c>
      <c r="F940" s="159" t="s">
        <v>193</v>
      </c>
      <c r="G940" s="160" t="s">
        <v>171</v>
      </c>
      <c r="H940" s="161">
        <v>832.8</v>
      </c>
      <c r="I940" s="162"/>
      <c r="J940" s="162">
        <f t="shared" si="220"/>
        <v>0</v>
      </c>
      <c r="K940" s="139"/>
      <c r="L940" s="27"/>
      <c r="M940" s="140" t="s">
        <v>1</v>
      </c>
      <c r="N940" s="141" t="s">
        <v>35</v>
      </c>
      <c r="O940" s="142">
        <v>0</v>
      </c>
      <c r="P940" s="142">
        <f t="shared" si="221"/>
        <v>0</v>
      </c>
      <c r="Q940" s="142">
        <v>0</v>
      </c>
      <c r="R940" s="142">
        <f t="shared" si="222"/>
        <v>0</v>
      </c>
      <c r="S940" s="142">
        <v>0</v>
      </c>
      <c r="T940" s="143">
        <f t="shared" si="223"/>
        <v>0</v>
      </c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R940" s="144" t="s">
        <v>145</v>
      </c>
      <c r="AT940" s="144" t="s">
        <v>141</v>
      </c>
      <c r="AU940" s="144" t="s">
        <v>146</v>
      </c>
      <c r="AY940" s="14" t="s">
        <v>136</v>
      </c>
      <c r="BE940" s="145">
        <f t="shared" si="224"/>
        <v>0</v>
      </c>
      <c r="BF940" s="145">
        <f t="shared" si="225"/>
        <v>0</v>
      </c>
      <c r="BG940" s="145">
        <f t="shared" si="226"/>
        <v>0</v>
      </c>
      <c r="BH940" s="145">
        <f t="shared" si="227"/>
        <v>0</v>
      </c>
      <c r="BI940" s="145">
        <f t="shared" si="228"/>
        <v>0</v>
      </c>
      <c r="BJ940" s="14" t="s">
        <v>146</v>
      </c>
      <c r="BK940" s="145">
        <f t="shared" si="229"/>
        <v>0</v>
      </c>
      <c r="BL940" s="14" t="s">
        <v>145</v>
      </c>
      <c r="BM940" s="144" t="s">
        <v>1720</v>
      </c>
    </row>
    <row r="941" spans="1:65" s="2" customFormat="1" ht="24.25" customHeight="1">
      <c r="A941" s="26"/>
      <c r="B941" s="156"/>
      <c r="C941" s="157" t="s">
        <v>1721</v>
      </c>
      <c r="D941" s="157" t="s">
        <v>141</v>
      </c>
      <c r="E941" s="158" t="s">
        <v>196</v>
      </c>
      <c r="F941" s="159" t="s">
        <v>197</v>
      </c>
      <c r="G941" s="160" t="s">
        <v>198</v>
      </c>
      <c r="H941" s="161">
        <v>187.38</v>
      </c>
      <c r="I941" s="162"/>
      <c r="J941" s="162">
        <f t="shared" si="220"/>
        <v>0</v>
      </c>
      <c r="K941" s="139"/>
      <c r="L941" s="27"/>
      <c r="M941" s="140" t="s">
        <v>1</v>
      </c>
      <c r="N941" s="141" t="s">
        <v>35</v>
      </c>
      <c r="O941" s="142">
        <v>0</v>
      </c>
      <c r="P941" s="142">
        <f t="shared" si="221"/>
        <v>0</v>
      </c>
      <c r="Q941" s="142">
        <v>0</v>
      </c>
      <c r="R941" s="142">
        <f t="shared" si="222"/>
        <v>0</v>
      </c>
      <c r="S941" s="142">
        <v>0</v>
      </c>
      <c r="T941" s="143">
        <f t="shared" si="223"/>
        <v>0</v>
      </c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R941" s="144" t="s">
        <v>145</v>
      </c>
      <c r="AT941" s="144" t="s">
        <v>141</v>
      </c>
      <c r="AU941" s="144" t="s">
        <v>146</v>
      </c>
      <c r="AY941" s="14" t="s">
        <v>136</v>
      </c>
      <c r="BE941" s="145">
        <f t="shared" si="224"/>
        <v>0</v>
      </c>
      <c r="BF941" s="145">
        <f t="shared" si="225"/>
        <v>0</v>
      </c>
      <c r="BG941" s="145">
        <f t="shared" si="226"/>
        <v>0</v>
      </c>
      <c r="BH941" s="145">
        <f t="shared" si="227"/>
        <v>0</v>
      </c>
      <c r="BI941" s="145">
        <f t="shared" si="228"/>
        <v>0</v>
      </c>
      <c r="BJ941" s="14" t="s">
        <v>146</v>
      </c>
      <c r="BK941" s="145">
        <f t="shared" si="229"/>
        <v>0</v>
      </c>
      <c r="BL941" s="14" t="s">
        <v>145</v>
      </c>
      <c r="BM941" s="144" t="s">
        <v>1722</v>
      </c>
    </row>
    <row r="942" spans="1:65" s="2" customFormat="1" ht="16.5" customHeight="1">
      <c r="A942" s="26"/>
      <c r="B942" s="156"/>
      <c r="C942" s="157" t="s">
        <v>1723</v>
      </c>
      <c r="D942" s="157" t="s">
        <v>141</v>
      </c>
      <c r="E942" s="158" t="s">
        <v>205</v>
      </c>
      <c r="F942" s="159" t="s">
        <v>2960</v>
      </c>
      <c r="G942" s="160" t="s">
        <v>198</v>
      </c>
      <c r="H942" s="161">
        <v>306</v>
      </c>
      <c r="I942" s="162"/>
      <c r="J942" s="162">
        <f t="shared" si="220"/>
        <v>0</v>
      </c>
      <c r="K942" s="139"/>
      <c r="L942" s="27"/>
      <c r="M942" s="140" t="s">
        <v>1</v>
      </c>
      <c r="N942" s="141" t="s">
        <v>35</v>
      </c>
      <c r="O942" s="142">
        <v>0</v>
      </c>
      <c r="P942" s="142">
        <f t="shared" si="221"/>
        <v>0</v>
      </c>
      <c r="Q942" s="142">
        <v>0</v>
      </c>
      <c r="R942" s="142">
        <f t="shared" si="222"/>
        <v>0</v>
      </c>
      <c r="S942" s="142">
        <v>0</v>
      </c>
      <c r="T942" s="143">
        <f t="shared" si="223"/>
        <v>0</v>
      </c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R942" s="144" t="s">
        <v>145</v>
      </c>
      <c r="AT942" s="144" t="s">
        <v>141</v>
      </c>
      <c r="AU942" s="144" t="s">
        <v>146</v>
      </c>
      <c r="AY942" s="14" t="s">
        <v>136</v>
      </c>
      <c r="BE942" s="145">
        <f t="shared" si="224"/>
        <v>0</v>
      </c>
      <c r="BF942" s="145">
        <f t="shared" si="225"/>
        <v>0</v>
      </c>
      <c r="BG942" s="145">
        <f t="shared" si="226"/>
        <v>0</v>
      </c>
      <c r="BH942" s="145">
        <f t="shared" si="227"/>
        <v>0</v>
      </c>
      <c r="BI942" s="145">
        <f t="shared" si="228"/>
        <v>0</v>
      </c>
      <c r="BJ942" s="14" t="s">
        <v>146</v>
      </c>
      <c r="BK942" s="145">
        <f t="shared" si="229"/>
        <v>0</v>
      </c>
      <c r="BL942" s="14" t="s">
        <v>145</v>
      </c>
      <c r="BM942" s="144" t="s">
        <v>1724</v>
      </c>
    </row>
    <row r="943" spans="1:65" s="2" customFormat="1" ht="24.25" customHeight="1">
      <c r="A943" s="26"/>
      <c r="B943" s="156"/>
      <c r="C943" s="157" t="s">
        <v>1725</v>
      </c>
      <c r="D943" s="157" t="s">
        <v>141</v>
      </c>
      <c r="E943" s="158" t="s">
        <v>208</v>
      </c>
      <c r="F943" s="159" t="s">
        <v>209</v>
      </c>
      <c r="G943" s="160" t="s">
        <v>198</v>
      </c>
      <c r="H943" s="161">
        <v>91.8</v>
      </c>
      <c r="I943" s="162"/>
      <c r="J943" s="162">
        <f t="shared" si="220"/>
        <v>0</v>
      </c>
      <c r="K943" s="139"/>
      <c r="L943" s="27"/>
      <c r="M943" s="140" t="s">
        <v>1</v>
      </c>
      <c r="N943" s="141" t="s">
        <v>35</v>
      </c>
      <c r="O943" s="142">
        <v>0</v>
      </c>
      <c r="P943" s="142">
        <f t="shared" si="221"/>
        <v>0</v>
      </c>
      <c r="Q943" s="142">
        <v>0</v>
      </c>
      <c r="R943" s="142">
        <f t="shared" si="222"/>
        <v>0</v>
      </c>
      <c r="S943" s="142">
        <v>0</v>
      </c>
      <c r="T943" s="143">
        <f t="shared" si="223"/>
        <v>0</v>
      </c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R943" s="144" t="s">
        <v>145</v>
      </c>
      <c r="AT943" s="144" t="s">
        <v>141</v>
      </c>
      <c r="AU943" s="144" t="s">
        <v>146</v>
      </c>
      <c r="AY943" s="14" t="s">
        <v>136</v>
      </c>
      <c r="BE943" s="145">
        <f t="shared" si="224"/>
        <v>0</v>
      </c>
      <c r="BF943" s="145">
        <f t="shared" si="225"/>
        <v>0</v>
      </c>
      <c r="BG943" s="145">
        <f t="shared" si="226"/>
        <v>0</v>
      </c>
      <c r="BH943" s="145">
        <f t="shared" si="227"/>
        <v>0</v>
      </c>
      <c r="BI943" s="145">
        <f t="shared" si="228"/>
        <v>0</v>
      </c>
      <c r="BJ943" s="14" t="s">
        <v>146</v>
      </c>
      <c r="BK943" s="145">
        <f t="shared" si="229"/>
        <v>0</v>
      </c>
      <c r="BL943" s="14" t="s">
        <v>145</v>
      </c>
      <c r="BM943" s="144" t="s">
        <v>1726</v>
      </c>
    </row>
    <row r="944" spans="1:65" s="2" customFormat="1" ht="16.5" customHeight="1">
      <c r="A944" s="26"/>
      <c r="B944" s="156"/>
      <c r="C944" s="157" t="s">
        <v>1727</v>
      </c>
      <c r="D944" s="157" t="s">
        <v>141</v>
      </c>
      <c r="E944" s="158" t="s">
        <v>1170</v>
      </c>
      <c r="F944" s="159" t="s">
        <v>2961</v>
      </c>
      <c r="G944" s="160" t="s">
        <v>198</v>
      </c>
      <c r="H944" s="161">
        <v>624.6</v>
      </c>
      <c r="I944" s="162"/>
      <c r="J944" s="162">
        <f t="shared" si="220"/>
        <v>0</v>
      </c>
      <c r="K944" s="139"/>
      <c r="L944" s="27"/>
      <c r="M944" s="140" t="s">
        <v>1</v>
      </c>
      <c r="N944" s="141" t="s">
        <v>35</v>
      </c>
      <c r="O944" s="142">
        <v>0</v>
      </c>
      <c r="P944" s="142">
        <f t="shared" si="221"/>
        <v>0</v>
      </c>
      <c r="Q944" s="142">
        <v>0</v>
      </c>
      <c r="R944" s="142">
        <f t="shared" si="222"/>
        <v>0</v>
      </c>
      <c r="S944" s="142">
        <v>0</v>
      </c>
      <c r="T944" s="143">
        <f t="shared" si="223"/>
        <v>0</v>
      </c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R944" s="144" t="s">
        <v>145</v>
      </c>
      <c r="AT944" s="144" t="s">
        <v>141</v>
      </c>
      <c r="AU944" s="144" t="s">
        <v>146</v>
      </c>
      <c r="AY944" s="14" t="s">
        <v>136</v>
      </c>
      <c r="BE944" s="145">
        <f t="shared" si="224"/>
        <v>0</v>
      </c>
      <c r="BF944" s="145">
        <f t="shared" si="225"/>
        <v>0</v>
      </c>
      <c r="BG944" s="145">
        <f t="shared" si="226"/>
        <v>0</v>
      </c>
      <c r="BH944" s="145">
        <f t="shared" si="227"/>
        <v>0</v>
      </c>
      <c r="BI944" s="145">
        <f t="shared" si="228"/>
        <v>0</v>
      </c>
      <c r="BJ944" s="14" t="s">
        <v>146</v>
      </c>
      <c r="BK944" s="145">
        <f t="shared" si="229"/>
        <v>0</v>
      </c>
      <c r="BL944" s="14" t="s">
        <v>145</v>
      </c>
      <c r="BM944" s="144" t="s">
        <v>1728</v>
      </c>
    </row>
    <row r="945" spans="1:65" s="2" customFormat="1" ht="38" customHeight="1">
      <c r="A945" s="26"/>
      <c r="B945" s="156"/>
      <c r="C945" s="157" t="s">
        <v>1729</v>
      </c>
      <c r="D945" s="157" t="s">
        <v>141</v>
      </c>
      <c r="E945" s="158" t="s">
        <v>216</v>
      </c>
      <c r="F945" s="159" t="s">
        <v>217</v>
      </c>
      <c r="G945" s="160" t="s">
        <v>198</v>
      </c>
      <c r="H945" s="161">
        <v>187.38</v>
      </c>
      <c r="I945" s="162"/>
      <c r="J945" s="162">
        <f t="shared" si="220"/>
        <v>0</v>
      </c>
      <c r="K945" s="139"/>
      <c r="L945" s="27"/>
      <c r="M945" s="140" t="s">
        <v>1</v>
      </c>
      <c r="N945" s="141" t="s">
        <v>35</v>
      </c>
      <c r="O945" s="142">
        <v>0</v>
      </c>
      <c r="P945" s="142">
        <f t="shared" si="221"/>
        <v>0</v>
      </c>
      <c r="Q945" s="142">
        <v>0</v>
      </c>
      <c r="R945" s="142">
        <f t="shared" si="222"/>
        <v>0</v>
      </c>
      <c r="S945" s="142">
        <v>0</v>
      </c>
      <c r="T945" s="143">
        <f t="shared" si="223"/>
        <v>0</v>
      </c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R945" s="144" t="s">
        <v>145</v>
      </c>
      <c r="AT945" s="144" t="s">
        <v>141</v>
      </c>
      <c r="AU945" s="144" t="s">
        <v>146</v>
      </c>
      <c r="AY945" s="14" t="s">
        <v>136</v>
      </c>
      <c r="BE945" s="145">
        <f t="shared" si="224"/>
        <v>0</v>
      </c>
      <c r="BF945" s="145">
        <f t="shared" si="225"/>
        <v>0</v>
      </c>
      <c r="BG945" s="145">
        <f t="shared" si="226"/>
        <v>0</v>
      </c>
      <c r="BH945" s="145">
        <f t="shared" si="227"/>
        <v>0</v>
      </c>
      <c r="BI945" s="145">
        <f t="shared" si="228"/>
        <v>0</v>
      </c>
      <c r="BJ945" s="14" t="s">
        <v>146</v>
      </c>
      <c r="BK945" s="145">
        <f t="shared" si="229"/>
        <v>0</v>
      </c>
      <c r="BL945" s="14" t="s">
        <v>145</v>
      </c>
      <c r="BM945" s="144" t="s">
        <v>1730</v>
      </c>
    </row>
    <row r="946" spans="1:65" s="2" customFormat="1" ht="33" customHeight="1">
      <c r="A946" s="26"/>
      <c r="B946" s="156"/>
      <c r="C946" s="157" t="s">
        <v>1731</v>
      </c>
      <c r="D946" s="157" t="s">
        <v>141</v>
      </c>
      <c r="E946" s="158" t="s">
        <v>1175</v>
      </c>
      <c r="F946" s="159" t="s">
        <v>1176</v>
      </c>
      <c r="G946" s="160" t="s">
        <v>171</v>
      </c>
      <c r="H946" s="161">
        <v>791.05</v>
      </c>
      <c r="I946" s="162"/>
      <c r="J946" s="162">
        <f t="shared" si="220"/>
        <v>0</v>
      </c>
      <c r="K946" s="139"/>
      <c r="L946" s="27"/>
      <c r="M946" s="140" t="s">
        <v>1</v>
      </c>
      <c r="N946" s="141" t="s">
        <v>35</v>
      </c>
      <c r="O946" s="142">
        <v>0</v>
      </c>
      <c r="P946" s="142">
        <f t="shared" si="221"/>
        <v>0</v>
      </c>
      <c r="Q946" s="142">
        <v>0</v>
      </c>
      <c r="R946" s="142">
        <f t="shared" si="222"/>
        <v>0</v>
      </c>
      <c r="S946" s="142">
        <v>0</v>
      </c>
      <c r="T946" s="143">
        <f t="shared" si="223"/>
        <v>0</v>
      </c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R946" s="144" t="s">
        <v>145</v>
      </c>
      <c r="AT946" s="144" t="s">
        <v>141</v>
      </c>
      <c r="AU946" s="144" t="s">
        <v>146</v>
      </c>
      <c r="AY946" s="14" t="s">
        <v>136</v>
      </c>
      <c r="BE946" s="145">
        <f t="shared" si="224"/>
        <v>0</v>
      </c>
      <c r="BF946" s="145">
        <f t="shared" si="225"/>
        <v>0</v>
      </c>
      <c r="BG946" s="145">
        <f t="shared" si="226"/>
        <v>0</v>
      </c>
      <c r="BH946" s="145">
        <f t="shared" si="227"/>
        <v>0</v>
      </c>
      <c r="BI946" s="145">
        <f t="shared" si="228"/>
        <v>0</v>
      </c>
      <c r="BJ946" s="14" t="s">
        <v>146</v>
      </c>
      <c r="BK946" s="145">
        <f t="shared" si="229"/>
        <v>0</v>
      </c>
      <c r="BL946" s="14" t="s">
        <v>145</v>
      </c>
      <c r="BM946" s="144" t="s">
        <v>1732</v>
      </c>
    </row>
    <row r="947" spans="1:65" s="2" customFormat="1" ht="38" customHeight="1">
      <c r="A947" s="26"/>
      <c r="B947" s="156"/>
      <c r="C947" s="157" t="s">
        <v>1733</v>
      </c>
      <c r="D947" s="157" t="s">
        <v>141</v>
      </c>
      <c r="E947" s="158" t="s">
        <v>240</v>
      </c>
      <c r="F947" s="159" t="s">
        <v>241</v>
      </c>
      <c r="G947" s="160" t="s">
        <v>144</v>
      </c>
      <c r="H947" s="161">
        <v>1861.2</v>
      </c>
      <c r="I947" s="162"/>
      <c r="J947" s="162">
        <f t="shared" si="220"/>
        <v>0</v>
      </c>
      <c r="K947" s="139"/>
      <c r="L947" s="27"/>
      <c r="M947" s="140" t="s">
        <v>1</v>
      </c>
      <c r="N947" s="141" t="s">
        <v>35</v>
      </c>
      <c r="O947" s="142">
        <v>0</v>
      </c>
      <c r="P947" s="142">
        <f t="shared" si="221"/>
        <v>0</v>
      </c>
      <c r="Q947" s="142">
        <v>0</v>
      </c>
      <c r="R947" s="142">
        <f t="shared" si="222"/>
        <v>0</v>
      </c>
      <c r="S947" s="142">
        <v>0</v>
      </c>
      <c r="T947" s="143">
        <f t="shared" si="223"/>
        <v>0</v>
      </c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R947" s="144" t="s">
        <v>145</v>
      </c>
      <c r="AT947" s="144" t="s">
        <v>141</v>
      </c>
      <c r="AU947" s="144" t="s">
        <v>146</v>
      </c>
      <c r="AY947" s="14" t="s">
        <v>136</v>
      </c>
      <c r="BE947" s="145">
        <f t="shared" si="224"/>
        <v>0</v>
      </c>
      <c r="BF947" s="145">
        <f t="shared" si="225"/>
        <v>0</v>
      </c>
      <c r="BG947" s="145">
        <f t="shared" si="226"/>
        <v>0</v>
      </c>
      <c r="BH947" s="145">
        <f t="shared" si="227"/>
        <v>0</v>
      </c>
      <c r="BI947" s="145">
        <f t="shared" si="228"/>
        <v>0</v>
      </c>
      <c r="BJ947" s="14" t="s">
        <v>146</v>
      </c>
      <c r="BK947" s="145">
        <f t="shared" si="229"/>
        <v>0</v>
      </c>
      <c r="BL947" s="14" t="s">
        <v>145</v>
      </c>
      <c r="BM947" s="144" t="s">
        <v>1734</v>
      </c>
    </row>
    <row r="948" spans="1:65" s="2" customFormat="1" ht="38" customHeight="1">
      <c r="A948" s="26"/>
      <c r="B948" s="156"/>
      <c r="C948" s="157" t="s">
        <v>1735</v>
      </c>
      <c r="D948" s="157" t="s">
        <v>141</v>
      </c>
      <c r="E948" s="158" t="s">
        <v>244</v>
      </c>
      <c r="F948" s="159" t="s">
        <v>245</v>
      </c>
      <c r="G948" s="160" t="s">
        <v>144</v>
      </c>
      <c r="H948" s="161">
        <v>1861.2</v>
      </c>
      <c r="I948" s="162"/>
      <c r="J948" s="162">
        <f t="shared" si="220"/>
        <v>0</v>
      </c>
      <c r="K948" s="139"/>
      <c r="L948" s="27"/>
      <c r="M948" s="140" t="s">
        <v>1</v>
      </c>
      <c r="N948" s="141" t="s">
        <v>35</v>
      </c>
      <c r="O948" s="142">
        <v>0</v>
      </c>
      <c r="P948" s="142">
        <f t="shared" si="221"/>
        <v>0</v>
      </c>
      <c r="Q948" s="142">
        <v>0</v>
      </c>
      <c r="R948" s="142">
        <f t="shared" si="222"/>
        <v>0</v>
      </c>
      <c r="S948" s="142">
        <v>0</v>
      </c>
      <c r="T948" s="143">
        <f t="shared" si="223"/>
        <v>0</v>
      </c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R948" s="144" t="s">
        <v>145</v>
      </c>
      <c r="AT948" s="144" t="s">
        <v>141</v>
      </c>
      <c r="AU948" s="144" t="s">
        <v>146</v>
      </c>
      <c r="AY948" s="14" t="s">
        <v>136</v>
      </c>
      <c r="BE948" s="145">
        <f t="shared" si="224"/>
        <v>0</v>
      </c>
      <c r="BF948" s="145">
        <f t="shared" si="225"/>
        <v>0</v>
      </c>
      <c r="BG948" s="145">
        <f t="shared" si="226"/>
        <v>0</v>
      </c>
      <c r="BH948" s="145">
        <f t="shared" si="227"/>
        <v>0</v>
      </c>
      <c r="BI948" s="145">
        <f t="shared" si="228"/>
        <v>0</v>
      </c>
      <c r="BJ948" s="14" t="s">
        <v>146</v>
      </c>
      <c r="BK948" s="145">
        <f t="shared" si="229"/>
        <v>0</v>
      </c>
      <c r="BL948" s="14" t="s">
        <v>145</v>
      </c>
      <c r="BM948" s="144" t="s">
        <v>1736</v>
      </c>
    </row>
    <row r="949" spans="1:65" s="2" customFormat="1" ht="44.25" customHeight="1">
      <c r="A949" s="26"/>
      <c r="B949" s="156"/>
      <c r="C949" s="157" t="s">
        <v>1737</v>
      </c>
      <c r="D949" s="157" t="s">
        <v>141</v>
      </c>
      <c r="E949" s="158" t="s">
        <v>1183</v>
      </c>
      <c r="F949" s="159" t="s">
        <v>1184</v>
      </c>
      <c r="G949" s="160" t="s">
        <v>198</v>
      </c>
      <c r="H949" s="161">
        <v>372.24</v>
      </c>
      <c r="I949" s="162"/>
      <c r="J949" s="162">
        <f t="shared" si="220"/>
        <v>0</v>
      </c>
      <c r="K949" s="139"/>
      <c r="L949" s="27"/>
      <c r="M949" s="140" t="s">
        <v>1</v>
      </c>
      <c r="N949" s="141" t="s">
        <v>35</v>
      </c>
      <c r="O949" s="142">
        <v>0</v>
      </c>
      <c r="P949" s="142">
        <f t="shared" si="221"/>
        <v>0</v>
      </c>
      <c r="Q949" s="142">
        <v>0</v>
      </c>
      <c r="R949" s="142">
        <f t="shared" si="222"/>
        <v>0</v>
      </c>
      <c r="S949" s="142">
        <v>0</v>
      </c>
      <c r="T949" s="143">
        <f t="shared" si="223"/>
        <v>0</v>
      </c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R949" s="144" t="s">
        <v>145</v>
      </c>
      <c r="AT949" s="144" t="s">
        <v>141</v>
      </c>
      <c r="AU949" s="144" t="s">
        <v>146</v>
      </c>
      <c r="AY949" s="14" t="s">
        <v>136</v>
      </c>
      <c r="BE949" s="145">
        <f t="shared" si="224"/>
        <v>0</v>
      </c>
      <c r="BF949" s="145">
        <f t="shared" si="225"/>
        <v>0</v>
      </c>
      <c r="BG949" s="145">
        <f t="shared" si="226"/>
        <v>0</v>
      </c>
      <c r="BH949" s="145">
        <f t="shared" si="227"/>
        <v>0</v>
      </c>
      <c r="BI949" s="145">
        <f t="shared" si="228"/>
        <v>0</v>
      </c>
      <c r="BJ949" s="14" t="s">
        <v>146</v>
      </c>
      <c r="BK949" s="145">
        <f t="shared" si="229"/>
        <v>0</v>
      </c>
      <c r="BL949" s="14" t="s">
        <v>145</v>
      </c>
      <c r="BM949" s="144" t="s">
        <v>1738</v>
      </c>
    </row>
    <row r="950" spans="1:65" s="2" customFormat="1" ht="44.25" customHeight="1">
      <c r="A950" s="26"/>
      <c r="B950" s="156"/>
      <c r="C950" s="157" t="s">
        <v>1739</v>
      </c>
      <c r="D950" s="157" t="s">
        <v>141</v>
      </c>
      <c r="E950" s="158" t="s">
        <v>1187</v>
      </c>
      <c r="F950" s="159" t="s">
        <v>1188</v>
      </c>
      <c r="G950" s="160" t="s">
        <v>198</v>
      </c>
      <c r="H950" s="161">
        <v>4466.88</v>
      </c>
      <c r="I950" s="162"/>
      <c r="J950" s="162">
        <f t="shared" si="220"/>
        <v>0</v>
      </c>
      <c r="K950" s="139"/>
      <c r="L950" s="27"/>
      <c r="M950" s="140" t="s">
        <v>1</v>
      </c>
      <c r="N950" s="141" t="s">
        <v>35</v>
      </c>
      <c r="O950" s="142">
        <v>0</v>
      </c>
      <c r="P950" s="142">
        <f t="shared" si="221"/>
        <v>0</v>
      </c>
      <c r="Q950" s="142">
        <v>0</v>
      </c>
      <c r="R950" s="142">
        <f t="shared" si="222"/>
        <v>0</v>
      </c>
      <c r="S950" s="142">
        <v>0</v>
      </c>
      <c r="T950" s="143">
        <f t="shared" si="223"/>
        <v>0</v>
      </c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R950" s="144" t="s">
        <v>145</v>
      </c>
      <c r="AT950" s="144" t="s">
        <v>141</v>
      </c>
      <c r="AU950" s="144" t="s">
        <v>146</v>
      </c>
      <c r="AY950" s="14" t="s">
        <v>136</v>
      </c>
      <c r="BE950" s="145">
        <f t="shared" si="224"/>
        <v>0</v>
      </c>
      <c r="BF950" s="145">
        <f t="shared" si="225"/>
        <v>0</v>
      </c>
      <c r="BG950" s="145">
        <f t="shared" si="226"/>
        <v>0</v>
      </c>
      <c r="BH950" s="145">
        <f t="shared" si="227"/>
        <v>0</v>
      </c>
      <c r="BI950" s="145">
        <f t="shared" si="228"/>
        <v>0</v>
      </c>
      <c r="BJ950" s="14" t="s">
        <v>146</v>
      </c>
      <c r="BK950" s="145">
        <f t="shared" si="229"/>
        <v>0</v>
      </c>
      <c r="BL950" s="14" t="s">
        <v>145</v>
      </c>
      <c r="BM950" s="144" t="s">
        <v>1740</v>
      </c>
    </row>
    <row r="951" spans="1:65" s="2" customFormat="1" ht="21.75" customHeight="1">
      <c r="A951" s="26"/>
      <c r="B951" s="156"/>
      <c r="C951" s="157" t="s">
        <v>1741</v>
      </c>
      <c r="D951" s="157" t="s">
        <v>141</v>
      </c>
      <c r="E951" s="158" t="s">
        <v>1191</v>
      </c>
      <c r="F951" s="159" t="s">
        <v>2964</v>
      </c>
      <c r="G951" s="160" t="s">
        <v>198</v>
      </c>
      <c r="H951" s="161">
        <v>372.24</v>
      </c>
      <c r="I951" s="162"/>
      <c r="J951" s="162">
        <f t="shared" si="220"/>
        <v>0</v>
      </c>
      <c r="K951" s="139"/>
      <c r="L951" s="27"/>
      <c r="M951" s="140" t="s">
        <v>1</v>
      </c>
      <c r="N951" s="141" t="s">
        <v>35</v>
      </c>
      <c r="O951" s="142">
        <v>0</v>
      </c>
      <c r="P951" s="142">
        <f t="shared" si="221"/>
        <v>0</v>
      </c>
      <c r="Q951" s="142">
        <v>0</v>
      </c>
      <c r="R951" s="142">
        <f t="shared" si="222"/>
        <v>0</v>
      </c>
      <c r="S951" s="142">
        <v>0</v>
      </c>
      <c r="T951" s="143">
        <f t="shared" si="223"/>
        <v>0</v>
      </c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R951" s="144" t="s">
        <v>145</v>
      </c>
      <c r="AT951" s="144" t="s">
        <v>141</v>
      </c>
      <c r="AU951" s="144" t="s">
        <v>146</v>
      </c>
      <c r="AY951" s="14" t="s">
        <v>136</v>
      </c>
      <c r="BE951" s="145">
        <f t="shared" si="224"/>
        <v>0</v>
      </c>
      <c r="BF951" s="145">
        <f t="shared" si="225"/>
        <v>0</v>
      </c>
      <c r="BG951" s="145">
        <f t="shared" si="226"/>
        <v>0</v>
      </c>
      <c r="BH951" s="145">
        <f t="shared" si="227"/>
        <v>0</v>
      </c>
      <c r="BI951" s="145">
        <f t="shared" si="228"/>
        <v>0</v>
      </c>
      <c r="BJ951" s="14" t="s">
        <v>146</v>
      </c>
      <c r="BK951" s="145">
        <f t="shared" si="229"/>
        <v>0</v>
      </c>
      <c r="BL951" s="14" t="s">
        <v>145</v>
      </c>
      <c r="BM951" s="144" t="s">
        <v>1742</v>
      </c>
    </row>
    <row r="952" spans="1:65" s="2" customFormat="1" ht="24.25" customHeight="1">
      <c r="A952" s="26"/>
      <c r="B952" s="156"/>
      <c r="C952" s="157" t="s">
        <v>1743</v>
      </c>
      <c r="D952" s="157" t="s">
        <v>141</v>
      </c>
      <c r="E952" s="158" t="s">
        <v>1194</v>
      </c>
      <c r="F952" s="159" t="s">
        <v>1195</v>
      </c>
      <c r="G952" s="160" t="s">
        <v>198</v>
      </c>
      <c r="H952" s="161">
        <v>558.36</v>
      </c>
      <c r="I952" s="162"/>
      <c r="J952" s="162">
        <f t="shared" si="220"/>
        <v>0</v>
      </c>
      <c r="K952" s="139"/>
      <c r="L952" s="27"/>
      <c r="M952" s="140" t="s">
        <v>1</v>
      </c>
      <c r="N952" s="141" t="s">
        <v>35</v>
      </c>
      <c r="O952" s="142">
        <v>0</v>
      </c>
      <c r="P952" s="142">
        <f t="shared" si="221"/>
        <v>0</v>
      </c>
      <c r="Q952" s="142">
        <v>0</v>
      </c>
      <c r="R952" s="142">
        <f t="shared" si="222"/>
        <v>0</v>
      </c>
      <c r="S952" s="142">
        <v>0</v>
      </c>
      <c r="T952" s="143">
        <f t="shared" si="223"/>
        <v>0</v>
      </c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R952" s="144" t="s">
        <v>145</v>
      </c>
      <c r="AT952" s="144" t="s">
        <v>141</v>
      </c>
      <c r="AU952" s="144" t="s">
        <v>146</v>
      </c>
      <c r="AY952" s="14" t="s">
        <v>136</v>
      </c>
      <c r="BE952" s="145">
        <f t="shared" si="224"/>
        <v>0</v>
      </c>
      <c r="BF952" s="145">
        <f t="shared" si="225"/>
        <v>0</v>
      </c>
      <c r="BG952" s="145">
        <f t="shared" si="226"/>
        <v>0</v>
      </c>
      <c r="BH952" s="145">
        <f t="shared" si="227"/>
        <v>0</v>
      </c>
      <c r="BI952" s="145">
        <f t="shared" si="228"/>
        <v>0</v>
      </c>
      <c r="BJ952" s="14" t="s">
        <v>146</v>
      </c>
      <c r="BK952" s="145">
        <f t="shared" si="229"/>
        <v>0</v>
      </c>
      <c r="BL952" s="14" t="s">
        <v>145</v>
      </c>
      <c r="BM952" s="144" t="s">
        <v>1744</v>
      </c>
    </row>
    <row r="953" spans="1:65" s="2" customFormat="1" ht="24.25" customHeight="1">
      <c r="A953" s="26"/>
      <c r="B953" s="156"/>
      <c r="C953" s="157" t="s">
        <v>1745</v>
      </c>
      <c r="D953" s="157" t="s">
        <v>141</v>
      </c>
      <c r="E953" s="158" t="s">
        <v>279</v>
      </c>
      <c r="F953" s="159" t="s">
        <v>280</v>
      </c>
      <c r="G953" s="160" t="s">
        <v>198</v>
      </c>
      <c r="H953" s="161">
        <v>268.21699999999998</v>
      </c>
      <c r="I953" s="162"/>
      <c r="J953" s="162">
        <f t="shared" si="220"/>
        <v>0</v>
      </c>
      <c r="K953" s="139"/>
      <c r="L953" s="27"/>
      <c r="M953" s="140" t="s">
        <v>1</v>
      </c>
      <c r="N953" s="141" t="s">
        <v>35</v>
      </c>
      <c r="O953" s="142">
        <v>0</v>
      </c>
      <c r="P953" s="142">
        <f t="shared" si="221"/>
        <v>0</v>
      </c>
      <c r="Q953" s="142">
        <v>0</v>
      </c>
      <c r="R953" s="142">
        <f t="shared" si="222"/>
        <v>0</v>
      </c>
      <c r="S953" s="142">
        <v>0</v>
      </c>
      <c r="T953" s="143">
        <f t="shared" si="223"/>
        <v>0</v>
      </c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R953" s="144" t="s">
        <v>145</v>
      </c>
      <c r="AT953" s="144" t="s">
        <v>141</v>
      </c>
      <c r="AU953" s="144" t="s">
        <v>146</v>
      </c>
      <c r="AY953" s="14" t="s">
        <v>136</v>
      </c>
      <c r="BE953" s="145">
        <f t="shared" si="224"/>
        <v>0</v>
      </c>
      <c r="BF953" s="145">
        <f t="shared" si="225"/>
        <v>0</v>
      </c>
      <c r="BG953" s="145">
        <f t="shared" si="226"/>
        <v>0</v>
      </c>
      <c r="BH953" s="145">
        <f t="shared" si="227"/>
        <v>0</v>
      </c>
      <c r="BI953" s="145">
        <f t="shared" si="228"/>
        <v>0</v>
      </c>
      <c r="BJ953" s="14" t="s">
        <v>146</v>
      </c>
      <c r="BK953" s="145">
        <f t="shared" si="229"/>
        <v>0</v>
      </c>
      <c r="BL953" s="14" t="s">
        <v>145</v>
      </c>
      <c r="BM953" s="144" t="s">
        <v>1746</v>
      </c>
    </row>
    <row r="954" spans="1:65" s="2" customFormat="1" ht="16.5" customHeight="1">
      <c r="A954" s="26"/>
      <c r="B954" s="156"/>
      <c r="C954" s="163" t="s">
        <v>1747</v>
      </c>
      <c r="D954" s="163" t="s">
        <v>227</v>
      </c>
      <c r="E954" s="164" t="s">
        <v>283</v>
      </c>
      <c r="F954" s="165" t="s">
        <v>284</v>
      </c>
      <c r="G954" s="166" t="s">
        <v>285</v>
      </c>
      <c r="H954" s="167">
        <v>509.61200000000002</v>
      </c>
      <c r="I954" s="168"/>
      <c r="J954" s="168">
        <f t="shared" si="220"/>
        <v>0</v>
      </c>
      <c r="K954" s="146"/>
      <c r="L954" s="147"/>
      <c r="M954" s="148" t="s">
        <v>1</v>
      </c>
      <c r="N954" s="149" t="s">
        <v>35</v>
      </c>
      <c r="O954" s="142">
        <v>0</v>
      </c>
      <c r="P954" s="142">
        <f t="shared" si="221"/>
        <v>0</v>
      </c>
      <c r="Q954" s="142">
        <v>0</v>
      </c>
      <c r="R954" s="142">
        <f t="shared" si="222"/>
        <v>0</v>
      </c>
      <c r="S954" s="142">
        <v>0</v>
      </c>
      <c r="T954" s="143">
        <f t="shared" si="223"/>
        <v>0</v>
      </c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R954" s="144" t="s">
        <v>168</v>
      </c>
      <c r="AT954" s="144" t="s">
        <v>227</v>
      </c>
      <c r="AU954" s="144" t="s">
        <v>146</v>
      </c>
      <c r="AY954" s="14" t="s">
        <v>136</v>
      </c>
      <c r="BE954" s="145">
        <f t="shared" si="224"/>
        <v>0</v>
      </c>
      <c r="BF954" s="145">
        <f t="shared" si="225"/>
        <v>0</v>
      </c>
      <c r="BG954" s="145">
        <f t="shared" si="226"/>
        <v>0</v>
      </c>
      <c r="BH954" s="145">
        <f t="shared" si="227"/>
        <v>0</v>
      </c>
      <c r="BI954" s="145">
        <f t="shared" si="228"/>
        <v>0</v>
      </c>
      <c r="BJ954" s="14" t="s">
        <v>146</v>
      </c>
      <c r="BK954" s="145">
        <f t="shared" si="229"/>
        <v>0</v>
      </c>
      <c r="BL954" s="14" t="s">
        <v>145</v>
      </c>
      <c r="BM954" s="144" t="s">
        <v>1748</v>
      </c>
    </row>
    <row r="955" spans="1:65" s="2" customFormat="1" ht="21.75" customHeight="1">
      <c r="A955" s="26"/>
      <c r="B955" s="156"/>
      <c r="C955" s="157" t="s">
        <v>1749</v>
      </c>
      <c r="D955" s="157" t="s">
        <v>141</v>
      </c>
      <c r="E955" s="158" t="s">
        <v>297</v>
      </c>
      <c r="F955" s="159" t="s">
        <v>298</v>
      </c>
      <c r="G955" s="160" t="s">
        <v>144</v>
      </c>
      <c r="H955" s="161">
        <v>620.4</v>
      </c>
      <c r="I955" s="162"/>
      <c r="J955" s="162">
        <f t="shared" si="220"/>
        <v>0</v>
      </c>
      <c r="K955" s="139"/>
      <c r="L955" s="27"/>
      <c r="M955" s="140" t="s">
        <v>1</v>
      </c>
      <c r="N955" s="141" t="s">
        <v>35</v>
      </c>
      <c r="O955" s="142">
        <v>0</v>
      </c>
      <c r="P955" s="142">
        <f t="shared" si="221"/>
        <v>0</v>
      </c>
      <c r="Q955" s="142">
        <v>0</v>
      </c>
      <c r="R955" s="142">
        <f t="shared" si="222"/>
        <v>0</v>
      </c>
      <c r="S955" s="142">
        <v>0</v>
      </c>
      <c r="T955" s="143">
        <f t="shared" si="223"/>
        <v>0</v>
      </c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R955" s="144" t="s">
        <v>145</v>
      </c>
      <c r="AT955" s="144" t="s">
        <v>141</v>
      </c>
      <c r="AU955" s="144" t="s">
        <v>146</v>
      </c>
      <c r="AY955" s="14" t="s">
        <v>136</v>
      </c>
      <c r="BE955" s="145">
        <f t="shared" si="224"/>
        <v>0</v>
      </c>
      <c r="BF955" s="145">
        <f t="shared" si="225"/>
        <v>0</v>
      </c>
      <c r="BG955" s="145">
        <f t="shared" si="226"/>
        <v>0</v>
      </c>
      <c r="BH955" s="145">
        <f t="shared" si="227"/>
        <v>0</v>
      </c>
      <c r="BI955" s="145">
        <f t="shared" si="228"/>
        <v>0</v>
      </c>
      <c r="BJ955" s="14" t="s">
        <v>146</v>
      </c>
      <c r="BK955" s="145">
        <f t="shared" si="229"/>
        <v>0</v>
      </c>
      <c r="BL955" s="14" t="s">
        <v>145</v>
      </c>
      <c r="BM955" s="144" t="s">
        <v>1750</v>
      </c>
    </row>
    <row r="956" spans="1:65" s="12" customFormat="1" ht="23" customHeight="1">
      <c r="B956" s="169"/>
      <c r="C956" s="170"/>
      <c r="D956" s="171" t="s">
        <v>68</v>
      </c>
      <c r="E956" s="172" t="s">
        <v>421</v>
      </c>
      <c r="F956" s="172" t="s">
        <v>422</v>
      </c>
      <c r="G956" s="170"/>
      <c r="H956" s="170"/>
      <c r="I956" s="170"/>
      <c r="J956" s="173">
        <f>BK956</f>
        <v>0</v>
      </c>
      <c r="L956" s="127"/>
      <c r="M956" s="131"/>
      <c r="N956" s="132"/>
      <c r="O956" s="132"/>
      <c r="P956" s="133">
        <f>P957</f>
        <v>0</v>
      </c>
      <c r="Q956" s="132"/>
      <c r="R956" s="133">
        <f>R957</f>
        <v>0</v>
      </c>
      <c r="S956" s="132"/>
      <c r="T956" s="134">
        <f>T957</f>
        <v>0</v>
      </c>
      <c r="AR956" s="128" t="s">
        <v>77</v>
      </c>
      <c r="AT956" s="135" t="s">
        <v>68</v>
      </c>
      <c r="AU956" s="135" t="s">
        <v>77</v>
      </c>
      <c r="AY956" s="128" t="s">
        <v>136</v>
      </c>
      <c r="BK956" s="136">
        <f>BK957</f>
        <v>0</v>
      </c>
    </row>
    <row r="957" spans="1:65" s="2" customFormat="1" ht="24.25" customHeight="1">
      <c r="A957" s="26"/>
      <c r="B957" s="156"/>
      <c r="C957" s="157" t="s">
        <v>1751</v>
      </c>
      <c r="D957" s="157" t="s">
        <v>141</v>
      </c>
      <c r="E957" s="158" t="s">
        <v>424</v>
      </c>
      <c r="F957" s="159" t="s">
        <v>425</v>
      </c>
      <c r="G957" s="160" t="s">
        <v>198</v>
      </c>
      <c r="H957" s="161">
        <v>93.06</v>
      </c>
      <c r="I957" s="162"/>
      <c r="J957" s="162">
        <f>ROUND(I957*H957,2)</f>
        <v>0</v>
      </c>
      <c r="K957" s="139"/>
      <c r="L957" s="27"/>
      <c r="M957" s="140" t="s">
        <v>1</v>
      </c>
      <c r="N957" s="141" t="s">
        <v>35</v>
      </c>
      <c r="O957" s="142">
        <v>0</v>
      </c>
      <c r="P957" s="142">
        <f>O957*H957</f>
        <v>0</v>
      </c>
      <c r="Q957" s="142">
        <v>0</v>
      </c>
      <c r="R957" s="142">
        <f>Q957*H957</f>
        <v>0</v>
      </c>
      <c r="S957" s="142">
        <v>0</v>
      </c>
      <c r="T957" s="143">
        <f>S957*H957</f>
        <v>0</v>
      </c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R957" s="144" t="s">
        <v>145</v>
      </c>
      <c r="AT957" s="144" t="s">
        <v>141</v>
      </c>
      <c r="AU957" s="144" t="s">
        <v>146</v>
      </c>
      <c r="AY957" s="14" t="s">
        <v>136</v>
      </c>
      <c r="BE957" s="145">
        <f>IF(N957="základná",J957,0)</f>
        <v>0</v>
      </c>
      <c r="BF957" s="145">
        <f>IF(N957="znížená",J957,0)</f>
        <v>0</v>
      </c>
      <c r="BG957" s="145">
        <f>IF(N957="zákl. prenesená",J957,0)</f>
        <v>0</v>
      </c>
      <c r="BH957" s="145">
        <f>IF(N957="zníž. prenesená",J957,0)</f>
        <v>0</v>
      </c>
      <c r="BI957" s="145">
        <f>IF(N957="nulová",J957,0)</f>
        <v>0</v>
      </c>
      <c r="BJ957" s="14" t="s">
        <v>146</v>
      </c>
      <c r="BK957" s="145">
        <f>ROUND(I957*H957,2)</f>
        <v>0</v>
      </c>
      <c r="BL957" s="14" t="s">
        <v>145</v>
      </c>
      <c r="BM957" s="144" t="s">
        <v>1752</v>
      </c>
    </row>
    <row r="958" spans="1:65" s="12" customFormat="1" ht="23" customHeight="1">
      <c r="B958" s="169"/>
      <c r="C958" s="170"/>
      <c r="D958" s="171" t="s">
        <v>68</v>
      </c>
      <c r="E958" s="172" t="s">
        <v>539</v>
      </c>
      <c r="F958" s="172" t="s">
        <v>540</v>
      </c>
      <c r="G958" s="170"/>
      <c r="H958" s="170"/>
      <c r="I958" s="170"/>
      <c r="J958" s="173">
        <f>BK958</f>
        <v>0</v>
      </c>
      <c r="L958" s="127"/>
      <c r="M958" s="131"/>
      <c r="N958" s="132"/>
      <c r="O958" s="132"/>
      <c r="P958" s="133">
        <f>SUM(P959:P962)</f>
        <v>0</v>
      </c>
      <c r="Q958" s="132"/>
      <c r="R958" s="133">
        <f>SUM(R959:R962)</f>
        <v>0</v>
      </c>
      <c r="S958" s="132"/>
      <c r="T958" s="134">
        <f>SUM(T959:T962)</f>
        <v>0</v>
      </c>
      <c r="AR958" s="128" t="s">
        <v>77</v>
      </c>
      <c r="AT958" s="135" t="s">
        <v>68</v>
      </c>
      <c r="AU958" s="135" t="s">
        <v>77</v>
      </c>
      <c r="AY958" s="128" t="s">
        <v>136</v>
      </c>
      <c r="BK958" s="136">
        <f>SUM(BK959:BK962)</f>
        <v>0</v>
      </c>
    </row>
    <row r="959" spans="1:65" s="2" customFormat="1" ht="33" customHeight="1">
      <c r="A959" s="26"/>
      <c r="B959" s="156"/>
      <c r="C959" s="157" t="s">
        <v>1753</v>
      </c>
      <c r="D959" s="157" t="s">
        <v>141</v>
      </c>
      <c r="E959" s="158" t="s">
        <v>1209</v>
      </c>
      <c r="F959" s="159" t="s">
        <v>1210</v>
      </c>
      <c r="G959" s="160" t="s">
        <v>171</v>
      </c>
      <c r="H959" s="161">
        <v>1411.45</v>
      </c>
      <c r="I959" s="162"/>
      <c r="J959" s="162">
        <f>ROUND(I959*H959,2)</f>
        <v>0</v>
      </c>
      <c r="K959" s="139"/>
      <c r="L959" s="27"/>
      <c r="M959" s="140" t="s">
        <v>1</v>
      </c>
      <c r="N959" s="141" t="s">
        <v>35</v>
      </c>
      <c r="O959" s="142">
        <v>0</v>
      </c>
      <c r="P959" s="142">
        <f>O959*H959</f>
        <v>0</v>
      </c>
      <c r="Q959" s="142">
        <v>0</v>
      </c>
      <c r="R959" s="142">
        <f>Q959*H959</f>
        <v>0</v>
      </c>
      <c r="S959" s="142">
        <v>0</v>
      </c>
      <c r="T959" s="143">
        <f>S959*H959</f>
        <v>0</v>
      </c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R959" s="144" t="s">
        <v>145</v>
      </c>
      <c r="AT959" s="144" t="s">
        <v>141</v>
      </c>
      <c r="AU959" s="144" t="s">
        <v>146</v>
      </c>
      <c r="AY959" s="14" t="s">
        <v>136</v>
      </c>
      <c r="BE959" s="145">
        <f>IF(N959="základná",J959,0)</f>
        <v>0</v>
      </c>
      <c r="BF959" s="145">
        <f>IF(N959="znížená",J959,0)</f>
        <v>0</v>
      </c>
      <c r="BG959" s="145">
        <f>IF(N959="zákl. prenesená",J959,0)</f>
        <v>0</v>
      </c>
      <c r="BH959" s="145">
        <f>IF(N959="zníž. prenesená",J959,0)</f>
        <v>0</v>
      </c>
      <c r="BI959" s="145">
        <f>IF(N959="nulová",J959,0)</f>
        <v>0</v>
      </c>
      <c r="BJ959" s="14" t="s">
        <v>146</v>
      </c>
      <c r="BK959" s="145">
        <f>ROUND(I959*H959,2)</f>
        <v>0</v>
      </c>
      <c r="BL959" s="14" t="s">
        <v>145</v>
      </c>
      <c r="BM959" s="144" t="s">
        <v>1754</v>
      </c>
    </row>
    <row r="960" spans="1:65" s="2" customFormat="1" ht="21.75" customHeight="1">
      <c r="A960" s="26"/>
      <c r="B960" s="156"/>
      <c r="C960" s="163" t="s">
        <v>1755</v>
      </c>
      <c r="D960" s="163" t="s">
        <v>227</v>
      </c>
      <c r="E960" s="164" t="s">
        <v>1213</v>
      </c>
      <c r="F960" s="165" t="s">
        <v>1214</v>
      </c>
      <c r="G960" s="166" t="s">
        <v>323</v>
      </c>
      <c r="H960" s="167">
        <v>309.95400000000001</v>
      </c>
      <c r="I960" s="168"/>
      <c r="J960" s="168">
        <f>ROUND(I960*H960,2)</f>
        <v>0</v>
      </c>
      <c r="K960" s="146"/>
      <c r="L960" s="147"/>
      <c r="M960" s="148" t="s">
        <v>1</v>
      </c>
      <c r="N960" s="149" t="s">
        <v>35</v>
      </c>
      <c r="O960" s="142">
        <v>0</v>
      </c>
      <c r="P960" s="142">
        <f>O960*H960</f>
        <v>0</v>
      </c>
      <c r="Q960" s="142">
        <v>0</v>
      </c>
      <c r="R960" s="142">
        <f>Q960*H960</f>
        <v>0</v>
      </c>
      <c r="S960" s="142">
        <v>0</v>
      </c>
      <c r="T960" s="143">
        <f>S960*H960</f>
        <v>0</v>
      </c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R960" s="144" t="s">
        <v>168</v>
      </c>
      <c r="AT960" s="144" t="s">
        <v>227</v>
      </c>
      <c r="AU960" s="144" t="s">
        <v>146</v>
      </c>
      <c r="AY960" s="14" t="s">
        <v>136</v>
      </c>
      <c r="BE960" s="145">
        <f>IF(N960="základná",J960,0)</f>
        <v>0</v>
      </c>
      <c r="BF960" s="145">
        <f>IF(N960="znížená",J960,0)</f>
        <v>0</v>
      </c>
      <c r="BG960" s="145">
        <f>IF(N960="zákl. prenesená",J960,0)</f>
        <v>0</v>
      </c>
      <c r="BH960" s="145">
        <f>IF(N960="zníž. prenesená",J960,0)</f>
        <v>0</v>
      </c>
      <c r="BI960" s="145">
        <f>IF(N960="nulová",J960,0)</f>
        <v>0</v>
      </c>
      <c r="BJ960" s="14" t="s">
        <v>146</v>
      </c>
      <c r="BK960" s="145">
        <f>ROUND(I960*H960,2)</f>
        <v>0</v>
      </c>
      <c r="BL960" s="14" t="s">
        <v>145</v>
      </c>
      <c r="BM960" s="144" t="s">
        <v>1756</v>
      </c>
    </row>
    <row r="961" spans="1:65" s="2" customFormat="1" ht="24.25" customHeight="1">
      <c r="A961" s="26"/>
      <c r="B961" s="156"/>
      <c r="C961" s="157" t="s">
        <v>1757</v>
      </c>
      <c r="D961" s="157" t="s">
        <v>141</v>
      </c>
      <c r="E961" s="158" t="s">
        <v>1221</v>
      </c>
      <c r="F961" s="159" t="s">
        <v>1222</v>
      </c>
      <c r="G961" s="160" t="s">
        <v>323</v>
      </c>
      <c r="H961" s="161">
        <v>231</v>
      </c>
      <c r="I961" s="162"/>
      <c r="J961" s="162">
        <f>ROUND(I961*H961,2)</f>
        <v>0</v>
      </c>
      <c r="K961" s="139"/>
      <c r="L961" s="27"/>
      <c r="M961" s="140" t="s">
        <v>1</v>
      </c>
      <c r="N961" s="141" t="s">
        <v>35</v>
      </c>
      <c r="O961" s="142">
        <v>0</v>
      </c>
      <c r="P961" s="142">
        <f>O961*H961</f>
        <v>0</v>
      </c>
      <c r="Q961" s="142">
        <v>0</v>
      </c>
      <c r="R961" s="142">
        <f>Q961*H961</f>
        <v>0</v>
      </c>
      <c r="S961" s="142">
        <v>0</v>
      </c>
      <c r="T961" s="143">
        <f>S961*H961</f>
        <v>0</v>
      </c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R961" s="144" t="s">
        <v>145</v>
      </c>
      <c r="AT961" s="144" t="s">
        <v>141</v>
      </c>
      <c r="AU961" s="144" t="s">
        <v>146</v>
      </c>
      <c r="AY961" s="14" t="s">
        <v>136</v>
      </c>
      <c r="BE961" s="145">
        <f>IF(N961="základná",J961,0)</f>
        <v>0</v>
      </c>
      <c r="BF961" s="145">
        <f>IF(N961="znížená",J961,0)</f>
        <v>0</v>
      </c>
      <c r="BG961" s="145">
        <f>IF(N961="zákl. prenesená",J961,0)</f>
        <v>0</v>
      </c>
      <c r="BH961" s="145">
        <f>IF(N961="zníž. prenesená",J961,0)</f>
        <v>0</v>
      </c>
      <c r="BI961" s="145">
        <f>IF(N961="nulová",J961,0)</f>
        <v>0</v>
      </c>
      <c r="BJ961" s="14" t="s">
        <v>146</v>
      </c>
      <c r="BK961" s="145">
        <f>ROUND(I961*H961,2)</f>
        <v>0</v>
      </c>
      <c r="BL961" s="14" t="s">
        <v>145</v>
      </c>
      <c r="BM961" s="144" t="s">
        <v>1758</v>
      </c>
    </row>
    <row r="962" spans="1:65" s="2" customFormat="1" ht="16.5" customHeight="1">
      <c r="A962" s="26"/>
      <c r="B962" s="156"/>
      <c r="C962" s="163" t="s">
        <v>1759</v>
      </c>
      <c r="D962" s="163" t="s">
        <v>227</v>
      </c>
      <c r="E962" s="164" t="s">
        <v>1225</v>
      </c>
      <c r="F962" s="165" t="s">
        <v>1226</v>
      </c>
      <c r="G962" s="166" t="s">
        <v>323</v>
      </c>
      <c r="H962" s="167">
        <v>231</v>
      </c>
      <c r="I962" s="168"/>
      <c r="J962" s="168">
        <f>ROUND(I962*H962,2)</f>
        <v>0</v>
      </c>
      <c r="K962" s="146"/>
      <c r="L962" s="147"/>
      <c r="M962" s="148" t="s">
        <v>1</v>
      </c>
      <c r="N962" s="149" t="s">
        <v>35</v>
      </c>
      <c r="O962" s="142">
        <v>0</v>
      </c>
      <c r="P962" s="142">
        <f>O962*H962</f>
        <v>0</v>
      </c>
      <c r="Q962" s="142">
        <v>0</v>
      </c>
      <c r="R962" s="142">
        <f>Q962*H962</f>
        <v>0</v>
      </c>
      <c r="S962" s="142">
        <v>0</v>
      </c>
      <c r="T962" s="143">
        <f>S962*H962</f>
        <v>0</v>
      </c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R962" s="144" t="s">
        <v>168</v>
      </c>
      <c r="AT962" s="144" t="s">
        <v>227</v>
      </c>
      <c r="AU962" s="144" t="s">
        <v>146</v>
      </c>
      <c r="AY962" s="14" t="s">
        <v>136</v>
      </c>
      <c r="BE962" s="145">
        <f>IF(N962="základná",J962,0)</f>
        <v>0</v>
      </c>
      <c r="BF962" s="145">
        <f>IF(N962="znížená",J962,0)</f>
        <v>0</v>
      </c>
      <c r="BG962" s="145">
        <f>IF(N962="zákl. prenesená",J962,0)</f>
        <v>0</v>
      </c>
      <c r="BH962" s="145">
        <f>IF(N962="zníž. prenesená",J962,0)</f>
        <v>0</v>
      </c>
      <c r="BI962" s="145">
        <f>IF(N962="nulová",J962,0)</f>
        <v>0</v>
      </c>
      <c r="BJ962" s="14" t="s">
        <v>146</v>
      </c>
      <c r="BK962" s="145">
        <f>ROUND(I962*H962,2)</f>
        <v>0</v>
      </c>
      <c r="BL962" s="14" t="s">
        <v>145</v>
      </c>
      <c r="BM962" s="144" t="s">
        <v>1760</v>
      </c>
    </row>
    <row r="963" spans="1:65" s="12" customFormat="1" ht="23" customHeight="1">
      <c r="B963" s="169"/>
      <c r="C963" s="170"/>
      <c r="D963" s="171" t="s">
        <v>68</v>
      </c>
      <c r="E963" s="172" t="s">
        <v>958</v>
      </c>
      <c r="F963" s="172" t="s">
        <v>959</v>
      </c>
      <c r="G963" s="170"/>
      <c r="H963" s="170"/>
      <c r="I963" s="170"/>
      <c r="J963" s="173">
        <f>BK963</f>
        <v>0</v>
      </c>
      <c r="L963" s="127"/>
      <c r="M963" s="131"/>
      <c r="N963" s="132"/>
      <c r="O963" s="132"/>
      <c r="P963" s="133">
        <f>SUM(P964:P965)</f>
        <v>0</v>
      </c>
      <c r="Q963" s="132"/>
      <c r="R963" s="133">
        <f>SUM(R964:R965)</f>
        <v>0</v>
      </c>
      <c r="S963" s="132"/>
      <c r="T963" s="134">
        <f>SUM(T964:T965)</f>
        <v>0</v>
      </c>
      <c r="AR963" s="128" t="s">
        <v>77</v>
      </c>
      <c r="AT963" s="135" t="s">
        <v>68</v>
      </c>
      <c r="AU963" s="135" t="s">
        <v>77</v>
      </c>
      <c r="AY963" s="128" t="s">
        <v>136</v>
      </c>
      <c r="BK963" s="136">
        <f>SUM(BK964:BK965)</f>
        <v>0</v>
      </c>
    </row>
    <row r="964" spans="1:65" s="2" customFormat="1" ht="33" customHeight="1">
      <c r="A964" s="26"/>
      <c r="B964" s="156"/>
      <c r="C964" s="157" t="s">
        <v>1761</v>
      </c>
      <c r="D964" s="157" t="s">
        <v>141</v>
      </c>
      <c r="E964" s="158" t="s">
        <v>965</v>
      </c>
      <c r="F964" s="159" t="s">
        <v>966</v>
      </c>
      <c r="G964" s="160" t="s">
        <v>285</v>
      </c>
      <c r="H964" s="161">
        <v>204.65199999999999</v>
      </c>
      <c r="I964" s="162"/>
      <c r="J964" s="162">
        <f>ROUND(I964*H964,2)</f>
        <v>0</v>
      </c>
      <c r="K964" s="139"/>
      <c r="L964" s="27"/>
      <c r="M964" s="140" t="s">
        <v>1</v>
      </c>
      <c r="N964" s="141" t="s">
        <v>35</v>
      </c>
      <c r="O964" s="142">
        <v>0</v>
      </c>
      <c r="P964" s="142">
        <f>O964*H964</f>
        <v>0</v>
      </c>
      <c r="Q964" s="142">
        <v>0</v>
      </c>
      <c r="R964" s="142">
        <f>Q964*H964</f>
        <v>0</v>
      </c>
      <c r="S964" s="142">
        <v>0</v>
      </c>
      <c r="T964" s="143">
        <f>S964*H964</f>
        <v>0</v>
      </c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R964" s="144" t="s">
        <v>145</v>
      </c>
      <c r="AT964" s="144" t="s">
        <v>141</v>
      </c>
      <c r="AU964" s="144" t="s">
        <v>146</v>
      </c>
      <c r="AY964" s="14" t="s">
        <v>136</v>
      </c>
      <c r="BE964" s="145">
        <f>IF(N964="základná",J964,0)</f>
        <v>0</v>
      </c>
      <c r="BF964" s="145">
        <f>IF(N964="znížená",J964,0)</f>
        <v>0</v>
      </c>
      <c r="BG964" s="145">
        <f>IF(N964="zákl. prenesená",J964,0)</f>
        <v>0</v>
      </c>
      <c r="BH964" s="145">
        <f>IF(N964="zníž. prenesená",J964,0)</f>
        <v>0</v>
      </c>
      <c r="BI964" s="145">
        <f>IF(N964="nulová",J964,0)</f>
        <v>0</v>
      </c>
      <c r="BJ964" s="14" t="s">
        <v>146</v>
      </c>
      <c r="BK964" s="145">
        <f>ROUND(I964*H964,2)</f>
        <v>0</v>
      </c>
      <c r="BL964" s="14" t="s">
        <v>145</v>
      </c>
      <c r="BM964" s="144" t="s">
        <v>1762</v>
      </c>
    </row>
    <row r="965" spans="1:65" s="2" customFormat="1" ht="33" customHeight="1">
      <c r="A965" s="26"/>
      <c r="B965" s="156"/>
      <c r="C965" s="157" t="s">
        <v>1763</v>
      </c>
      <c r="D965" s="157" t="s">
        <v>141</v>
      </c>
      <c r="E965" s="158" t="s">
        <v>1239</v>
      </c>
      <c r="F965" s="159" t="s">
        <v>1240</v>
      </c>
      <c r="G965" s="160" t="s">
        <v>285</v>
      </c>
      <c r="H965" s="161">
        <v>204.65199999999999</v>
      </c>
      <c r="I965" s="162"/>
      <c r="J965" s="162">
        <f>ROUND(I965*H965,2)</f>
        <v>0</v>
      </c>
      <c r="K965" s="139"/>
      <c r="L965" s="27"/>
      <c r="M965" s="140" t="s">
        <v>1</v>
      </c>
      <c r="N965" s="141" t="s">
        <v>35</v>
      </c>
      <c r="O965" s="142">
        <v>0</v>
      </c>
      <c r="P965" s="142">
        <f>O965*H965</f>
        <v>0</v>
      </c>
      <c r="Q965" s="142">
        <v>0</v>
      </c>
      <c r="R965" s="142">
        <f>Q965*H965</f>
        <v>0</v>
      </c>
      <c r="S965" s="142">
        <v>0</v>
      </c>
      <c r="T965" s="143">
        <f>S965*H965</f>
        <v>0</v>
      </c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R965" s="144" t="s">
        <v>145</v>
      </c>
      <c r="AT965" s="144" t="s">
        <v>141</v>
      </c>
      <c r="AU965" s="144" t="s">
        <v>146</v>
      </c>
      <c r="AY965" s="14" t="s">
        <v>136</v>
      </c>
      <c r="BE965" s="145">
        <f>IF(N965="základná",J965,0)</f>
        <v>0</v>
      </c>
      <c r="BF965" s="145">
        <f>IF(N965="znížená",J965,0)</f>
        <v>0</v>
      </c>
      <c r="BG965" s="145">
        <f>IF(N965="zákl. prenesená",J965,0)</f>
        <v>0</v>
      </c>
      <c r="BH965" s="145">
        <f>IF(N965="zníž. prenesená",J965,0)</f>
        <v>0</v>
      </c>
      <c r="BI965" s="145">
        <f>IF(N965="nulová",J965,0)</f>
        <v>0</v>
      </c>
      <c r="BJ965" s="14" t="s">
        <v>146</v>
      </c>
      <c r="BK965" s="145">
        <f>ROUND(I965*H965,2)</f>
        <v>0</v>
      </c>
      <c r="BL965" s="14" t="s">
        <v>145</v>
      </c>
      <c r="BM965" s="144" t="s">
        <v>1764</v>
      </c>
    </row>
    <row r="966" spans="1:65" s="12" customFormat="1" ht="23" customHeight="1">
      <c r="B966" s="169"/>
      <c r="C966" s="170"/>
      <c r="D966" s="171" t="s">
        <v>68</v>
      </c>
      <c r="E966" s="172" t="s">
        <v>1139</v>
      </c>
      <c r="F966" s="172" t="s">
        <v>1140</v>
      </c>
      <c r="G966" s="170"/>
      <c r="H966" s="170"/>
      <c r="I966" s="170"/>
      <c r="J966" s="173">
        <f>BK966</f>
        <v>0</v>
      </c>
      <c r="L966" s="127"/>
      <c r="M966" s="131"/>
      <c r="N966" s="132"/>
      <c r="O966" s="132"/>
      <c r="P966" s="133">
        <f>SUM(P967:P968)</f>
        <v>0</v>
      </c>
      <c r="Q966" s="132"/>
      <c r="R966" s="133">
        <f>SUM(R967:R968)</f>
        <v>0</v>
      </c>
      <c r="S966" s="132"/>
      <c r="T966" s="134">
        <f>SUM(T967:T968)</f>
        <v>0</v>
      </c>
      <c r="AR966" s="128" t="s">
        <v>145</v>
      </c>
      <c r="AT966" s="135" t="s">
        <v>68</v>
      </c>
      <c r="AU966" s="135" t="s">
        <v>77</v>
      </c>
      <c r="AY966" s="128" t="s">
        <v>136</v>
      </c>
      <c r="BK966" s="136">
        <f>SUM(BK967:BK968)</f>
        <v>0</v>
      </c>
    </row>
    <row r="967" spans="1:65" s="2" customFormat="1" ht="16.5" customHeight="1">
      <c r="A967" s="26"/>
      <c r="B967" s="156"/>
      <c r="C967" s="163" t="s">
        <v>1765</v>
      </c>
      <c r="D967" s="163" t="s">
        <v>227</v>
      </c>
      <c r="E967" s="164" t="s">
        <v>1142</v>
      </c>
      <c r="F967" s="165" t="s">
        <v>1143</v>
      </c>
      <c r="G967" s="166" t="s">
        <v>1</v>
      </c>
      <c r="H967" s="167">
        <v>1</v>
      </c>
      <c r="I967" s="168"/>
      <c r="J967" s="168">
        <f>ROUND(I967*H967,2)</f>
        <v>0</v>
      </c>
      <c r="K967" s="146"/>
      <c r="L967" s="147"/>
      <c r="M967" s="148" t="s">
        <v>1</v>
      </c>
      <c r="N967" s="149" t="s">
        <v>35</v>
      </c>
      <c r="O967" s="142">
        <v>0</v>
      </c>
      <c r="P967" s="142">
        <f>O967*H967</f>
        <v>0</v>
      </c>
      <c r="Q967" s="142">
        <v>0</v>
      </c>
      <c r="R967" s="142">
        <f>Q967*H967</f>
        <v>0</v>
      </c>
      <c r="S967" s="142">
        <v>0</v>
      </c>
      <c r="T967" s="143">
        <f>S967*H967</f>
        <v>0</v>
      </c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R967" s="144" t="s">
        <v>168</v>
      </c>
      <c r="AT967" s="144" t="s">
        <v>227</v>
      </c>
      <c r="AU967" s="144" t="s">
        <v>146</v>
      </c>
      <c r="AY967" s="14" t="s">
        <v>136</v>
      </c>
      <c r="BE967" s="145">
        <f>IF(N967="základná",J967,0)</f>
        <v>0</v>
      </c>
      <c r="BF967" s="145">
        <f>IF(N967="znížená",J967,0)</f>
        <v>0</v>
      </c>
      <c r="BG967" s="145">
        <f>IF(N967="zákl. prenesená",J967,0)</f>
        <v>0</v>
      </c>
      <c r="BH967" s="145">
        <f>IF(N967="zníž. prenesená",J967,0)</f>
        <v>0</v>
      </c>
      <c r="BI967" s="145">
        <f>IF(N967="nulová",J967,0)</f>
        <v>0</v>
      </c>
      <c r="BJ967" s="14" t="s">
        <v>146</v>
      </c>
      <c r="BK967" s="145">
        <f>ROUND(I967*H967,2)</f>
        <v>0</v>
      </c>
      <c r="BL967" s="14" t="s">
        <v>145</v>
      </c>
      <c r="BM967" s="144" t="s">
        <v>1766</v>
      </c>
    </row>
    <row r="968" spans="1:65" s="2" customFormat="1" ht="16.5" customHeight="1">
      <c r="A968" s="26"/>
      <c r="B968" s="156"/>
      <c r="C968" s="163" t="s">
        <v>1767</v>
      </c>
      <c r="D968" s="163" t="s">
        <v>227</v>
      </c>
      <c r="E968" s="164" t="s">
        <v>1146</v>
      </c>
      <c r="F968" s="165" t="s">
        <v>1147</v>
      </c>
      <c r="G968" s="166" t="s">
        <v>1</v>
      </c>
      <c r="H968" s="167">
        <v>1</v>
      </c>
      <c r="I968" s="168"/>
      <c r="J968" s="168">
        <f>ROUND(I968*H968,2)</f>
        <v>0</v>
      </c>
      <c r="K968" s="146"/>
      <c r="L968" s="147"/>
      <c r="M968" s="148" t="s">
        <v>1</v>
      </c>
      <c r="N968" s="149" t="s">
        <v>35</v>
      </c>
      <c r="O968" s="142">
        <v>0</v>
      </c>
      <c r="P968" s="142">
        <f>O968*H968</f>
        <v>0</v>
      </c>
      <c r="Q968" s="142">
        <v>0</v>
      </c>
      <c r="R968" s="142">
        <f>Q968*H968</f>
        <v>0</v>
      </c>
      <c r="S968" s="142">
        <v>0</v>
      </c>
      <c r="T968" s="143">
        <f>S968*H968</f>
        <v>0</v>
      </c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R968" s="144" t="s">
        <v>168</v>
      </c>
      <c r="AT968" s="144" t="s">
        <v>227</v>
      </c>
      <c r="AU968" s="144" t="s">
        <v>146</v>
      </c>
      <c r="AY968" s="14" t="s">
        <v>136</v>
      </c>
      <c r="BE968" s="145">
        <f>IF(N968="základná",J968,0)</f>
        <v>0</v>
      </c>
      <c r="BF968" s="145">
        <f>IF(N968="znížená",J968,0)</f>
        <v>0</v>
      </c>
      <c r="BG968" s="145">
        <f>IF(N968="zákl. prenesená",J968,0)</f>
        <v>0</v>
      </c>
      <c r="BH968" s="145">
        <f>IF(N968="zníž. prenesená",J968,0)</f>
        <v>0</v>
      </c>
      <c r="BI968" s="145">
        <f>IF(N968="nulová",J968,0)</f>
        <v>0</v>
      </c>
      <c r="BJ968" s="14" t="s">
        <v>146</v>
      </c>
      <c r="BK968" s="145">
        <f>ROUND(I968*H968,2)</f>
        <v>0</v>
      </c>
      <c r="BL968" s="14" t="s">
        <v>145</v>
      </c>
      <c r="BM968" s="144" t="s">
        <v>1768</v>
      </c>
    </row>
    <row r="969" spans="1:65" s="12" customFormat="1" ht="26" customHeight="1">
      <c r="B969" s="169"/>
      <c r="C969" s="170"/>
      <c r="D969" s="171" t="s">
        <v>68</v>
      </c>
      <c r="E969" s="174" t="s">
        <v>1769</v>
      </c>
      <c r="F969" s="174" t="s">
        <v>1770</v>
      </c>
      <c r="G969" s="170"/>
      <c r="H969" s="170"/>
      <c r="I969" s="170"/>
      <c r="J969" s="175">
        <f>BK969</f>
        <v>0</v>
      </c>
      <c r="L969" s="127"/>
      <c r="M969" s="131"/>
      <c r="N969" s="132"/>
      <c r="O969" s="132"/>
      <c r="P969" s="133">
        <f>P970+P971+P972+P982+P989+P992+P1000</f>
        <v>0</v>
      </c>
      <c r="Q969" s="132"/>
      <c r="R969" s="133">
        <f>R970+R971+R972+R982+R989+R992+R1000</f>
        <v>0</v>
      </c>
      <c r="S969" s="132"/>
      <c r="T969" s="134">
        <f>T970+T971+T972+T982+T989+T992+T1000</f>
        <v>0</v>
      </c>
      <c r="AR969" s="128" t="s">
        <v>77</v>
      </c>
      <c r="AT969" s="135" t="s">
        <v>68</v>
      </c>
      <c r="AU969" s="135" t="s">
        <v>69</v>
      </c>
      <c r="AY969" s="128" t="s">
        <v>136</v>
      </c>
      <c r="BK969" s="136">
        <f>BK970+BK971+BK972+BK982+BK989+BK992+BK1000</f>
        <v>0</v>
      </c>
    </row>
    <row r="970" spans="1:65" s="12" customFormat="1" ht="23" customHeight="1">
      <c r="B970" s="169"/>
      <c r="C970" s="170"/>
      <c r="D970" s="171" t="s">
        <v>68</v>
      </c>
      <c r="E970" s="172" t="s">
        <v>227</v>
      </c>
      <c r="F970" s="172" t="s">
        <v>998</v>
      </c>
      <c r="G970" s="170"/>
      <c r="H970" s="170"/>
      <c r="I970" s="170"/>
      <c r="J970" s="173">
        <f>BK970</f>
        <v>0</v>
      </c>
      <c r="L970" s="127"/>
      <c r="M970" s="131"/>
      <c r="N970" s="132"/>
      <c r="O970" s="132"/>
      <c r="P970" s="133">
        <v>0</v>
      </c>
      <c r="Q970" s="132"/>
      <c r="R970" s="133">
        <v>0</v>
      </c>
      <c r="S970" s="132"/>
      <c r="T970" s="134">
        <v>0</v>
      </c>
      <c r="AR970" s="128" t="s">
        <v>151</v>
      </c>
      <c r="AT970" s="135" t="s">
        <v>68</v>
      </c>
      <c r="AU970" s="135" t="s">
        <v>77</v>
      </c>
      <c r="AY970" s="128" t="s">
        <v>136</v>
      </c>
      <c r="BK970" s="136">
        <v>0</v>
      </c>
    </row>
    <row r="971" spans="1:65" s="12" customFormat="1" ht="23" customHeight="1">
      <c r="B971" s="169"/>
      <c r="C971" s="170"/>
      <c r="D971" s="171" t="s">
        <v>68</v>
      </c>
      <c r="E971" s="172" t="s">
        <v>999</v>
      </c>
      <c r="F971" s="172" t="s">
        <v>1000</v>
      </c>
      <c r="G971" s="170"/>
      <c r="H971" s="170"/>
      <c r="I971" s="170"/>
      <c r="J971" s="173">
        <f>BK971</f>
        <v>0</v>
      </c>
      <c r="L971" s="127"/>
      <c r="M971" s="131"/>
      <c r="N971" s="132"/>
      <c r="O971" s="132"/>
      <c r="P971" s="133">
        <v>0</v>
      </c>
      <c r="Q971" s="132"/>
      <c r="R971" s="133">
        <v>0</v>
      </c>
      <c r="S971" s="132"/>
      <c r="T971" s="134">
        <v>0</v>
      </c>
      <c r="AR971" s="128" t="s">
        <v>77</v>
      </c>
      <c r="AT971" s="135" t="s">
        <v>68</v>
      </c>
      <c r="AU971" s="135" t="s">
        <v>77</v>
      </c>
      <c r="AY971" s="128" t="s">
        <v>136</v>
      </c>
      <c r="BK971" s="136">
        <v>0</v>
      </c>
    </row>
    <row r="972" spans="1:65" s="12" customFormat="1" ht="23" customHeight="1">
      <c r="B972" s="169"/>
      <c r="C972" s="170"/>
      <c r="D972" s="171" t="s">
        <v>68</v>
      </c>
      <c r="E972" s="172" t="s">
        <v>1248</v>
      </c>
      <c r="F972" s="172" t="s">
        <v>1249</v>
      </c>
      <c r="G972" s="170"/>
      <c r="H972" s="170"/>
      <c r="I972" s="170"/>
      <c r="J972" s="173">
        <f>BK972</f>
        <v>0</v>
      </c>
      <c r="L972" s="127"/>
      <c r="M972" s="131"/>
      <c r="N972" s="132"/>
      <c r="O972" s="132"/>
      <c r="P972" s="133">
        <f>SUM(P973:P981)</f>
        <v>0</v>
      </c>
      <c r="Q972" s="132"/>
      <c r="R972" s="133">
        <f>SUM(R973:R981)</f>
        <v>0</v>
      </c>
      <c r="S972" s="132"/>
      <c r="T972" s="134">
        <f>SUM(T973:T981)</f>
        <v>0</v>
      </c>
      <c r="AR972" s="128" t="s">
        <v>77</v>
      </c>
      <c r="AT972" s="135" t="s">
        <v>68</v>
      </c>
      <c r="AU972" s="135" t="s">
        <v>77</v>
      </c>
      <c r="AY972" s="128" t="s">
        <v>136</v>
      </c>
      <c r="BK972" s="136">
        <f>SUM(BK973:BK981)</f>
        <v>0</v>
      </c>
    </row>
    <row r="973" spans="1:65" s="2" customFormat="1" ht="24.25" customHeight="1">
      <c r="A973" s="26"/>
      <c r="B973" s="156"/>
      <c r="C973" s="157" t="s">
        <v>1771</v>
      </c>
      <c r="D973" s="157" t="s">
        <v>141</v>
      </c>
      <c r="E973" s="158" t="s">
        <v>1251</v>
      </c>
      <c r="F973" s="159" t="s">
        <v>1252</v>
      </c>
      <c r="G973" s="160" t="s">
        <v>1253</v>
      </c>
      <c r="H973" s="161">
        <v>0.45</v>
      </c>
      <c r="I973" s="162"/>
      <c r="J973" s="162">
        <f t="shared" ref="J973:J981" si="230">ROUND(I973*H973,2)</f>
        <v>0</v>
      </c>
      <c r="K973" s="139"/>
      <c r="L973" s="27"/>
      <c r="M973" s="140" t="s">
        <v>1</v>
      </c>
      <c r="N973" s="141" t="s">
        <v>35</v>
      </c>
      <c r="O973" s="142">
        <v>0</v>
      </c>
      <c r="P973" s="142">
        <f t="shared" ref="P973:P981" si="231">O973*H973</f>
        <v>0</v>
      </c>
      <c r="Q973" s="142">
        <v>0</v>
      </c>
      <c r="R973" s="142">
        <f t="shared" ref="R973:R981" si="232">Q973*H973</f>
        <v>0</v>
      </c>
      <c r="S973" s="142">
        <v>0</v>
      </c>
      <c r="T973" s="143">
        <f t="shared" ref="T973:T981" si="233">S973*H973</f>
        <v>0</v>
      </c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R973" s="144" t="s">
        <v>145</v>
      </c>
      <c r="AT973" s="144" t="s">
        <v>141</v>
      </c>
      <c r="AU973" s="144" t="s">
        <v>146</v>
      </c>
      <c r="AY973" s="14" t="s">
        <v>136</v>
      </c>
      <c r="BE973" s="145">
        <f t="shared" ref="BE973:BE981" si="234">IF(N973="základná",J973,0)</f>
        <v>0</v>
      </c>
      <c r="BF973" s="145">
        <f t="shared" ref="BF973:BF981" si="235">IF(N973="znížená",J973,0)</f>
        <v>0</v>
      </c>
      <c r="BG973" s="145">
        <f t="shared" ref="BG973:BG981" si="236">IF(N973="zákl. prenesená",J973,0)</f>
        <v>0</v>
      </c>
      <c r="BH973" s="145">
        <f t="shared" ref="BH973:BH981" si="237">IF(N973="zníž. prenesená",J973,0)</f>
        <v>0</v>
      </c>
      <c r="BI973" s="145">
        <f t="shared" ref="BI973:BI981" si="238">IF(N973="nulová",J973,0)</f>
        <v>0</v>
      </c>
      <c r="BJ973" s="14" t="s">
        <v>146</v>
      </c>
      <c r="BK973" s="145">
        <f t="shared" ref="BK973:BK981" si="239">ROUND(I973*H973,2)</f>
        <v>0</v>
      </c>
      <c r="BL973" s="14" t="s">
        <v>145</v>
      </c>
      <c r="BM973" s="144" t="s">
        <v>1772</v>
      </c>
    </row>
    <row r="974" spans="1:65" s="2" customFormat="1" ht="38" customHeight="1">
      <c r="A974" s="26"/>
      <c r="B974" s="156"/>
      <c r="C974" s="157" t="s">
        <v>1773</v>
      </c>
      <c r="D974" s="157" t="s">
        <v>141</v>
      </c>
      <c r="E974" s="158" t="s">
        <v>1256</v>
      </c>
      <c r="F974" s="159" t="s">
        <v>1257</v>
      </c>
      <c r="G974" s="160" t="s">
        <v>171</v>
      </c>
      <c r="H974" s="161">
        <v>370</v>
      </c>
      <c r="I974" s="162"/>
      <c r="J974" s="162">
        <f t="shared" si="230"/>
        <v>0</v>
      </c>
      <c r="K974" s="139"/>
      <c r="L974" s="27"/>
      <c r="M974" s="140" t="s">
        <v>1</v>
      </c>
      <c r="N974" s="141" t="s">
        <v>35</v>
      </c>
      <c r="O974" s="142">
        <v>0</v>
      </c>
      <c r="P974" s="142">
        <f t="shared" si="231"/>
        <v>0</v>
      </c>
      <c r="Q974" s="142">
        <v>0</v>
      </c>
      <c r="R974" s="142">
        <f t="shared" si="232"/>
        <v>0</v>
      </c>
      <c r="S974" s="142">
        <v>0</v>
      </c>
      <c r="T974" s="143">
        <f t="shared" si="233"/>
        <v>0</v>
      </c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R974" s="144" t="s">
        <v>145</v>
      </c>
      <c r="AT974" s="144" t="s">
        <v>141</v>
      </c>
      <c r="AU974" s="144" t="s">
        <v>146</v>
      </c>
      <c r="AY974" s="14" t="s">
        <v>136</v>
      </c>
      <c r="BE974" s="145">
        <f t="shared" si="234"/>
        <v>0</v>
      </c>
      <c r="BF974" s="145">
        <f t="shared" si="235"/>
        <v>0</v>
      </c>
      <c r="BG974" s="145">
        <f t="shared" si="236"/>
        <v>0</v>
      </c>
      <c r="BH974" s="145">
        <f t="shared" si="237"/>
        <v>0</v>
      </c>
      <c r="BI974" s="145">
        <f t="shared" si="238"/>
        <v>0</v>
      </c>
      <c r="BJ974" s="14" t="s">
        <v>146</v>
      </c>
      <c r="BK974" s="145">
        <f t="shared" si="239"/>
        <v>0</v>
      </c>
      <c r="BL974" s="14" t="s">
        <v>145</v>
      </c>
      <c r="BM974" s="144" t="s">
        <v>1774</v>
      </c>
    </row>
    <row r="975" spans="1:65" s="2" customFormat="1" ht="44.25" customHeight="1">
      <c r="A975" s="26"/>
      <c r="B975" s="156"/>
      <c r="C975" s="163" t="s">
        <v>1775</v>
      </c>
      <c r="D975" s="163" t="s">
        <v>227</v>
      </c>
      <c r="E975" s="164" t="s">
        <v>1260</v>
      </c>
      <c r="F975" s="165" t="s">
        <v>1261</v>
      </c>
      <c r="G975" s="166" t="s">
        <v>171</v>
      </c>
      <c r="H975" s="167">
        <v>50</v>
      </c>
      <c r="I975" s="168"/>
      <c r="J975" s="168">
        <f t="shared" si="230"/>
        <v>0</v>
      </c>
      <c r="K975" s="146"/>
      <c r="L975" s="147"/>
      <c r="M975" s="148" t="s">
        <v>1</v>
      </c>
      <c r="N975" s="149" t="s">
        <v>35</v>
      </c>
      <c r="O975" s="142">
        <v>0</v>
      </c>
      <c r="P975" s="142">
        <f t="shared" si="231"/>
        <v>0</v>
      </c>
      <c r="Q975" s="142">
        <v>0</v>
      </c>
      <c r="R975" s="142">
        <f t="shared" si="232"/>
        <v>0</v>
      </c>
      <c r="S975" s="142">
        <v>0</v>
      </c>
      <c r="T975" s="143">
        <f t="shared" si="233"/>
        <v>0</v>
      </c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R975" s="144" t="s">
        <v>168</v>
      </c>
      <c r="AT975" s="144" t="s">
        <v>227</v>
      </c>
      <c r="AU975" s="144" t="s">
        <v>146</v>
      </c>
      <c r="AY975" s="14" t="s">
        <v>136</v>
      </c>
      <c r="BE975" s="145">
        <f t="shared" si="234"/>
        <v>0</v>
      </c>
      <c r="BF975" s="145">
        <f t="shared" si="235"/>
        <v>0</v>
      </c>
      <c r="BG975" s="145">
        <f t="shared" si="236"/>
        <v>0</v>
      </c>
      <c r="BH975" s="145">
        <f t="shared" si="237"/>
        <v>0</v>
      </c>
      <c r="BI975" s="145">
        <f t="shared" si="238"/>
        <v>0</v>
      </c>
      <c r="BJ975" s="14" t="s">
        <v>146</v>
      </c>
      <c r="BK975" s="145">
        <f t="shared" si="239"/>
        <v>0</v>
      </c>
      <c r="BL975" s="14" t="s">
        <v>145</v>
      </c>
      <c r="BM975" s="144" t="s">
        <v>1776</v>
      </c>
    </row>
    <row r="976" spans="1:65" s="2" customFormat="1" ht="33" customHeight="1">
      <c r="A976" s="26"/>
      <c r="B976" s="156"/>
      <c r="C976" s="163" t="s">
        <v>1777</v>
      </c>
      <c r="D976" s="163" t="s">
        <v>227</v>
      </c>
      <c r="E976" s="164" t="s">
        <v>1264</v>
      </c>
      <c r="F976" s="165" t="s">
        <v>1265</v>
      </c>
      <c r="G976" s="166" t="s">
        <v>1266</v>
      </c>
      <c r="H976" s="167">
        <v>6</v>
      </c>
      <c r="I976" s="168"/>
      <c r="J976" s="168">
        <f t="shared" si="230"/>
        <v>0</v>
      </c>
      <c r="K976" s="146"/>
      <c r="L976" s="147"/>
      <c r="M976" s="148" t="s">
        <v>1</v>
      </c>
      <c r="N976" s="149" t="s">
        <v>35</v>
      </c>
      <c r="O976" s="142">
        <v>0</v>
      </c>
      <c r="P976" s="142">
        <f t="shared" si="231"/>
        <v>0</v>
      </c>
      <c r="Q976" s="142">
        <v>0</v>
      </c>
      <c r="R976" s="142">
        <f t="shared" si="232"/>
        <v>0</v>
      </c>
      <c r="S976" s="142">
        <v>0</v>
      </c>
      <c r="T976" s="143">
        <f t="shared" si="233"/>
        <v>0</v>
      </c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R976" s="144" t="s">
        <v>168</v>
      </c>
      <c r="AT976" s="144" t="s">
        <v>227</v>
      </c>
      <c r="AU976" s="144" t="s">
        <v>146</v>
      </c>
      <c r="AY976" s="14" t="s">
        <v>136</v>
      </c>
      <c r="BE976" s="145">
        <f t="shared" si="234"/>
        <v>0</v>
      </c>
      <c r="BF976" s="145">
        <f t="shared" si="235"/>
        <v>0</v>
      </c>
      <c r="BG976" s="145">
        <f t="shared" si="236"/>
        <v>0</v>
      </c>
      <c r="BH976" s="145">
        <f t="shared" si="237"/>
        <v>0</v>
      </c>
      <c r="BI976" s="145">
        <f t="shared" si="238"/>
        <v>0</v>
      </c>
      <c r="BJ976" s="14" t="s">
        <v>146</v>
      </c>
      <c r="BK976" s="145">
        <f t="shared" si="239"/>
        <v>0</v>
      </c>
      <c r="BL976" s="14" t="s">
        <v>145</v>
      </c>
      <c r="BM976" s="144" t="s">
        <v>1778</v>
      </c>
    </row>
    <row r="977" spans="1:65" s="2" customFormat="1" ht="21.75" customHeight="1">
      <c r="A977" s="26"/>
      <c r="B977" s="156"/>
      <c r="C977" s="157" t="s">
        <v>1779</v>
      </c>
      <c r="D977" s="157" t="s">
        <v>141</v>
      </c>
      <c r="E977" s="158" t="s">
        <v>1269</v>
      </c>
      <c r="F977" s="159" t="s">
        <v>1270</v>
      </c>
      <c r="G977" s="160" t="s">
        <v>1</v>
      </c>
      <c r="H977" s="161"/>
      <c r="I977" s="162"/>
      <c r="J977" s="162"/>
      <c r="K977" s="139"/>
      <c r="L977" s="27"/>
      <c r="M977" s="140" t="s">
        <v>1</v>
      </c>
      <c r="N977" s="141" t="s">
        <v>35</v>
      </c>
      <c r="O977" s="142">
        <v>0</v>
      </c>
      <c r="P977" s="142">
        <f t="shared" si="231"/>
        <v>0</v>
      </c>
      <c r="Q977" s="142">
        <v>0</v>
      </c>
      <c r="R977" s="142">
        <f t="shared" si="232"/>
        <v>0</v>
      </c>
      <c r="S977" s="142">
        <v>0</v>
      </c>
      <c r="T977" s="143">
        <f t="shared" si="233"/>
        <v>0</v>
      </c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R977" s="144" t="s">
        <v>145</v>
      </c>
      <c r="AT977" s="144" t="s">
        <v>141</v>
      </c>
      <c r="AU977" s="144" t="s">
        <v>146</v>
      </c>
      <c r="AY977" s="14" t="s">
        <v>136</v>
      </c>
      <c r="BE977" s="145">
        <f t="shared" si="234"/>
        <v>0</v>
      </c>
      <c r="BF977" s="145">
        <f t="shared" si="235"/>
        <v>0</v>
      </c>
      <c r="BG977" s="145">
        <f t="shared" si="236"/>
        <v>0</v>
      </c>
      <c r="BH977" s="145">
        <f t="shared" si="237"/>
        <v>0</v>
      </c>
      <c r="BI977" s="145">
        <f t="shared" si="238"/>
        <v>0</v>
      </c>
      <c r="BJ977" s="14" t="s">
        <v>146</v>
      </c>
      <c r="BK977" s="145">
        <f t="shared" si="239"/>
        <v>0</v>
      </c>
      <c r="BL977" s="14" t="s">
        <v>145</v>
      </c>
      <c r="BM977" s="144" t="s">
        <v>1780</v>
      </c>
    </row>
    <row r="978" spans="1:65" s="2" customFormat="1" ht="62.75" customHeight="1">
      <c r="A978" s="26"/>
      <c r="B978" s="156"/>
      <c r="C978" s="157" t="s">
        <v>1781</v>
      </c>
      <c r="D978" s="157" t="s">
        <v>141</v>
      </c>
      <c r="E978" s="158" t="s">
        <v>1273</v>
      </c>
      <c r="F978" s="159" t="s">
        <v>1274</v>
      </c>
      <c r="G978" s="160" t="s">
        <v>323</v>
      </c>
      <c r="H978" s="161">
        <v>8</v>
      </c>
      <c r="I978" s="162"/>
      <c r="J978" s="162">
        <f t="shared" si="230"/>
        <v>0</v>
      </c>
      <c r="K978" s="139"/>
      <c r="L978" s="27"/>
      <c r="M978" s="140" t="s">
        <v>1</v>
      </c>
      <c r="N978" s="141" t="s">
        <v>35</v>
      </c>
      <c r="O978" s="142">
        <v>0</v>
      </c>
      <c r="P978" s="142">
        <f t="shared" si="231"/>
        <v>0</v>
      </c>
      <c r="Q978" s="142">
        <v>0</v>
      </c>
      <c r="R978" s="142">
        <f t="shared" si="232"/>
        <v>0</v>
      </c>
      <c r="S978" s="142">
        <v>0</v>
      </c>
      <c r="T978" s="143">
        <f t="shared" si="233"/>
        <v>0</v>
      </c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R978" s="144" t="s">
        <v>145</v>
      </c>
      <c r="AT978" s="144" t="s">
        <v>141</v>
      </c>
      <c r="AU978" s="144" t="s">
        <v>146</v>
      </c>
      <c r="AY978" s="14" t="s">
        <v>136</v>
      </c>
      <c r="BE978" s="145">
        <f t="shared" si="234"/>
        <v>0</v>
      </c>
      <c r="BF978" s="145">
        <f t="shared" si="235"/>
        <v>0</v>
      </c>
      <c r="BG978" s="145">
        <f t="shared" si="236"/>
        <v>0</v>
      </c>
      <c r="BH978" s="145">
        <f t="shared" si="237"/>
        <v>0</v>
      </c>
      <c r="BI978" s="145">
        <f t="shared" si="238"/>
        <v>0</v>
      </c>
      <c r="BJ978" s="14" t="s">
        <v>146</v>
      </c>
      <c r="BK978" s="145">
        <f t="shared" si="239"/>
        <v>0</v>
      </c>
      <c r="BL978" s="14" t="s">
        <v>145</v>
      </c>
      <c r="BM978" s="144" t="s">
        <v>1782</v>
      </c>
    </row>
    <row r="979" spans="1:65" s="2" customFormat="1" ht="38" customHeight="1">
      <c r="A979" s="26"/>
      <c r="B979" s="156"/>
      <c r="C979" s="163" t="s">
        <v>1783</v>
      </c>
      <c r="D979" s="163" t="s">
        <v>227</v>
      </c>
      <c r="E979" s="164" t="s">
        <v>1277</v>
      </c>
      <c r="F979" s="165" t="s">
        <v>1278</v>
      </c>
      <c r="G979" s="166" t="s">
        <v>323</v>
      </c>
      <c r="H979" s="167">
        <v>8</v>
      </c>
      <c r="I979" s="168"/>
      <c r="J979" s="168">
        <f t="shared" si="230"/>
        <v>0</v>
      </c>
      <c r="K979" s="146"/>
      <c r="L979" s="147"/>
      <c r="M979" s="148" t="s">
        <v>1</v>
      </c>
      <c r="N979" s="149" t="s">
        <v>35</v>
      </c>
      <c r="O979" s="142">
        <v>0</v>
      </c>
      <c r="P979" s="142">
        <f t="shared" si="231"/>
        <v>0</v>
      </c>
      <c r="Q979" s="142">
        <v>0</v>
      </c>
      <c r="R979" s="142">
        <f t="shared" si="232"/>
        <v>0</v>
      </c>
      <c r="S979" s="142">
        <v>0</v>
      </c>
      <c r="T979" s="143">
        <f t="shared" si="233"/>
        <v>0</v>
      </c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R979" s="144" t="s">
        <v>168</v>
      </c>
      <c r="AT979" s="144" t="s">
        <v>227</v>
      </c>
      <c r="AU979" s="144" t="s">
        <v>146</v>
      </c>
      <c r="AY979" s="14" t="s">
        <v>136</v>
      </c>
      <c r="BE979" s="145">
        <f t="shared" si="234"/>
        <v>0</v>
      </c>
      <c r="BF979" s="145">
        <f t="shared" si="235"/>
        <v>0</v>
      </c>
      <c r="BG979" s="145">
        <f t="shared" si="236"/>
        <v>0</v>
      </c>
      <c r="BH979" s="145">
        <f t="shared" si="237"/>
        <v>0</v>
      </c>
      <c r="BI979" s="145">
        <f t="shared" si="238"/>
        <v>0</v>
      </c>
      <c r="BJ979" s="14" t="s">
        <v>146</v>
      </c>
      <c r="BK979" s="145">
        <f t="shared" si="239"/>
        <v>0</v>
      </c>
      <c r="BL979" s="14" t="s">
        <v>145</v>
      </c>
      <c r="BM979" s="144" t="s">
        <v>1784</v>
      </c>
    </row>
    <row r="980" spans="1:65" s="2" customFormat="1" ht="38" customHeight="1">
      <c r="A980" s="26"/>
      <c r="B980" s="156"/>
      <c r="C980" s="163" t="s">
        <v>1785</v>
      </c>
      <c r="D980" s="163" t="s">
        <v>227</v>
      </c>
      <c r="E980" s="164" t="s">
        <v>1285</v>
      </c>
      <c r="F980" s="165" t="s">
        <v>1286</v>
      </c>
      <c r="G980" s="166" t="s">
        <v>323</v>
      </c>
      <c r="H980" s="167">
        <v>1</v>
      </c>
      <c r="I980" s="168"/>
      <c r="J980" s="168">
        <f t="shared" si="230"/>
        <v>0</v>
      </c>
      <c r="K980" s="146"/>
      <c r="L980" s="147"/>
      <c r="M980" s="148" t="s">
        <v>1</v>
      </c>
      <c r="N980" s="149" t="s">
        <v>35</v>
      </c>
      <c r="O980" s="142">
        <v>0</v>
      </c>
      <c r="P980" s="142">
        <f t="shared" si="231"/>
        <v>0</v>
      </c>
      <c r="Q980" s="142">
        <v>0</v>
      </c>
      <c r="R980" s="142">
        <f t="shared" si="232"/>
        <v>0</v>
      </c>
      <c r="S980" s="142">
        <v>0</v>
      </c>
      <c r="T980" s="143">
        <f t="shared" si="233"/>
        <v>0</v>
      </c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R980" s="144" t="s">
        <v>168</v>
      </c>
      <c r="AT980" s="144" t="s">
        <v>227</v>
      </c>
      <c r="AU980" s="144" t="s">
        <v>146</v>
      </c>
      <c r="AY980" s="14" t="s">
        <v>136</v>
      </c>
      <c r="BE980" s="145">
        <f t="shared" si="234"/>
        <v>0</v>
      </c>
      <c r="BF980" s="145">
        <f t="shared" si="235"/>
        <v>0</v>
      </c>
      <c r="BG980" s="145">
        <f t="shared" si="236"/>
        <v>0</v>
      </c>
      <c r="BH980" s="145">
        <f t="shared" si="237"/>
        <v>0</v>
      </c>
      <c r="BI980" s="145">
        <f t="shared" si="238"/>
        <v>0</v>
      </c>
      <c r="BJ980" s="14" t="s">
        <v>146</v>
      </c>
      <c r="BK980" s="145">
        <f t="shared" si="239"/>
        <v>0</v>
      </c>
      <c r="BL980" s="14" t="s">
        <v>145</v>
      </c>
      <c r="BM980" s="144" t="s">
        <v>1786</v>
      </c>
    </row>
    <row r="981" spans="1:65" s="2" customFormat="1" ht="38" customHeight="1">
      <c r="A981" s="26"/>
      <c r="B981" s="156"/>
      <c r="C981" s="163" t="s">
        <v>1787</v>
      </c>
      <c r="D981" s="163" t="s">
        <v>227</v>
      </c>
      <c r="E981" s="164" t="s">
        <v>1788</v>
      </c>
      <c r="F981" s="165" t="s">
        <v>1789</v>
      </c>
      <c r="G981" s="166" t="s">
        <v>323</v>
      </c>
      <c r="H981" s="167">
        <v>1</v>
      </c>
      <c r="I981" s="168"/>
      <c r="J981" s="168">
        <f t="shared" si="230"/>
        <v>0</v>
      </c>
      <c r="K981" s="146"/>
      <c r="L981" s="147"/>
      <c r="M981" s="148" t="s">
        <v>1</v>
      </c>
      <c r="N981" s="149" t="s">
        <v>35</v>
      </c>
      <c r="O981" s="142">
        <v>0</v>
      </c>
      <c r="P981" s="142">
        <f t="shared" si="231"/>
        <v>0</v>
      </c>
      <c r="Q981" s="142">
        <v>0</v>
      </c>
      <c r="R981" s="142">
        <f t="shared" si="232"/>
        <v>0</v>
      </c>
      <c r="S981" s="142">
        <v>0</v>
      </c>
      <c r="T981" s="143">
        <f t="shared" si="233"/>
        <v>0</v>
      </c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R981" s="144" t="s">
        <v>168</v>
      </c>
      <c r="AT981" s="144" t="s">
        <v>227</v>
      </c>
      <c r="AU981" s="144" t="s">
        <v>146</v>
      </c>
      <c r="AY981" s="14" t="s">
        <v>136</v>
      </c>
      <c r="BE981" s="145">
        <f t="shared" si="234"/>
        <v>0</v>
      </c>
      <c r="BF981" s="145">
        <f t="shared" si="235"/>
        <v>0</v>
      </c>
      <c r="BG981" s="145">
        <f t="shared" si="236"/>
        <v>0</v>
      </c>
      <c r="BH981" s="145">
        <f t="shared" si="237"/>
        <v>0</v>
      </c>
      <c r="BI981" s="145">
        <f t="shared" si="238"/>
        <v>0</v>
      </c>
      <c r="BJ981" s="14" t="s">
        <v>146</v>
      </c>
      <c r="BK981" s="145">
        <f t="shared" si="239"/>
        <v>0</v>
      </c>
      <c r="BL981" s="14" t="s">
        <v>145</v>
      </c>
      <c r="BM981" s="144" t="s">
        <v>1790</v>
      </c>
    </row>
    <row r="982" spans="1:65" s="12" customFormat="1" ht="23" customHeight="1">
      <c r="B982" s="169"/>
      <c r="C982" s="170"/>
      <c r="D982" s="171" t="s">
        <v>68</v>
      </c>
      <c r="E982" s="172" t="s">
        <v>1365</v>
      </c>
      <c r="F982" s="172" t="s">
        <v>1290</v>
      </c>
      <c r="G982" s="170"/>
      <c r="H982" s="170"/>
      <c r="I982" s="170"/>
      <c r="J982" s="173">
        <f>BK982</f>
        <v>0</v>
      </c>
      <c r="L982" s="127"/>
      <c r="M982" s="131"/>
      <c r="N982" s="132"/>
      <c r="O982" s="132"/>
      <c r="P982" s="133">
        <f>SUM(P983:P988)</f>
        <v>0</v>
      </c>
      <c r="Q982" s="132"/>
      <c r="R982" s="133">
        <f>SUM(R983:R988)</f>
        <v>0</v>
      </c>
      <c r="S982" s="132"/>
      <c r="T982" s="134">
        <f>SUM(T983:T988)</f>
        <v>0</v>
      </c>
      <c r="AR982" s="128" t="s">
        <v>77</v>
      </c>
      <c r="AT982" s="135" t="s">
        <v>68</v>
      </c>
      <c r="AU982" s="135" t="s">
        <v>77</v>
      </c>
      <c r="AY982" s="128" t="s">
        <v>136</v>
      </c>
      <c r="BK982" s="136">
        <f>SUM(BK983:BK988)</f>
        <v>0</v>
      </c>
    </row>
    <row r="983" spans="1:65" s="2" customFormat="1" ht="33" customHeight="1">
      <c r="A983" s="26"/>
      <c r="B983" s="156"/>
      <c r="C983" s="163" t="s">
        <v>1791</v>
      </c>
      <c r="D983" s="163" t="s">
        <v>227</v>
      </c>
      <c r="E983" s="164" t="s">
        <v>1293</v>
      </c>
      <c r="F983" s="165" t="s">
        <v>1294</v>
      </c>
      <c r="G983" s="166" t="s">
        <v>171</v>
      </c>
      <c r="H983" s="167">
        <v>60</v>
      </c>
      <c r="I983" s="168"/>
      <c r="J983" s="168">
        <f t="shared" ref="J983:J988" si="240">ROUND(I983*H983,2)</f>
        <v>0</v>
      </c>
      <c r="K983" s="146"/>
      <c r="L983" s="147"/>
      <c r="M983" s="148" t="s">
        <v>1</v>
      </c>
      <c r="N983" s="149" t="s">
        <v>35</v>
      </c>
      <c r="O983" s="142">
        <v>0</v>
      </c>
      <c r="P983" s="142">
        <f t="shared" ref="P983:P988" si="241">O983*H983</f>
        <v>0</v>
      </c>
      <c r="Q983" s="142">
        <v>0</v>
      </c>
      <c r="R983" s="142">
        <f t="shared" ref="R983:R988" si="242">Q983*H983</f>
        <v>0</v>
      </c>
      <c r="S983" s="142">
        <v>0</v>
      </c>
      <c r="T983" s="143">
        <f t="shared" ref="T983:T988" si="243">S983*H983</f>
        <v>0</v>
      </c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R983" s="144" t="s">
        <v>168</v>
      </c>
      <c r="AT983" s="144" t="s">
        <v>227</v>
      </c>
      <c r="AU983" s="144" t="s">
        <v>146</v>
      </c>
      <c r="AY983" s="14" t="s">
        <v>136</v>
      </c>
      <c r="BE983" s="145">
        <f t="shared" ref="BE983:BE988" si="244">IF(N983="základná",J983,0)</f>
        <v>0</v>
      </c>
      <c r="BF983" s="145">
        <f t="shared" ref="BF983:BF988" si="245">IF(N983="znížená",J983,0)</f>
        <v>0</v>
      </c>
      <c r="BG983" s="145">
        <f t="shared" ref="BG983:BG988" si="246">IF(N983="zákl. prenesená",J983,0)</f>
        <v>0</v>
      </c>
      <c r="BH983" s="145">
        <f t="shared" ref="BH983:BH988" si="247">IF(N983="zníž. prenesená",J983,0)</f>
        <v>0</v>
      </c>
      <c r="BI983" s="145">
        <f t="shared" ref="BI983:BI988" si="248">IF(N983="nulová",J983,0)</f>
        <v>0</v>
      </c>
      <c r="BJ983" s="14" t="s">
        <v>146</v>
      </c>
      <c r="BK983" s="145">
        <f t="shared" ref="BK983:BK988" si="249">ROUND(I983*H983,2)</f>
        <v>0</v>
      </c>
      <c r="BL983" s="14" t="s">
        <v>145</v>
      </c>
      <c r="BM983" s="144" t="s">
        <v>1792</v>
      </c>
    </row>
    <row r="984" spans="1:65" s="2" customFormat="1" ht="33" customHeight="1">
      <c r="A984" s="26"/>
      <c r="B984" s="156"/>
      <c r="C984" s="163" t="s">
        <v>1793</v>
      </c>
      <c r="D984" s="163" t="s">
        <v>227</v>
      </c>
      <c r="E984" s="164" t="s">
        <v>1297</v>
      </c>
      <c r="F984" s="165" t="s">
        <v>1298</v>
      </c>
      <c r="G984" s="166" t="s">
        <v>171</v>
      </c>
      <c r="H984" s="167">
        <v>70</v>
      </c>
      <c r="I984" s="168"/>
      <c r="J984" s="168">
        <f t="shared" si="240"/>
        <v>0</v>
      </c>
      <c r="K984" s="146"/>
      <c r="L984" s="147"/>
      <c r="M984" s="148" t="s">
        <v>1</v>
      </c>
      <c r="N984" s="149" t="s">
        <v>35</v>
      </c>
      <c r="O984" s="142">
        <v>0</v>
      </c>
      <c r="P984" s="142">
        <f t="shared" si="241"/>
        <v>0</v>
      </c>
      <c r="Q984" s="142">
        <v>0</v>
      </c>
      <c r="R984" s="142">
        <f t="shared" si="242"/>
        <v>0</v>
      </c>
      <c r="S984" s="142">
        <v>0</v>
      </c>
      <c r="T984" s="143">
        <f t="shared" si="243"/>
        <v>0</v>
      </c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R984" s="144" t="s">
        <v>168</v>
      </c>
      <c r="AT984" s="144" t="s">
        <v>227</v>
      </c>
      <c r="AU984" s="144" t="s">
        <v>146</v>
      </c>
      <c r="AY984" s="14" t="s">
        <v>136</v>
      </c>
      <c r="BE984" s="145">
        <f t="shared" si="244"/>
        <v>0</v>
      </c>
      <c r="BF984" s="145">
        <f t="shared" si="245"/>
        <v>0</v>
      </c>
      <c r="BG984" s="145">
        <f t="shared" si="246"/>
        <v>0</v>
      </c>
      <c r="BH984" s="145">
        <f t="shared" si="247"/>
        <v>0</v>
      </c>
      <c r="BI984" s="145">
        <f t="shared" si="248"/>
        <v>0</v>
      </c>
      <c r="BJ984" s="14" t="s">
        <v>146</v>
      </c>
      <c r="BK984" s="145">
        <f t="shared" si="249"/>
        <v>0</v>
      </c>
      <c r="BL984" s="14" t="s">
        <v>145</v>
      </c>
      <c r="BM984" s="144" t="s">
        <v>1794</v>
      </c>
    </row>
    <row r="985" spans="1:65" s="2" customFormat="1" ht="33" customHeight="1">
      <c r="A985" s="26"/>
      <c r="B985" s="156"/>
      <c r="C985" s="163" t="s">
        <v>1795</v>
      </c>
      <c r="D985" s="163" t="s">
        <v>227</v>
      </c>
      <c r="E985" s="164" t="s">
        <v>1301</v>
      </c>
      <c r="F985" s="165" t="s">
        <v>1302</v>
      </c>
      <c r="G985" s="166" t="s">
        <v>171</v>
      </c>
      <c r="H985" s="167">
        <v>10</v>
      </c>
      <c r="I985" s="168"/>
      <c r="J985" s="168">
        <f t="shared" si="240"/>
        <v>0</v>
      </c>
      <c r="K985" s="146"/>
      <c r="L985" s="147"/>
      <c r="M985" s="148" t="s">
        <v>1</v>
      </c>
      <c r="N985" s="149" t="s">
        <v>35</v>
      </c>
      <c r="O985" s="142">
        <v>0</v>
      </c>
      <c r="P985" s="142">
        <f t="shared" si="241"/>
        <v>0</v>
      </c>
      <c r="Q985" s="142">
        <v>0</v>
      </c>
      <c r="R985" s="142">
        <f t="shared" si="242"/>
        <v>0</v>
      </c>
      <c r="S985" s="142">
        <v>0</v>
      </c>
      <c r="T985" s="143">
        <f t="shared" si="243"/>
        <v>0</v>
      </c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R985" s="144" t="s">
        <v>168</v>
      </c>
      <c r="AT985" s="144" t="s">
        <v>227</v>
      </c>
      <c r="AU985" s="144" t="s">
        <v>146</v>
      </c>
      <c r="AY985" s="14" t="s">
        <v>136</v>
      </c>
      <c r="BE985" s="145">
        <f t="shared" si="244"/>
        <v>0</v>
      </c>
      <c r="BF985" s="145">
        <f t="shared" si="245"/>
        <v>0</v>
      </c>
      <c r="BG985" s="145">
        <f t="shared" si="246"/>
        <v>0</v>
      </c>
      <c r="BH985" s="145">
        <f t="shared" si="247"/>
        <v>0</v>
      </c>
      <c r="BI985" s="145">
        <f t="shared" si="248"/>
        <v>0</v>
      </c>
      <c r="BJ985" s="14" t="s">
        <v>146</v>
      </c>
      <c r="BK985" s="145">
        <f t="shared" si="249"/>
        <v>0</v>
      </c>
      <c r="BL985" s="14" t="s">
        <v>145</v>
      </c>
      <c r="BM985" s="144" t="s">
        <v>1796</v>
      </c>
    </row>
    <row r="986" spans="1:65" s="2" customFormat="1" ht="38" customHeight="1">
      <c r="A986" s="26"/>
      <c r="B986" s="156"/>
      <c r="C986" s="163" t="s">
        <v>1797</v>
      </c>
      <c r="D986" s="163" t="s">
        <v>227</v>
      </c>
      <c r="E986" s="164" t="s">
        <v>1305</v>
      </c>
      <c r="F986" s="165" t="s">
        <v>1306</v>
      </c>
      <c r="G986" s="166" t="s">
        <v>171</v>
      </c>
      <c r="H986" s="167">
        <v>400</v>
      </c>
      <c r="I986" s="168"/>
      <c r="J986" s="168">
        <f t="shared" si="240"/>
        <v>0</v>
      </c>
      <c r="K986" s="146"/>
      <c r="L986" s="147"/>
      <c r="M986" s="148" t="s">
        <v>1</v>
      </c>
      <c r="N986" s="149" t="s">
        <v>35</v>
      </c>
      <c r="O986" s="142">
        <v>0</v>
      </c>
      <c r="P986" s="142">
        <f t="shared" si="241"/>
        <v>0</v>
      </c>
      <c r="Q986" s="142">
        <v>0</v>
      </c>
      <c r="R986" s="142">
        <f t="shared" si="242"/>
        <v>0</v>
      </c>
      <c r="S986" s="142">
        <v>0</v>
      </c>
      <c r="T986" s="143">
        <f t="shared" si="243"/>
        <v>0</v>
      </c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R986" s="144" t="s">
        <v>168</v>
      </c>
      <c r="AT986" s="144" t="s">
        <v>227</v>
      </c>
      <c r="AU986" s="144" t="s">
        <v>146</v>
      </c>
      <c r="AY986" s="14" t="s">
        <v>136</v>
      </c>
      <c r="BE986" s="145">
        <f t="shared" si="244"/>
        <v>0</v>
      </c>
      <c r="BF986" s="145">
        <f t="shared" si="245"/>
        <v>0</v>
      </c>
      <c r="BG986" s="145">
        <f t="shared" si="246"/>
        <v>0</v>
      </c>
      <c r="BH986" s="145">
        <f t="shared" si="247"/>
        <v>0</v>
      </c>
      <c r="BI986" s="145">
        <f t="shared" si="248"/>
        <v>0</v>
      </c>
      <c r="BJ986" s="14" t="s">
        <v>146</v>
      </c>
      <c r="BK986" s="145">
        <f t="shared" si="249"/>
        <v>0</v>
      </c>
      <c r="BL986" s="14" t="s">
        <v>145</v>
      </c>
      <c r="BM986" s="144" t="s">
        <v>1798</v>
      </c>
    </row>
    <row r="987" spans="1:65" s="2" customFormat="1" ht="16.5" customHeight="1">
      <c r="A987" s="26"/>
      <c r="B987" s="156"/>
      <c r="C987" s="163" t="s">
        <v>1799</v>
      </c>
      <c r="D987" s="163" t="s">
        <v>227</v>
      </c>
      <c r="E987" s="164" t="s">
        <v>1309</v>
      </c>
      <c r="F987" s="165" t="s">
        <v>1310</v>
      </c>
      <c r="G987" s="166" t="s">
        <v>171</v>
      </c>
      <c r="H987" s="167">
        <v>80</v>
      </c>
      <c r="I987" s="168"/>
      <c r="J987" s="168">
        <f t="shared" si="240"/>
        <v>0</v>
      </c>
      <c r="K987" s="146"/>
      <c r="L987" s="147"/>
      <c r="M987" s="148" t="s">
        <v>1</v>
      </c>
      <c r="N987" s="149" t="s">
        <v>35</v>
      </c>
      <c r="O987" s="142">
        <v>0</v>
      </c>
      <c r="P987" s="142">
        <f t="shared" si="241"/>
        <v>0</v>
      </c>
      <c r="Q987" s="142">
        <v>0</v>
      </c>
      <c r="R987" s="142">
        <f t="shared" si="242"/>
        <v>0</v>
      </c>
      <c r="S987" s="142">
        <v>0</v>
      </c>
      <c r="T987" s="143">
        <f t="shared" si="243"/>
        <v>0</v>
      </c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R987" s="144" t="s">
        <v>168</v>
      </c>
      <c r="AT987" s="144" t="s">
        <v>227</v>
      </c>
      <c r="AU987" s="144" t="s">
        <v>146</v>
      </c>
      <c r="AY987" s="14" t="s">
        <v>136</v>
      </c>
      <c r="BE987" s="145">
        <f t="shared" si="244"/>
        <v>0</v>
      </c>
      <c r="BF987" s="145">
        <f t="shared" si="245"/>
        <v>0</v>
      </c>
      <c r="BG987" s="145">
        <f t="shared" si="246"/>
        <v>0</v>
      </c>
      <c r="BH987" s="145">
        <f t="shared" si="247"/>
        <v>0</v>
      </c>
      <c r="BI987" s="145">
        <f t="shared" si="248"/>
        <v>0</v>
      </c>
      <c r="BJ987" s="14" t="s">
        <v>146</v>
      </c>
      <c r="BK987" s="145">
        <f t="shared" si="249"/>
        <v>0</v>
      </c>
      <c r="BL987" s="14" t="s">
        <v>145</v>
      </c>
      <c r="BM987" s="144" t="s">
        <v>1800</v>
      </c>
    </row>
    <row r="988" spans="1:65" s="2" customFormat="1" ht="24.25" customHeight="1">
      <c r="A988" s="26"/>
      <c r="B988" s="156"/>
      <c r="C988" s="163" t="s">
        <v>1801</v>
      </c>
      <c r="D988" s="163" t="s">
        <v>227</v>
      </c>
      <c r="E988" s="164" t="s">
        <v>1313</v>
      </c>
      <c r="F988" s="165" t="s">
        <v>1314</v>
      </c>
      <c r="G988" s="166" t="s">
        <v>171</v>
      </c>
      <c r="H988" s="167">
        <v>16</v>
      </c>
      <c r="I988" s="168"/>
      <c r="J988" s="168">
        <f t="shared" si="240"/>
        <v>0</v>
      </c>
      <c r="K988" s="146"/>
      <c r="L988" s="147"/>
      <c r="M988" s="148" t="s">
        <v>1</v>
      </c>
      <c r="N988" s="149" t="s">
        <v>35</v>
      </c>
      <c r="O988" s="142">
        <v>0</v>
      </c>
      <c r="P988" s="142">
        <f t="shared" si="241"/>
        <v>0</v>
      </c>
      <c r="Q988" s="142">
        <v>0</v>
      </c>
      <c r="R988" s="142">
        <f t="shared" si="242"/>
        <v>0</v>
      </c>
      <c r="S988" s="142">
        <v>0</v>
      </c>
      <c r="T988" s="143">
        <f t="shared" si="243"/>
        <v>0</v>
      </c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R988" s="144" t="s">
        <v>168</v>
      </c>
      <c r="AT988" s="144" t="s">
        <v>227</v>
      </c>
      <c r="AU988" s="144" t="s">
        <v>146</v>
      </c>
      <c r="AY988" s="14" t="s">
        <v>136</v>
      </c>
      <c r="BE988" s="145">
        <f t="shared" si="244"/>
        <v>0</v>
      </c>
      <c r="BF988" s="145">
        <f t="shared" si="245"/>
        <v>0</v>
      </c>
      <c r="BG988" s="145">
        <f t="shared" si="246"/>
        <v>0</v>
      </c>
      <c r="BH988" s="145">
        <f t="shared" si="247"/>
        <v>0</v>
      </c>
      <c r="BI988" s="145">
        <f t="shared" si="248"/>
        <v>0</v>
      </c>
      <c r="BJ988" s="14" t="s">
        <v>146</v>
      </c>
      <c r="BK988" s="145">
        <f t="shared" si="249"/>
        <v>0</v>
      </c>
      <c r="BL988" s="14" t="s">
        <v>145</v>
      </c>
      <c r="BM988" s="144" t="s">
        <v>1802</v>
      </c>
    </row>
    <row r="989" spans="1:65" s="12" customFormat="1" ht="23" customHeight="1">
      <c r="B989" s="169"/>
      <c r="C989" s="170"/>
      <c r="D989" s="171" t="s">
        <v>68</v>
      </c>
      <c r="E989" s="172" t="s">
        <v>1366</v>
      </c>
      <c r="F989" s="172" t="s">
        <v>1318</v>
      </c>
      <c r="G989" s="170"/>
      <c r="H989" s="170"/>
      <c r="I989" s="170"/>
      <c r="J989" s="173">
        <f>BK989</f>
        <v>0</v>
      </c>
      <c r="L989" s="127"/>
      <c r="M989" s="131"/>
      <c r="N989" s="132"/>
      <c r="O989" s="132"/>
      <c r="P989" s="133">
        <f>SUM(P990:P991)</f>
        <v>0</v>
      </c>
      <c r="Q989" s="132"/>
      <c r="R989" s="133">
        <f>SUM(R990:R991)</f>
        <v>0</v>
      </c>
      <c r="S989" s="132"/>
      <c r="T989" s="134">
        <f>SUM(T990:T991)</f>
        <v>0</v>
      </c>
      <c r="AR989" s="128" t="s">
        <v>77</v>
      </c>
      <c r="AT989" s="135" t="s">
        <v>68</v>
      </c>
      <c r="AU989" s="135" t="s">
        <v>77</v>
      </c>
      <c r="AY989" s="128" t="s">
        <v>136</v>
      </c>
      <c r="BK989" s="136">
        <f>SUM(BK990:BK991)</f>
        <v>0</v>
      </c>
    </row>
    <row r="990" spans="1:65" s="2" customFormat="1" ht="33" customHeight="1">
      <c r="A990" s="26"/>
      <c r="B990" s="156"/>
      <c r="C990" s="163" t="s">
        <v>1803</v>
      </c>
      <c r="D990" s="163" t="s">
        <v>227</v>
      </c>
      <c r="E990" s="164" t="s">
        <v>1321</v>
      </c>
      <c r="F990" s="165" t="s">
        <v>1322</v>
      </c>
      <c r="G990" s="166" t="s">
        <v>1266</v>
      </c>
      <c r="H990" s="167">
        <v>8</v>
      </c>
      <c r="I990" s="168"/>
      <c r="J990" s="168">
        <f>ROUND(I990*H990,2)</f>
        <v>0</v>
      </c>
      <c r="K990" s="146"/>
      <c r="L990" s="147"/>
      <c r="M990" s="148" t="s">
        <v>1</v>
      </c>
      <c r="N990" s="149" t="s">
        <v>35</v>
      </c>
      <c r="O990" s="142">
        <v>0</v>
      </c>
      <c r="P990" s="142">
        <f>O990*H990</f>
        <v>0</v>
      </c>
      <c r="Q990" s="142">
        <v>0</v>
      </c>
      <c r="R990" s="142">
        <f>Q990*H990</f>
        <v>0</v>
      </c>
      <c r="S990" s="142">
        <v>0</v>
      </c>
      <c r="T990" s="143">
        <f>S990*H990</f>
        <v>0</v>
      </c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R990" s="144" t="s">
        <v>168</v>
      </c>
      <c r="AT990" s="144" t="s">
        <v>227</v>
      </c>
      <c r="AU990" s="144" t="s">
        <v>146</v>
      </c>
      <c r="AY990" s="14" t="s">
        <v>136</v>
      </c>
      <c r="BE990" s="145">
        <f>IF(N990="základná",J990,0)</f>
        <v>0</v>
      </c>
      <c r="BF990" s="145">
        <f>IF(N990="znížená",J990,0)</f>
        <v>0</v>
      </c>
      <c r="BG990" s="145">
        <f>IF(N990="zákl. prenesená",J990,0)</f>
        <v>0</v>
      </c>
      <c r="BH990" s="145">
        <f>IF(N990="zníž. prenesená",J990,0)</f>
        <v>0</v>
      </c>
      <c r="BI990" s="145">
        <f>IF(N990="nulová",J990,0)</f>
        <v>0</v>
      </c>
      <c r="BJ990" s="14" t="s">
        <v>146</v>
      </c>
      <c r="BK990" s="145">
        <f>ROUND(I990*H990,2)</f>
        <v>0</v>
      </c>
      <c r="BL990" s="14" t="s">
        <v>145</v>
      </c>
      <c r="BM990" s="144" t="s">
        <v>1804</v>
      </c>
    </row>
    <row r="991" spans="1:65" s="2" customFormat="1" ht="49.25" customHeight="1">
      <c r="A991" s="26"/>
      <c r="B991" s="156"/>
      <c r="C991" s="163" t="s">
        <v>1805</v>
      </c>
      <c r="D991" s="163" t="s">
        <v>227</v>
      </c>
      <c r="E991" s="164" t="s">
        <v>1325</v>
      </c>
      <c r="F991" s="165" t="s">
        <v>1326</v>
      </c>
      <c r="G991" s="166" t="s">
        <v>1266</v>
      </c>
      <c r="H991" s="167">
        <v>11</v>
      </c>
      <c r="I991" s="168"/>
      <c r="J991" s="168">
        <f>ROUND(I991*H991,2)</f>
        <v>0</v>
      </c>
      <c r="K991" s="146"/>
      <c r="L991" s="147"/>
      <c r="M991" s="148" t="s">
        <v>1</v>
      </c>
      <c r="N991" s="149" t="s">
        <v>35</v>
      </c>
      <c r="O991" s="142">
        <v>0</v>
      </c>
      <c r="P991" s="142">
        <f>O991*H991</f>
        <v>0</v>
      </c>
      <c r="Q991" s="142">
        <v>0</v>
      </c>
      <c r="R991" s="142">
        <f>Q991*H991</f>
        <v>0</v>
      </c>
      <c r="S991" s="142">
        <v>0</v>
      </c>
      <c r="T991" s="143">
        <f>S991*H991</f>
        <v>0</v>
      </c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R991" s="144" t="s">
        <v>168</v>
      </c>
      <c r="AT991" s="144" t="s">
        <v>227</v>
      </c>
      <c r="AU991" s="144" t="s">
        <v>146</v>
      </c>
      <c r="AY991" s="14" t="s">
        <v>136</v>
      </c>
      <c r="BE991" s="145">
        <f>IF(N991="základná",J991,0)</f>
        <v>0</v>
      </c>
      <c r="BF991" s="145">
        <f>IF(N991="znížená",J991,0)</f>
        <v>0</v>
      </c>
      <c r="BG991" s="145">
        <f>IF(N991="zákl. prenesená",J991,0)</f>
        <v>0</v>
      </c>
      <c r="BH991" s="145">
        <f>IF(N991="zníž. prenesená",J991,0)</f>
        <v>0</v>
      </c>
      <c r="BI991" s="145">
        <f>IF(N991="nulová",J991,0)</f>
        <v>0</v>
      </c>
      <c r="BJ991" s="14" t="s">
        <v>146</v>
      </c>
      <c r="BK991" s="145">
        <f>ROUND(I991*H991,2)</f>
        <v>0</v>
      </c>
      <c r="BL991" s="14" t="s">
        <v>145</v>
      </c>
      <c r="BM991" s="144" t="s">
        <v>1806</v>
      </c>
    </row>
    <row r="992" spans="1:65" s="12" customFormat="1" ht="23" customHeight="1">
      <c r="B992" s="169"/>
      <c r="C992" s="170"/>
      <c r="D992" s="171" t="s">
        <v>68</v>
      </c>
      <c r="E992" s="172" t="s">
        <v>1367</v>
      </c>
      <c r="F992" s="172" t="s">
        <v>1330</v>
      </c>
      <c r="G992" s="170"/>
      <c r="H992" s="170"/>
      <c r="I992" s="170"/>
      <c r="J992" s="173">
        <f>BK992</f>
        <v>0</v>
      </c>
      <c r="L992" s="127"/>
      <c r="M992" s="131"/>
      <c r="N992" s="132"/>
      <c r="O992" s="132"/>
      <c r="P992" s="133">
        <f>SUM(P993:P999)</f>
        <v>0</v>
      </c>
      <c r="Q992" s="132"/>
      <c r="R992" s="133">
        <f>SUM(R993:R999)</f>
        <v>0</v>
      </c>
      <c r="S992" s="132"/>
      <c r="T992" s="134">
        <f>SUM(T993:T999)</f>
        <v>0</v>
      </c>
      <c r="AR992" s="128" t="s">
        <v>77</v>
      </c>
      <c r="AT992" s="135" t="s">
        <v>68</v>
      </c>
      <c r="AU992" s="135" t="s">
        <v>77</v>
      </c>
      <c r="AY992" s="128" t="s">
        <v>136</v>
      </c>
      <c r="BK992" s="136">
        <f>SUM(BK993:BK999)</f>
        <v>0</v>
      </c>
    </row>
    <row r="993" spans="1:65" s="2" customFormat="1" ht="16.5" customHeight="1">
      <c r="A993" s="26"/>
      <c r="B993" s="156"/>
      <c r="C993" s="163" t="s">
        <v>1807</v>
      </c>
      <c r="D993" s="163" t="s">
        <v>227</v>
      </c>
      <c r="E993" s="164" t="s">
        <v>1349</v>
      </c>
      <c r="F993" s="165" t="s">
        <v>1350</v>
      </c>
      <c r="G993" s="166" t="s">
        <v>1266</v>
      </c>
      <c r="H993" s="167">
        <v>1</v>
      </c>
      <c r="I993" s="168"/>
      <c r="J993" s="168">
        <f t="shared" ref="J993:J999" si="250">ROUND(I993*H993,2)</f>
        <v>0</v>
      </c>
      <c r="K993" s="146"/>
      <c r="L993" s="147"/>
      <c r="M993" s="148" t="s">
        <v>1</v>
      </c>
      <c r="N993" s="149" t="s">
        <v>35</v>
      </c>
      <c r="O993" s="142">
        <v>0</v>
      </c>
      <c r="P993" s="142">
        <f t="shared" ref="P993:P999" si="251">O993*H993</f>
        <v>0</v>
      </c>
      <c r="Q993" s="142">
        <v>0</v>
      </c>
      <c r="R993" s="142">
        <f t="shared" ref="R993:R999" si="252">Q993*H993</f>
        <v>0</v>
      </c>
      <c r="S993" s="142">
        <v>0</v>
      </c>
      <c r="T993" s="143">
        <f t="shared" ref="T993:T999" si="253">S993*H993</f>
        <v>0</v>
      </c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R993" s="144" t="s">
        <v>168</v>
      </c>
      <c r="AT993" s="144" t="s">
        <v>227</v>
      </c>
      <c r="AU993" s="144" t="s">
        <v>146</v>
      </c>
      <c r="AY993" s="14" t="s">
        <v>136</v>
      </c>
      <c r="BE993" s="145">
        <f t="shared" ref="BE993:BE999" si="254">IF(N993="základná",J993,0)</f>
        <v>0</v>
      </c>
      <c r="BF993" s="145">
        <f t="shared" ref="BF993:BF999" si="255">IF(N993="znížená",J993,0)</f>
        <v>0</v>
      </c>
      <c r="BG993" s="145">
        <f t="shared" ref="BG993:BG999" si="256">IF(N993="zákl. prenesená",J993,0)</f>
        <v>0</v>
      </c>
      <c r="BH993" s="145">
        <f t="shared" ref="BH993:BH999" si="257">IF(N993="zníž. prenesená",J993,0)</f>
        <v>0</v>
      </c>
      <c r="BI993" s="145">
        <f t="shared" ref="BI993:BI999" si="258">IF(N993="nulová",J993,0)</f>
        <v>0</v>
      </c>
      <c r="BJ993" s="14" t="s">
        <v>146</v>
      </c>
      <c r="BK993" s="145">
        <f t="shared" ref="BK993:BK999" si="259">ROUND(I993*H993,2)</f>
        <v>0</v>
      </c>
      <c r="BL993" s="14" t="s">
        <v>145</v>
      </c>
      <c r="BM993" s="144" t="s">
        <v>1808</v>
      </c>
    </row>
    <row r="994" spans="1:65" s="2" customFormat="1" ht="16.5" customHeight="1">
      <c r="A994" s="26"/>
      <c r="B994" s="156"/>
      <c r="C994" s="163" t="s">
        <v>1809</v>
      </c>
      <c r="D994" s="163" t="s">
        <v>227</v>
      </c>
      <c r="E994" s="164" t="s">
        <v>1353</v>
      </c>
      <c r="F994" s="165" t="s">
        <v>1354</v>
      </c>
      <c r="G994" s="166" t="s">
        <v>1266</v>
      </c>
      <c r="H994" s="167">
        <v>1</v>
      </c>
      <c r="I994" s="168"/>
      <c r="J994" s="168">
        <f t="shared" si="250"/>
        <v>0</v>
      </c>
      <c r="K994" s="146"/>
      <c r="L994" s="147"/>
      <c r="M994" s="148" t="s">
        <v>1</v>
      </c>
      <c r="N994" s="149" t="s">
        <v>35</v>
      </c>
      <c r="O994" s="142">
        <v>0</v>
      </c>
      <c r="P994" s="142">
        <f t="shared" si="251"/>
        <v>0</v>
      </c>
      <c r="Q994" s="142">
        <v>0</v>
      </c>
      <c r="R994" s="142">
        <f t="shared" si="252"/>
        <v>0</v>
      </c>
      <c r="S994" s="142">
        <v>0</v>
      </c>
      <c r="T994" s="143">
        <f t="shared" si="253"/>
        <v>0</v>
      </c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R994" s="144" t="s">
        <v>168</v>
      </c>
      <c r="AT994" s="144" t="s">
        <v>227</v>
      </c>
      <c r="AU994" s="144" t="s">
        <v>146</v>
      </c>
      <c r="AY994" s="14" t="s">
        <v>136</v>
      </c>
      <c r="BE994" s="145">
        <f t="shared" si="254"/>
        <v>0</v>
      </c>
      <c r="BF994" s="145">
        <f t="shared" si="255"/>
        <v>0</v>
      </c>
      <c r="BG994" s="145">
        <f t="shared" si="256"/>
        <v>0</v>
      </c>
      <c r="BH994" s="145">
        <f t="shared" si="257"/>
        <v>0</v>
      </c>
      <c r="BI994" s="145">
        <f t="shared" si="258"/>
        <v>0</v>
      </c>
      <c r="BJ994" s="14" t="s">
        <v>146</v>
      </c>
      <c r="BK994" s="145">
        <f t="shared" si="259"/>
        <v>0</v>
      </c>
      <c r="BL994" s="14" t="s">
        <v>145</v>
      </c>
      <c r="BM994" s="144" t="s">
        <v>1810</v>
      </c>
    </row>
    <row r="995" spans="1:65" s="2" customFormat="1" ht="16.5" customHeight="1">
      <c r="A995" s="26"/>
      <c r="B995" s="156"/>
      <c r="C995" s="163" t="s">
        <v>1811</v>
      </c>
      <c r="D995" s="163" t="s">
        <v>227</v>
      </c>
      <c r="E995" s="164" t="s">
        <v>1357</v>
      </c>
      <c r="F995" s="165" t="s">
        <v>1358</v>
      </c>
      <c r="G995" s="166" t="s">
        <v>176</v>
      </c>
      <c r="H995" s="167">
        <v>40</v>
      </c>
      <c r="I995" s="168"/>
      <c r="J995" s="168">
        <f t="shared" si="250"/>
        <v>0</v>
      </c>
      <c r="K995" s="146"/>
      <c r="L995" s="147"/>
      <c r="M995" s="148" t="s">
        <v>1</v>
      </c>
      <c r="N995" s="149" t="s">
        <v>35</v>
      </c>
      <c r="O995" s="142">
        <v>0</v>
      </c>
      <c r="P995" s="142">
        <f t="shared" si="251"/>
        <v>0</v>
      </c>
      <c r="Q995" s="142">
        <v>0</v>
      </c>
      <c r="R995" s="142">
        <f t="shared" si="252"/>
        <v>0</v>
      </c>
      <c r="S995" s="142">
        <v>0</v>
      </c>
      <c r="T995" s="143">
        <f t="shared" si="253"/>
        <v>0</v>
      </c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R995" s="144" t="s">
        <v>168</v>
      </c>
      <c r="AT995" s="144" t="s">
        <v>227</v>
      </c>
      <c r="AU995" s="144" t="s">
        <v>146</v>
      </c>
      <c r="AY995" s="14" t="s">
        <v>136</v>
      </c>
      <c r="BE995" s="145">
        <f t="shared" si="254"/>
        <v>0</v>
      </c>
      <c r="BF995" s="145">
        <f t="shared" si="255"/>
        <v>0</v>
      </c>
      <c r="BG995" s="145">
        <f t="shared" si="256"/>
        <v>0</v>
      </c>
      <c r="BH995" s="145">
        <f t="shared" si="257"/>
        <v>0</v>
      </c>
      <c r="BI995" s="145">
        <f t="shared" si="258"/>
        <v>0</v>
      </c>
      <c r="BJ995" s="14" t="s">
        <v>146</v>
      </c>
      <c r="BK995" s="145">
        <f t="shared" si="259"/>
        <v>0</v>
      </c>
      <c r="BL995" s="14" t="s">
        <v>145</v>
      </c>
      <c r="BM995" s="144" t="s">
        <v>1812</v>
      </c>
    </row>
    <row r="996" spans="1:65" s="2" customFormat="1" ht="16.5" customHeight="1">
      <c r="A996" s="26"/>
      <c r="B996" s="156"/>
      <c r="C996" s="163" t="s">
        <v>1813</v>
      </c>
      <c r="D996" s="163" t="s">
        <v>227</v>
      </c>
      <c r="E996" s="164" t="s">
        <v>1814</v>
      </c>
      <c r="F996" s="165" t="s">
        <v>1334</v>
      </c>
      <c r="G996" s="166" t="s">
        <v>1</v>
      </c>
      <c r="H996" s="167">
        <v>1</v>
      </c>
      <c r="I996" s="168"/>
      <c r="J996" s="168">
        <f t="shared" si="250"/>
        <v>0</v>
      </c>
      <c r="K996" s="146"/>
      <c r="L996" s="147"/>
      <c r="M996" s="148" t="s">
        <v>1</v>
      </c>
      <c r="N996" s="149" t="s">
        <v>35</v>
      </c>
      <c r="O996" s="142">
        <v>0</v>
      </c>
      <c r="P996" s="142">
        <f t="shared" si="251"/>
        <v>0</v>
      </c>
      <c r="Q996" s="142">
        <v>0</v>
      </c>
      <c r="R996" s="142">
        <f t="shared" si="252"/>
        <v>0</v>
      </c>
      <c r="S996" s="142">
        <v>0</v>
      </c>
      <c r="T996" s="143">
        <f t="shared" si="253"/>
        <v>0</v>
      </c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R996" s="144" t="s">
        <v>168</v>
      </c>
      <c r="AT996" s="144" t="s">
        <v>227</v>
      </c>
      <c r="AU996" s="144" t="s">
        <v>146</v>
      </c>
      <c r="AY996" s="14" t="s">
        <v>136</v>
      </c>
      <c r="BE996" s="145">
        <f t="shared" si="254"/>
        <v>0</v>
      </c>
      <c r="BF996" s="145">
        <f t="shared" si="255"/>
        <v>0</v>
      </c>
      <c r="BG996" s="145">
        <f t="shared" si="256"/>
        <v>0</v>
      </c>
      <c r="BH996" s="145">
        <f t="shared" si="257"/>
        <v>0</v>
      </c>
      <c r="BI996" s="145">
        <f t="shared" si="258"/>
        <v>0</v>
      </c>
      <c r="BJ996" s="14" t="s">
        <v>146</v>
      </c>
      <c r="BK996" s="145">
        <f t="shared" si="259"/>
        <v>0</v>
      </c>
      <c r="BL996" s="14" t="s">
        <v>145</v>
      </c>
      <c r="BM996" s="144" t="s">
        <v>1815</v>
      </c>
    </row>
    <row r="997" spans="1:65" s="2" customFormat="1" ht="16.5" customHeight="1">
      <c r="A997" s="26"/>
      <c r="B997" s="156"/>
      <c r="C997" s="163" t="s">
        <v>1816</v>
      </c>
      <c r="D997" s="163" t="s">
        <v>227</v>
      </c>
      <c r="E997" s="164" t="s">
        <v>1817</v>
      </c>
      <c r="F997" s="165" t="s">
        <v>1338</v>
      </c>
      <c r="G997" s="166" t="s">
        <v>1</v>
      </c>
      <c r="H997" s="167">
        <v>1</v>
      </c>
      <c r="I997" s="168"/>
      <c r="J997" s="168">
        <f t="shared" si="250"/>
        <v>0</v>
      </c>
      <c r="K997" s="146"/>
      <c r="L997" s="147"/>
      <c r="M997" s="148" t="s">
        <v>1</v>
      </c>
      <c r="N997" s="149" t="s">
        <v>35</v>
      </c>
      <c r="O997" s="142">
        <v>0</v>
      </c>
      <c r="P997" s="142">
        <f t="shared" si="251"/>
        <v>0</v>
      </c>
      <c r="Q997" s="142">
        <v>0</v>
      </c>
      <c r="R997" s="142">
        <f t="shared" si="252"/>
        <v>0</v>
      </c>
      <c r="S997" s="142">
        <v>0</v>
      </c>
      <c r="T997" s="143">
        <f t="shared" si="253"/>
        <v>0</v>
      </c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R997" s="144" t="s">
        <v>168</v>
      </c>
      <c r="AT997" s="144" t="s">
        <v>227</v>
      </c>
      <c r="AU997" s="144" t="s">
        <v>146</v>
      </c>
      <c r="AY997" s="14" t="s">
        <v>136</v>
      </c>
      <c r="BE997" s="145">
        <f t="shared" si="254"/>
        <v>0</v>
      </c>
      <c r="BF997" s="145">
        <f t="shared" si="255"/>
        <v>0</v>
      </c>
      <c r="BG997" s="145">
        <f t="shared" si="256"/>
        <v>0</v>
      </c>
      <c r="BH997" s="145">
        <f t="shared" si="257"/>
        <v>0</v>
      </c>
      <c r="BI997" s="145">
        <f t="shared" si="258"/>
        <v>0</v>
      </c>
      <c r="BJ997" s="14" t="s">
        <v>146</v>
      </c>
      <c r="BK997" s="145">
        <f t="shared" si="259"/>
        <v>0</v>
      </c>
      <c r="BL997" s="14" t="s">
        <v>145</v>
      </c>
      <c r="BM997" s="144" t="s">
        <v>1818</v>
      </c>
    </row>
    <row r="998" spans="1:65" s="2" customFormat="1" ht="16.5" customHeight="1">
      <c r="A998" s="26"/>
      <c r="B998" s="156"/>
      <c r="C998" s="163" t="s">
        <v>1819</v>
      </c>
      <c r="D998" s="163" t="s">
        <v>227</v>
      </c>
      <c r="E998" s="164" t="s">
        <v>1820</v>
      </c>
      <c r="F998" s="165" t="s">
        <v>1342</v>
      </c>
      <c r="G998" s="166" t="s">
        <v>1266</v>
      </c>
      <c r="H998" s="167">
        <v>1</v>
      </c>
      <c r="I998" s="168"/>
      <c r="J998" s="168">
        <f t="shared" si="250"/>
        <v>0</v>
      </c>
      <c r="K998" s="146"/>
      <c r="L998" s="147"/>
      <c r="M998" s="148" t="s">
        <v>1</v>
      </c>
      <c r="N998" s="149" t="s">
        <v>35</v>
      </c>
      <c r="O998" s="142">
        <v>0</v>
      </c>
      <c r="P998" s="142">
        <f t="shared" si="251"/>
        <v>0</v>
      </c>
      <c r="Q998" s="142">
        <v>0</v>
      </c>
      <c r="R998" s="142">
        <f t="shared" si="252"/>
        <v>0</v>
      </c>
      <c r="S998" s="142">
        <v>0</v>
      </c>
      <c r="T998" s="143">
        <f t="shared" si="253"/>
        <v>0</v>
      </c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R998" s="144" t="s">
        <v>168</v>
      </c>
      <c r="AT998" s="144" t="s">
        <v>227</v>
      </c>
      <c r="AU998" s="144" t="s">
        <v>146</v>
      </c>
      <c r="AY998" s="14" t="s">
        <v>136</v>
      </c>
      <c r="BE998" s="145">
        <f t="shared" si="254"/>
        <v>0</v>
      </c>
      <c r="BF998" s="145">
        <f t="shared" si="255"/>
        <v>0</v>
      </c>
      <c r="BG998" s="145">
        <f t="shared" si="256"/>
        <v>0</v>
      </c>
      <c r="BH998" s="145">
        <f t="shared" si="257"/>
        <v>0</v>
      </c>
      <c r="BI998" s="145">
        <f t="shared" si="258"/>
        <v>0</v>
      </c>
      <c r="BJ998" s="14" t="s">
        <v>146</v>
      </c>
      <c r="BK998" s="145">
        <f t="shared" si="259"/>
        <v>0</v>
      </c>
      <c r="BL998" s="14" t="s">
        <v>145</v>
      </c>
      <c r="BM998" s="144" t="s">
        <v>1821</v>
      </c>
    </row>
    <row r="999" spans="1:65" s="2" customFormat="1" ht="16.5" customHeight="1">
      <c r="A999" s="26"/>
      <c r="B999" s="156"/>
      <c r="C999" s="163" t="s">
        <v>1822</v>
      </c>
      <c r="D999" s="163" t="s">
        <v>227</v>
      </c>
      <c r="E999" s="164" t="s">
        <v>1823</v>
      </c>
      <c r="F999" s="165" t="s">
        <v>1346</v>
      </c>
      <c r="G999" s="166" t="s">
        <v>1266</v>
      </c>
      <c r="H999" s="167">
        <v>1</v>
      </c>
      <c r="I999" s="168"/>
      <c r="J999" s="168">
        <f t="shared" si="250"/>
        <v>0</v>
      </c>
      <c r="K999" s="146"/>
      <c r="L999" s="147"/>
      <c r="M999" s="148" t="s">
        <v>1</v>
      </c>
      <c r="N999" s="149" t="s">
        <v>35</v>
      </c>
      <c r="O999" s="142">
        <v>0</v>
      </c>
      <c r="P999" s="142">
        <f t="shared" si="251"/>
        <v>0</v>
      </c>
      <c r="Q999" s="142">
        <v>0</v>
      </c>
      <c r="R999" s="142">
        <f t="shared" si="252"/>
        <v>0</v>
      </c>
      <c r="S999" s="142">
        <v>0</v>
      </c>
      <c r="T999" s="143">
        <f t="shared" si="253"/>
        <v>0</v>
      </c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R999" s="144" t="s">
        <v>168</v>
      </c>
      <c r="AT999" s="144" t="s">
        <v>227</v>
      </c>
      <c r="AU999" s="144" t="s">
        <v>146</v>
      </c>
      <c r="AY999" s="14" t="s">
        <v>136</v>
      </c>
      <c r="BE999" s="145">
        <f t="shared" si="254"/>
        <v>0</v>
      </c>
      <c r="BF999" s="145">
        <f t="shared" si="255"/>
        <v>0</v>
      </c>
      <c r="BG999" s="145">
        <f t="shared" si="256"/>
        <v>0</v>
      </c>
      <c r="BH999" s="145">
        <f t="shared" si="257"/>
        <v>0</v>
      </c>
      <c r="BI999" s="145">
        <f t="shared" si="258"/>
        <v>0</v>
      </c>
      <c r="BJ999" s="14" t="s">
        <v>146</v>
      </c>
      <c r="BK999" s="145">
        <f t="shared" si="259"/>
        <v>0</v>
      </c>
      <c r="BL999" s="14" t="s">
        <v>145</v>
      </c>
      <c r="BM999" s="144" t="s">
        <v>1824</v>
      </c>
    </row>
    <row r="1000" spans="1:65" s="12" customFormat="1" ht="23" customHeight="1">
      <c r="B1000" s="169"/>
      <c r="C1000" s="170"/>
      <c r="D1000" s="171" t="s">
        <v>68</v>
      </c>
      <c r="E1000" s="172" t="s">
        <v>1139</v>
      </c>
      <c r="F1000" s="172" t="s">
        <v>1140</v>
      </c>
      <c r="G1000" s="170"/>
      <c r="H1000" s="170"/>
      <c r="I1000" s="170"/>
      <c r="J1000" s="173">
        <f>BK1000</f>
        <v>0</v>
      </c>
      <c r="L1000" s="127"/>
      <c r="M1000" s="131"/>
      <c r="N1000" s="132"/>
      <c r="O1000" s="132"/>
      <c r="P1000" s="133">
        <f>SUM(P1001:P1002)</f>
        <v>0</v>
      </c>
      <c r="Q1000" s="132"/>
      <c r="R1000" s="133">
        <f>SUM(R1001:R1002)</f>
        <v>0</v>
      </c>
      <c r="S1000" s="132"/>
      <c r="T1000" s="134">
        <f>SUM(T1001:T1002)</f>
        <v>0</v>
      </c>
      <c r="AR1000" s="128" t="s">
        <v>145</v>
      </c>
      <c r="AT1000" s="135" t="s">
        <v>68</v>
      </c>
      <c r="AU1000" s="135" t="s">
        <v>77</v>
      </c>
      <c r="AY1000" s="128" t="s">
        <v>136</v>
      </c>
      <c r="BK1000" s="136">
        <f>SUM(BK1001:BK1002)</f>
        <v>0</v>
      </c>
    </row>
    <row r="1001" spans="1:65" s="2" customFormat="1" ht="16.5" customHeight="1">
      <c r="A1001" s="26"/>
      <c r="B1001" s="156"/>
      <c r="C1001" s="163" t="s">
        <v>1825</v>
      </c>
      <c r="D1001" s="163" t="s">
        <v>227</v>
      </c>
      <c r="E1001" s="164" t="s">
        <v>1142</v>
      </c>
      <c r="F1001" s="165" t="s">
        <v>1143</v>
      </c>
      <c r="G1001" s="166" t="s">
        <v>1</v>
      </c>
      <c r="H1001" s="167">
        <v>1</v>
      </c>
      <c r="I1001" s="168"/>
      <c r="J1001" s="168">
        <f>ROUND(I1001*H1001,2)</f>
        <v>0</v>
      </c>
      <c r="K1001" s="146"/>
      <c r="L1001" s="147"/>
      <c r="M1001" s="148" t="s">
        <v>1</v>
      </c>
      <c r="N1001" s="149" t="s">
        <v>35</v>
      </c>
      <c r="O1001" s="142">
        <v>0</v>
      </c>
      <c r="P1001" s="142">
        <f>O1001*H1001</f>
        <v>0</v>
      </c>
      <c r="Q1001" s="142">
        <v>0</v>
      </c>
      <c r="R1001" s="142">
        <f>Q1001*H1001</f>
        <v>0</v>
      </c>
      <c r="S1001" s="142">
        <v>0</v>
      </c>
      <c r="T1001" s="143">
        <f>S1001*H1001</f>
        <v>0</v>
      </c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R1001" s="144" t="s">
        <v>168</v>
      </c>
      <c r="AT1001" s="144" t="s">
        <v>227</v>
      </c>
      <c r="AU1001" s="144" t="s">
        <v>146</v>
      </c>
      <c r="AY1001" s="14" t="s">
        <v>136</v>
      </c>
      <c r="BE1001" s="145">
        <f>IF(N1001="základná",J1001,0)</f>
        <v>0</v>
      </c>
      <c r="BF1001" s="145">
        <f>IF(N1001="znížená",J1001,0)</f>
        <v>0</v>
      </c>
      <c r="BG1001" s="145">
        <f>IF(N1001="zákl. prenesená",J1001,0)</f>
        <v>0</v>
      </c>
      <c r="BH1001" s="145">
        <f>IF(N1001="zníž. prenesená",J1001,0)</f>
        <v>0</v>
      </c>
      <c r="BI1001" s="145">
        <f>IF(N1001="nulová",J1001,0)</f>
        <v>0</v>
      </c>
      <c r="BJ1001" s="14" t="s">
        <v>146</v>
      </c>
      <c r="BK1001" s="145">
        <f>ROUND(I1001*H1001,2)</f>
        <v>0</v>
      </c>
      <c r="BL1001" s="14" t="s">
        <v>145</v>
      </c>
      <c r="BM1001" s="144" t="s">
        <v>1826</v>
      </c>
    </row>
    <row r="1002" spans="1:65" s="2" customFormat="1" ht="16.5" customHeight="1">
      <c r="A1002" s="26"/>
      <c r="B1002" s="156"/>
      <c r="C1002" s="163" t="s">
        <v>1827</v>
      </c>
      <c r="D1002" s="163" t="s">
        <v>227</v>
      </c>
      <c r="E1002" s="164" t="s">
        <v>1146</v>
      </c>
      <c r="F1002" s="165" t="s">
        <v>1147</v>
      </c>
      <c r="G1002" s="166" t="s">
        <v>1</v>
      </c>
      <c r="H1002" s="167">
        <v>1</v>
      </c>
      <c r="I1002" s="168"/>
      <c r="J1002" s="168">
        <f>ROUND(I1002*H1002,2)</f>
        <v>0</v>
      </c>
      <c r="K1002" s="146"/>
      <c r="L1002" s="147"/>
      <c r="M1002" s="148" t="s">
        <v>1</v>
      </c>
      <c r="N1002" s="149" t="s">
        <v>35</v>
      </c>
      <c r="O1002" s="142">
        <v>0</v>
      </c>
      <c r="P1002" s="142">
        <f>O1002*H1002</f>
        <v>0</v>
      </c>
      <c r="Q1002" s="142">
        <v>0</v>
      </c>
      <c r="R1002" s="142">
        <f>Q1002*H1002</f>
        <v>0</v>
      </c>
      <c r="S1002" s="142">
        <v>0</v>
      </c>
      <c r="T1002" s="143">
        <f>S1002*H1002</f>
        <v>0</v>
      </c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R1002" s="144" t="s">
        <v>168</v>
      </c>
      <c r="AT1002" s="144" t="s">
        <v>227</v>
      </c>
      <c r="AU1002" s="144" t="s">
        <v>146</v>
      </c>
      <c r="AY1002" s="14" t="s">
        <v>136</v>
      </c>
      <c r="BE1002" s="145">
        <f>IF(N1002="základná",J1002,0)</f>
        <v>0</v>
      </c>
      <c r="BF1002" s="145">
        <f>IF(N1002="znížená",J1002,0)</f>
        <v>0</v>
      </c>
      <c r="BG1002" s="145">
        <f>IF(N1002="zákl. prenesená",J1002,0)</f>
        <v>0</v>
      </c>
      <c r="BH1002" s="145">
        <f>IF(N1002="zníž. prenesená",J1002,0)</f>
        <v>0</v>
      </c>
      <c r="BI1002" s="145">
        <f>IF(N1002="nulová",J1002,0)</f>
        <v>0</v>
      </c>
      <c r="BJ1002" s="14" t="s">
        <v>146</v>
      </c>
      <c r="BK1002" s="145">
        <f>ROUND(I1002*H1002,2)</f>
        <v>0</v>
      </c>
      <c r="BL1002" s="14" t="s">
        <v>145</v>
      </c>
      <c r="BM1002" s="144" t="s">
        <v>1828</v>
      </c>
    </row>
    <row r="1003" spans="1:65" s="12" customFormat="1" ht="26" hidden="1" customHeight="1">
      <c r="B1003" s="169"/>
      <c r="C1003" s="170"/>
      <c r="D1003" s="171"/>
      <c r="E1003" s="174"/>
      <c r="F1003" s="174"/>
      <c r="G1003" s="170"/>
      <c r="H1003" s="170"/>
      <c r="I1003" s="170"/>
      <c r="J1003" s="175"/>
      <c r="L1003" s="127"/>
      <c r="M1003" s="131"/>
      <c r="N1003" s="132"/>
      <c r="O1003" s="132"/>
      <c r="P1003" s="133"/>
      <c r="Q1003" s="132"/>
      <c r="R1003" s="133"/>
      <c r="S1003" s="132"/>
      <c r="T1003" s="134"/>
      <c r="AR1003" s="128"/>
      <c r="AT1003" s="135"/>
      <c r="AU1003" s="135"/>
      <c r="AY1003" s="128"/>
      <c r="BK1003" s="136"/>
    </row>
    <row r="1004" spans="1:65" s="12" customFormat="1" ht="23" hidden="1" customHeight="1">
      <c r="B1004" s="169"/>
      <c r="C1004" s="170"/>
      <c r="D1004" s="171"/>
      <c r="E1004" s="172"/>
      <c r="F1004" s="172"/>
      <c r="G1004" s="170"/>
      <c r="H1004" s="170"/>
      <c r="I1004" s="170"/>
      <c r="J1004" s="173"/>
      <c r="L1004" s="127"/>
      <c r="M1004" s="131"/>
      <c r="N1004" s="132"/>
      <c r="O1004" s="132"/>
      <c r="P1004" s="133"/>
      <c r="Q1004" s="132"/>
      <c r="R1004" s="133"/>
      <c r="S1004" s="132"/>
      <c r="T1004" s="134"/>
      <c r="AR1004" s="128"/>
      <c r="AT1004" s="135"/>
      <c r="AU1004" s="135"/>
      <c r="AY1004" s="128"/>
      <c r="BK1004" s="136"/>
    </row>
    <row r="1005" spans="1:65" s="12" customFormat="1" ht="23" hidden="1" customHeight="1">
      <c r="B1005" s="169"/>
      <c r="C1005" s="170"/>
      <c r="D1005" s="171"/>
      <c r="E1005" s="172"/>
      <c r="F1005" s="172"/>
      <c r="G1005" s="170"/>
      <c r="H1005" s="170"/>
      <c r="I1005" s="170"/>
      <c r="J1005" s="173"/>
      <c r="L1005" s="127"/>
      <c r="M1005" s="131"/>
      <c r="N1005" s="132"/>
      <c r="O1005" s="132"/>
      <c r="P1005" s="133"/>
      <c r="Q1005" s="132"/>
      <c r="R1005" s="133"/>
      <c r="S1005" s="132"/>
      <c r="T1005" s="134"/>
      <c r="AR1005" s="128"/>
      <c r="AT1005" s="135"/>
      <c r="AU1005" s="135"/>
      <c r="AY1005" s="128"/>
      <c r="BK1005" s="136"/>
    </row>
    <row r="1006" spans="1:65" s="12" customFormat="1" ht="23" hidden="1" customHeight="1">
      <c r="B1006" s="169"/>
      <c r="C1006" s="170"/>
      <c r="D1006" s="171"/>
      <c r="E1006" s="172"/>
      <c r="F1006" s="172"/>
      <c r="G1006" s="170"/>
      <c r="H1006" s="170"/>
      <c r="I1006" s="170"/>
      <c r="J1006" s="173"/>
      <c r="L1006" s="127"/>
      <c r="M1006" s="131"/>
      <c r="N1006" s="132"/>
      <c r="O1006" s="132"/>
      <c r="P1006" s="133"/>
      <c r="Q1006" s="132"/>
      <c r="R1006" s="133"/>
      <c r="S1006" s="132"/>
      <c r="T1006" s="134"/>
      <c r="AR1006" s="128"/>
      <c r="AT1006" s="135"/>
      <c r="AU1006" s="135"/>
      <c r="AY1006" s="128"/>
      <c r="BK1006" s="136"/>
    </row>
    <row r="1007" spans="1:65" s="2" customFormat="1" ht="33" hidden="1" customHeight="1">
      <c r="A1007" s="26"/>
      <c r="B1007" s="156"/>
      <c r="C1007" s="157"/>
      <c r="D1007" s="157"/>
      <c r="E1007" s="158"/>
      <c r="F1007" s="159"/>
      <c r="G1007" s="160"/>
      <c r="H1007" s="161"/>
      <c r="I1007" s="162"/>
      <c r="J1007" s="162"/>
      <c r="K1007" s="139"/>
      <c r="L1007" s="27"/>
      <c r="M1007" s="140"/>
      <c r="N1007" s="141"/>
      <c r="O1007" s="142"/>
      <c r="P1007" s="142"/>
      <c r="Q1007" s="142"/>
      <c r="R1007" s="142"/>
      <c r="S1007" s="142"/>
      <c r="T1007" s="143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R1007" s="144"/>
      <c r="AT1007" s="144"/>
      <c r="AU1007" s="144"/>
      <c r="AY1007" s="14"/>
      <c r="BE1007" s="145"/>
      <c r="BF1007" s="145"/>
      <c r="BG1007" s="145"/>
      <c r="BH1007" s="145"/>
      <c r="BI1007" s="145"/>
      <c r="BJ1007" s="14"/>
      <c r="BK1007" s="145"/>
      <c r="BL1007" s="14"/>
      <c r="BM1007" s="144"/>
    </row>
    <row r="1008" spans="1:65" s="2" customFormat="1" ht="24.25" hidden="1" customHeight="1">
      <c r="A1008" s="26"/>
      <c r="B1008" s="156"/>
      <c r="C1008" s="157"/>
      <c r="D1008" s="157"/>
      <c r="E1008" s="158"/>
      <c r="F1008" s="159"/>
      <c r="G1008" s="160"/>
      <c r="H1008" s="161"/>
      <c r="I1008" s="162"/>
      <c r="J1008" s="162"/>
      <c r="K1008" s="139"/>
      <c r="L1008" s="27"/>
      <c r="M1008" s="140"/>
      <c r="N1008" s="141"/>
      <c r="O1008" s="142"/>
      <c r="P1008" s="142"/>
      <c r="Q1008" s="142"/>
      <c r="R1008" s="142"/>
      <c r="S1008" s="142"/>
      <c r="T1008" s="143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R1008" s="144"/>
      <c r="AT1008" s="144"/>
      <c r="AU1008" s="144"/>
      <c r="AY1008" s="14"/>
      <c r="BE1008" s="145"/>
      <c r="BF1008" s="145"/>
      <c r="BG1008" s="145"/>
      <c r="BH1008" s="145"/>
      <c r="BI1008" s="145"/>
      <c r="BJ1008" s="14"/>
      <c r="BK1008" s="145"/>
      <c r="BL1008" s="14"/>
      <c r="BM1008" s="144"/>
    </row>
    <row r="1009" spans="1:65" s="2" customFormat="1" ht="24.25" hidden="1" customHeight="1">
      <c r="A1009" s="26"/>
      <c r="B1009" s="156"/>
      <c r="C1009" s="157"/>
      <c r="D1009" s="157"/>
      <c r="E1009" s="158"/>
      <c r="F1009" s="159"/>
      <c r="G1009" s="160"/>
      <c r="H1009" s="161"/>
      <c r="I1009" s="162"/>
      <c r="J1009" s="162"/>
      <c r="K1009" s="139"/>
      <c r="L1009" s="27"/>
      <c r="M1009" s="140"/>
      <c r="N1009" s="141"/>
      <c r="O1009" s="142"/>
      <c r="P1009" s="142"/>
      <c r="Q1009" s="142"/>
      <c r="R1009" s="142"/>
      <c r="S1009" s="142"/>
      <c r="T1009" s="143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R1009" s="144"/>
      <c r="AT1009" s="144"/>
      <c r="AU1009" s="144"/>
      <c r="AY1009" s="14"/>
      <c r="BE1009" s="145"/>
      <c r="BF1009" s="145"/>
      <c r="BG1009" s="145"/>
      <c r="BH1009" s="145"/>
      <c r="BI1009" s="145"/>
      <c r="BJ1009" s="14"/>
      <c r="BK1009" s="145"/>
      <c r="BL1009" s="14"/>
      <c r="BM1009" s="144"/>
    </row>
    <row r="1010" spans="1:65" s="2" customFormat="1" ht="33" hidden="1" customHeight="1">
      <c r="A1010" s="26"/>
      <c r="B1010" s="156"/>
      <c r="C1010" s="157"/>
      <c r="D1010" s="157"/>
      <c r="E1010" s="158"/>
      <c r="F1010" s="159"/>
      <c r="G1010" s="160"/>
      <c r="H1010" s="161"/>
      <c r="I1010" s="162"/>
      <c r="J1010" s="162"/>
      <c r="K1010" s="139"/>
      <c r="L1010" s="27"/>
      <c r="M1010" s="140"/>
      <c r="N1010" s="141"/>
      <c r="O1010" s="142"/>
      <c r="P1010" s="142"/>
      <c r="Q1010" s="142"/>
      <c r="R1010" s="142"/>
      <c r="S1010" s="142"/>
      <c r="T1010" s="143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R1010" s="144"/>
      <c r="AT1010" s="144"/>
      <c r="AU1010" s="144"/>
      <c r="AY1010" s="14"/>
      <c r="BE1010" s="145"/>
      <c r="BF1010" s="145"/>
      <c r="BG1010" s="145"/>
      <c r="BH1010" s="145"/>
      <c r="BI1010" s="145"/>
      <c r="BJ1010" s="14"/>
      <c r="BK1010" s="145"/>
      <c r="BL1010" s="14"/>
      <c r="BM1010" s="144"/>
    </row>
    <row r="1011" spans="1:65" s="2" customFormat="1" ht="24.25" hidden="1" customHeight="1">
      <c r="A1011" s="26"/>
      <c r="B1011" s="156"/>
      <c r="C1011" s="157"/>
      <c r="D1011" s="157"/>
      <c r="E1011" s="158"/>
      <c r="F1011" s="159"/>
      <c r="G1011" s="160"/>
      <c r="H1011" s="161"/>
      <c r="I1011" s="162"/>
      <c r="J1011" s="162"/>
      <c r="K1011" s="139"/>
      <c r="L1011" s="27"/>
      <c r="M1011" s="140"/>
      <c r="N1011" s="141"/>
      <c r="O1011" s="142"/>
      <c r="P1011" s="142"/>
      <c r="Q1011" s="142"/>
      <c r="R1011" s="142"/>
      <c r="S1011" s="142"/>
      <c r="T1011" s="143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R1011" s="144"/>
      <c r="AT1011" s="144"/>
      <c r="AU1011" s="144"/>
      <c r="AY1011" s="14"/>
      <c r="BE1011" s="145"/>
      <c r="BF1011" s="145"/>
      <c r="BG1011" s="145"/>
      <c r="BH1011" s="145"/>
      <c r="BI1011" s="145"/>
      <c r="BJ1011" s="14"/>
      <c r="BK1011" s="145"/>
      <c r="BL1011" s="14"/>
      <c r="BM1011" s="144"/>
    </row>
    <row r="1012" spans="1:65" s="2" customFormat="1" ht="24.25" hidden="1" customHeight="1">
      <c r="A1012" s="26"/>
      <c r="B1012" s="156"/>
      <c r="C1012" s="157"/>
      <c r="D1012" s="157"/>
      <c r="E1012" s="158"/>
      <c r="F1012" s="159"/>
      <c r="G1012" s="160"/>
      <c r="H1012" s="161"/>
      <c r="I1012" s="162"/>
      <c r="J1012" s="162"/>
      <c r="K1012" s="139"/>
      <c r="L1012" s="27"/>
      <c r="M1012" s="140"/>
      <c r="N1012" s="141"/>
      <c r="O1012" s="142"/>
      <c r="P1012" s="142"/>
      <c r="Q1012" s="142"/>
      <c r="R1012" s="142"/>
      <c r="S1012" s="142"/>
      <c r="T1012" s="143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R1012" s="144"/>
      <c r="AT1012" s="144"/>
      <c r="AU1012" s="144"/>
      <c r="AY1012" s="14"/>
      <c r="BE1012" s="145"/>
      <c r="BF1012" s="145"/>
      <c r="BG1012" s="145"/>
      <c r="BH1012" s="145"/>
      <c r="BI1012" s="145"/>
      <c r="BJ1012" s="14"/>
      <c r="BK1012" s="145"/>
      <c r="BL1012" s="14"/>
      <c r="BM1012" s="144"/>
    </row>
    <row r="1013" spans="1:65" s="2" customFormat="1" ht="33" hidden="1" customHeight="1">
      <c r="A1013" s="26"/>
      <c r="B1013" s="156"/>
      <c r="C1013" s="157"/>
      <c r="D1013" s="157"/>
      <c r="E1013" s="158"/>
      <c r="F1013" s="159"/>
      <c r="G1013" s="160"/>
      <c r="H1013" s="161"/>
      <c r="I1013" s="162"/>
      <c r="J1013" s="162"/>
      <c r="K1013" s="139"/>
      <c r="L1013" s="27"/>
      <c r="M1013" s="140"/>
      <c r="N1013" s="141"/>
      <c r="O1013" s="142"/>
      <c r="P1013" s="142"/>
      <c r="Q1013" s="142"/>
      <c r="R1013" s="142"/>
      <c r="S1013" s="142"/>
      <c r="T1013" s="143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R1013" s="144"/>
      <c r="AT1013" s="144"/>
      <c r="AU1013" s="144"/>
      <c r="AY1013" s="14"/>
      <c r="BE1013" s="145"/>
      <c r="BF1013" s="145"/>
      <c r="BG1013" s="145"/>
      <c r="BH1013" s="145"/>
      <c r="BI1013" s="145"/>
      <c r="BJ1013" s="14"/>
      <c r="BK1013" s="145"/>
      <c r="BL1013" s="14"/>
      <c r="BM1013" s="144"/>
    </row>
    <row r="1014" spans="1:65" s="12" customFormat="1" ht="23" hidden="1" customHeight="1">
      <c r="B1014" s="169"/>
      <c r="C1014" s="170"/>
      <c r="D1014" s="171"/>
      <c r="E1014" s="172"/>
      <c r="F1014" s="172"/>
      <c r="G1014" s="170"/>
      <c r="H1014" s="170"/>
      <c r="I1014" s="170"/>
      <c r="J1014" s="173"/>
      <c r="L1014" s="127"/>
      <c r="M1014" s="131"/>
      <c r="N1014" s="132"/>
      <c r="O1014" s="132"/>
      <c r="P1014" s="133"/>
      <c r="Q1014" s="132"/>
      <c r="R1014" s="133"/>
      <c r="S1014" s="132"/>
      <c r="T1014" s="134"/>
      <c r="AR1014" s="128"/>
      <c r="AT1014" s="135"/>
      <c r="AU1014" s="135"/>
      <c r="AY1014" s="128"/>
      <c r="BK1014" s="136"/>
    </row>
    <row r="1015" spans="1:65" s="2" customFormat="1" ht="24.25" hidden="1" customHeight="1">
      <c r="A1015" s="26"/>
      <c r="B1015" s="156"/>
      <c r="C1015" s="157"/>
      <c r="D1015" s="157"/>
      <c r="E1015" s="158"/>
      <c r="F1015" s="159"/>
      <c r="G1015" s="160"/>
      <c r="H1015" s="161"/>
      <c r="I1015" s="162"/>
      <c r="J1015" s="162"/>
      <c r="K1015" s="139"/>
      <c r="L1015" s="27"/>
      <c r="M1015" s="140"/>
      <c r="N1015" s="141"/>
      <c r="O1015" s="142"/>
      <c r="P1015" s="142"/>
      <c r="Q1015" s="142"/>
      <c r="R1015" s="142"/>
      <c r="S1015" s="142"/>
      <c r="T1015" s="143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R1015" s="144"/>
      <c r="AT1015" s="144"/>
      <c r="AU1015" s="144"/>
      <c r="AY1015" s="14"/>
      <c r="BE1015" s="145"/>
      <c r="BF1015" s="145"/>
      <c r="BG1015" s="145"/>
      <c r="BH1015" s="145"/>
      <c r="BI1015" s="145"/>
      <c r="BJ1015" s="14"/>
      <c r="BK1015" s="145"/>
      <c r="BL1015" s="14"/>
      <c r="BM1015" s="144"/>
    </row>
    <row r="1016" spans="1:65" s="2" customFormat="1" ht="21.75" hidden="1" customHeight="1">
      <c r="A1016" s="26"/>
      <c r="B1016" s="156"/>
      <c r="C1016" s="157"/>
      <c r="D1016" s="157"/>
      <c r="E1016" s="158"/>
      <c r="F1016" s="159"/>
      <c r="G1016" s="160"/>
      <c r="H1016" s="161"/>
      <c r="I1016" s="162"/>
      <c r="J1016" s="162"/>
      <c r="K1016" s="139"/>
      <c r="L1016" s="27"/>
      <c r="M1016" s="140"/>
      <c r="N1016" s="141"/>
      <c r="O1016" s="142"/>
      <c r="P1016" s="142"/>
      <c r="Q1016" s="142"/>
      <c r="R1016" s="142"/>
      <c r="S1016" s="142"/>
      <c r="T1016" s="143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R1016" s="144"/>
      <c r="AT1016" s="144"/>
      <c r="AU1016" s="144"/>
      <c r="AY1016" s="14"/>
      <c r="BE1016" s="145"/>
      <c r="BF1016" s="145"/>
      <c r="BG1016" s="145"/>
      <c r="BH1016" s="145"/>
      <c r="BI1016" s="145"/>
      <c r="BJ1016" s="14"/>
      <c r="BK1016" s="145"/>
      <c r="BL1016" s="14"/>
      <c r="BM1016" s="144"/>
    </row>
    <row r="1017" spans="1:65" s="2" customFormat="1" ht="24.25" hidden="1" customHeight="1">
      <c r="A1017" s="26"/>
      <c r="B1017" s="156"/>
      <c r="C1017" s="157"/>
      <c r="D1017" s="157"/>
      <c r="E1017" s="158"/>
      <c r="F1017" s="159"/>
      <c r="G1017" s="160"/>
      <c r="H1017" s="161"/>
      <c r="I1017" s="162"/>
      <c r="J1017" s="162"/>
      <c r="K1017" s="139"/>
      <c r="L1017" s="27"/>
      <c r="M1017" s="140"/>
      <c r="N1017" s="141"/>
      <c r="O1017" s="142"/>
      <c r="P1017" s="142"/>
      <c r="Q1017" s="142"/>
      <c r="R1017" s="142"/>
      <c r="S1017" s="142"/>
      <c r="T1017" s="143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R1017" s="144"/>
      <c r="AT1017" s="144"/>
      <c r="AU1017" s="144"/>
      <c r="AY1017" s="14"/>
      <c r="BE1017" s="145"/>
      <c r="BF1017" s="145"/>
      <c r="BG1017" s="145"/>
      <c r="BH1017" s="145"/>
      <c r="BI1017" s="145"/>
      <c r="BJ1017" s="14"/>
      <c r="BK1017" s="145"/>
      <c r="BL1017" s="14"/>
      <c r="BM1017" s="144"/>
    </row>
    <row r="1018" spans="1:65" s="2" customFormat="1" ht="24.25" hidden="1" customHeight="1">
      <c r="A1018" s="26"/>
      <c r="B1018" s="156"/>
      <c r="C1018" s="157"/>
      <c r="D1018" s="157"/>
      <c r="E1018" s="158"/>
      <c r="F1018" s="159"/>
      <c r="G1018" s="160"/>
      <c r="H1018" s="161"/>
      <c r="I1018" s="162"/>
      <c r="J1018" s="162"/>
      <c r="K1018" s="139"/>
      <c r="L1018" s="27"/>
      <c r="M1018" s="140"/>
      <c r="N1018" s="141"/>
      <c r="O1018" s="142"/>
      <c r="P1018" s="142"/>
      <c r="Q1018" s="142"/>
      <c r="R1018" s="142"/>
      <c r="S1018" s="142"/>
      <c r="T1018" s="143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R1018" s="144"/>
      <c r="AT1018" s="144"/>
      <c r="AU1018" s="144"/>
      <c r="AY1018" s="14"/>
      <c r="BE1018" s="145"/>
      <c r="BF1018" s="145"/>
      <c r="BG1018" s="145"/>
      <c r="BH1018" s="145"/>
      <c r="BI1018" s="145"/>
      <c r="BJ1018" s="14"/>
      <c r="BK1018" s="145"/>
      <c r="BL1018" s="14"/>
      <c r="BM1018" s="144"/>
    </row>
    <row r="1019" spans="1:65" s="12" customFormat="1" ht="23" hidden="1" customHeight="1">
      <c r="B1019" s="169"/>
      <c r="C1019" s="170"/>
      <c r="D1019" s="171"/>
      <c r="E1019" s="172"/>
      <c r="F1019" s="172"/>
      <c r="G1019" s="170"/>
      <c r="H1019" s="170"/>
      <c r="I1019" s="170"/>
      <c r="J1019" s="173"/>
      <c r="L1019" s="127"/>
      <c r="M1019" s="131"/>
      <c r="N1019" s="132"/>
      <c r="O1019" s="132"/>
      <c r="P1019" s="133"/>
      <c r="Q1019" s="132"/>
      <c r="R1019" s="133"/>
      <c r="S1019" s="132"/>
      <c r="T1019" s="134"/>
      <c r="AR1019" s="128"/>
      <c r="AT1019" s="135"/>
      <c r="AU1019" s="135"/>
      <c r="AY1019" s="128"/>
      <c r="BK1019" s="136"/>
    </row>
    <row r="1020" spans="1:65" s="12" customFormat="1" ht="23" hidden="1" customHeight="1">
      <c r="B1020" s="169"/>
      <c r="C1020" s="170"/>
      <c r="D1020" s="171"/>
      <c r="E1020" s="172"/>
      <c r="F1020" s="172"/>
      <c r="G1020" s="170"/>
      <c r="H1020" s="170"/>
      <c r="I1020" s="170"/>
      <c r="J1020" s="173"/>
      <c r="L1020" s="127"/>
      <c r="M1020" s="131"/>
      <c r="N1020" s="132"/>
      <c r="O1020" s="132"/>
      <c r="P1020" s="133"/>
      <c r="Q1020" s="132"/>
      <c r="R1020" s="133"/>
      <c r="S1020" s="132"/>
      <c r="T1020" s="134"/>
      <c r="AR1020" s="128"/>
      <c r="AT1020" s="135"/>
      <c r="AU1020" s="135"/>
      <c r="AY1020" s="128"/>
      <c r="BK1020" s="136"/>
    </row>
    <row r="1021" spans="1:65" s="2" customFormat="1" ht="24.25" hidden="1" customHeight="1">
      <c r="A1021" s="26"/>
      <c r="B1021" s="156"/>
      <c r="C1021" s="157"/>
      <c r="D1021" s="157"/>
      <c r="E1021" s="158"/>
      <c r="F1021" s="159"/>
      <c r="G1021" s="160"/>
      <c r="H1021" s="161"/>
      <c r="I1021" s="162"/>
      <c r="J1021" s="162"/>
      <c r="K1021" s="139"/>
      <c r="L1021" s="27"/>
      <c r="M1021" s="140"/>
      <c r="N1021" s="141"/>
      <c r="O1021" s="142"/>
      <c r="P1021" s="142"/>
      <c r="Q1021" s="142"/>
      <c r="R1021" s="142"/>
      <c r="S1021" s="142"/>
      <c r="T1021" s="143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R1021" s="144"/>
      <c r="AT1021" s="144"/>
      <c r="AU1021" s="144"/>
      <c r="AY1021" s="14"/>
      <c r="BE1021" s="145"/>
      <c r="BF1021" s="145"/>
      <c r="BG1021" s="145"/>
      <c r="BH1021" s="145"/>
      <c r="BI1021" s="145"/>
      <c r="BJ1021" s="14"/>
      <c r="BK1021" s="145"/>
      <c r="BL1021" s="14"/>
      <c r="BM1021" s="144"/>
    </row>
    <row r="1022" spans="1:65" s="12" customFormat="1" ht="23" hidden="1" customHeight="1">
      <c r="B1022" s="169"/>
      <c r="C1022" s="170"/>
      <c r="D1022" s="171"/>
      <c r="E1022" s="172"/>
      <c r="F1022" s="172"/>
      <c r="G1022" s="170"/>
      <c r="H1022" s="170"/>
      <c r="I1022" s="170"/>
      <c r="J1022" s="173"/>
      <c r="L1022" s="127"/>
      <c r="M1022" s="131"/>
      <c r="N1022" s="132"/>
      <c r="O1022" s="132"/>
      <c r="P1022" s="133"/>
      <c r="Q1022" s="132"/>
      <c r="R1022" s="133"/>
      <c r="S1022" s="132"/>
      <c r="T1022" s="134"/>
      <c r="AR1022" s="128"/>
      <c r="AT1022" s="135"/>
      <c r="AU1022" s="135"/>
      <c r="AY1022" s="128"/>
      <c r="BK1022" s="136"/>
    </row>
    <row r="1023" spans="1:65" s="2" customFormat="1" ht="24.25" hidden="1" customHeight="1">
      <c r="A1023" s="26"/>
      <c r="B1023" s="156"/>
      <c r="C1023" s="163"/>
      <c r="D1023" s="163"/>
      <c r="E1023" s="164"/>
      <c r="F1023" s="165"/>
      <c r="G1023" s="166"/>
      <c r="H1023" s="167"/>
      <c r="I1023" s="168"/>
      <c r="J1023" s="168"/>
      <c r="K1023" s="146"/>
      <c r="L1023" s="147"/>
      <c r="M1023" s="148"/>
      <c r="N1023" s="149"/>
      <c r="O1023" s="142"/>
      <c r="P1023" s="142"/>
      <c r="Q1023" s="142"/>
      <c r="R1023" s="142"/>
      <c r="S1023" s="142"/>
      <c r="T1023" s="143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R1023" s="144"/>
      <c r="AT1023" s="144"/>
      <c r="AU1023" s="144"/>
      <c r="AY1023" s="14"/>
      <c r="BE1023" s="145"/>
      <c r="BF1023" s="145"/>
      <c r="BG1023" s="145"/>
      <c r="BH1023" s="145"/>
      <c r="BI1023" s="145"/>
      <c r="BJ1023" s="14"/>
      <c r="BK1023" s="145"/>
      <c r="BL1023" s="14"/>
      <c r="BM1023" s="144"/>
    </row>
    <row r="1024" spans="1:65" s="2" customFormat="1" ht="24.25" hidden="1" customHeight="1">
      <c r="A1024" s="26"/>
      <c r="B1024" s="156"/>
      <c r="C1024" s="157"/>
      <c r="D1024" s="157"/>
      <c r="E1024" s="158"/>
      <c r="F1024" s="159"/>
      <c r="G1024" s="160"/>
      <c r="H1024" s="161"/>
      <c r="I1024" s="162"/>
      <c r="J1024" s="162"/>
      <c r="K1024" s="139"/>
      <c r="L1024" s="27"/>
      <c r="M1024" s="140"/>
      <c r="N1024" s="141"/>
      <c r="O1024" s="142"/>
      <c r="P1024" s="142"/>
      <c r="Q1024" s="142"/>
      <c r="R1024" s="142"/>
      <c r="S1024" s="142"/>
      <c r="T1024" s="143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R1024" s="144"/>
      <c r="AT1024" s="144"/>
      <c r="AU1024" s="144"/>
      <c r="AY1024" s="14"/>
      <c r="BE1024" s="145"/>
      <c r="BF1024" s="145"/>
      <c r="BG1024" s="145"/>
      <c r="BH1024" s="145"/>
      <c r="BI1024" s="145"/>
      <c r="BJ1024" s="14"/>
      <c r="BK1024" s="145"/>
      <c r="BL1024" s="14"/>
      <c r="BM1024" s="144"/>
    </row>
    <row r="1025" spans="1:65" s="12" customFormat="1" ht="26" hidden="1" customHeight="1">
      <c r="B1025" s="169"/>
      <c r="C1025" s="170"/>
      <c r="D1025" s="171"/>
      <c r="E1025" s="174"/>
      <c r="F1025" s="174"/>
      <c r="G1025" s="170"/>
      <c r="H1025" s="170"/>
      <c r="I1025" s="170"/>
      <c r="J1025" s="175"/>
      <c r="L1025" s="127"/>
      <c r="M1025" s="131"/>
      <c r="N1025" s="132"/>
      <c r="O1025" s="132"/>
      <c r="P1025" s="133"/>
      <c r="Q1025" s="132"/>
      <c r="R1025" s="133"/>
      <c r="S1025" s="132"/>
      <c r="T1025" s="134"/>
      <c r="AR1025" s="128"/>
      <c r="AT1025" s="135"/>
      <c r="AU1025" s="135"/>
      <c r="AY1025" s="128"/>
      <c r="BK1025" s="136"/>
    </row>
    <row r="1026" spans="1:65" s="12" customFormat="1" ht="23" hidden="1" customHeight="1">
      <c r="B1026" s="169"/>
      <c r="C1026" s="170"/>
      <c r="D1026" s="171"/>
      <c r="E1026" s="172"/>
      <c r="F1026" s="172"/>
      <c r="G1026" s="170"/>
      <c r="H1026" s="170"/>
      <c r="I1026" s="170"/>
      <c r="J1026" s="173"/>
      <c r="L1026" s="127"/>
      <c r="M1026" s="131"/>
      <c r="N1026" s="132"/>
      <c r="O1026" s="132"/>
      <c r="P1026" s="133"/>
      <c r="Q1026" s="132"/>
      <c r="R1026" s="133"/>
      <c r="S1026" s="132"/>
      <c r="T1026" s="134"/>
      <c r="AR1026" s="128"/>
      <c r="AT1026" s="135"/>
      <c r="AU1026" s="135"/>
      <c r="AY1026" s="128"/>
      <c r="BK1026" s="136"/>
    </row>
    <row r="1027" spans="1:65" s="12" customFormat="1" ht="23" hidden="1" customHeight="1">
      <c r="B1027" s="169"/>
      <c r="C1027" s="170"/>
      <c r="D1027" s="171"/>
      <c r="E1027" s="172"/>
      <c r="F1027" s="172"/>
      <c r="G1027" s="170"/>
      <c r="H1027" s="170"/>
      <c r="I1027" s="170"/>
      <c r="J1027" s="173"/>
      <c r="L1027" s="127"/>
      <c r="M1027" s="131"/>
      <c r="N1027" s="132"/>
      <c r="O1027" s="132"/>
      <c r="P1027" s="133"/>
      <c r="Q1027" s="132"/>
      <c r="R1027" s="133"/>
      <c r="S1027" s="132"/>
      <c r="T1027" s="134"/>
      <c r="AR1027" s="128"/>
      <c r="AT1027" s="135"/>
      <c r="AU1027" s="135"/>
      <c r="AY1027" s="128"/>
      <c r="BK1027" s="136"/>
    </row>
    <row r="1028" spans="1:65" s="2" customFormat="1" ht="38" hidden="1" customHeight="1">
      <c r="A1028" s="26"/>
      <c r="B1028" s="156"/>
      <c r="C1028" s="157"/>
      <c r="D1028" s="157"/>
      <c r="E1028" s="158"/>
      <c r="F1028" s="159"/>
      <c r="G1028" s="160"/>
      <c r="H1028" s="161"/>
      <c r="I1028" s="162"/>
      <c r="J1028" s="162"/>
      <c r="K1028" s="139"/>
      <c r="L1028" s="27"/>
      <c r="M1028" s="140"/>
      <c r="N1028" s="141"/>
      <c r="O1028" s="142"/>
      <c r="P1028" s="142"/>
      <c r="Q1028" s="142"/>
      <c r="R1028" s="142"/>
      <c r="S1028" s="142"/>
      <c r="T1028" s="143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R1028" s="144"/>
      <c r="AT1028" s="144"/>
      <c r="AU1028" s="144"/>
      <c r="AY1028" s="14"/>
      <c r="BE1028" s="145"/>
      <c r="BF1028" s="145"/>
      <c r="BG1028" s="145"/>
      <c r="BH1028" s="145"/>
      <c r="BI1028" s="145"/>
      <c r="BJ1028" s="14"/>
      <c r="BK1028" s="145"/>
      <c r="BL1028" s="14"/>
      <c r="BM1028" s="144"/>
    </row>
    <row r="1029" spans="1:65" s="2" customFormat="1" ht="21.75" hidden="1" customHeight="1">
      <c r="A1029" s="26"/>
      <c r="B1029" s="156"/>
      <c r="C1029" s="157"/>
      <c r="D1029" s="157"/>
      <c r="E1029" s="158"/>
      <c r="F1029" s="159"/>
      <c r="G1029" s="160"/>
      <c r="H1029" s="161"/>
      <c r="I1029" s="162"/>
      <c r="J1029" s="162"/>
      <c r="K1029" s="139"/>
      <c r="L1029" s="27"/>
      <c r="M1029" s="140"/>
      <c r="N1029" s="141"/>
      <c r="O1029" s="142"/>
      <c r="P1029" s="142"/>
      <c r="Q1029" s="142"/>
      <c r="R1029" s="142"/>
      <c r="S1029" s="142"/>
      <c r="T1029" s="143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R1029" s="144"/>
      <c r="AT1029" s="144"/>
      <c r="AU1029" s="144"/>
      <c r="AY1029" s="14"/>
      <c r="BE1029" s="145"/>
      <c r="BF1029" s="145"/>
      <c r="BG1029" s="145"/>
      <c r="BH1029" s="145"/>
      <c r="BI1029" s="145"/>
      <c r="BJ1029" s="14"/>
      <c r="BK1029" s="145"/>
      <c r="BL1029" s="14"/>
      <c r="BM1029" s="144"/>
    </row>
    <row r="1030" spans="1:65" s="2" customFormat="1" ht="21.75" hidden="1" customHeight="1">
      <c r="A1030" s="26"/>
      <c r="B1030" s="156"/>
      <c r="C1030" s="157"/>
      <c r="D1030" s="157"/>
      <c r="E1030" s="158"/>
      <c r="F1030" s="159"/>
      <c r="G1030" s="160"/>
      <c r="H1030" s="161"/>
      <c r="I1030" s="162"/>
      <c r="J1030" s="162"/>
      <c r="K1030" s="139"/>
      <c r="L1030" s="27"/>
      <c r="M1030" s="140"/>
      <c r="N1030" s="141"/>
      <c r="O1030" s="142"/>
      <c r="P1030" s="142"/>
      <c r="Q1030" s="142"/>
      <c r="R1030" s="142"/>
      <c r="S1030" s="142"/>
      <c r="T1030" s="143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R1030" s="144"/>
      <c r="AT1030" s="144"/>
      <c r="AU1030" s="144"/>
      <c r="AY1030" s="14"/>
      <c r="BE1030" s="145"/>
      <c r="BF1030" s="145"/>
      <c r="BG1030" s="145"/>
      <c r="BH1030" s="145"/>
      <c r="BI1030" s="145"/>
      <c r="BJ1030" s="14"/>
      <c r="BK1030" s="145"/>
      <c r="BL1030" s="14"/>
      <c r="BM1030" s="144"/>
    </row>
    <row r="1031" spans="1:65" s="2" customFormat="1" ht="16.5" hidden="1" customHeight="1">
      <c r="A1031" s="26"/>
      <c r="B1031" s="156"/>
      <c r="C1031" s="157"/>
      <c r="D1031" s="157"/>
      <c r="E1031" s="158"/>
      <c r="F1031" s="159"/>
      <c r="G1031" s="160"/>
      <c r="H1031" s="161"/>
      <c r="I1031" s="162"/>
      <c r="J1031" s="162"/>
      <c r="K1031" s="139"/>
      <c r="L1031" s="27"/>
      <c r="M1031" s="140"/>
      <c r="N1031" s="141"/>
      <c r="O1031" s="142"/>
      <c r="P1031" s="142"/>
      <c r="Q1031" s="142"/>
      <c r="R1031" s="142"/>
      <c r="S1031" s="142"/>
      <c r="T1031" s="143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R1031" s="144"/>
      <c r="AT1031" s="144"/>
      <c r="AU1031" s="144"/>
      <c r="AY1031" s="14"/>
      <c r="BE1031" s="145"/>
      <c r="BF1031" s="145"/>
      <c r="BG1031" s="145"/>
      <c r="BH1031" s="145"/>
      <c r="BI1031" s="145"/>
      <c r="BJ1031" s="14"/>
      <c r="BK1031" s="145"/>
      <c r="BL1031" s="14"/>
      <c r="BM1031" s="144"/>
    </row>
    <row r="1032" spans="1:65" s="2" customFormat="1" ht="24.25" hidden="1" customHeight="1">
      <c r="A1032" s="26"/>
      <c r="B1032" s="156"/>
      <c r="C1032" s="157"/>
      <c r="D1032" s="157"/>
      <c r="E1032" s="158"/>
      <c r="F1032" s="159"/>
      <c r="G1032" s="160"/>
      <c r="H1032" s="161"/>
      <c r="I1032" s="162"/>
      <c r="J1032" s="162"/>
      <c r="K1032" s="139"/>
      <c r="L1032" s="27"/>
      <c r="M1032" s="140"/>
      <c r="N1032" s="141"/>
      <c r="O1032" s="142"/>
      <c r="P1032" s="142"/>
      <c r="Q1032" s="142"/>
      <c r="R1032" s="142"/>
      <c r="S1032" s="142"/>
      <c r="T1032" s="143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R1032" s="144"/>
      <c r="AT1032" s="144"/>
      <c r="AU1032" s="144"/>
      <c r="AY1032" s="14"/>
      <c r="BE1032" s="145"/>
      <c r="BF1032" s="145"/>
      <c r="BG1032" s="145"/>
      <c r="BH1032" s="145"/>
      <c r="BI1032" s="145"/>
      <c r="BJ1032" s="14"/>
      <c r="BK1032" s="145"/>
      <c r="BL1032" s="14"/>
      <c r="BM1032" s="144"/>
    </row>
    <row r="1033" spans="1:65" s="2" customFormat="1" ht="38" hidden="1" customHeight="1">
      <c r="A1033" s="26"/>
      <c r="B1033" s="156"/>
      <c r="C1033" s="157"/>
      <c r="D1033" s="157"/>
      <c r="E1033" s="158"/>
      <c r="F1033" s="159"/>
      <c r="G1033" s="160"/>
      <c r="H1033" s="161"/>
      <c r="I1033" s="162"/>
      <c r="J1033" s="162"/>
      <c r="K1033" s="139"/>
      <c r="L1033" s="27"/>
      <c r="M1033" s="140"/>
      <c r="N1033" s="141"/>
      <c r="O1033" s="142"/>
      <c r="P1033" s="142"/>
      <c r="Q1033" s="142"/>
      <c r="R1033" s="142"/>
      <c r="S1033" s="142"/>
      <c r="T1033" s="143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R1033" s="144"/>
      <c r="AT1033" s="144"/>
      <c r="AU1033" s="144"/>
      <c r="AY1033" s="14"/>
      <c r="BE1033" s="145"/>
      <c r="BF1033" s="145"/>
      <c r="BG1033" s="145"/>
      <c r="BH1033" s="145"/>
      <c r="BI1033" s="145"/>
      <c r="BJ1033" s="14"/>
      <c r="BK1033" s="145"/>
      <c r="BL1033" s="14"/>
      <c r="BM1033" s="144"/>
    </row>
    <row r="1034" spans="1:65" s="2" customFormat="1" ht="44.25" hidden="1" customHeight="1">
      <c r="A1034" s="26"/>
      <c r="B1034" s="156"/>
      <c r="C1034" s="157"/>
      <c r="D1034" s="157"/>
      <c r="E1034" s="158"/>
      <c r="F1034" s="159"/>
      <c r="G1034" s="160"/>
      <c r="H1034" s="161"/>
      <c r="I1034" s="162"/>
      <c r="J1034" s="162"/>
      <c r="K1034" s="139"/>
      <c r="L1034" s="27"/>
      <c r="M1034" s="140"/>
      <c r="N1034" s="141"/>
      <c r="O1034" s="142"/>
      <c r="P1034" s="142"/>
      <c r="Q1034" s="142"/>
      <c r="R1034" s="142"/>
      <c r="S1034" s="142"/>
      <c r="T1034" s="143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R1034" s="144"/>
      <c r="AT1034" s="144"/>
      <c r="AU1034" s="144"/>
      <c r="AY1034" s="14"/>
      <c r="BE1034" s="145"/>
      <c r="BF1034" s="145"/>
      <c r="BG1034" s="145"/>
      <c r="BH1034" s="145"/>
      <c r="BI1034" s="145"/>
      <c r="BJ1034" s="14"/>
      <c r="BK1034" s="145"/>
      <c r="BL1034" s="14"/>
      <c r="BM1034" s="144"/>
    </row>
    <row r="1035" spans="1:65" s="2" customFormat="1" ht="24.25" hidden="1" customHeight="1">
      <c r="A1035" s="26"/>
      <c r="B1035" s="156"/>
      <c r="C1035" s="157"/>
      <c r="D1035" s="157"/>
      <c r="E1035" s="158"/>
      <c r="F1035" s="159"/>
      <c r="G1035" s="160"/>
      <c r="H1035" s="161"/>
      <c r="I1035" s="162"/>
      <c r="J1035" s="162"/>
      <c r="K1035" s="139"/>
      <c r="L1035" s="27"/>
      <c r="M1035" s="140"/>
      <c r="N1035" s="141"/>
      <c r="O1035" s="142"/>
      <c r="P1035" s="142"/>
      <c r="Q1035" s="142"/>
      <c r="R1035" s="142"/>
      <c r="S1035" s="142"/>
      <c r="T1035" s="143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R1035" s="144"/>
      <c r="AT1035" s="144"/>
      <c r="AU1035" s="144"/>
      <c r="AY1035" s="14"/>
      <c r="BE1035" s="145"/>
      <c r="BF1035" s="145"/>
      <c r="BG1035" s="145"/>
      <c r="BH1035" s="145"/>
      <c r="BI1035" s="145"/>
      <c r="BJ1035" s="14"/>
      <c r="BK1035" s="145"/>
      <c r="BL1035" s="14"/>
      <c r="BM1035" s="144"/>
    </row>
    <row r="1036" spans="1:65" s="2" customFormat="1" ht="24.25" hidden="1" customHeight="1">
      <c r="A1036" s="26"/>
      <c r="B1036" s="156"/>
      <c r="C1036" s="157"/>
      <c r="D1036" s="157"/>
      <c r="E1036" s="158"/>
      <c r="F1036" s="159"/>
      <c r="G1036" s="160"/>
      <c r="H1036" s="161"/>
      <c r="I1036" s="162"/>
      <c r="J1036" s="162"/>
      <c r="K1036" s="139"/>
      <c r="L1036" s="27"/>
      <c r="M1036" s="140"/>
      <c r="N1036" s="141"/>
      <c r="O1036" s="142"/>
      <c r="P1036" s="142"/>
      <c r="Q1036" s="142"/>
      <c r="R1036" s="142"/>
      <c r="S1036" s="142"/>
      <c r="T1036" s="143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R1036" s="144"/>
      <c r="AT1036" s="144"/>
      <c r="AU1036" s="144"/>
      <c r="AY1036" s="14"/>
      <c r="BE1036" s="145"/>
      <c r="BF1036" s="145"/>
      <c r="BG1036" s="145"/>
      <c r="BH1036" s="145"/>
      <c r="BI1036" s="145"/>
      <c r="BJ1036" s="14"/>
      <c r="BK1036" s="145"/>
      <c r="BL1036" s="14"/>
      <c r="BM1036" s="144"/>
    </row>
    <row r="1037" spans="1:65" s="2" customFormat="1" ht="16.5" hidden="1" customHeight="1">
      <c r="A1037" s="26"/>
      <c r="B1037" s="156"/>
      <c r="C1037" s="163"/>
      <c r="D1037" s="163"/>
      <c r="E1037" s="164"/>
      <c r="F1037" s="165"/>
      <c r="G1037" s="166"/>
      <c r="H1037" s="167"/>
      <c r="I1037" s="168"/>
      <c r="J1037" s="168"/>
      <c r="K1037" s="146"/>
      <c r="L1037" s="147"/>
      <c r="M1037" s="148"/>
      <c r="N1037" s="149"/>
      <c r="O1037" s="142"/>
      <c r="P1037" s="142"/>
      <c r="Q1037" s="142"/>
      <c r="R1037" s="142"/>
      <c r="S1037" s="142"/>
      <c r="T1037" s="143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R1037" s="144"/>
      <c r="AT1037" s="144"/>
      <c r="AU1037" s="144"/>
      <c r="AY1037" s="14"/>
      <c r="BE1037" s="145"/>
      <c r="BF1037" s="145"/>
      <c r="BG1037" s="145"/>
      <c r="BH1037" s="145"/>
      <c r="BI1037" s="145"/>
      <c r="BJ1037" s="14"/>
      <c r="BK1037" s="145"/>
      <c r="BL1037" s="14"/>
      <c r="BM1037" s="144"/>
    </row>
    <row r="1038" spans="1:65" s="12" customFormat="1" ht="23" hidden="1" customHeight="1">
      <c r="B1038" s="169"/>
      <c r="C1038" s="170"/>
      <c r="D1038" s="171"/>
      <c r="E1038" s="172"/>
      <c r="F1038" s="172"/>
      <c r="G1038" s="170"/>
      <c r="H1038" s="170"/>
      <c r="I1038" s="170"/>
      <c r="J1038" s="173"/>
      <c r="L1038" s="127"/>
      <c r="M1038" s="131"/>
      <c r="N1038" s="132"/>
      <c r="O1038" s="132"/>
      <c r="P1038" s="133"/>
      <c r="Q1038" s="132"/>
      <c r="R1038" s="133"/>
      <c r="S1038" s="132"/>
      <c r="T1038" s="134"/>
      <c r="AR1038" s="128"/>
      <c r="AT1038" s="135"/>
      <c r="AU1038" s="135"/>
      <c r="AY1038" s="128"/>
      <c r="BK1038" s="136"/>
    </row>
    <row r="1039" spans="1:65" s="2" customFormat="1" ht="33" hidden="1" customHeight="1">
      <c r="A1039" s="26"/>
      <c r="B1039" s="156"/>
      <c r="C1039" s="157"/>
      <c r="D1039" s="157"/>
      <c r="E1039" s="158"/>
      <c r="F1039" s="159"/>
      <c r="G1039" s="160"/>
      <c r="H1039" s="161"/>
      <c r="I1039" s="162"/>
      <c r="J1039" s="162"/>
      <c r="K1039" s="139"/>
      <c r="L1039" s="27"/>
      <c r="M1039" s="140"/>
      <c r="N1039" s="141"/>
      <c r="O1039" s="142"/>
      <c r="P1039" s="142"/>
      <c r="Q1039" s="142"/>
      <c r="R1039" s="142"/>
      <c r="S1039" s="142"/>
      <c r="T1039" s="143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R1039" s="144"/>
      <c r="AT1039" s="144"/>
      <c r="AU1039" s="144"/>
      <c r="AY1039" s="14"/>
      <c r="BE1039" s="145"/>
      <c r="BF1039" s="145"/>
      <c r="BG1039" s="145"/>
      <c r="BH1039" s="145"/>
      <c r="BI1039" s="145"/>
      <c r="BJ1039" s="14"/>
      <c r="BK1039" s="145"/>
      <c r="BL1039" s="14"/>
      <c r="BM1039" s="144"/>
    </row>
    <row r="1040" spans="1:65" s="2" customFormat="1" ht="24.25" hidden="1" customHeight="1">
      <c r="A1040" s="26"/>
      <c r="B1040" s="156"/>
      <c r="C1040" s="157"/>
      <c r="D1040" s="157"/>
      <c r="E1040" s="158"/>
      <c r="F1040" s="159"/>
      <c r="G1040" s="160"/>
      <c r="H1040" s="161"/>
      <c r="I1040" s="162"/>
      <c r="J1040" s="162"/>
      <c r="K1040" s="139"/>
      <c r="L1040" s="27"/>
      <c r="M1040" s="140"/>
      <c r="N1040" s="141"/>
      <c r="O1040" s="142"/>
      <c r="P1040" s="142"/>
      <c r="Q1040" s="142"/>
      <c r="R1040" s="142"/>
      <c r="S1040" s="142"/>
      <c r="T1040" s="143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R1040" s="144"/>
      <c r="AT1040" s="144"/>
      <c r="AU1040" s="144"/>
      <c r="AY1040" s="14"/>
      <c r="BE1040" s="145"/>
      <c r="BF1040" s="145"/>
      <c r="BG1040" s="145"/>
      <c r="BH1040" s="145"/>
      <c r="BI1040" s="145"/>
      <c r="BJ1040" s="14"/>
      <c r="BK1040" s="145"/>
      <c r="BL1040" s="14"/>
      <c r="BM1040" s="144"/>
    </row>
    <row r="1041" spans="1:65" s="2" customFormat="1" ht="24.25" hidden="1" customHeight="1">
      <c r="A1041" s="26"/>
      <c r="B1041" s="156"/>
      <c r="C1041" s="157"/>
      <c r="D1041" s="157"/>
      <c r="E1041" s="158"/>
      <c r="F1041" s="159"/>
      <c r="G1041" s="160"/>
      <c r="H1041" s="161"/>
      <c r="I1041" s="162"/>
      <c r="J1041" s="162"/>
      <c r="K1041" s="139"/>
      <c r="L1041" s="27"/>
      <c r="M1041" s="140"/>
      <c r="N1041" s="141"/>
      <c r="O1041" s="142"/>
      <c r="P1041" s="142"/>
      <c r="Q1041" s="142"/>
      <c r="R1041" s="142"/>
      <c r="S1041" s="142"/>
      <c r="T1041" s="143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R1041" s="144"/>
      <c r="AT1041" s="144"/>
      <c r="AU1041" s="144"/>
      <c r="AY1041" s="14"/>
      <c r="BE1041" s="145"/>
      <c r="BF1041" s="145"/>
      <c r="BG1041" s="145"/>
      <c r="BH1041" s="145"/>
      <c r="BI1041" s="145"/>
      <c r="BJ1041" s="14"/>
      <c r="BK1041" s="145"/>
      <c r="BL1041" s="14"/>
      <c r="BM1041" s="144"/>
    </row>
    <row r="1042" spans="1:65" s="2" customFormat="1" ht="24.25" hidden="1" customHeight="1">
      <c r="A1042" s="26"/>
      <c r="B1042" s="156"/>
      <c r="C1042" s="163"/>
      <c r="D1042" s="163"/>
      <c r="E1042" s="164"/>
      <c r="F1042" s="165"/>
      <c r="G1042" s="166"/>
      <c r="H1042" s="167"/>
      <c r="I1042" s="168"/>
      <c r="J1042" s="168"/>
      <c r="K1042" s="146"/>
      <c r="L1042" s="147"/>
      <c r="M1042" s="148"/>
      <c r="N1042" s="149"/>
      <c r="O1042" s="142"/>
      <c r="P1042" s="142"/>
      <c r="Q1042" s="142"/>
      <c r="R1042" s="142"/>
      <c r="S1042" s="142"/>
      <c r="T1042" s="143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R1042" s="144"/>
      <c r="AT1042" s="144"/>
      <c r="AU1042" s="144"/>
      <c r="AY1042" s="14"/>
      <c r="BE1042" s="145"/>
      <c r="BF1042" s="145"/>
      <c r="BG1042" s="145"/>
      <c r="BH1042" s="145"/>
      <c r="BI1042" s="145"/>
      <c r="BJ1042" s="14"/>
      <c r="BK1042" s="145"/>
      <c r="BL1042" s="14"/>
      <c r="BM1042" s="144"/>
    </row>
    <row r="1043" spans="1:65" s="2" customFormat="1" ht="33" hidden="1" customHeight="1">
      <c r="A1043" s="26"/>
      <c r="B1043" s="156"/>
      <c r="C1043" s="157"/>
      <c r="D1043" s="157"/>
      <c r="E1043" s="158"/>
      <c r="F1043" s="159"/>
      <c r="G1043" s="160"/>
      <c r="H1043" s="161"/>
      <c r="I1043" s="162"/>
      <c r="J1043" s="162"/>
      <c r="K1043" s="139"/>
      <c r="L1043" s="27"/>
      <c r="M1043" s="140"/>
      <c r="N1043" s="141"/>
      <c r="O1043" s="142"/>
      <c r="P1043" s="142"/>
      <c r="Q1043" s="142"/>
      <c r="R1043" s="142"/>
      <c r="S1043" s="142"/>
      <c r="T1043" s="143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R1043" s="144"/>
      <c r="AT1043" s="144"/>
      <c r="AU1043" s="144"/>
      <c r="AY1043" s="14"/>
      <c r="BE1043" s="145"/>
      <c r="BF1043" s="145"/>
      <c r="BG1043" s="145"/>
      <c r="BH1043" s="145"/>
      <c r="BI1043" s="145"/>
      <c r="BJ1043" s="14"/>
      <c r="BK1043" s="145"/>
      <c r="BL1043" s="14"/>
      <c r="BM1043" s="144"/>
    </row>
    <row r="1044" spans="1:65" s="2" customFormat="1" ht="24.25" hidden="1" customHeight="1">
      <c r="A1044" s="26"/>
      <c r="B1044" s="156"/>
      <c r="C1044" s="157"/>
      <c r="D1044" s="157"/>
      <c r="E1044" s="158"/>
      <c r="F1044" s="159"/>
      <c r="G1044" s="160"/>
      <c r="H1044" s="161"/>
      <c r="I1044" s="162"/>
      <c r="J1044" s="162"/>
      <c r="K1044" s="139"/>
      <c r="L1044" s="27"/>
      <c r="M1044" s="140"/>
      <c r="N1044" s="141"/>
      <c r="O1044" s="142"/>
      <c r="P1044" s="142"/>
      <c r="Q1044" s="142"/>
      <c r="R1044" s="142"/>
      <c r="S1044" s="142"/>
      <c r="T1044" s="143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R1044" s="144"/>
      <c r="AT1044" s="144"/>
      <c r="AU1044" s="144"/>
      <c r="AY1044" s="14"/>
      <c r="BE1044" s="145"/>
      <c r="BF1044" s="145"/>
      <c r="BG1044" s="145"/>
      <c r="BH1044" s="145"/>
      <c r="BI1044" s="145"/>
      <c r="BJ1044" s="14"/>
      <c r="BK1044" s="145"/>
      <c r="BL1044" s="14"/>
      <c r="BM1044" s="144"/>
    </row>
    <row r="1045" spans="1:65" s="2" customFormat="1" ht="24.25" hidden="1" customHeight="1">
      <c r="A1045" s="26"/>
      <c r="B1045" s="156"/>
      <c r="C1045" s="157"/>
      <c r="D1045" s="157"/>
      <c r="E1045" s="158"/>
      <c r="F1045" s="159"/>
      <c r="G1045" s="160"/>
      <c r="H1045" s="161"/>
      <c r="I1045" s="162"/>
      <c r="J1045" s="162"/>
      <c r="K1045" s="139"/>
      <c r="L1045" s="27"/>
      <c r="M1045" s="140"/>
      <c r="N1045" s="141"/>
      <c r="O1045" s="142"/>
      <c r="P1045" s="142"/>
      <c r="Q1045" s="142"/>
      <c r="R1045" s="142"/>
      <c r="S1045" s="142"/>
      <c r="T1045" s="143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R1045" s="144"/>
      <c r="AT1045" s="144"/>
      <c r="AU1045" s="144"/>
      <c r="AY1045" s="14"/>
      <c r="BE1045" s="145"/>
      <c r="BF1045" s="145"/>
      <c r="BG1045" s="145"/>
      <c r="BH1045" s="145"/>
      <c r="BI1045" s="145"/>
      <c r="BJ1045" s="14"/>
      <c r="BK1045" s="145"/>
      <c r="BL1045" s="14"/>
      <c r="BM1045" s="144"/>
    </row>
    <row r="1046" spans="1:65" s="2" customFormat="1" ht="24.25" hidden="1" customHeight="1">
      <c r="A1046" s="26"/>
      <c r="B1046" s="156"/>
      <c r="C1046" s="163"/>
      <c r="D1046" s="163"/>
      <c r="E1046" s="164"/>
      <c r="F1046" s="165"/>
      <c r="G1046" s="166"/>
      <c r="H1046" s="167"/>
      <c r="I1046" s="168"/>
      <c r="J1046" s="168"/>
      <c r="K1046" s="146"/>
      <c r="L1046" s="147"/>
      <c r="M1046" s="148"/>
      <c r="N1046" s="149"/>
      <c r="O1046" s="142"/>
      <c r="P1046" s="142"/>
      <c r="Q1046" s="142"/>
      <c r="R1046" s="142"/>
      <c r="S1046" s="142"/>
      <c r="T1046" s="143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R1046" s="144"/>
      <c r="AT1046" s="144"/>
      <c r="AU1046" s="144"/>
      <c r="AY1046" s="14"/>
      <c r="BE1046" s="145"/>
      <c r="BF1046" s="145"/>
      <c r="BG1046" s="145"/>
      <c r="BH1046" s="145"/>
      <c r="BI1046" s="145"/>
      <c r="BJ1046" s="14"/>
      <c r="BK1046" s="145"/>
      <c r="BL1046" s="14"/>
      <c r="BM1046" s="144"/>
    </row>
    <row r="1047" spans="1:65" s="2" customFormat="1" ht="16.5" hidden="1" customHeight="1">
      <c r="A1047" s="26"/>
      <c r="B1047" s="156"/>
      <c r="C1047" s="157"/>
      <c r="D1047" s="157"/>
      <c r="E1047" s="158"/>
      <c r="F1047" s="159"/>
      <c r="G1047" s="160"/>
      <c r="H1047" s="161"/>
      <c r="I1047" s="162"/>
      <c r="J1047" s="162"/>
      <c r="K1047" s="139"/>
      <c r="L1047" s="27"/>
      <c r="M1047" s="140"/>
      <c r="N1047" s="141"/>
      <c r="O1047" s="142"/>
      <c r="P1047" s="142"/>
      <c r="Q1047" s="142"/>
      <c r="R1047" s="142"/>
      <c r="S1047" s="142"/>
      <c r="T1047" s="143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R1047" s="144"/>
      <c r="AT1047" s="144"/>
      <c r="AU1047" s="144"/>
      <c r="AY1047" s="14"/>
      <c r="BE1047" s="145"/>
      <c r="BF1047" s="145"/>
      <c r="BG1047" s="145"/>
      <c r="BH1047" s="145"/>
      <c r="BI1047" s="145"/>
      <c r="BJ1047" s="14"/>
      <c r="BK1047" s="145"/>
      <c r="BL1047" s="14"/>
      <c r="BM1047" s="144"/>
    </row>
    <row r="1048" spans="1:65" s="2" customFormat="1" ht="16.5" hidden="1" customHeight="1">
      <c r="A1048" s="26"/>
      <c r="B1048" s="156"/>
      <c r="C1048" s="157"/>
      <c r="D1048" s="157"/>
      <c r="E1048" s="158"/>
      <c r="F1048" s="159"/>
      <c r="G1048" s="160"/>
      <c r="H1048" s="161"/>
      <c r="I1048" s="162"/>
      <c r="J1048" s="162"/>
      <c r="K1048" s="139"/>
      <c r="L1048" s="27"/>
      <c r="M1048" s="140"/>
      <c r="N1048" s="141"/>
      <c r="O1048" s="142"/>
      <c r="P1048" s="142"/>
      <c r="Q1048" s="142"/>
      <c r="R1048" s="142"/>
      <c r="S1048" s="142"/>
      <c r="T1048" s="143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R1048" s="144"/>
      <c r="AT1048" s="144"/>
      <c r="AU1048" s="144"/>
      <c r="AY1048" s="14"/>
      <c r="BE1048" s="145"/>
      <c r="BF1048" s="145"/>
      <c r="BG1048" s="145"/>
      <c r="BH1048" s="145"/>
      <c r="BI1048" s="145"/>
      <c r="BJ1048" s="14"/>
      <c r="BK1048" s="145"/>
      <c r="BL1048" s="14"/>
      <c r="BM1048" s="144"/>
    </row>
    <row r="1049" spans="1:65" s="2" customFormat="1" ht="24.25" hidden="1" customHeight="1">
      <c r="A1049" s="26"/>
      <c r="B1049" s="156"/>
      <c r="C1049" s="157"/>
      <c r="D1049" s="157"/>
      <c r="E1049" s="158"/>
      <c r="F1049" s="159"/>
      <c r="G1049" s="160"/>
      <c r="H1049" s="161"/>
      <c r="I1049" s="162"/>
      <c r="J1049" s="162"/>
      <c r="K1049" s="139"/>
      <c r="L1049" s="27"/>
      <c r="M1049" s="140"/>
      <c r="N1049" s="141"/>
      <c r="O1049" s="142"/>
      <c r="P1049" s="142"/>
      <c r="Q1049" s="142"/>
      <c r="R1049" s="142"/>
      <c r="S1049" s="142"/>
      <c r="T1049" s="143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R1049" s="144"/>
      <c r="AT1049" s="144"/>
      <c r="AU1049" s="144"/>
      <c r="AY1049" s="14"/>
      <c r="BE1049" s="145"/>
      <c r="BF1049" s="145"/>
      <c r="BG1049" s="145"/>
      <c r="BH1049" s="145"/>
      <c r="BI1049" s="145"/>
      <c r="BJ1049" s="14"/>
      <c r="BK1049" s="145"/>
      <c r="BL1049" s="14"/>
      <c r="BM1049" s="144"/>
    </row>
    <row r="1050" spans="1:65" s="2" customFormat="1" ht="24.25" hidden="1" customHeight="1">
      <c r="A1050" s="26"/>
      <c r="B1050" s="156"/>
      <c r="C1050" s="157"/>
      <c r="D1050" s="157"/>
      <c r="E1050" s="158"/>
      <c r="F1050" s="159"/>
      <c r="G1050" s="160"/>
      <c r="H1050" s="161"/>
      <c r="I1050" s="162"/>
      <c r="J1050" s="162"/>
      <c r="K1050" s="139"/>
      <c r="L1050" s="27"/>
      <c r="M1050" s="140"/>
      <c r="N1050" s="141"/>
      <c r="O1050" s="142"/>
      <c r="P1050" s="142"/>
      <c r="Q1050" s="142"/>
      <c r="R1050" s="142"/>
      <c r="S1050" s="142"/>
      <c r="T1050" s="143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R1050" s="144"/>
      <c r="AT1050" s="144"/>
      <c r="AU1050" s="144"/>
      <c r="AY1050" s="14"/>
      <c r="BE1050" s="145"/>
      <c r="BF1050" s="145"/>
      <c r="BG1050" s="145"/>
      <c r="BH1050" s="145"/>
      <c r="BI1050" s="145"/>
      <c r="BJ1050" s="14"/>
      <c r="BK1050" s="145"/>
      <c r="BL1050" s="14"/>
      <c r="BM1050" s="144"/>
    </row>
    <row r="1051" spans="1:65" s="12" customFormat="1" ht="23" hidden="1" customHeight="1">
      <c r="B1051" s="169"/>
      <c r="C1051" s="170"/>
      <c r="D1051" s="171"/>
      <c r="E1051" s="172"/>
      <c r="F1051" s="172"/>
      <c r="G1051" s="170"/>
      <c r="H1051" s="170"/>
      <c r="I1051" s="170"/>
      <c r="J1051" s="173"/>
      <c r="L1051" s="127"/>
      <c r="M1051" s="131"/>
      <c r="N1051" s="132"/>
      <c r="O1051" s="132"/>
      <c r="P1051" s="133"/>
      <c r="Q1051" s="132"/>
      <c r="R1051" s="133"/>
      <c r="S1051" s="132"/>
      <c r="T1051" s="134"/>
      <c r="AR1051" s="128"/>
      <c r="AT1051" s="135"/>
      <c r="AU1051" s="135"/>
      <c r="AY1051" s="128"/>
      <c r="BK1051" s="136"/>
    </row>
    <row r="1052" spans="1:65" s="2" customFormat="1" ht="33" hidden="1" customHeight="1">
      <c r="A1052" s="26"/>
      <c r="B1052" s="156"/>
      <c r="C1052" s="157"/>
      <c r="D1052" s="157"/>
      <c r="E1052" s="158"/>
      <c r="F1052" s="159"/>
      <c r="G1052" s="160"/>
      <c r="H1052" s="161"/>
      <c r="I1052" s="162"/>
      <c r="J1052" s="162"/>
      <c r="K1052" s="139"/>
      <c r="L1052" s="27"/>
      <c r="M1052" s="140"/>
      <c r="N1052" s="141"/>
      <c r="O1052" s="142"/>
      <c r="P1052" s="142"/>
      <c r="Q1052" s="142"/>
      <c r="R1052" s="142"/>
      <c r="S1052" s="142"/>
      <c r="T1052" s="143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  <c r="AR1052" s="144"/>
      <c r="AT1052" s="144"/>
      <c r="AU1052" s="144"/>
      <c r="AY1052" s="14"/>
      <c r="BE1052" s="145"/>
      <c r="BF1052" s="145"/>
      <c r="BG1052" s="145"/>
      <c r="BH1052" s="145"/>
      <c r="BI1052" s="145"/>
      <c r="BJ1052" s="14"/>
      <c r="BK1052" s="145"/>
      <c r="BL1052" s="14"/>
      <c r="BM1052" s="144"/>
    </row>
    <row r="1053" spans="1:65" s="2" customFormat="1" ht="33" hidden="1" customHeight="1">
      <c r="A1053" s="26"/>
      <c r="B1053" s="156"/>
      <c r="C1053" s="157"/>
      <c r="D1053" s="157"/>
      <c r="E1053" s="158"/>
      <c r="F1053" s="159"/>
      <c r="G1053" s="160"/>
      <c r="H1053" s="161"/>
      <c r="I1053" s="162"/>
      <c r="J1053" s="162"/>
      <c r="K1053" s="139"/>
      <c r="L1053" s="27"/>
      <c r="M1053" s="140"/>
      <c r="N1053" s="141"/>
      <c r="O1053" s="142"/>
      <c r="P1053" s="142"/>
      <c r="Q1053" s="142"/>
      <c r="R1053" s="142"/>
      <c r="S1053" s="142"/>
      <c r="T1053" s="143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R1053" s="144"/>
      <c r="AT1053" s="144"/>
      <c r="AU1053" s="144"/>
      <c r="AY1053" s="14"/>
      <c r="BE1053" s="145"/>
      <c r="BF1053" s="145"/>
      <c r="BG1053" s="145"/>
      <c r="BH1053" s="145"/>
      <c r="BI1053" s="145"/>
      <c r="BJ1053" s="14"/>
      <c r="BK1053" s="145"/>
      <c r="BL1053" s="14"/>
      <c r="BM1053" s="144"/>
    </row>
    <row r="1054" spans="1:65" s="2" customFormat="1" ht="33" hidden="1" customHeight="1">
      <c r="A1054" s="26"/>
      <c r="B1054" s="156"/>
      <c r="C1054" s="157"/>
      <c r="D1054" s="157"/>
      <c r="E1054" s="158"/>
      <c r="F1054" s="159"/>
      <c r="G1054" s="160"/>
      <c r="H1054" s="161"/>
      <c r="I1054" s="162"/>
      <c r="J1054" s="162"/>
      <c r="K1054" s="139"/>
      <c r="L1054" s="27"/>
      <c r="M1054" s="140"/>
      <c r="N1054" s="141"/>
      <c r="O1054" s="142"/>
      <c r="P1054" s="142"/>
      <c r="Q1054" s="142"/>
      <c r="R1054" s="142"/>
      <c r="S1054" s="142"/>
      <c r="T1054" s="143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R1054" s="144"/>
      <c r="AT1054" s="144"/>
      <c r="AU1054" s="144"/>
      <c r="AY1054" s="14"/>
      <c r="BE1054" s="145"/>
      <c r="BF1054" s="145"/>
      <c r="BG1054" s="145"/>
      <c r="BH1054" s="145"/>
      <c r="BI1054" s="145"/>
      <c r="BJ1054" s="14"/>
      <c r="BK1054" s="145"/>
      <c r="BL1054" s="14"/>
      <c r="BM1054" s="144"/>
    </row>
    <row r="1055" spans="1:65" s="2" customFormat="1" ht="24.25" hidden="1" customHeight="1">
      <c r="A1055" s="26"/>
      <c r="B1055" s="156"/>
      <c r="C1055" s="157"/>
      <c r="D1055" s="157"/>
      <c r="E1055" s="158"/>
      <c r="F1055" s="159"/>
      <c r="G1055" s="160"/>
      <c r="H1055" s="161"/>
      <c r="I1055" s="162"/>
      <c r="J1055" s="162"/>
      <c r="K1055" s="139"/>
      <c r="L1055" s="27"/>
      <c r="M1055" s="140"/>
      <c r="N1055" s="141"/>
      <c r="O1055" s="142"/>
      <c r="P1055" s="142"/>
      <c r="Q1055" s="142"/>
      <c r="R1055" s="142"/>
      <c r="S1055" s="142"/>
      <c r="T1055" s="143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R1055" s="144"/>
      <c r="AT1055" s="144"/>
      <c r="AU1055" s="144"/>
      <c r="AY1055" s="14"/>
      <c r="BE1055" s="145"/>
      <c r="BF1055" s="145"/>
      <c r="BG1055" s="145"/>
      <c r="BH1055" s="145"/>
      <c r="BI1055" s="145"/>
      <c r="BJ1055" s="14"/>
      <c r="BK1055" s="145"/>
      <c r="BL1055" s="14"/>
      <c r="BM1055" s="144"/>
    </row>
    <row r="1056" spans="1:65" s="12" customFormat="1" ht="23" hidden="1" customHeight="1">
      <c r="B1056" s="169"/>
      <c r="C1056" s="170"/>
      <c r="D1056" s="171"/>
      <c r="E1056" s="172"/>
      <c r="F1056" s="172"/>
      <c r="G1056" s="170"/>
      <c r="H1056" s="170"/>
      <c r="I1056" s="170"/>
      <c r="J1056" s="173"/>
      <c r="L1056" s="127"/>
      <c r="M1056" s="131"/>
      <c r="N1056" s="132"/>
      <c r="O1056" s="132"/>
      <c r="P1056" s="133"/>
      <c r="Q1056" s="132"/>
      <c r="R1056" s="133"/>
      <c r="S1056" s="132"/>
      <c r="T1056" s="134"/>
      <c r="AR1056" s="128"/>
      <c r="AT1056" s="135"/>
      <c r="AU1056" s="135"/>
      <c r="AY1056" s="128"/>
      <c r="BK1056" s="136"/>
    </row>
    <row r="1057" spans="1:65" s="2" customFormat="1" ht="24.25" hidden="1" customHeight="1">
      <c r="A1057" s="26"/>
      <c r="B1057" s="156"/>
      <c r="C1057" s="157"/>
      <c r="D1057" s="157"/>
      <c r="E1057" s="158"/>
      <c r="F1057" s="159"/>
      <c r="G1057" s="160"/>
      <c r="H1057" s="161"/>
      <c r="I1057" s="162"/>
      <c r="J1057" s="162"/>
      <c r="K1057" s="139"/>
      <c r="L1057" s="27"/>
      <c r="M1057" s="140"/>
      <c r="N1057" s="141"/>
      <c r="O1057" s="142"/>
      <c r="P1057" s="142"/>
      <c r="Q1057" s="142"/>
      <c r="R1057" s="142"/>
      <c r="S1057" s="142"/>
      <c r="T1057" s="143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R1057" s="144"/>
      <c r="AT1057" s="144"/>
      <c r="AU1057" s="144"/>
      <c r="AY1057" s="14"/>
      <c r="BE1057" s="145"/>
      <c r="BF1057" s="145"/>
      <c r="BG1057" s="145"/>
      <c r="BH1057" s="145"/>
      <c r="BI1057" s="145"/>
      <c r="BJ1057" s="14"/>
      <c r="BK1057" s="145"/>
      <c r="BL1057" s="14"/>
      <c r="BM1057" s="144"/>
    </row>
    <row r="1058" spans="1:65" s="12" customFormat="1" ht="23" hidden="1" customHeight="1">
      <c r="B1058" s="169"/>
      <c r="C1058" s="170"/>
      <c r="D1058" s="171"/>
      <c r="E1058" s="172"/>
      <c r="F1058" s="172"/>
      <c r="G1058" s="170"/>
      <c r="H1058" s="170"/>
      <c r="I1058" s="170"/>
      <c r="J1058" s="173"/>
      <c r="L1058" s="127"/>
      <c r="M1058" s="131"/>
      <c r="N1058" s="132"/>
      <c r="O1058" s="132"/>
      <c r="P1058" s="133"/>
      <c r="Q1058" s="132"/>
      <c r="R1058" s="133"/>
      <c r="S1058" s="132"/>
      <c r="T1058" s="134"/>
      <c r="AR1058" s="128"/>
      <c r="AT1058" s="135"/>
      <c r="AU1058" s="135"/>
      <c r="AY1058" s="128"/>
      <c r="BK1058" s="136"/>
    </row>
    <row r="1059" spans="1:65" s="2" customFormat="1" ht="16.5" hidden="1" customHeight="1">
      <c r="A1059" s="26"/>
      <c r="B1059" s="156"/>
      <c r="C1059" s="157"/>
      <c r="D1059" s="157"/>
      <c r="E1059" s="158"/>
      <c r="F1059" s="159"/>
      <c r="G1059" s="160"/>
      <c r="H1059" s="161"/>
      <c r="I1059" s="162"/>
      <c r="J1059" s="162"/>
      <c r="K1059" s="139"/>
      <c r="L1059" s="27"/>
      <c r="M1059" s="140"/>
      <c r="N1059" s="141"/>
      <c r="O1059" s="142"/>
      <c r="P1059" s="142"/>
      <c r="Q1059" s="142"/>
      <c r="R1059" s="142"/>
      <c r="S1059" s="142"/>
      <c r="T1059" s="143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R1059" s="144"/>
      <c r="AT1059" s="144"/>
      <c r="AU1059" s="144"/>
      <c r="AY1059" s="14"/>
      <c r="BE1059" s="145"/>
      <c r="BF1059" s="145"/>
      <c r="BG1059" s="145"/>
      <c r="BH1059" s="145"/>
      <c r="BI1059" s="145"/>
      <c r="BJ1059" s="14"/>
      <c r="BK1059" s="145"/>
      <c r="BL1059" s="14"/>
      <c r="BM1059" s="144"/>
    </row>
    <row r="1060" spans="1:65" s="2" customFormat="1" ht="16.5" hidden="1" customHeight="1">
      <c r="A1060" s="26"/>
      <c r="B1060" s="156"/>
      <c r="C1060" s="157"/>
      <c r="D1060" s="157"/>
      <c r="E1060" s="158"/>
      <c r="F1060" s="159"/>
      <c r="G1060" s="160"/>
      <c r="H1060" s="161"/>
      <c r="I1060" s="162"/>
      <c r="J1060" s="162"/>
      <c r="K1060" s="139"/>
      <c r="L1060" s="27"/>
      <c r="M1060" s="140"/>
      <c r="N1060" s="141"/>
      <c r="O1060" s="142"/>
      <c r="P1060" s="142"/>
      <c r="Q1060" s="142"/>
      <c r="R1060" s="142"/>
      <c r="S1060" s="142"/>
      <c r="T1060" s="143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R1060" s="144"/>
      <c r="AT1060" s="144"/>
      <c r="AU1060" s="144"/>
      <c r="AY1060" s="14"/>
      <c r="BE1060" s="145"/>
      <c r="BF1060" s="145"/>
      <c r="BG1060" s="145"/>
      <c r="BH1060" s="145"/>
      <c r="BI1060" s="145"/>
      <c r="BJ1060" s="14"/>
      <c r="BK1060" s="145"/>
      <c r="BL1060" s="14"/>
      <c r="BM1060" s="144"/>
    </row>
    <row r="1061" spans="1:65" s="2" customFormat="1" ht="24.25" hidden="1" customHeight="1">
      <c r="A1061" s="26"/>
      <c r="B1061" s="156"/>
      <c r="C1061" s="157"/>
      <c r="D1061" s="157"/>
      <c r="E1061" s="158"/>
      <c r="F1061" s="159"/>
      <c r="G1061" s="160"/>
      <c r="H1061" s="161"/>
      <c r="I1061" s="162"/>
      <c r="J1061" s="162"/>
      <c r="K1061" s="139"/>
      <c r="L1061" s="27"/>
      <c r="M1061" s="140"/>
      <c r="N1061" s="141"/>
      <c r="O1061" s="142"/>
      <c r="P1061" s="142"/>
      <c r="Q1061" s="142"/>
      <c r="R1061" s="142"/>
      <c r="S1061" s="142"/>
      <c r="T1061" s="143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R1061" s="144"/>
      <c r="AT1061" s="144"/>
      <c r="AU1061" s="144"/>
      <c r="AY1061" s="14"/>
      <c r="BE1061" s="145"/>
      <c r="BF1061" s="145"/>
      <c r="BG1061" s="145"/>
      <c r="BH1061" s="145"/>
      <c r="BI1061" s="145"/>
      <c r="BJ1061" s="14"/>
      <c r="BK1061" s="145"/>
      <c r="BL1061" s="14"/>
      <c r="BM1061" s="144"/>
    </row>
    <row r="1062" spans="1:65" s="2" customFormat="1" ht="24.25" hidden="1" customHeight="1">
      <c r="A1062" s="26"/>
      <c r="B1062" s="156"/>
      <c r="C1062" s="163"/>
      <c r="D1062" s="163"/>
      <c r="E1062" s="164"/>
      <c r="F1062" s="165"/>
      <c r="G1062" s="166"/>
      <c r="H1062" s="167"/>
      <c r="I1062" s="168"/>
      <c r="J1062" s="168"/>
      <c r="K1062" s="146"/>
      <c r="L1062" s="147"/>
      <c r="M1062" s="148"/>
      <c r="N1062" s="149"/>
      <c r="O1062" s="142"/>
      <c r="P1062" s="142"/>
      <c r="Q1062" s="142"/>
      <c r="R1062" s="142"/>
      <c r="S1062" s="142"/>
      <c r="T1062" s="143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R1062" s="144"/>
      <c r="AT1062" s="144"/>
      <c r="AU1062" s="144"/>
      <c r="AY1062" s="14"/>
      <c r="BE1062" s="145"/>
      <c r="BF1062" s="145"/>
      <c r="BG1062" s="145"/>
      <c r="BH1062" s="145"/>
      <c r="BI1062" s="145"/>
      <c r="BJ1062" s="14"/>
      <c r="BK1062" s="145"/>
      <c r="BL1062" s="14"/>
      <c r="BM1062" s="144"/>
    </row>
    <row r="1063" spans="1:65" s="12" customFormat="1" ht="23" hidden="1" customHeight="1">
      <c r="B1063" s="169"/>
      <c r="C1063" s="170"/>
      <c r="D1063" s="171"/>
      <c r="E1063" s="172"/>
      <c r="F1063" s="172"/>
      <c r="G1063" s="170"/>
      <c r="H1063" s="170"/>
      <c r="I1063" s="170"/>
      <c r="J1063" s="173"/>
      <c r="L1063" s="127"/>
      <c r="M1063" s="131"/>
      <c r="N1063" s="132"/>
      <c r="O1063" s="132"/>
      <c r="P1063" s="133"/>
      <c r="Q1063" s="132"/>
      <c r="R1063" s="133"/>
      <c r="S1063" s="132"/>
      <c r="T1063" s="134"/>
      <c r="AR1063" s="128"/>
      <c r="AT1063" s="135"/>
      <c r="AU1063" s="135"/>
      <c r="AY1063" s="128"/>
      <c r="BK1063" s="136"/>
    </row>
    <row r="1064" spans="1:65" s="2" customFormat="1" ht="24.25" hidden="1" customHeight="1">
      <c r="A1064" s="26"/>
      <c r="B1064" s="156"/>
      <c r="C1064" s="157"/>
      <c r="D1064" s="157"/>
      <c r="E1064" s="158"/>
      <c r="F1064" s="159"/>
      <c r="G1064" s="160"/>
      <c r="H1064" s="161"/>
      <c r="I1064" s="162"/>
      <c r="J1064" s="162"/>
      <c r="K1064" s="139"/>
      <c r="L1064" s="27"/>
      <c r="M1064" s="140"/>
      <c r="N1064" s="141"/>
      <c r="O1064" s="142"/>
      <c r="P1064" s="142"/>
      <c r="Q1064" s="142"/>
      <c r="R1064" s="142"/>
      <c r="S1064" s="142"/>
      <c r="T1064" s="143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R1064" s="144"/>
      <c r="AT1064" s="144"/>
      <c r="AU1064" s="144"/>
      <c r="AY1064" s="14"/>
      <c r="BE1064" s="145"/>
      <c r="BF1064" s="145"/>
      <c r="BG1064" s="145"/>
      <c r="BH1064" s="145"/>
      <c r="BI1064" s="145"/>
      <c r="BJ1064" s="14"/>
      <c r="BK1064" s="145"/>
      <c r="BL1064" s="14"/>
      <c r="BM1064" s="144"/>
    </row>
    <row r="1065" spans="1:65" s="12" customFormat="1" ht="23" hidden="1" customHeight="1">
      <c r="B1065" s="169"/>
      <c r="C1065" s="170"/>
      <c r="D1065" s="171"/>
      <c r="E1065" s="172"/>
      <c r="F1065" s="172"/>
      <c r="G1065" s="170"/>
      <c r="H1065" s="170"/>
      <c r="I1065" s="170"/>
      <c r="J1065" s="173"/>
      <c r="L1065" s="127"/>
      <c r="M1065" s="131"/>
      <c r="N1065" s="132"/>
      <c r="O1065" s="132"/>
      <c r="P1065" s="133"/>
      <c r="Q1065" s="132"/>
      <c r="R1065" s="133"/>
      <c r="S1065" s="132"/>
      <c r="T1065" s="134"/>
      <c r="AR1065" s="128"/>
      <c r="AT1065" s="135"/>
      <c r="AU1065" s="135"/>
      <c r="AY1065" s="128"/>
      <c r="BK1065" s="136"/>
    </row>
    <row r="1066" spans="1:65" s="12" customFormat="1" ht="23" hidden="1" customHeight="1">
      <c r="B1066" s="169"/>
      <c r="C1066" s="170"/>
      <c r="D1066" s="171"/>
      <c r="E1066" s="172"/>
      <c r="F1066" s="172"/>
      <c r="G1066" s="170"/>
      <c r="H1066" s="170"/>
      <c r="I1066" s="170"/>
      <c r="J1066" s="173"/>
      <c r="L1066" s="127"/>
      <c r="M1066" s="131"/>
      <c r="N1066" s="132"/>
      <c r="O1066" s="132"/>
      <c r="P1066" s="133"/>
      <c r="Q1066" s="132"/>
      <c r="R1066" s="133"/>
      <c r="S1066" s="132"/>
      <c r="T1066" s="134"/>
      <c r="AR1066" s="128"/>
      <c r="AT1066" s="135"/>
      <c r="AU1066" s="135"/>
      <c r="AY1066" s="128"/>
      <c r="BK1066" s="136"/>
    </row>
    <row r="1067" spans="1:65" s="2" customFormat="1" ht="38" hidden="1" customHeight="1">
      <c r="A1067" s="26"/>
      <c r="B1067" s="156"/>
      <c r="C1067" s="163"/>
      <c r="D1067" s="163"/>
      <c r="E1067" s="164"/>
      <c r="F1067" s="165"/>
      <c r="G1067" s="166"/>
      <c r="H1067" s="167"/>
      <c r="I1067" s="168"/>
      <c r="J1067" s="168"/>
      <c r="K1067" s="146"/>
      <c r="L1067" s="147"/>
      <c r="M1067" s="148"/>
      <c r="N1067" s="149"/>
      <c r="O1067" s="142"/>
      <c r="P1067" s="142"/>
      <c r="Q1067" s="142"/>
      <c r="R1067" s="142"/>
      <c r="S1067" s="142"/>
      <c r="T1067" s="143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R1067" s="144"/>
      <c r="AT1067" s="144"/>
      <c r="AU1067" s="144"/>
      <c r="AY1067" s="14"/>
      <c r="BE1067" s="145"/>
      <c r="BF1067" s="145"/>
      <c r="BG1067" s="145"/>
      <c r="BH1067" s="145"/>
      <c r="BI1067" s="145"/>
      <c r="BJ1067" s="14"/>
      <c r="BK1067" s="145"/>
      <c r="BL1067" s="14"/>
      <c r="BM1067" s="144"/>
    </row>
    <row r="1068" spans="1:65" s="2" customFormat="1" ht="24.25" hidden="1" customHeight="1">
      <c r="A1068" s="26"/>
      <c r="B1068" s="156"/>
      <c r="C1068" s="163"/>
      <c r="D1068" s="163"/>
      <c r="E1068" s="164"/>
      <c r="F1068" s="165"/>
      <c r="G1068" s="166"/>
      <c r="H1068" s="167"/>
      <c r="I1068" s="168"/>
      <c r="J1068" s="168"/>
      <c r="K1068" s="146"/>
      <c r="L1068" s="147"/>
      <c r="M1068" s="148"/>
      <c r="N1068" s="149"/>
      <c r="O1068" s="142"/>
      <c r="P1068" s="142"/>
      <c r="Q1068" s="142"/>
      <c r="R1068" s="142"/>
      <c r="S1068" s="142"/>
      <c r="T1068" s="143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R1068" s="144"/>
      <c r="AT1068" s="144"/>
      <c r="AU1068" s="144"/>
      <c r="AY1068" s="14"/>
      <c r="BE1068" s="145"/>
      <c r="BF1068" s="145"/>
      <c r="BG1068" s="145"/>
      <c r="BH1068" s="145"/>
      <c r="BI1068" s="145"/>
      <c r="BJ1068" s="14"/>
      <c r="BK1068" s="145"/>
      <c r="BL1068" s="14"/>
      <c r="BM1068" s="144"/>
    </row>
    <row r="1069" spans="1:65" s="2" customFormat="1" ht="24.25" hidden="1" customHeight="1">
      <c r="A1069" s="26"/>
      <c r="B1069" s="156"/>
      <c r="C1069" s="157"/>
      <c r="D1069" s="157"/>
      <c r="E1069" s="158"/>
      <c r="F1069" s="159"/>
      <c r="G1069" s="160"/>
      <c r="H1069" s="161"/>
      <c r="I1069" s="162"/>
      <c r="J1069" s="162"/>
      <c r="K1069" s="139"/>
      <c r="L1069" s="27"/>
      <c r="M1069" s="140"/>
      <c r="N1069" s="141"/>
      <c r="O1069" s="142"/>
      <c r="P1069" s="142"/>
      <c r="Q1069" s="142"/>
      <c r="R1069" s="142"/>
      <c r="S1069" s="142"/>
      <c r="T1069" s="143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R1069" s="144"/>
      <c r="AT1069" s="144"/>
      <c r="AU1069" s="144"/>
      <c r="AY1069" s="14"/>
      <c r="BE1069" s="145"/>
      <c r="BF1069" s="145"/>
      <c r="BG1069" s="145"/>
      <c r="BH1069" s="145"/>
      <c r="BI1069" s="145"/>
      <c r="BJ1069" s="14"/>
      <c r="BK1069" s="145"/>
      <c r="BL1069" s="14"/>
      <c r="BM1069" s="144"/>
    </row>
    <row r="1070" spans="1:65" s="12" customFormat="1" ht="23" hidden="1" customHeight="1">
      <c r="B1070" s="169"/>
      <c r="C1070" s="170"/>
      <c r="D1070" s="171"/>
      <c r="E1070" s="172"/>
      <c r="F1070" s="172"/>
      <c r="G1070" s="170"/>
      <c r="H1070" s="170"/>
      <c r="I1070" s="170"/>
      <c r="J1070" s="173"/>
      <c r="L1070" s="127"/>
      <c r="M1070" s="131"/>
      <c r="N1070" s="132"/>
      <c r="O1070" s="132"/>
      <c r="P1070" s="133"/>
      <c r="Q1070" s="132"/>
      <c r="R1070" s="133"/>
      <c r="S1070" s="132"/>
      <c r="T1070" s="134"/>
      <c r="AR1070" s="128"/>
      <c r="AT1070" s="135"/>
      <c r="AU1070" s="135"/>
      <c r="AY1070" s="128"/>
      <c r="BK1070" s="136"/>
    </row>
    <row r="1071" spans="1:65" s="12" customFormat="1" ht="23" hidden="1" customHeight="1">
      <c r="B1071" s="169"/>
      <c r="C1071" s="170"/>
      <c r="D1071" s="171"/>
      <c r="E1071" s="172"/>
      <c r="F1071" s="172"/>
      <c r="G1071" s="170"/>
      <c r="H1071" s="170"/>
      <c r="I1071" s="170"/>
      <c r="J1071" s="173"/>
      <c r="L1071" s="127"/>
      <c r="M1071" s="131"/>
      <c r="N1071" s="132"/>
      <c r="O1071" s="132"/>
      <c r="P1071" s="133"/>
      <c r="Q1071" s="132"/>
      <c r="R1071" s="133"/>
      <c r="S1071" s="132"/>
      <c r="T1071" s="134"/>
      <c r="AR1071" s="128"/>
      <c r="AT1071" s="135"/>
      <c r="AU1071" s="135"/>
      <c r="AY1071" s="128"/>
      <c r="BK1071" s="136"/>
    </row>
    <row r="1072" spans="1:65" s="2" customFormat="1" ht="21.75" hidden="1" customHeight="1">
      <c r="A1072" s="26"/>
      <c r="B1072" s="156"/>
      <c r="C1072" s="157"/>
      <c r="D1072" s="157"/>
      <c r="E1072" s="158"/>
      <c r="F1072" s="159"/>
      <c r="G1072" s="160"/>
      <c r="H1072" s="161"/>
      <c r="I1072" s="162"/>
      <c r="J1072" s="162"/>
      <c r="K1072" s="139"/>
      <c r="L1072" s="27"/>
      <c r="M1072" s="140"/>
      <c r="N1072" s="141"/>
      <c r="O1072" s="142"/>
      <c r="P1072" s="142"/>
      <c r="Q1072" s="142"/>
      <c r="R1072" s="142"/>
      <c r="S1072" s="142"/>
      <c r="T1072" s="143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R1072" s="144"/>
      <c r="AT1072" s="144"/>
      <c r="AU1072" s="144"/>
      <c r="AY1072" s="14"/>
      <c r="BE1072" s="145"/>
      <c r="BF1072" s="145"/>
      <c r="BG1072" s="145"/>
      <c r="BH1072" s="145"/>
      <c r="BI1072" s="145"/>
      <c r="BJ1072" s="14"/>
      <c r="BK1072" s="145"/>
      <c r="BL1072" s="14"/>
      <c r="BM1072" s="144"/>
    </row>
    <row r="1073" spans="1:65" s="2" customFormat="1" ht="33" hidden="1" customHeight="1">
      <c r="A1073" s="26"/>
      <c r="B1073" s="156"/>
      <c r="C1073" s="163"/>
      <c r="D1073" s="163"/>
      <c r="E1073" s="164"/>
      <c r="F1073" s="165"/>
      <c r="G1073" s="166"/>
      <c r="H1073" s="167"/>
      <c r="I1073" s="168"/>
      <c r="J1073" s="168"/>
      <c r="K1073" s="146"/>
      <c r="L1073" s="147"/>
      <c r="M1073" s="148"/>
      <c r="N1073" s="149"/>
      <c r="O1073" s="142"/>
      <c r="P1073" s="142"/>
      <c r="Q1073" s="142"/>
      <c r="R1073" s="142"/>
      <c r="S1073" s="142"/>
      <c r="T1073" s="143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R1073" s="144"/>
      <c r="AT1073" s="144"/>
      <c r="AU1073" s="144"/>
      <c r="AY1073" s="14"/>
      <c r="BE1073" s="145"/>
      <c r="BF1073" s="145"/>
      <c r="BG1073" s="145"/>
      <c r="BH1073" s="145"/>
      <c r="BI1073" s="145"/>
      <c r="BJ1073" s="14"/>
      <c r="BK1073" s="145"/>
      <c r="BL1073" s="14"/>
      <c r="BM1073" s="144"/>
    </row>
    <row r="1074" spans="1:65" s="2" customFormat="1" ht="21.75" hidden="1" customHeight="1">
      <c r="A1074" s="26"/>
      <c r="B1074" s="156"/>
      <c r="C1074" s="157"/>
      <c r="D1074" s="157"/>
      <c r="E1074" s="158"/>
      <c r="F1074" s="159"/>
      <c r="G1074" s="160"/>
      <c r="H1074" s="161"/>
      <c r="I1074" s="162"/>
      <c r="J1074" s="162"/>
      <c r="K1074" s="139"/>
      <c r="L1074" s="27"/>
      <c r="M1074" s="140"/>
      <c r="N1074" s="141"/>
      <c r="O1074" s="142"/>
      <c r="P1074" s="142"/>
      <c r="Q1074" s="142"/>
      <c r="R1074" s="142"/>
      <c r="S1074" s="142"/>
      <c r="T1074" s="143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R1074" s="144"/>
      <c r="AT1074" s="144"/>
      <c r="AU1074" s="144"/>
      <c r="AY1074" s="14"/>
      <c r="BE1074" s="145"/>
      <c r="BF1074" s="145"/>
      <c r="BG1074" s="145"/>
      <c r="BH1074" s="145"/>
      <c r="BI1074" s="145"/>
      <c r="BJ1074" s="14"/>
      <c r="BK1074" s="145"/>
      <c r="BL1074" s="14"/>
      <c r="BM1074" s="144"/>
    </row>
    <row r="1075" spans="1:65" s="2" customFormat="1" ht="33" hidden="1" customHeight="1">
      <c r="A1075" s="26"/>
      <c r="B1075" s="156"/>
      <c r="C1075" s="163"/>
      <c r="D1075" s="163"/>
      <c r="E1075" s="164"/>
      <c r="F1075" s="165"/>
      <c r="G1075" s="166"/>
      <c r="H1075" s="167"/>
      <c r="I1075" s="168"/>
      <c r="J1075" s="168"/>
      <c r="K1075" s="146"/>
      <c r="L1075" s="147"/>
      <c r="M1075" s="148"/>
      <c r="N1075" s="149"/>
      <c r="O1075" s="142"/>
      <c r="P1075" s="142"/>
      <c r="Q1075" s="142"/>
      <c r="R1075" s="142"/>
      <c r="S1075" s="142"/>
      <c r="T1075" s="143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  <c r="AE1075" s="26"/>
      <c r="AR1075" s="144"/>
      <c r="AT1075" s="144"/>
      <c r="AU1075" s="144"/>
      <c r="AY1075" s="14"/>
      <c r="BE1075" s="145"/>
      <c r="BF1075" s="145"/>
      <c r="BG1075" s="145"/>
      <c r="BH1075" s="145"/>
      <c r="BI1075" s="145"/>
      <c r="BJ1075" s="14"/>
      <c r="BK1075" s="145"/>
      <c r="BL1075" s="14"/>
      <c r="BM1075" s="144"/>
    </row>
    <row r="1076" spans="1:65" s="2" customFormat="1" ht="24.25" hidden="1" customHeight="1">
      <c r="A1076" s="26"/>
      <c r="B1076" s="156"/>
      <c r="C1076" s="157"/>
      <c r="D1076" s="157"/>
      <c r="E1076" s="158"/>
      <c r="F1076" s="159"/>
      <c r="G1076" s="160"/>
      <c r="H1076" s="161"/>
      <c r="I1076" s="162"/>
      <c r="J1076" s="162"/>
      <c r="K1076" s="139"/>
      <c r="L1076" s="27"/>
      <c r="M1076" s="140"/>
      <c r="N1076" s="141"/>
      <c r="O1076" s="142"/>
      <c r="P1076" s="142"/>
      <c r="Q1076" s="142"/>
      <c r="R1076" s="142"/>
      <c r="S1076" s="142"/>
      <c r="T1076" s="143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  <c r="AR1076" s="144"/>
      <c r="AT1076" s="144"/>
      <c r="AU1076" s="144"/>
      <c r="AY1076" s="14"/>
      <c r="BE1076" s="145"/>
      <c r="BF1076" s="145"/>
      <c r="BG1076" s="145"/>
      <c r="BH1076" s="145"/>
      <c r="BI1076" s="145"/>
      <c r="BJ1076" s="14"/>
      <c r="BK1076" s="145"/>
      <c r="BL1076" s="14"/>
      <c r="BM1076" s="144"/>
    </row>
    <row r="1077" spans="1:65" s="2" customFormat="1" ht="16.5" hidden="1" customHeight="1">
      <c r="A1077" s="26"/>
      <c r="B1077" s="156"/>
      <c r="C1077" s="163"/>
      <c r="D1077" s="163"/>
      <c r="E1077" s="164"/>
      <c r="F1077" s="165"/>
      <c r="G1077" s="166"/>
      <c r="H1077" s="167"/>
      <c r="I1077" s="168"/>
      <c r="J1077" s="168"/>
      <c r="K1077" s="146"/>
      <c r="L1077" s="147"/>
      <c r="M1077" s="148"/>
      <c r="N1077" s="149"/>
      <c r="O1077" s="142"/>
      <c r="P1077" s="142"/>
      <c r="Q1077" s="142"/>
      <c r="R1077" s="142"/>
      <c r="S1077" s="142"/>
      <c r="T1077" s="143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R1077" s="144"/>
      <c r="AT1077" s="144"/>
      <c r="AU1077" s="144"/>
      <c r="AY1077" s="14"/>
      <c r="BE1077" s="145"/>
      <c r="BF1077" s="145"/>
      <c r="BG1077" s="145"/>
      <c r="BH1077" s="145"/>
      <c r="BI1077" s="145"/>
      <c r="BJ1077" s="14"/>
      <c r="BK1077" s="145"/>
      <c r="BL1077" s="14"/>
      <c r="BM1077" s="144"/>
    </row>
    <row r="1078" spans="1:65" s="2" customFormat="1" ht="16.5" hidden="1" customHeight="1">
      <c r="A1078" s="26"/>
      <c r="B1078" s="156"/>
      <c r="C1078" s="163"/>
      <c r="D1078" s="163"/>
      <c r="E1078" s="164"/>
      <c r="F1078" s="165"/>
      <c r="G1078" s="166"/>
      <c r="H1078" s="167"/>
      <c r="I1078" s="168"/>
      <c r="J1078" s="168"/>
      <c r="K1078" s="146"/>
      <c r="L1078" s="147"/>
      <c r="M1078" s="148"/>
      <c r="N1078" s="149"/>
      <c r="O1078" s="142"/>
      <c r="P1078" s="142"/>
      <c r="Q1078" s="142"/>
      <c r="R1078" s="142"/>
      <c r="S1078" s="142"/>
      <c r="T1078" s="143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  <c r="AR1078" s="144"/>
      <c r="AT1078" s="144"/>
      <c r="AU1078" s="144"/>
      <c r="AY1078" s="14"/>
      <c r="BE1078" s="145"/>
      <c r="BF1078" s="145"/>
      <c r="BG1078" s="145"/>
      <c r="BH1078" s="145"/>
      <c r="BI1078" s="145"/>
      <c r="BJ1078" s="14"/>
      <c r="BK1078" s="145"/>
      <c r="BL1078" s="14"/>
      <c r="BM1078" s="144"/>
    </row>
    <row r="1079" spans="1:65" s="2" customFormat="1" ht="24.25" hidden="1" customHeight="1">
      <c r="A1079" s="26"/>
      <c r="B1079" s="156"/>
      <c r="C1079" s="157"/>
      <c r="D1079" s="157"/>
      <c r="E1079" s="158"/>
      <c r="F1079" s="159"/>
      <c r="G1079" s="160"/>
      <c r="H1079" s="161"/>
      <c r="I1079" s="162"/>
      <c r="J1079" s="162"/>
      <c r="K1079" s="139"/>
      <c r="L1079" s="27"/>
      <c r="M1079" s="140"/>
      <c r="N1079" s="141"/>
      <c r="O1079" s="142"/>
      <c r="P1079" s="142"/>
      <c r="Q1079" s="142"/>
      <c r="R1079" s="142"/>
      <c r="S1079" s="142"/>
      <c r="T1079" s="143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R1079" s="144"/>
      <c r="AT1079" s="144"/>
      <c r="AU1079" s="144"/>
      <c r="AY1079" s="14"/>
      <c r="BE1079" s="145"/>
      <c r="BF1079" s="145"/>
      <c r="BG1079" s="145"/>
      <c r="BH1079" s="145"/>
      <c r="BI1079" s="145"/>
      <c r="BJ1079" s="14"/>
      <c r="BK1079" s="145"/>
      <c r="BL1079" s="14"/>
      <c r="BM1079" s="144"/>
    </row>
    <row r="1080" spans="1:65" s="2" customFormat="1" ht="24.25" hidden="1" customHeight="1">
      <c r="A1080" s="26"/>
      <c r="B1080" s="156"/>
      <c r="C1080" s="157"/>
      <c r="D1080" s="157"/>
      <c r="E1080" s="158"/>
      <c r="F1080" s="159"/>
      <c r="G1080" s="160"/>
      <c r="H1080" s="161"/>
      <c r="I1080" s="162"/>
      <c r="J1080" s="162"/>
      <c r="K1080" s="139"/>
      <c r="L1080" s="27"/>
      <c r="M1080" s="140"/>
      <c r="N1080" s="141"/>
      <c r="O1080" s="142"/>
      <c r="P1080" s="142"/>
      <c r="Q1080" s="142"/>
      <c r="R1080" s="142"/>
      <c r="S1080" s="142"/>
      <c r="T1080" s="143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  <c r="AR1080" s="144"/>
      <c r="AT1080" s="144"/>
      <c r="AU1080" s="144"/>
      <c r="AY1080" s="14"/>
      <c r="BE1080" s="145"/>
      <c r="BF1080" s="145"/>
      <c r="BG1080" s="145"/>
      <c r="BH1080" s="145"/>
      <c r="BI1080" s="145"/>
      <c r="BJ1080" s="14"/>
      <c r="BK1080" s="145"/>
      <c r="BL1080" s="14"/>
      <c r="BM1080" s="144"/>
    </row>
    <row r="1081" spans="1:65" s="12" customFormat="1" ht="23" hidden="1" customHeight="1">
      <c r="B1081" s="169"/>
      <c r="C1081" s="170"/>
      <c r="D1081" s="171"/>
      <c r="E1081" s="172"/>
      <c r="F1081" s="172"/>
      <c r="G1081" s="170"/>
      <c r="H1081" s="170"/>
      <c r="I1081" s="170"/>
      <c r="J1081" s="173"/>
      <c r="L1081" s="127"/>
      <c r="M1081" s="131"/>
      <c r="N1081" s="132"/>
      <c r="O1081" s="132"/>
      <c r="P1081" s="133"/>
      <c r="Q1081" s="132"/>
      <c r="R1081" s="133"/>
      <c r="S1081" s="132"/>
      <c r="T1081" s="134"/>
      <c r="AR1081" s="128"/>
      <c r="AT1081" s="135"/>
      <c r="AU1081" s="135"/>
      <c r="AY1081" s="128"/>
      <c r="BK1081" s="136"/>
    </row>
    <row r="1082" spans="1:65" s="12" customFormat="1" ht="23" hidden="1" customHeight="1">
      <c r="B1082" s="169"/>
      <c r="C1082" s="170"/>
      <c r="D1082" s="171"/>
      <c r="E1082" s="172"/>
      <c r="F1082" s="172"/>
      <c r="G1082" s="170"/>
      <c r="H1082" s="170"/>
      <c r="I1082" s="170"/>
      <c r="J1082" s="173"/>
      <c r="L1082" s="127"/>
      <c r="M1082" s="131"/>
      <c r="N1082" s="132"/>
      <c r="O1082" s="132"/>
      <c r="P1082" s="133"/>
      <c r="Q1082" s="132"/>
      <c r="R1082" s="133"/>
      <c r="S1082" s="132"/>
      <c r="T1082" s="134"/>
      <c r="AR1082" s="128"/>
      <c r="AT1082" s="135"/>
      <c r="AU1082" s="135"/>
      <c r="AY1082" s="128"/>
      <c r="BK1082" s="136"/>
    </row>
    <row r="1083" spans="1:65" s="12" customFormat="1" ht="23" hidden="1" customHeight="1">
      <c r="B1083" s="169"/>
      <c r="C1083" s="170"/>
      <c r="D1083" s="171"/>
      <c r="E1083" s="172"/>
      <c r="F1083" s="172"/>
      <c r="G1083" s="170"/>
      <c r="H1083" s="170"/>
      <c r="I1083" s="170"/>
      <c r="J1083" s="173"/>
      <c r="L1083" s="127"/>
      <c r="M1083" s="131"/>
      <c r="N1083" s="132"/>
      <c r="O1083" s="132"/>
      <c r="P1083" s="133"/>
      <c r="Q1083" s="132"/>
      <c r="R1083" s="133"/>
      <c r="S1083" s="132"/>
      <c r="T1083" s="134"/>
      <c r="AR1083" s="128"/>
      <c r="AT1083" s="135"/>
      <c r="AU1083" s="135"/>
      <c r="AY1083" s="128"/>
      <c r="BK1083" s="136"/>
    </row>
    <row r="1084" spans="1:65" s="2" customFormat="1" ht="38" hidden="1" customHeight="1">
      <c r="A1084" s="26"/>
      <c r="B1084" s="156"/>
      <c r="C1084" s="157"/>
      <c r="D1084" s="157"/>
      <c r="E1084" s="158"/>
      <c r="F1084" s="159"/>
      <c r="G1084" s="160"/>
      <c r="H1084" s="161"/>
      <c r="I1084" s="162"/>
      <c r="J1084" s="162"/>
      <c r="K1084" s="139"/>
      <c r="L1084" s="27"/>
      <c r="M1084" s="140"/>
      <c r="N1084" s="141"/>
      <c r="O1084" s="142"/>
      <c r="P1084" s="142"/>
      <c r="Q1084" s="142"/>
      <c r="R1084" s="142"/>
      <c r="S1084" s="142"/>
      <c r="T1084" s="143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  <c r="AE1084" s="26"/>
      <c r="AR1084" s="144"/>
      <c r="AT1084" s="144"/>
      <c r="AU1084" s="144"/>
      <c r="AY1084" s="14"/>
      <c r="BE1084" s="145"/>
      <c r="BF1084" s="145"/>
      <c r="BG1084" s="145"/>
      <c r="BH1084" s="145"/>
      <c r="BI1084" s="145"/>
      <c r="BJ1084" s="14"/>
      <c r="BK1084" s="145"/>
      <c r="BL1084" s="14"/>
      <c r="BM1084" s="144"/>
    </row>
    <row r="1085" spans="1:65" s="2" customFormat="1" ht="16.5" hidden="1" customHeight="1">
      <c r="A1085" s="26"/>
      <c r="B1085" s="156"/>
      <c r="C1085" s="157"/>
      <c r="D1085" s="157"/>
      <c r="E1085" s="158"/>
      <c r="F1085" s="159"/>
      <c r="G1085" s="160"/>
      <c r="H1085" s="161"/>
      <c r="I1085" s="162"/>
      <c r="J1085" s="162"/>
      <c r="K1085" s="139"/>
      <c r="L1085" s="27"/>
      <c r="M1085" s="140"/>
      <c r="N1085" s="141"/>
      <c r="O1085" s="142"/>
      <c r="P1085" s="142"/>
      <c r="Q1085" s="142"/>
      <c r="R1085" s="142"/>
      <c r="S1085" s="142"/>
      <c r="T1085" s="143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R1085" s="144"/>
      <c r="AT1085" s="144"/>
      <c r="AU1085" s="144"/>
      <c r="AY1085" s="14"/>
      <c r="BE1085" s="145"/>
      <c r="BF1085" s="145"/>
      <c r="BG1085" s="145"/>
      <c r="BH1085" s="145"/>
      <c r="BI1085" s="145"/>
      <c r="BJ1085" s="14"/>
      <c r="BK1085" s="145"/>
      <c r="BL1085" s="14"/>
      <c r="BM1085" s="144"/>
    </row>
    <row r="1086" spans="1:65" s="2" customFormat="1" ht="24.25" hidden="1" customHeight="1">
      <c r="A1086" s="26"/>
      <c r="B1086" s="156"/>
      <c r="C1086" s="157"/>
      <c r="D1086" s="157"/>
      <c r="E1086" s="158"/>
      <c r="F1086" s="159"/>
      <c r="G1086" s="160"/>
      <c r="H1086" s="161"/>
      <c r="I1086" s="162"/>
      <c r="J1086" s="162"/>
      <c r="K1086" s="139"/>
      <c r="L1086" s="27"/>
      <c r="M1086" s="140"/>
      <c r="N1086" s="141"/>
      <c r="O1086" s="142"/>
      <c r="P1086" s="142"/>
      <c r="Q1086" s="142"/>
      <c r="R1086" s="142"/>
      <c r="S1086" s="142"/>
      <c r="T1086" s="143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R1086" s="144"/>
      <c r="AT1086" s="144"/>
      <c r="AU1086" s="144"/>
      <c r="AY1086" s="14"/>
      <c r="BE1086" s="145"/>
      <c r="BF1086" s="145"/>
      <c r="BG1086" s="145"/>
      <c r="BH1086" s="145"/>
      <c r="BI1086" s="145"/>
      <c r="BJ1086" s="14"/>
      <c r="BK1086" s="145"/>
      <c r="BL1086" s="14"/>
      <c r="BM1086" s="144"/>
    </row>
    <row r="1087" spans="1:65" s="2" customFormat="1" ht="38" hidden="1" customHeight="1">
      <c r="A1087" s="26"/>
      <c r="B1087" s="156"/>
      <c r="C1087" s="157"/>
      <c r="D1087" s="157"/>
      <c r="E1087" s="158"/>
      <c r="F1087" s="159"/>
      <c r="G1087" s="160"/>
      <c r="H1087" s="161"/>
      <c r="I1087" s="162"/>
      <c r="J1087" s="162"/>
      <c r="K1087" s="139"/>
      <c r="L1087" s="27"/>
      <c r="M1087" s="140"/>
      <c r="N1087" s="141"/>
      <c r="O1087" s="142"/>
      <c r="P1087" s="142"/>
      <c r="Q1087" s="142"/>
      <c r="R1087" s="142"/>
      <c r="S1087" s="142"/>
      <c r="T1087" s="143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  <c r="AR1087" s="144"/>
      <c r="AT1087" s="144"/>
      <c r="AU1087" s="144"/>
      <c r="AY1087" s="14"/>
      <c r="BE1087" s="145"/>
      <c r="BF1087" s="145"/>
      <c r="BG1087" s="145"/>
      <c r="BH1087" s="145"/>
      <c r="BI1087" s="145"/>
      <c r="BJ1087" s="14"/>
      <c r="BK1087" s="145"/>
      <c r="BL1087" s="14"/>
      <c r="BM1087" s="144"/>
    </row>
    <row r="1088" spans="1:65" s="2" customFormat="1" ht="44.25" hidden="1" customHeight="1">
      <c r="A1088" s="26"/>
      <c r="B1088" s="156"/>
      <c r="C1088" s="157"/>
      <c r="D1088" s="157"/>
      <c r="E1088" s="158"/>
      <c r="F1088" s="159"/>
      <c r="G1088" s="160"/>
      <c r="H1088" s="161"/>
      <c r="I1088" s="162"/>
      <c r="J1088" s="162"/>
      <c r="K1088" s="139"/>
      <c r="L1088" s="27"/>
      <c r="M1088" s="140"/>
      <c r="N1088" s="141"/>
      <c r="O1088" s="142"/>
      <c r="P1088" s="142"/>
      <c r="Q1088" s="142"/>
      <c r="R1088" s="142"/>
      <c r="S1088" s="142"/>
      <c r="T1088" s="143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R1088" s="144"/>
      <c r="AT1088" s="144"/>
      <c r="AU1088" s="144"/>
      <c r="AY1088" s="14"/>
      <c r="BE1088" s="145"/>
      <c r="BF1088" s="145"/>
      <c r="BG1088" s="145"/>
      <c r="BH1088" s="145"/>
      <c r="BI1088" s="145"/>
      <c r="BJ1088" s="14"/>
      <c r="BK1088" s="145"/>
      <c r="BL1088" s="14"/>
      <c r="BM1088" s="144"/>
    </row>
    <row r="1089" spans="1:65" s="2" customFormat="1" ht="24.25" hidden="1" customHeight="1">
      <c r="A1089" s="26"/>
      <c r="B1089" s="156"/>
      <c r="C1089" s="157"/>
      <c r="D1089" s="157"/>
      <c r="E1089" s="158"/>
      <c r="F1089" s="159"/>
      <c r="G1089" s="160"/>
      <c r="H1089" s="161"/>
      <c r="I1089" s="162"/>
      <c r="J1089" s="162"/>
      <c r="K1089" s="139"/>
      <c r="L1089" s="27"/>
      <c r="M1089" s="140"/>
      <c r="N1089" s="141"/>
      <c r="O1089" s="142"/>
      <c r="P1089" s="142"/>
      <c r="Q1089" s="142"/>
      <c r="R1089" s="142"/>
      <c r="S1089" s="142"/>
      <c r="T1089" s="143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  <c r="AR1089" s="144"/>
      <c r="AT1089" s="144"/>
      <c r="AU1089" s="144"/>
      <c r="AY1089" s="14"/>
      <c r="BE1089" s="145"/>
      <c r="BF1089" s="145"/>
      <c r="BG1089" s="145"/>
      <c r="BH1089" s="145"/>
      <c r="BI1089" s="145"/>
      <c r="BJ1089" s="14"/>
      <c r="BK1089" s="145"/>
      <c r="BL1089" s="14"/>
      <c r="BM1089" s="144"/>
    </row>
    <row r="1090" spans="1:65" s="2" customFormat="1" ht="24.25" hidden="1" customHeight="1">
      <c r="A1090" s="26"/>
      <c r="B1090" s="156"/>
      <c r="C1090" s="157"/>
      <c r="D1090" s="157"/>
      <c r="E1090" s="158"/>
      <c r="F1090" s="159"/>
      <c r="G1090" s="160"/>
      <c r="H1090" s="161"/>
      <c r="I1090" s="162"/>
      <c r="J1090" s="162"/>
      <c r="K1090" s="139"/>
      <c r="L1090" s="27"/>
      <c r="M1090" s="140"/>
      <c r="N1090" s="141"/>
      <c r="O1090" s="142"/>
      <c r="P1090" s="142"/>
      <c r="Q1090" s="142"/>
      <c r="R1090" s="142"/>
      <c r="S1090" s="142"/>
      <c r="T1090" s="143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R1090" s="144"/>
      <c r="AT1090" s="144"/>
      <c r="AU1090" s="144"/>
      <c r="AY1090" s="14"/>
      <c r="BE1090" s="145"/>
      <c r="BF1090" s="145"/>
      <c r="BG1090" s="145"/>
      <c r="BH1090" s="145"/>
      <c r="BI1090" s="145"/>
      <c r="BJ1090" s="14"/>
      <c r="BK1090" s="145"/>
      <c r="BL1090" s="14"/>
      <c r="BM1090" s="144"/>
    </row>
    <row r="1091" spans="1:65" s="2" customFormat="1" ht="16.5" hidden="1" customHeight="1">
      <c r="A1091" s="26"/>
      <c r="B1091" s="156"/>
      <c r="C1091" s="163"/>
      <c r="D1091" s="163"/>
      <c r="E1091" s="164"/>
      <c r="F1091" s="165"/>
      <c r="G1091" s="166"/>
      <c r="H1091" s="167"/>
      <c r="I1091" s="168"/>
      <c r="J1091" s="168"/>
      <c r="K1091" s="146"/>
      <c r="L1091" s="147"/>
      <c r="M1091" s="148"/>
      <c r="N1091" s="149"/>
      <c r="O1091" s="142"/>
      <c r="P1091" s="142"/>
      <c r="Q1091" s="142"/>
      <c r="R1091" s="142"/>
      <c r="S1091" s="142"/>
      <c r="T1091" s="143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R1091" s="144"/>
      <c r="AT1091" s="144"/>
      <c r="AU1091" s="144"/>
      <c r="AY1091" s="14"/>
      <c r="BE1091" s="145"/>
      <c r="BF1091" s="145"/>
      <c r="BG1091" s="145"/>
      <c r="BH1091" s="145"/>
      <c r="BI1091" s="145"/>
      <c r="BJ1091" s="14"/>
      <c r="BK1091" s="145"/>
      <c r="BL1091" s="14"/>
      <c r="BM1091" s="144"/>
    </row>
    <row r="1092" spans="1:65" s="12" customFormat="1" ht="23" hidden="1" customHeight="1">
      <c r="B1092" s="169"/>
      <c r="C1092" s="170"/>
      <c r="D1092" s="171"/>
      <c r="E1092" s="172"/>
      <c r="F1092" s="172"/>
      <c r="G1092" s="170"/>
      <c r="H1092" s="170"/>
      <c r="I1092" s="170"/>
      <c r="J1092" s="173"/>
      <c r="L1092" s="127"/>
      <c r="M1092" s="131"/>
      <c r="N1092" s="132"/>
      <c r="O1092" s="132"/>
      <c r="P1092" s="133"/>
      <c r="Q1092" s="132"/>
      <c r="R1092" s="133"/>
      <c r="S1092" s="132"/>
      <c r="T1092" s="134"/>
      <c r="AR1092" s="128"/>
      <c r="AT1092" s="135"/>
      <c r="AU1092" s="135"/>
      <c r="AY1092" s="128"/>
      <c r="BK1092" s="136"/>
    </row>
    <row r="1093" spans="1:65" s="2" customFormat="1" ht="33" hidden="1" customHeight="1">
      <c r="A1093" s="26"/>
      <c r="B1093" s="156"/>
      <c r="C1093" s="157"/>
      <c r="D1093" s="157"/>
      <c r="E1093" s="158"/>
      <c r="F1093" s="159"/>
      <c r="G1093" s="160"/>
      <c r="H1093" s="161"/>
      <c r="I1093" s="162"/>
      <c r="J1093" s="162"/>
      <c r="K1093" s="139"/>
      <c r="L1093" s="27"/>
      <c r="M1093" s="140"/>
      <c r="N1093" s="141"/>
      <c r="O1093" s="142"/>
      <c r="P1093" s="142"/>
      <c r="Q1093" s="142"/>
      <c r="R1093" s="142"/>
      <c r="S1093" s="142"/>
      <c r="T1093" s="143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R1093" s="144"/>
      <c r="AT1093" s="144"/>
      <c r="AU1093" s="144"/>
      <c r="AY1093" s="14"/>
      <c r="BE1093" s="145"/>
      <c r="BF1093" s="145"/>
      <c r="BG1093" s="145"/>
      <c r="BH1093" s="145"/>
      <c r="BI1093" s="145"/>
      <c r="BJ1093" s="14"/>
      <c r="BK1093" s="145"/>
      <c r="BL1093" s="14"/>
      <c r="BM1093" s="144"/>
    </row>
    <row r="1094" spans="1:65" s="2" customFormat="1" ht="16.5" hidden="1" customHeight="1">
      <c r="A1094" s="26"/>
      <c r="B1094" s="156"/>
      <c r="C1094" s="157"/>
      <c r="D1094" s="157"/>
      <c r="E1094" s="158"/>
      <c r="F1094" s="159"/>
      <c r="G1094" s="160"/>
      <c r="H1094" s="161"/>
      <c r="I1094" s="162"/>
      <c r="J1094" s="162"/>
      <c r="K1094" s="139"/>
      <c r="L1094" s="27"/>
      <c r="M1094" s="140"/>
      <c r="N1094" s="141"/>
      <c r="O1094" s="142"/>
      <c r="P1094" s="142"/>
      <c r="Q1094" s="142"/>
      <c r="R1094" s="142"/>
      <c r="S1094" s="142"/>
      <c r="T1094" s="143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R1094" s="144"/>
      <c r="AT1094" s="144"/>
      <c r="AU1094" s="144"/>
      <c r="AY1094" s="14"/>
      <c r="BE1094" s="145"/>
      <c r="BF1094" s="145"/>
      <c r="BG1094" s="145"/>
      <c r="BH1094" s="145"/>
      <c r="BI1094" s="145"/>
      <c r="BJ1094" s="14"/>
      <c r="BK1094" s="145"/>
      <c r="BL1094" s="14"/>
      <c r="BM1094" s="144"/>
    </row>
    <row r="1095" spans="1:65" s="2" customFormat="1" ht="16.5" hidden="1" customHeight="1">
      <c r="A1095" s="26"/>
      <c r="B1095" s="156"/>
      <c r="C1095" s="157"/>
      <c r="D1095" s="157"/>
      <c r="E1095" s="158"/>
      <c r="F1095" s="159"/>
      <c r="G1095" s="160"/>
      <c r="H1095" s="161"/>
      <c r="I1095" s="162"/>
      <c r="J1095" s="162"/>
      <c r="K1095" s="139"/>
      <c r="L1095" s="27"/>
      <c r="M1095" s="140"/>
      <c r="N1095" s="141"/>
      <c r="O1095" s="142"/>
      <c r="P1095" s="142"/>
      <c r="Q1095" s="142"/>
      <c r="R1095" s="142"/>
      <c r="S1095" s="142"/>
      <c r="T1095" s="143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R1095" s="144"/>
      <c r="AT1095" s="144"/>
      <c r="AU1095" s="144"/>
      <c r="AY1095" s="14"/>
      <c r="BE1095" s="145"/>
      <c r="BF1095" s="145"/>
      <c r="BG1095" s="145"/>
      <c r="BH1095" s="145"/>
      <c r="BI1095" s="145"/>
      <c r="BJ1095" s="14"/>
      <c r="BK1095" s="145"/>
      <c r="BL1095" s="14"/>
      <c r="BM1095" s="144"/>
    </row>
    <row r="1096" spans="1:65" s="2" customFormat="1" ht="24.25" hidden="1" customHeight="1">
      <c r="A1096" s="26"/>
      <c r="B1096" s="156"/>
      <c r="C1096" s="157"/>
      <c r="D1096" s="157"/>
      <c r="E1096" s="158"/>
      <c r="F1096" s="159"/>
      <c r="G1096" s="160"/>
      <c r="H1096" s="161"/>
      <c r="I1096" s="162"/>
      <c r="J1096" s="162"/>
      <c r="K1096" s="139"/>
      <c r="L1096" s="27"/>
      <c r="M1096" s="140"/>
      <c r="N1096" s="141"/>
      <c r="O1096" s="142"/>
      <c r="P1096" s="142"/>
      <c r="Q1096" s="142"/>
      <c r="R1096" s="142"/>
      <c r="S1096" s="142"/>
      <c r="T1096" s="143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R1096" s="144"/>
      <c r="AT1096" s="144"/>
      <c r="AU1096" s="144"/>
      <c r="AY1096" s="14"/>
      <c r="BE1096" s="145"/>
      <c r="BF1096" s="145"/>
      <c r="BG1096" s="145"/>
      <c r="BH1096" s="145"/>
      <c r="BI1096" s="145"/>
      <c r="BJ1096" s="14"/>
      <c r="BK1096" s="145"/>
      <c r="BL1096" s="14"/>
      <c r="BM1096" s="144"/>
    </row>
    <row r="1097" spans="1:65" s="2" customFormat="1" ht="24.25" hidden="1" customHeight="1">
      <c r="A1097" s="26"/>
      <c r="B1097" s="156"/>
      <c r="C1097" s="157"/>
      <c r="D1097" s="157"/>
      <c r="E1097" s="158"/>
      <c r="F1097" s="159"/>
      <c r="G1097" s="160"/>
      <c r="H1097" s="161"/>
      <c r="I1097" s="162"/>
      <c r="J1097" s="162"/>
      <c r="K1097" s="139"/>
      <c r="L1097" s="27"/>
      <c r="M1097" s="140"/>
      <c r="N1097" s="141"/>
      <c r="O1097" s="142"/>
      <c r="P1097" s="142"/>
      <c r="Q1097" s="142"/>
      <c r="R1097" s="142"/>
      <c r="S1097" s="142"/>
      <c r="T1097" s="143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R1097" s="144"/>
      <c r="AT1097" s="144"/>
      <c r="AU1097" s="144"/>
      <c r="AY1097" s="14"/>
      <c r="BE1097" s="145"/>
      <c r="BF1097" s="145"/>
      <c r="BG1097" s="145"/>
      <c r="BH1097" s="145"/>
      <c r="BI1097" s="145"/>
      <c r="BJ1097" s="14"/>
      <c r="BK1097" s="145"/>
      <c r="BL1097" s="14"/>
      <c r="BM1097" s="144"/>
    </row>
    <row r="1098" spans="1:65" s="12" customFormat="1" ht="23" hidden="1" customHeight="1">
      <c r="B1098" s="169"/>
      <c r="C1098" s="170"/>
      <c r="D1098" s="171"/>
      <c r="E1098" s="172"/>
      <c r="F1098" s="172"/>
      <c r="G1098" s="170"/>
      <c r="H1098" s="170"/>
      <c r="I1098" s="170"/>
      <c r="J1098" s="173"/>
      <c r="L1098" s="127"/>
      <c r="M1098" s="131"/>
      <c r="N1098" s="132"/>
      <c r="O1098" s="132"/>
      <c r="P1098" s="133"/>
      <c r="Q1098" s="132"/>
      <c r="R1098" s="133"/>
      <c r="S1098" s="132"/>
      <c r="T1098" s="134"/>
      <c r="AR1098" s="128"/>
      <c r="AT1098" s="135"/>
      <c r="AU1098" s="135"/>
      <c r="AY1098" s="128"/>
      <c r="BK1098" s="136"/>
    </row>
    <row r="1099" spans="1:65" s="2" customFormat="1" ht="24.25" hidden="1" customHeight="1">
      <c r="A1099" s="26"/>
      <c r="B1099" s="156"/>
      <c r="C1099" s="157"/>
      <c r="D1099" s="157"/>
      <c r="E1099" s="158"/>
      <c r="F1099" s="159"/>
      <c r="G1099" s="160"/>
      <c r="H1099" s="161"/>
      <c r="I1099" s="162"/>
      <c r="J1099" s="162"/>
      <c r="K1099" s="139"/>
      <c r="L1099" s="27"/>
      <c r="M1099" s="140"/>
      <c r="N1099" s="141"/>
      <c r="O1099" s="142"/>
      <c r="P1099" s="142"/>
      <c r="Q1099" s="142"/>
      <c r="R1099" s="142"/>
      <c r="S1099" s="142"/>
      <c r="T1099" s="143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  <c r="AR1099" s="144"/>
      <c r="AT1099" s="144"/>
      <c r="AU1099" s="144"/>
      <c r="AY1099" s="14"/>
      <c r="BE1099" s="145"/>
      <c r="BF1099" s="145"/>
      <c r="BG1099" s="145"/>
      <c r="BH1099" s="145"/>
      <c r="BI1099" s="145"/>
      <c r="BJ1099" s="14"/>
      <c r="BK1099" s="145"/>
      <c r="BL1099" s="14"/>
      <c r="BM1099" s="144"/>
    </row>
    <row r="1100" spans="1:65" s="2" customFormat="1" ht="33" hidden="1" customHeight="1">
      <c r="A1100" s="26"/>
      <c r="B1100" s="156"/>
      <c r="C1100" s="157"/>
      <c r="D1100" s="157"/>
      <c r="E1100" s="158"/>
      <c r="F1100" s="159"/>
      <c r="G1100" s="160"/>
      <c r="H1100" s="161"/>
      <c r="I1100" s="162"/>
      <c r="J1100" s="162"/>
      <c r="K1100" s="139"/>
      <c r="L1100" s="27"/>
      <c r="M1100" s="140"/>
      <c r="N1100" s="141"/>
      <c r="O1100" s="142"/>
      <c r="P1100" s="142"/>
      <c r="Q1100" s="142"/>
      <c r="R1100" s="142"/>
      <c r="S1100" s="142"/>
      <c r="T1100" s="143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R1100" s="144"/>
      <c r="AT1100" s="144"/>
      <c r="AU1100" s="144"/>
      <c r="AY1100" s="14"/>
      <c r="BE1100" s="145"/>
      <c r="BF1100" s="145"/>
      <c r="BG1100" s="145"/>
      <c r="BH1100" s="145"/>
      <c r="BI1100" s="145"/>
      <c r="BJ1100" s="14"/>
      <c r="BK1100" s="145"/>
      <c r="BL1100" s="14"/>
      <c r="BM1100" s="144"/>
    </row>
    <row r="1101" spans="1:65" s="2" customFormat="1" ht="33" hidden="1" customHeight="1">
      <c r="A1101" s="26"/>
      <c r="B1101" s="156"/>
      <c r="C1101" s="157"/>
      <c r="D1101" s="157"/>
      <c r="E1101" s="158"/>
      <c r="F1101" s="159"/>
      <c r="G1101" s="160"/>
      <c r="H1101" s="161"/>
      <c r="I1101" s="162"/>
      <c r="J1101" s="162"/>
      <c r="K1101" s="139"/>
      <c r="L1101" s="27"/>
      <c r="M1101" s="140"/>
      <c r="N1101" s="141"/>
      <c r="O1101" s="142"/>
      <c r="P1101" s="142"/>
      <c r="Q1101" s="142"/>
      <c r="R1101" s="142"/>
      <c r="S1101" s="142"/>
      <c r="T1101" s="143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R1101" s="144"/>
      <c r="AT1101" s="144"/>
      <c r="AU1101" s="144"/>
      <c r="AY1101" s="14"/>
      <c r="BE1101" s="145"/>
      <c r="BF1101" s="145"/>
      <c r="BG1101" s="145"/>
      <c r="BH1101" s="145"/>
      <c r="BI1101" s="145"/>
      <c r="BJ1101" s="14"/>
      <c r="BK1101" s="145"/>
      <c r="BL1101" s="14"/>
      <c r="BM1101" s="144"/>
    </row>
    <row r="1102" spans="1:65" s="2" customFormat="1" ht="33" hidden="1" customHeight="1">
      <c r="A1102" s="26"/>
      <c r="B1102" s="156"/>
      <c r="C1102" s="157"/>
      <c r="D1102" s="157"/>
      <c r="E1102" s="158"/>
      <c r="F1102" s="159"/>
      <c r="G1102" s="160"/>
      <c r="H1102" s="161"/>
      <c r="I1102" s="162"/>
      <c r="J1102" s="162"/>
      <c r="K1102" s="139"/>
      <c r="L1102" s="27"/>
      <c r="M1102" s="140"/>
      <c r="N1102" s="141"/>
      <c r="O1102" s="142"/>
      <c r="P1102" s="142"/>
      <c r="Q1102" s="142"/>
      <c r="R1102" s="142"/>
      <c r="S1102" s="142"/>
      <c r="T1102" s="143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R1102" s="144"/>
      <c r="AT1102" s="144"/>
      <c r="AU1102" s="144"/>
      <c r="AY1102" s="14"/>
      <c r="BE1102" s="145"/>
      <c r="BF1102" s="145"/>
      <c r="BG1102" s="145"/>
      <c r="BH1102" s="145"/>
      <c r="BI1102" s="145"/>
      <c r="BJ1102" s="14"/>
      <c r="BK1102" s="145"/>
      <c r="BL1102" s="14"/>
      <c r="BM1102" s="144"/>
    </row>
    <row r="1103" spans="1:65" s="2" customFormat="1" ht="24.25" hidden="1" customHeight="1">
      <c r="A1103" s="26"/>
      <c r="B1103" s="156"/>
      <c r="C1103" s="157"/>
      <c r="D1103" s="157"/>
      <c r="E1103" s="158"/>
      <c r="F1103" s="159"/>
      <c r="G1103" s="160"/>
      <c r="H1103" s="161"/>
      <c r="I1103" s="162"/>
      <c r="J1103" s="162"/>
      <c r="K1103" s="139"/>
      <c r="L1103" s="27"/>
      <c r="M1103" s="140"/>
      <c r="N1103" s="141"/>
      <c r="O1103" s="142"/>
      <c r="P1103" s="142"/>
      <c r="Q1103" s="142"/>
      <c r="R1103" s="142"/>
      <c r="S1103" s="142"/>
      <c r="T1103" s="143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R1103" s="144"/>
      <c r="AT1103" s="144"/>
      <c r="AU1103" s="144"/>
      <c r="AY1103" s="14"/>
      <c r="BE1103" s="145"/>
      <c r="BF1103" s="145"/>
      <c r="BG1103" s="145"/>
      <c r="BH1103" s="145"/>
      <c r="BI1103" s="145"/>
      <c r="BJ1103" s="14"/>
      <c r="BK1103" s="145"/>
      <c r="BL1103" s="14"/>
      <c r="BM1103" s="144"/>
    </row>
    <row r="1104" spans="1:65" s="12" customFormat="1" ht="23" hidden="1" customHeight="1">
      <c r="B1104" s="169"/>
      <c r="C1104" s="170"/>
      <c r="D1104" s="171"/>
      <c r="E1104" s="172"/>
      <c r="F1104" s="172"/>
      <c r="G1104" s="170"/>
      <c r="H1104" s="170"/>
      <c r="I1104" s="170"/>
      <c r="J1104" s="173"/>
      <c r="L1104" s="127"/>
      <c r="M1104" s="131"/>
      <c r="N1104" s="132"/>
      <c r="O1104" s="132"/>
      <c r="P1104" s="133"/>
      <c r="Q1104" s="132"/>
      <c r="R1104" s="133"/>
      <c r="S1104" s="132"/>
      <c r="T1104" s="134"/>
      <c r="AR1104" s="128"/>
      <c r="AT1104" s="135"/>
      <c r="AU1104" s="135"/>
      <c r="AY1104" s="128"/>
      <c r="BK1104" s="136"/>
    </row>
    <row r="1105" spans="1:65" s="2" customFormat="1" ht="24.25" hidden="1" customHeight="1">
      <c r="A1105" s="26"/>
      <c r="B1105" s="156"/>
      <c r="C1105" s="157"/>
      <c r="D1105" s="157"/>
      <c r="E1105" s="158"/>
      <c r="F1105" s="159"/>
      <c r="G1105" s="160"/>
      <c r="H1105" s="161"/>
      <c r="I1105" s="162"/>
      <c r="J1105" s="162"/>
      <c r="K1105" s="139"/>
      <c r="L1105" s="27"/>
      <c r="M1105" s="140"/>
      <c r="N1105" s="141"/>
      <c r="O1105" s="142"/>
      <c r="P1105" s="142"/>
      <c r="Q1105" s="142"/>
      <c r="R1105" s="142"/>
      <c r="S1105" s="142"/>
      <c r="T1105" s="143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R1105" s="144"/>
      <c r="AT1105" s="144"/>
      <c r="AU1105" s="144"/>
      <c r="AY1105" s="14"/>
      <c r="BE1105" s="145"/>
      <c r="BF1105" s="145"/>
      <c r="BG1105" s="145"/>
      <c r="BH1105" s="145"/>
      <c r="BI1105" s="145"/>
      <c r="BJ1105" s="14"/>
      <c r="BK1105" s="145"/>
      <c r="BL1105" s="14"/>
      <c r="BM1105" s="144"/>
    </row>
    <row r="1106" spans="1:65" s="2" customFormat="1" ht="24.25" hidden="1" customHeight="1">
      <c r="A1106" s="26"/>
      <c r="B1106" s="156"/>
      <c r="C1106" s="157"/>
      <c r="D1106" s="157"/>
      <c r="E1106" s="158"/>
      <c r="F1106" s="159"/>
      <c r="G1106" s="160"/>
      <c r="H1106" s="161"/>
      <c r="I1106" s="162"/>
      <c r="J1106" s="162"/>
      <c r="K1106" s="139"/>
      <c r="L1106" s="27"/>
      <c r="M1106" s="140"/>
      <c r="N1106" s="141"/>
      <c r="O1106" s="142"/>
      <c r="P1106" s="142"/>
      <c r="Q1106" s="142"/>
      <c r="R1106" s="142"/>
      <c r="S1106" s="142"/>
      <c r="T1106" s="143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R1106" s="144"/>
      <c r="AT1106" s="144"/>
      <c r="AU1106" s="144"/>
      <c r="AY1106" s="14"/>
      <c r="BE1106" s="145"/>
      <c r="BF1106" s="145"/>
      <c r="BG1106" s="145"/>
      <c r="BH1106" s="145"/>
      <c r="BI1106" s="145"/>
      <c r="BJ1106" s="14"/>
      <c r="BK1106" s="145"/>
      <c r="BL1106" s="14"/>
      <c r="BM1106" s="144"/>
    </row>
    <row r="1107" spans="1:65" s="2" customFormat="1" ht="24.25" hidden="1" customHeight="1">
      <c r="A1107" s="26"/>
      <c r="B1107" s="156"/>
      <c r="C1107" s="157"/>
      <c r="D1107" s="157"/>
      <c r="E1107" s="158"/>
      <c r="F1107" s="159"/>
      <c r="G1107" s="160"/>
      <c r="H1107" s="161"/>
      <c r="I1107" s="162"/>
      <c r="J1107" s="162"/>
      <c r="K1107" s="139"/>
      <c r="L1107" s="27"/>
      <c r="M1107" s="140"/>
      <c r="N1107" s="141"/>
      <c r="O1107" s="142"/>
      <c r="P1107" s="142"/>
      <c r="Q1107" s="142"/>
      <c r="R1107" s="142"/>
      <c r="S1107" s="142"/>
      <c r="T1107" s="143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R1107" s="144"/>
      <c r="AT1107" s="144"/>
      <c r="AU1107" s="144"/>
      <c r="AY1107" s="14"/>
      <c r="BE1107" s="145"/>
      <c r="BF1107" s="145"/>
      <c r="BG1107" s="145"/>
      <c r="BH1107" s="145"/>
      <c r="BI1107" s="145"/>
      <c r="BJ1107" s="14"/>
      <c r="BK1107" s="145"/>
      <c r="BL1107" s="14"/>
      <c r="BM1107" s="144"/>
    </row>
    <row r="1108" spans="1:65" s="12" customFormat="1" ht="23" hidden="1" customHeight="1">
      <c r="B1108" s="169"/>
      <c r="C1108" s="170"/>
      <c r="D1108" s="171"/>
      <c r="E1108" s="172"/>
      <c r="F1108" s="172"/>
      <c r="G1108" s="170"/>
      <c r="H1108" s="170"/>
      <c r="I1108" s="170"/>
      <c r="J1108" s="173"/>
      <c r="L1108" s="127"/>
      <c r="M1108" s="131"/>
      <c r="N1108" s="132"/>
      <c r="O1108" s="132"/>
      <c r="P1108" s="133"/>
      <c r="Q1108" s="132"/>
      <c r="R1108" s="133"/>
      <c r="S1108" s="132"/>
      <c r="T1108" s="134"/>
      <c r="AR1108" s="128"/>
      <c r="AT1108" s="135"/>
      <c r="AU1108" s="135"/>
      <c r="AY1108" s="128"/>
      <c r="BK1108" s="136"/>
    </row>
    <row r="1109" spans="1:65" s="2" customFormat="1" ht="16.5" hidden="1" customHeight="1">
      <c r="A1109" s="26"/>
      <c r="B1109" s="156"/>
      <c r="C1109" s="157"/>
      <c r="D1109" s="157"/>
      <c r="E1109" s="158"/>
      <c r="F1109" s="159"/>
      <c r="G1109" s="160"/>
      <c r="H1109" s="161"/>
      <c r="I1109" s="162"/>
      <c r="J1109" s="162"/>
      <c r="K1109" s="139"/>
      <c r="L1109" s="27"/>
      <c r="M1109" s="140"/>
      <c r="N1109" s="141"/>
      <c r="O1109" s="142"/>
      <c r="P1109" s="142"/>
      <c r="Q1109" s="142"/>
      <c r="R1109" s="142"/>
      <c r="S1109" s="142"/>
      <c r="T1109" s="143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R1109" s="144"/>
      <c r="AT1109" s="144"/>
      <c r="AU1109" s="144"/>
      <c r="AY1109" s="14"/>
      <c r="BE1109" s="145"/>
      <c r="BF1109" s="145"/>
      <c r="BG1109" s="145"/>
      <c r="BH1109" s="145"/>
      <c r="BI1109" s="145"/>
      <c r="BJ1109" s="14"/>
      <c r="BK1109" s="145"/>
      <c r="BL1109" s="14"/>
      <c r="BM1109" s="144"/>
    </row>
    <row r="1110" spans="1:65" s="2" customFormat="1" ht="16.5" hidden="1" customHeight="1">
      <c r="A1110" s="26"/>
      <c r="B1110" s="156"/>
      <c r="C1110" s="157"/>
      <c r="D1110" s="157"/>
      <c r="E1110" s="158"/>
      <c r="F1110" s="159"/>
      <c r="G1110" s="160"/>
      <c r="H1110" s="161"/>
      <c r="I1110" s="162"/>
      <c r="J1110" s="162"/>
      <c r="K1110" s="139"/>
      <c r="L1110" s="27"/>
      <c r="M1110" s="140"/>
      <c r="N1110" s="141"/>
      <c r="O1110" s="142"/>
      <c r="P1110" s="142"/>
      <c r="Q1110" s="142"/>
      <c r="R1110" s="142"/>
      <c r="S1110" s="142"/>
      <c r="T1110" s="143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R1110" s="144"/>
      <c r="AT1110" s="144"/>
      <c r="AU1110" s="144"/>
      <c r="AY1110" s="14"/>
      <c r="BE1110" s="145"/>
      <c r="BF1110" s="145"/>
      <c r="BG1110" s="145"/>
      <c r="BH1110" s="145"/>
      <c r="BI1110" s="145"/>
      <c r="BJ1110" s="14"/>
      <c r="BK1110" s="145"/>
      <c r="BL1110" s="14"/>
      <c r="BM1110" s="144"/>
    </row>
    <row r="1111" spans="1:65" s="2" customFormat="1" ht="24.25" hidden="1" customHeight="1">
      <c r="A1111" s="26"/>
      <c r="B1111" s="156"/>
      <c r="C1111" s="157"/>
      <c r="D1111" s="157"/>
      <c r="E1111" s="158"/>
      <c r="F1111" s="159"/>
      <c r="G1111" s="160"/>
      <c r="H1111" s="161"/>
      <c r="I1111" s="162"/>
      <c r="J1111" s="162"/>
      <c r="K1111" s="139"/>
      <c r="L1111" s="27"/>
      <c r="M1111" s="140"/>
      <c r="N1111" s="141"/>
      <c r="O1111" s="142"/>
      <c r="P1111" s="142"/>
      <c r="Q1111" s="142"/>
      <c r="R1111" s="142"/>
      <c r="S1111" s="142"/>
      <c r="T1111" s="143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R1111" s="144"/>
      <c r="AT1111" s="144"/>
      <c r="AU1111" s="144"/>
      <c r="AY1111" s="14"/>
      <c r="BE1111" s="145"/>
      <c r="BF1111" s="145"/>
      <c r="BG1111" s="145"/>
      <c r="BH1111" s="145"/>
      <c r="BI1111" s="145"/>
      <c r="BJ1111" s="14"/>
      <c r="BK1111" s="145"/>
      <c r="BL1111" s="14"/>
      <c r="BM1111" s="144"/>
    </row>
    <row r="1112" spans="1:65" s="2" customFormat="1" ht="16.5" hidden="1" customHeight="1">
      <c r="A1112" s="26"/>
      <c r="B1112" s="156"/>
      <c r="C1112" s="163"/>
      <c r="D1112" s="163"/>
      <c r="E1112" s="164"/>
      <c r="F1112" s="165"/>
      <c r="G1112" s="166"/>
      <c r="H1112" s="167"/>
      <c r="I1112" s="168"/>
      <c r="J1112" s="168"/>
      <c r="K1112" s="146"/>
      <c r="L1112" s="147"/>
      <c r="M1112" s="148"/>
      <c r="N1112" s="149"/>
      <c r="O1112" s="142"/>
      <c r="P1112" s="142"/>
      <c r="Q1112" s="142"/>
      <c r="R1112" s="142"/>
      <c r="S1112" s="142"/>
      <c r="T1112" s="143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R1112" s="144"/>
      <c r="AT1112" s="144"/>
      <c r="AU1112" s="144"/>
      <c r="AY1112" s="14"/>
      <c r="BE1112" s="145"/>
      <c r="BF1112" s="145"/>
      <c r="BG1112" s="145"/>
      <c r="BH1112" s="145"/>
      <c r="BI1112" s="145"/>
      <c r="BJ1112" s="14"/>
      <c r="BK1112" s="145"/>
      <c r="BL1112" s="14"/>
      <c r="BM1112" s="144"/>
    </row>
    <row r="1113" spans="1:65" s="12" customFormat="1" ht="23" hidden="1" customHeight="1">
      <c r="B1113" s="169"/>
      <c r="C1113" s="170"/>
      <c r="D1113" s="171"/>
      <c r="E1113" s="172"/>
      <c r="F1113" s="172"/>
      <c r="G1113" s="170"/>
      <c r="H1113" s="170"/>
      <c r="I1113" s="170"/>
      <c r="J1113" s="173"/>
      <c r="L1113" s="127"/>
      <c r="M1113" s="131"/>
      <c r="N1113" s="132"/>
      <c r="O1113" s="132"/>
      <c r="P1113" s="133"/>
      <c r="Q1113" s="132"/>
      <c r="R1113" s="133"/>
      <c r="S1113" s="132"/>
      <c r="T1113" s="134"/>
      <c r="AR1113" s="128"/>
      <c r="AT1113" s="135"/>
      <c r="AU1113" s="135"/>
      <c r="AY1113" s="128"/>
      <c r="BK1113" s="136"/>
    </row>
    <row r="1114" spans="1:65" s="2" customFormat="1" ht="24.25" hidden="1" customHeight="1">
      <c r="A1114" s="26"/>
      <c r="B1114" s="156"/>
      <c r="C1114" s="157"/>
      <c r="D1114" s="157"/>
      <c r="E1114" s="158"/>
      <c r="F1114" s="159"/>
      <c r="G1114" s="160"/>
      <c r="H1114" s="161"/>
      <c r="I1114" s="162"/>
      <c r="J1114" s="162"/>
      <c r="K1114" s="139"/>
      <c r="L1114" s="27"/>
      <c r="M1114" s="140"/>
      <c r="N1114" s="141"/>
      <c r="O1114" s="142"/>
      <c r="P1114" s="142"/>
      <c r="Q1114" s="142"/>
      <c r="R1114" s="142"/>
      <c r="S1114" s="142"/>
      <c r="T1114" s="143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  <c r="AR1114" s="144"/>
      <c r="AT1114" s="144"/>
      <c r="AU1114" s="144"/>
      <c r="AY1114" s="14"/>
      <c r="BE1114" s="145"/>
      <c r="BF1114" s="145"/>
      <c r="BG1114" s="145"/>
      <c r="BH1114" s="145"/>
      <c r="BI1114" s="145"/>
      <c r="BJ1114" s="14"/>
      <c r="BK1114" s="145"/>
      <c r="BL1114" s="14"/>
      <c r="BM1114" s="144"/>
    </row>
    <row r="1115" spans="1:65" s="12" customFormat="1" ht="23" hidden="1" customHeight="1">
      <c r="B1115" s="169"/>
      <c r="C1115" s="170"/>
      <c r="D1115" s="171"/>
      <c r="E1115" s="172"/>
      <c r="F1115" s="172"/>
      <c r="G1115" s="170"/>
      <c r="H1115" s="170"/>
      <c r="I1115" s="170"/>
      <c r="J1115" s="173"/>
      <c r="L1115" s="127"/>
      <c r="M1115" s="131"/>
      <c r="N1115" s="132"/>
      <c r="O1115" s="132"/>
      <c r="P1115" s="133"/>
      <c r="Q1115" s="132"/>
      <c r="R1115" s="133"/>
      <c r="S1115" s="132"/>
      <c r="T1115" s="134"/>
      <c r="AR1115" s="128"/>
      <c r="AT1115" s="135"/>
      <c r="AU1115" s="135"/>
      <c r="AY1115" s="128"/>
      <c r="BK1115" s="136"/>
    </row>
    <row r="1116" spans="1:65" s="12" customFormat="1" ht="23" hidden="1" customHeight="1">
      <c r="B1116" s="169"/>
      <c r="C1116" s="170"/>
      <c r="D1116" s="171"/>
      <c r="E1116" s="172"/>
      <c r="F1116" s="172"/>
      <c r="G1116" s="170"/>
      <c r="H1116" s="170"/>
      <c r="I1116" s="170"/>
      <c r="J1116" s="173"/>
      <c r="L1116" s="127"/>
      <c r="M1116" s="131"/>
      <c r="N1116" s="132"/>
      <c r="O1116" s="132"/>
      <c r="P1116" s="133"/>
      <c r="Q1116" s="132"/>
      <c r="R1116" s="133"/>
      <c r="S1116" s="132"/>
      <c r="T1116" s="134"/>
      <c r="AR1116" s="128"/>
      <c r="AT1116" s="135"/>
      <c r="AU1116" s="135"/>
      <c r="AY1116" s="128"/>
      <c r="BK1116" s="136"/>
    </row>
    <row r="1117" spans="1:65" s="2" customFormat="1" ht="24.25" hidden="1" customHeight="1">
      <c r="A1117" s="26"/>
      <c r="B1117" s="156"/>
      <c r="C1117" s="163"/>
      <c r="D1117" s="163"/>
      <c r="E1117" s="164"/>
      <c r="F1117" s="165"/>
      <c r="G1117" s="166"/>
      <c r="H1117" s="167"/>
      <c r="I1117" s="168"/>
      <c r="J1117" s="168"/>
      <c r="K1117" s="146"/>
      <c r="L1117" s="147"/>
      <c r="M1117" s="148"/>
      <c r="N1117" s="149"/>
      <c r="O1117" s="142"/>
      <c r="P1117" s="142"/>
      <c r="Q1117" s="142"/>
      <c r="R1117" s="142"/>
      <c r="S1117" s="142"/>
      <c r="T1117" s="143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R1117" s="144"/>
      <c r="AT1117" s="144"/>
      <c r="AU1117" s="144"/>
      <c r="AY1117" s="14"/>
      <c r="BE1117" s="145"/>
      <c r="BF1117" s="145"/>
      <c r="BG1117" s="145"/>
      <c r="BH1117" s="145"/>
      <c r="BI1117" s="145"/>
      <c r="BJ1117" s="14"/>
      <c r="BK1117" s="145"/>
      <c r="BL1117" s="14"/>
      <c r="BM1117" s="144"/>
    </row>
    <row r="1118" spans="1:65" s="2" customFormat="1" ht="21.75" hidden="1" customHeight="1">
      <c r="A1118" s="26"/>
      <c r="B1118" s="156"/>
      <c r="C1118" s="163"/>
      <c r="D1118" s="163"/>
      <c r="E1118" s="164"/>
      <c r="F1118" s="165"/>
      <c r="G1118" s="166"/>
      <c r="H1118" s="167"/>
      <c r="I1118" s="168"/>
      <c r="J1118" s="168"/>
      <c r="K1118" s="146"/>
      <c r="L1118" s="147"/>
      <c r="M1118" s="148"/>
      <c r="N1118" s="149"/>
      <c r="O1118" s="142"/>
      <c r="P1118" s="142"/>
      <c r="Q1118" s="142"/>
      <c r="R1118" s="142"/>
      <c r="S1118" s="142"/>
      <c r="T1118" s="143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R1118" s="144"/>
      <c r="AT1118" s="144"/>
      <c r="AU1118" s="144"/>
      <c r="AY1118" s="14"/>
      <c r="BE1118" s="145"/>
      <c r="BF1118" s="145"/>
      <c r="BG1118" s="145"/>
      <c r="BH1118" s="145"/>
      <c r="BI1118" s="145"/>
      <c r="BJ1118" s="14"/>
      <c r="BK1118" s="145"/>
      <c r="BL1118" s="14"/>
      <c r="BM1118" s="144"/>
    </row>
    <row r="1119" spans="1:65" s="2" customFormat="1" ht="24.25" hidden="1" customHeight="1">
      <c r="A1119" s="26"/>
      <c r="B1119" s="156"/>
      <c r="C1119" s="163"/>
      <c r="D1119" s="163"/>
      <c r="E1119" s="164"/>
      <c r="F1119" s="165"/>
      <c r="G1119" s="166"/>
      <c r="H1119" s="167"/>
      <c r="I1119" s="168"/>
      <c r="J1119" s="168"/>
      <c r="K1119" s="146"/>
      <c r="L1119" s="147"/>
      <c r="M1119" s="148"/>
      <c r="N1119" s="149"/>
      <c r="O1119" s="142"/>
      <c r="P1119" s="142"/>
      <c r="Q1119" s="142"/>
      <c r="R1119" s="142"/>
      <c r="S1119" s="142"/>
      <c r="T1119" s="143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R1119" s="144"/>
      <c r="AT1119" s="144"/>
      <c r="AU1119" s="144"/>
      <c r="AY1119" s="14"/>
      <c r="BE1119" s="145"/>
      <c r="BF1119" s="145"/>
      <c r="BG1119" s="145"/>
      <c r="BH1119" s="145"/>
      <c r="BI1119" s="145"/>
      <c r="BJ1119" s="14"/>
      <c r="BK1119" s="145"/>
      <c r="BL1119" s="14"/>
      <c r="BM1119" s="144"/>
    </row>
    <row r="1120" spans="1:65" s="2" customFormat="1" ht="24.25" hidden="1" customHeight="1">
      <c r="A1120" s="26"/>
      <c r="B1120" s="156"/>
      <c r="C1120" s="157"/>
      <c r="D1120" s="157"/>
      <c r="E1120" s="158"/>
      <c r="F1120" s="159"/>
      <c r="G1120" s="160"/>
      <c r="H1120" s="161"/>
      <c r="I1120" s="162"/>
      <c r="J1120" s="162"/>
      <c r="K1120" s="139"/>
      <c r="L1120" s="27"/>
      <c r="M1120" s="140"/>
      <c r="N1120" s="141"/>
      <c r="O1120" s="142"/>
      <c r="P1120" s="142"/>
      <c r="Q1120" s="142"/>
      <c r="R1120" s="142"/>
      <c r="S1120" s="142"/>
      <c r="T1120" s="143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R1120" s="144"/>
      <c r="AT1120" s="144"/>
      <c r="AU1120" s="144"/>
      <c r="AY1120" s="14"/>
      <c r="BE1120" s="145"/>
      <c r="BF1120" s="145"/>
      <c r="BG1120" s="145"/>
      <c r="BH1120" s="145"/>
      <c r="BI1120" s="145"/>
      <c r="BJ1120" s="14"/>
      <c r="BK1120" s="145"/>
      <c r="BL1120" s="14"/>
      <c r="BM1120" s="144"/>
    </row>
    <row r="1121" spans="1:65" s="12" customFormat="1" ht="23" hidden="1" customHeight="1">
      <c r="B1121" s="169"/>
      <c r="C1121" s="170"/>
      <c r="D1121" s="171"/>
      <c r="E1121" s="172"/>
      <c r="F1121" s="172"/>
      <c r="G1121" s="170"/>
      <c r="H1121" s="170"/>
      <c r="I1121" s="170"/>
      <c r="J1121" s="173"/>
      <c r="L1121" s="127"/>
      <c r="M1121" s="131"/>
      <c r="N1121" s="132"/>
      <c r="O1121" s="132"/>
      <c r="P1121" s="133"/>
      <c r="Q1121" s="132"/>
      <c r="R1121" s="133"/>
      <c r="S1121" s="132"/>
      <c r="T1121" s="134"/>
      <c r="AR1121" s="128"/>
      <c r="AT1121" s="135"/>
      <c r="AU1121" s="135"/>
      <c r="AY1121" s="128"/>
      <c r="BK1121" s="136"/>
    </row>
    <row r="1122" spans="1:65" s="2" customFormat="1" ht="24.25" hidden="1" customHeight="1">
      <c r="A1122" s="26"/>
      <c r="B1122" s="156"/>
      <c r="C1122" s="163"/>
      <c r="D1122" s="163"/>
      <c r="E1122" s="164"/>
      <c r="F1122" s="165"/>
      <c r="G1122" s="166"/>
      <c r="H1122" s="167"/>
      <c r="I1122" s="168"/>
      <c r="J1122" s="168"/>
      <c r="K1122" s="146"/>
      <c r="L1122" s="147"/>
      <c r="M1122" s="148"/>
      <c r="N1122" s="149"/>
      <c r="O1122" s="142"/>
      <c r="P1122" s="142"/>
      <c r="Q1122" s="142"/>
      <c r="R1122" s="142"/>
      <c r="S1122" s="142"/>
      <c r="T1122" s="143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  <c r="AR1122" s="144"/>
      <c r="AT1122" s="144"/>
      <c r="AU1122" s="144"/>
      <c r="AY1122" s="14"/>
      <c r="BE1122" s="145"/>
      <c r="BF1122" s="145"/>
      <c r="BG1122" s="145"/>
      <c r="BH1122" s="145"/>
      <c r="BI1122" s="145"/>
      <c r="BJ1122" s="14"/>
      <c r="BK1122" s="145"/>
      <c r="BL1122" s="14"/>
      <c r="BM1122" s="144"/>
    </row>
    <row r="1123" spans="1:65" s="2" customFormat="1" ht="38" hidden="1" customHeight="1">
      <c r="A1123" s="26"/>
      <c r="B1123" s="156"/>
      <c r="C1123" s="163"/>
      <c r="D1123" s="163"/>
      <c r="E1123" s="164"/>
      <c r="F1123" s="165"/>
      <c r="G1123" s="166"/>
      <c r="H1123" s="167"/>
      <c r="I1123" s="168"/>
      <c r="J1123" s="168"/>
      <c r="K1123" s="146"/>
      <c r="L1123" s="147"/>
      <c r="M1123" s="148"/>
      <c r="N1123" s="149"/>
      <c r="O1123" s="142"/>
      <c r="P1123" s="142"/>
      <c r="Q1123" s="142"/>
      <c r="R1123" s="142"/>
      <c r="S1123" s="142"/>
      <c r="T1123" s="143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  <c r="AR1123" s="144"/>
      <c r="AT1123" s="144"/>
      <c r="AU1123" s="144"/>
      <c r="AY1123" s="14"/>
      <c r="BE1123" s="145"/>
      <c r="BF1123" s="145"/>
      <c r="BG1123" s="145"/>
      <c r="BH1123" s="145"/>
      <c r="BI1123" s="145"/>
      <c r="BJ1123" s="14"/>
      <c r="BK1123" s="145"/>
      <c r="BL1123" s="14"/>
      <c r="BM1123" s="144"/>
    </row>
    <row r="1124" spans="1:65" s="2" customFormat="1" ht="33" hidden="1" customHeight="1">
      <c r="A1124" s="26"/>
      <c r="B1124" s="156"/>
      <c r="C1124" s="163"/>
      <c r="D1124" s="163"/>
      <c r="E1124" s="164"/>
      <c r="F1124" s="165"/>
      <c r="G1124" s="166"/>
      <c r="H1124" s="167"/>
      <c r="I1124" s="168"/>
      <c r="J1124" s="168"/>
      <c r="K1124" s="146"/>
      <c r="L1124" s="147"/>
      <c r="M1124" s="148"/>
      <c r="N1124" s="149"/>
      <c r="O1124" s="142"/>
      <c r="P1124" s="142"/>
      <c r="Q1124" s="142"/>
      <c r="R1124" s="142"/>
      <c r="S1124" s="142"/>
      <c r="T1124" s="143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  <c r="AE1124" s="26"/>
      <c r="AR1124" s="144"/>
      <c r="AT1124" s="144"/>
      <c r="AU1124" s="144"/>
      <c r="AY1124" s="14"/>
      <c r="BE1124" s="145"/>
      <c r="BF1124" s="145"/>
      <c r="BG1124" s="145"/>
      <c r="BH1124" s="145"/>
      <c r="BI1124" s="145"/>
      <c r="BJ1124" s="14"/>
      <c r="BK1124" s="145"/>
      <c r="BL1124" s="14"/>
      <c r="BM1124" s="144"/>
    </row>
    <row r="1125" spans="1:65" s="2" customFormat="1" ht="24.25" hidden="1" customHeight="1">
      <c r="A1125" s="26"/>
      <c r="B1125" s="156"/>
      <c r="C1125" s="157"/>
      <c r="D1125" s="157"/>
      <c r="E1125" s="158"/>
      <c r="F1125" s="159"/>
      <c r="G1125" s="160"/>
      <c r="H1125" s="161"/>
      <c r="I1125" s="162"/>
      <c r="J1125" s="162"/>
      <c r="K1125" s="139"/>
      <c r="L1125" s="27"/>
      <c r="M1125" s="140"/>
      <c r="N1125" s="141"/>
      <c r="O1125" s="142"/>
      <c r="P1125" s="142"/>
      <c r="Q1125" s="142"/>
      <c r="R1125" s="142"/>
      <c r="S1125" s="142"/>
      <c r="T1125" s="143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R1125" s="144"/>
      <c r="AT1125" s="144"/>
      <c r="AU1125" s="144"/>
      <c r="AY1125" s="14"/>
      <c r="BE1125" s="145"/>
      <c r="BF1125" s="145"/>
      <c r="BG1125" s="145"/>
      <c r="BH1125" s="145"/>
      <c r="BI1125" s="145"/>
      <c r="BJ1125" s="14"/>
      <c r="BK1125" s="145"/>
      <c r="BL1125" s="14"/>
      <c r="BM1125" s="144"/>
    </row>
    <row r="1126" spans="1:65" s="12" customFormat="1" ht="23" hidden="1" customHeight="1">
      <c r="B1126" s="169"/>
      <c r="C1126" s="170"/>
      <c r="D1126" s="171"/>
      <c r="E1126" s="172"/>
      <c r="F1126" s="172"/>
      <c r="G1126" s="170"/>
      <c r="H1126" s="170"/>
      <c r="I1126" s="170"/>
      <c r="J1126" s="173"/>
      <c r="L1126" s="127"/>
      <c r="M1126" s="131"/>
      <c r="N1126" s="132"/>
      <c r="O1126" s="132"/>
      <c r="P1126" s="133"/>
      <c r="Q1126" s="132"/>
      <c r="R1126" s="133"/>
      <c r="S1126" s="132"/>
      <c r="T1126" s="134"/>
      <c r="AR1126" s="128"/>
      <c r="AT1126" s="135"/>
      <c r="AU1126" s="135"/>
      <c r="AY1126" s="128"/>
      <c r="BK1126" s="136"/>
    </row>
    <row r="1127" spans="1:65" s="12" customFormat="1" ht="23" hidden="1" customHeight="1">
      <c r="B1127" s="169"/>
      <c r="C1127" s="170"/>
      <c r="D1127" s="171"/>
      <c r="E1127" s="172"/>
      <c r="F1127" s="172"/>
      <c r="G1127" s="170"/>
      <c r="H1127" s="170"/>
      <c r="I1127" s="170"/>
      <c r="J1127" s="173"/>
      <c r="L1127" s="127"/>
      <c r="M1127" s="131"/>
      <c r="N1127" s="132"/>
      <c r="O1127" s="132"/>
      <c r="P1127" s="133"/>
      <c r="Q1127" s="132"/>
      <c r="R1127" s="133"/>
      <c r="S1127" s="132"/>
      <c r="T1127" s="134"/>
      <c r="AR1127" s="128"/>
      <c r="AT1127" s="135"/>
      <c r="AU1127" s="135"/>
      <c r="AY1127" s="128"/>
      <c r="BK1127" s="136"/>
    </row>
    <row r="1128" spans="1:65" s="2" customFormat="1" ht="21.75" hidden="1" customHeight="1">
      <c r="A1128" s="26"/>
      <c r="B1128" s="156"/>
      <c r="C1128" s="157"/>
      <c r="D1128" s="157"/>
      <c r="E1128" s="158"/>
      <c r="F1128" s="159"/>
      <c r="G1128" s="160"/>
      <c r="H1128" s="161"/>
      <c r="I1128" s="162"/>
      <c r="J1128" s="162"/>
      <c r="K1128" s="139"/>
      <c r="L1128" s="27"/>
      <c r="M1128" s="140"/>
      <c r="N1128" s="141"/>
      <c r="O1128" s="142"/>
      <c r="P1128" s="142"/>
      <c r="Q1128" s="142"/>
      <c r="R1128" s="142"/>
      <c r="S1128" s="142"/>
      <c r="T1128" s="143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R1128" s="144"/>
      <c r="AT1128" s="144"/>
      <c r="AU1128" s="144"/>
      <c r="AY1128" s="14"/>
      <c r="BE1128" s="145"/>
      <c r="BF1128" s="145"/>
      <c r="BG1128" s="145"/>
      <c r="BH1128" s="145"/>
      <c r="BI1128" s="145"/>
      <c r="BJ1128" s="14"/>
      <c r="BK1128" s="145"/>
      <c r="BL1128" s="14"/>
      <c r="BM1128" s="144"/>
    </row>
    <row r="1129" spans="1:65" s="2" customFormat="1" ht="33" hidden="1" customHeight="1">
      <c r="A1129" s="26"/>
      <c r="B1129" s="156"/>
      <c r="C1129" s="163"/>
      <c r="D1129" s="163"/>
      <c r="E1129" s="164"/>
      <c r="F1129" s="165"/>
      <c r="G1129" s="166"/>
      <c r="H1129" s="167"/>
      <c r="I1129" s="168"/>
      <c r="J1129" s="168"/>
      <c r="K1129" s="146"/>
      <c r="L1129" s="147"/>
      <c r="M1129" s="148"/>
      <c r="N1129" s="149"/>
      <c r="O1129" s="142"/>
      <c r="P1129" s="142"/>
      <c r="Q1129" s="142"/>
      <c r="R1129" s="142"/>
      <c r="S1129" s="142"/>
      <c r="T1129" s="143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R1129" s="144"/>
      <c r="AT1129" s="144"/>
      <c r="AU1129" s="144"/>
      <c r="AY1129" s="14"/>
      <c r="BE1129" s="145"/>
      <c r="BF1129" s="145"/>
      <c r="BG1129" s="145"/>
      <c r="BH1129" s="145"/>
      <c r="BI1129" s="145"/>
      <c r="BJ1129" s="14"/>
      <c r="BK1129" s="145"/>
      <c r="BL1129" s="14"/>
      <c r="BM1129" s="144"/>
    </row>
    <row r="1130" spans="1:65" s="2" customFormat="1" ht="24.25" hidden="1" customHeight="1">
      <c r="A1130" s="26"/>
      <c r="B1130" s="156"/>
      <c r="C1130" s="157"/>
      <c r="D1130" s="157"/>
      <c r="E1130" s="158"/>
      <c r="F1130" s="159"/>
      <c r="G1130" s="160"/>
      <c r="H1130" s="161"/>
      <c r="I1130" s="162"/>
      <c r="J1130" s="162"/>
      <c r="K1130" s="139"/>
      <c r="L1130" s="27"/>
      <c r="M1130" s="140"/>
      <c r="N1130" s="141"/>
      <c r="O1130" s="142"/>
      <c r="P1130" s="142"/>
      <c r="Q1130" s="142"/>
      <c r="R1130" s="142"/>
      <c r="S1130" s="142"/>
      <c r="T1130" s="143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R1130" s="144"/>
      <c r="AT1130" s="144"/>
      <c r="AU1130" s="144"/>
      <c r="AY1130" s="14"/>
      <c r="BE1130" s="145"/>
      <c r="BF1130" s="145"/>
      <c r="BG1130" s="145"/>
      <c r="BH1130" s="145"/>
      <c r="BI1130" s="145"/>
      <c r="BJ1130" s="14"/>
      <c r="BK1130" s="145"/>
      <c r="BL1130" s="14"/>
      <c r="BM1130" s="144"/>
    </row>
    <row r="1131" spans="1:65" s="2" customFormat="1" ht="16.5" hidden="1" customHeight="1">
      <c r="A1131" s="26"/>
      <c r="B1131" s="156"/>
      <c r="C1131" s="163"/>
      <c r="D1131" s="163"/>
      <c r="E1131" s="164"/>
      <c r="F1131" s="165"/>
      <c r="G1131" s="166"/>
      <c r="H1131" s="167"/>
      <c r="I1131" s="168"/>
      <c r="J1131" s="168"/>
      <c r="K1131" s="146"/>
      <c r="L1131" s="147"/>
      <c r="M1131" s="148"/>
      <c r="N1131" s="149"/>
      <c r="O1131" s="142"/>
      <c r="P1131" s="142"/>
      <c r="Q1131" s="142"/>
      <c r="R1131" s="142"/>
      <c r="S1131" s="142"/>
      <c r="T1131" s="143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R1131" s="144"/>
      <c r="AT1131" s="144"/>
      <c r="AU1131" s="144"/>
      <c r="AY1131" s="14"/>
      <c r="BE1131" s="145"/>
      <c r="BF1131" s="145"/>
      <c r="BG1131" s="145"/>
      <c r="BH1131" s="145"/>
      <c r="BI1131" s="145"/>
      <c r="BJ1131" s="14"/>
      <c r="BK1131" s="145"/>
      <c r="BL1131" s="14"/>
      <c r="BM1131" s="144"/>
    </row>
    <row r="1132" spans="1:65" s="2" customFormat="1" ht="21.75" hidden="1" customHeight="1">
      <c r="A1132" s="26"/>
      <c r="B1132" s="156"/>
      <c r="C1132" s="163"/>
      <c r="D1132" s="163"/>
      <c r="E1132" s="164"/>
      <c r="F1132" s="165"/>
      <c r="G1132" s="166"/>
      <c r="H1132" s="167"/>
      <c r="I1132" s="168"/>
      <c r="J1132" s="168"/>
      <c r="K1132" s="146"/>
      <c r="L1132" s="147"/>
      <c r="M1132" s="148"/>
      <c r="N1132" s="149"/>
      <c r="O1132" s="142"/>
      <c r="P1132" s="142"/>
      <c r="Q1132" s="142"/>
      <c r="R1132" s="142"/>
      <c r="S1132" s="142"/>
      <c r="T1132" s="143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R1132" s="144"/>
      <c r="AT1132" s="144"/>
      <c r="AU1132" s="144"/>
      <c r="AY1132" s="14"/>
      <c r="BE1132" s="145"/>
      <c r="BF1132" s="145"/>
      <c r="BG1132" s="145"/>
      <c r="BH1132" s="145"/>
      <c r="BI1132" s="145"/>
      <c r="BJ1132" s="14"/>
      <c r="BK1132" s="145"/>
      <c r="BL1132" s="14"/>
      <c r="BM1132" s="144"/>
    </row>
    <row r="1133" spans="1:65" s="2" customFormat="1" ht="24.25" hidden="1" customHeight="1">
      <c r="A1133" s="26"/>
      <c r="B1133" s="156"/>
      <c r="C1133" s="157"/>
      <c r="D1133" s="157"/>
      <c r="E1133" s="158"/>
      <c r="F1133" s="159"/>
      <c r="G1133" s="160"/>
      <c r="H1133" s="161"/>
      <c r="I1133" s="162"/>
      <c r="J1133" s="162"/>
      <c r="K1133" s="139"/>
      <c r="L1133" s="27"/>
      <c r="M1133" s="140"/>
      <c r="N1133" s="141"/>
      <c r="O1133" s="142"/>
      <c r="P1133" s="142"/>
      <c r="Q1133" s="142"/>
      <c r="R1133" s="142"/>
      <c r="S1133" s="142"/>
      <c r="T1133" s="143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R1133" s="144"/>
      <c r="AT1133" s="144"/>
      <c r="AU1133" s="144"/>
      <c r="AY1133" s="14"/>
      <c r="BE1133" s="145"/>
      <c r="BF1133" s="145"/>
      <c r="BG1133" s="145"/>
      <c r="BH1133" s="145"/>
      <c r="BI1133" s="145"/>
      <c r="BJ1133" s="14"/>
      <c r="BK1133" s="145"/>
      <c r="BL1133" s="14"/>
      <c r="BM1133" s="144"/>
    </row>
    <row r="1134" spans="1:65" s="12" customFormat="1" ht="23" hidden="1" customHeight="1">
      <c r="B1134" s="169"/>
      <c r="C1134" s="170"/>
      <c r="D1134" s="171"/>
      <c r="E1134" s="172"/>
      <c r="F1134" s="172"/>
      <c r="G1134" s="170"/>
      <c r="H1134" s="170"/>
      <c r="I1134" s="170"/>
      <c r="J1134" s="173"/>
      <c r="L1134" s="127"/>
      <c r="M1134" s="131"/>
      <c r="N1134" s="132"/>
      <c r="O1134" s="132"/>
      <c r="P1134" s="133"/>
      <c r="Q1134" s="132"/>
      <c r="R1134" s="133"/>
      <c r="S1134" s="132"/>
      <c r="T1134" s="134"/>
      <c r="AR1134" s="128"/>
      <c r="AT1134" s="135"/>
      <c r="AU1134" s="135"/>
      <c r="AY1134" s="128"/>
      <c r="BK1134" s="136"/>
    </row>
    <row r="1135" spans="1:65" s="2" customFormat="1" ht="24.25" hidden="1" customHeight="1">
      <c r="A1135" s="26"/>
      <c r="B1135" s="156"/>
      <c r="C1135" s="157"/>
      <c r="D1135" s="157"/>
      <c r="E1135" s="158"/>
      <c r="F1135" s="159"/>
      <c r="G1135" s="160"/>
      <c r="H1135" s="161"/>
      <c r="I1135" s="162"/>
      <c r="J1135" s="162"/>
      <c r="K1135" s="139"/>
      <c r="L1135" s="27"/>
      <c r="M1135" s="140"/>
      <c r="N1135" s="141"/>
      <c r="O1135" s="142"/>
      <c r="P1135" s="142"/>
      <c r="Q1135" s="142"/>
      <c r="R1135" s="142"/>
      <c r="S1135" s="142"/>
      <c r="T1135" s="143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  <c r="AR1135" s="144"/>
      <c r="AT1135" s="144"/>
      <c r="AU1135" s="144"/>
      <c r="AY1135" s="14"/>
      <c r="BE1135" s="145"/>
      <c r="BF1135" s="145"/>
      <c r="BG1135" s="145"/>
      <c r="BH1135" s="145"/>
      <c r="BI1135" s="145"/>
      <c r="BJ1135" s="14"/>
      <c r="BK1135" s="145"/>
      <c r="BL1135" s="14"/>
      <c r="BM1135" s="144"/>
    </row>
    <row r="1136" spans="1:65" s="2" customFormat="1" ht="16.5" hidden="1" customHeight="1">
      <c r="A1136" s="26"/>
      <c r="B1136" s="156"/>
      <c r="C1136" s="163"/>
      <c r="D1136" s="163"/>
      <c r="E1136" s="164"/>
      <c r="F1136" s="165"/>
      <c r="G1136" s="166"/>
      <c r="H1136" s="167"/>
      <c r="I1136" s="168"/>
      <c r="J1136" s="168"/>
      <c r="K1136" s="146"/>
      <c r="L1136" s="147"/>
      <c r="M1136" s="148"/>
      <c r="N1136" s="149"/>
      <c r="O1136" s="142"/>
      <c r="P1136" s="142"/>
      <c r="Q1136" s="142"/>
      <c r="R1136" s="142"/>
      <c r="S1136" s="142"/>
      <c r="T1136" s="143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R1136" s="144"/>
      <c r="AT1136" s="144"/>
      <c r="AU1136" s="144"/>
      <c r="AY1136" s="14"/>
      <c r="BE1136" s="145"/>
      <c r="BF1136" s="145"/>
      <c r="BG1136" s="145"/>
      <c r="BH1136" s="145"/>
      <c r="BI1136" s="145"/>
      <c r="BJ1136" s="14"/>
      <c r="BK1136" s="145"/>
      <c r="BL1136" s="14"/>
      <c r="BM1136" s="144"/>
    </row>
    <row r="1137" spans="1:65" s="2" customFormat="1" ht="24.25" hidden="1" customHeight="1">
      <c r="A1137" s="26"/>
      <c r="B1137" s="156"/>
      <c r="C1137" s="157"/>
      <c r="D1137" s="157"/>
      <c r="E1137" s="158"/>
      <c r="F1137" s="159"/>
      <c r="G1137" s="160"/>
      <c r="H1137" s="161"/>
      <c r="I1137" s="162"/>
      <c r="J1137" s="162"/>
      <c r="K1137" s="139"/>
      <c r="L1137" s="27"/>
      <c r="M1137" s="140"/>
      <c r="N1137" s="141"/>
      <c r="O1137" s="142"/>
      <c r="P1137" s="142"/>
      <c r="Q1137" s="142"/>
      <c r="R1137" s="142"/>
      <c r="S1137" s="142"/>
      <c r="T1137" s="143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  <c r="AR1137" s="144"/>
      <c r="AT1137" s="144"/>
      <c r="AU1137" s="144"/>
      <c r="AY1137" s="14"/>
      <c r="BE1137" s="145"/>
      <c r="BF1137" s="145"/>
      <c r="BG1137" s="145"/>
      <c r="BH1137" s="145"/>
      <c r="BI1137" s="145"/>
      <c r="BJ1137" s="14"/>
      <c r="BK1137" s="145"/>
      <c r="BL1137" s="14"/>
      <c r="BM1137" s="144"/>
    </row>
    <row r="1138" spans="1:65" s="2" customFormat="1" ht="16.5" hidden="1" customHeight="1">
      <c r="A1138" s="26"/>
      <c r="B1138" s="156"/>
      <c r="C1138" s="163"/>
      <c r="D1138" s="163"/>
      <c r="E1138" s="164"/>
      <c r="F1138" s="165"/>
      <c r="G1138" s="166"/>
      <c r="H1138" s="167"/>
      <c r="I1138" s="168"/>
      <c r="J1138" s="168"/>
      <c r="K1138" s="146"/>
      <c r="L1138" s="147"/>
      <c r="M1138" s="148"/>
      <c r="N1138" s="149"/>
      <c r="O1138" s="142"/>
      <c r="P1138" s="142"/>
      <c r="Q1138" s="142"/>
      <c r="R1138" s="142"/>
      <c r="S1138" s="142"/>
      <c r="T1138" s="143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  <c r="AR1138" s="144"/>
      <c r="AT1138" s="144"/>
      <c r="AU1138" s="144"/>
      <c r="AY1138" s="14"/>
      <c r="BE1138" s="145"/>
      <c r="BF1138" s="145"/>
      <c r="BG1138" s="145"/>
      <c r="BH1138" s="145"/>
      <c r="BI1138" s="145"/>
      <c r="BJ1138" s="14"/>
      <c r="BK1138" s="145"/>
      <c r="BL1138" s="14"/>
      <c r="BM1138" s="144"/>
    </row>
    <row r="1139" spans="1:65" s="2" customFormat="1" ht="24.25" hidden="1" customHeight="1">
      <c r="A1139" s="26"/>
      <c r="B1139" s="156"/>
      <c r="C1139" s="157"/>
      <c r="D1139" s="157"/>
      <c r="E1139" s="158"/>
      <c r="F1139" s="159"/>
      <c r="G1139" s="160"/>
      <c r="H1139" s="161"/>
      <c r="I1139" s="162"/>
      <c r="J1139" s="162"/>
      <c r="K1139" s="139"/>
      <c r="L1139" s="27"/>
      <c r="M1139" s="140"/>
      <c r="N1139" s="141"/>
      <c r="O1139" s="142"/>
      <c r="P1139" s="142"/>
      <c r="Q1139" s="142"/>
      <c r="R1139" s="142"/>
      <c r="S1139" s="142"/>
      <c r="T1139" s="143"/>
      <c r="U1139" s="26"/>
      <c r="V1139" s="26"/>
      <c r="W1139" s="26"/>
      <c r="X1139" s="26"/>
      <c r="Y1139" s="26"/>
      <c r="Z1139" s="26"/>
      <c r="AA1139" s="26"/>
      <c r="AB1139" s="26"/>
      <c r="AC1139" s="26"/>
      <c r="AD1139" s="26"/>
      <c r="AE1139" s="26"/>
      <c r="AR1139" s="144"/>
      <c r="AT1139" s="144"/>
      <c r="AU1139" s="144"/>
      <c r="AY1139" s="14"/>
      <c r="BE1139" s="145"/>
      <c r="BF1139" s="145"/>
      <c r="BG1139" s="145"/>
      <c r="BH1139" s="145"/>
      <c r="BI1139" s="145"/>
      <c r="BJ1139" s="14"/>
      <c r="BK1139" s="145"/>
      <c r="BL1139" s="14"/>
      <c r="BM1139" s="144"/>
    </row>
    <row r="1140" spans="1:65" s="2" customFormat="1" ht="16.5" hidden="1" customHeight="1">
      <c r="A1140" s="26"/>
      <c r="B1140" s="156"/>
      <c r="C1140" s="163"/>
      <c r="D1140" s="163"/>
      <c r="E1140" s="164"/>
      <c r="F1140" s="165"/>
      <c r="G1140" s="166"/>
      <c r="H1140" s="167"/>
      <c r="I1140" s="168"/>
      <c r="J1140" s="168"/>
      <c r="K1140" s="146"/>
      <c r="L1140" s="147"/>
      <c r="M1140" s="148"/>
      <c r="N1140" s="149"/>
      <c r="O1140" s="142"/>
      <c r="P1140" s="142"/>
      <c r="Q1140" s="142"/>
      <c r="R1140" s="142"/>
      <c r="S1140" s="142"/>
      <c r="T1140" s="143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  <c r="AR1140" s="144"/>
      <c r="AT1140" s="144"/>
      <c r="AU1140" s="144"/>
      <c r="AY1140" s="14"/>
      <c r="BE1140" s="145"/>
      <c r="BF1140" s="145"/>
      <c r="BG1140" s="145"/>
      <c r="BH1140" s="145"/>
      <c r="BI1140" s="145"/>
      <c r="BJ1140" s="14"/>
      <c r="BK1140" s="145"/>
      <c r="BL1140" s="14"/>
      <c r="BM1140" s="144"/>
    </row>
    <row r="1141" spans="1:65" s="12" customFormat="1" ht="23" hidden="1" customHeight="1">
      <c r="B1141" s="169"/>
      <c r="C1141" s="170"/>
      <c r="D1141" s="171"/>
      <c r="E1141" s="172"/>
      <c r="F1141" s="172"/>
      <c r="G1141" s="170"/>
      <c r="H1141" s="170"/>
      <c r="I1141" s="170"/>
      <c r="J1141" s="173"/>
      <c r="L1141" s="127"/>
      <c r="M1141" s="131"/>
      <c r="N1141" s="132"/>
      <c r="O1141" s="132"/>
      <c r="P1141" s="133"/>
      <c r="Q1141" s="132"/>
      <c r="R1141" s="133"/>
      <c r="S1141" s="132"/>
      <c r="T1141" s="134"/>
      <c r="AR1141" s="128"/>
      <c r="AT1141" s="135"/>
      <c r="AU1141" s="135"/>
      <c r="AY1141" s="128"/>
      <c r="BK1141" s="136"/>
    </row>
    <row r="1142" spans="1:65" s="12" customFormat="1" ht="23" hidden="1" customHeight="1">
      <c r="B1142" s="169"/>
      <c r="C1142" s="170"/>
      <c r="D1142" s="171"/>
      <c r="E1142" s="172"/>
      <c r="F1142" s="172"/>
      <c r="G1142" s="170"/>
      <c r="H1142" s="170"/>
      <c r="I1142" s="170"/>
      <c r="J1142" s="173"/>
      <c r="L1142" s="127"/>
      <c r="M1142" s="131"/>
      <c r="N1142" s="132"/>
      <c r="O1142" s="132"/>
      <c r="P1142" s="133"/>
      <c r="Q1142" s="132"/>
      <c r="R1142" s="133"/>
      <c r="S1142" s="132"/>
      <c r="T1142" s="134"/>
      <c r="AR1142" s="128"/>
      <c r="AT1142" s="135"/>
      <c r="AU1142" s="135"/>
      <c r="AY1142" s="128"/>
      <c r="BK1142" s="136"/>
    </row>
    <row r="1143" spans="1:65" s="2" customFormat="1" ht="16.5" hidden="1" customHeight="1">
      <c r="A1143" s="26"/>
      <c r="B1143" s="156"/>
      <c r="C1143" s="163"/>
      <c r="D1143" s="163"/>
      <c r="E1143" s="164"/>
      <c r="F1143" s="165"/>
      <c r="G1143" s="166"/>
      <c r="H1143" s="167"/>
      <c r="I1143" s="168"/>
      <c r="J1143" s="168"/>
      <c r="K1143" s="146"/>
      <c r="L1143" s="147"/>
      <c r="M1143" s="148"/>
      <c r="N1143" s="149"/>
      <c r="O1143" s="142"/>
      <c r="P1143" s="142"/>
      <c r="Q1143" s="142"/>
      <c r="R1143" s="142"/>
      <c r="S1143" s="142"/>
      <c r="T1143" s="143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R1143" s="144"/>
      <c r="AT1143" s="144"/>
      <c r="AU1143" s="144"/>
      <c r="AY1143" s="14"/>
      <c r="BE1143" s="145"/>
      <c r="BF1143" s="145"/>
      <c r="BG1143" s="145"/>
      <c r="BH1143" s="145"/>
      <c r="BI1143" s="145"/>
      <c r="BJ1143" s="14"/>
      <c r="BK1143" s="145"/>
      <c r="BL1143" s="14"/>
      <c r="BM1143" s="144"/>
    </row>
    <row r="1144" spans="1:65" s="12" customFormat="1" ht="26" hidden="1" customHeight="1">
      <c r="B1144" s="169"/>
      <c r="C1144" s="170"/>
      <c r="D1144" s="171"/>
      <c r="E1144" s="174"/>
      <c r="F1144" s="174"/>
      <c r="G1144" s="170"/>
      <c r="H1144" s="170"/>
      <c r="I1144" s="170"/>
      <c r="J1144" s="175"/>
      <c r="L1144" s="127"/>
      <c r="M1144" s="131"/>
      <c r="N1144" s="132"/>
      <c r="O1144" s="132"/>
      <c r="P1144" s="133"/>
      <c r="Q1144" s="132"/>
      <c r="R1144" s="133"/>
      <c r="S1144" s="132"/>
      <c r="T1144" s="134"/>
      <c r="AR1144" s="128"/>
      <c r="AT1144" s="135"/>
      <c r="AU1144" s="135"/>
      <c r="AY1144" s="128"/>
      <c r="BK1144" s="136"/>
    </row>
    <row r="1145" spans="1:65" s="12" customFormat="1" ht="23" hidden="1" customHeight="1">
      <c r="B1145" s="169"/>
      <c r="C1145" s="170"/>
      <c r="D1145" s="171"/>
      <c r="E1145" s="172"/>
      <c r="F1145" s="172"/>
      <c r="G1145" s="170"/>
      <c r="H1145" s="170"/>
      <c r="I1145" s="170"/>
      <c r="J1145" s="173"/>
      <c r="L1145" s="127"/>
      <c r="M1145" s="131"/>
      <c r="N1145" s="132"/>
      <c r="O1145" s="132"/>
      <c r="P1145" s="133"/>
      <c r="Q1145" s="132"/>
      <c r="R1145" s="133"/>
      <c r="S1145" s="132"/>
      <c r="T1145" s="134"/>
      <c r="AR1145" s="128"/>
      <c r="AT1145" s="135"/>
      <c r="AU1145" s="135"/>
      <c r="AY1145" s="128"/>
      <c r="BK1145" s="136"/>
    </row>
    <row r="1146" spans="1:65" s="12" customFormat="1" ht="23" hidden="1" customHeight="1">
      <c r="B1146" s="169"/>
      <c r="C1146" s="170"/>
      <c r="D1146" s="171"/>
      <c r="E1146" s="172"/>
      <c r="F1146" s="172"/>
      <c r="G1146" s="170"/>
      <c r="H1146" s="170"/>
      <c r="I1146" s="170"/>
      <c r="J1146" s="173"/>
      <c r="L1146" s="127"/>
      <c r="M1146" s="131"/>
      <c r="N1146" s="132"/>
      <c r="O1146" s="132"/>
      <c r="P1146" s="133"/>
      <c r="Q1146" s="132"/>
      <c r="R1146" s="133"/>
      <c r="S1146" s="132"/>
      <c r="T1146" s="134"/>
      <c r="AR1146" s="128"/>
      <c r="AT1146" s="135"/>
      <c r="AU1146" s="135"/>
      <c r="AY1146" s="128"/>
      <c r="BK1146" s="136"/>
    </row>
    <row r="1147" spans="1:65" s="2" customFormat="1" ht="24.25" hidden="1" customHeight="1">
      <c r="A1147" s="26"/>
      <c r="B1147" s="156"/>
      <c r="C1147" s="157"/>
      <c r="D1147" s="157"/>
      <c r="E1147" s="158"/>
      <c r="F1147" s="159"/>
      <c r="G1147" s="160"/>
      <c r="H1147" s="161"/>
      <c r="I1147" s="162"/>
      <c r="J1147" s="162"/>
      <c r="K1147" s="139"/>
      <c r="L1147" s="27"/>
      <c r="M1147" s="140"/>
      <c r="N1147" s="141"/>
      <c r="O1147" s="142"/>
      <c r="P1147" s="142"/>
      <c r="Q1147" s="142"/>
      <c r="R1147" s="142"/>
      <c r="S1147" s="142"/>
      <c r="T1147" s="143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R1147" s="144"/>
      <c r="AT1147" s="144"/>
      <c r="AU1147" s="144"/>
      <c r="AY1147" s="14"/>
      <c r="BE1147" s="145"/>
      <c r="BF1147" s="145"/>
      <c r="BG1147" s="145"/>
      <c r="BH1147" s="145"/>
      <c r="BI1147" s="145"/>
      <c r="BJ1147" s="14"/>
      <c r="BK1147" s="145"/>
      <c r="BL1147" s="14"/>
      <c r="BM1147" s="144"/>
    </row>
    <row r="1148" spans="1:65" s="2" customFormat="1" ht="16.5" hidden="1" customHeight="1">
      <c r="A1148" s="26"/>
      <c r="B1148" s="156"/>
      <c r="C1148" s="163"/>
      <c r="D1148" s="163"/>
      <c r="E1148" s="164"/>
      <c r="F1148" s="165"/>
      <c r="G1148" s="166"/>
      <c r="H1148" s="167"/>
      <c r="I1148" s="168"/>
      <c r="J1148" s="168"/>
      <c r="K1148" s="146"/>
      <c r="L1148" s="147"/>
      <c r="M1148" s="148"/>
      <c r="N1148" s="149"/>
      <c r="O1148" s="142"/>
      <c r="P1148" s="142"/>
      <c r="Q1148" s="142"/>
      <c r="R1148" s="142"/>
      <c r="S1148" s="142"/>
      <c r="T1148" s="143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R1148" s="144"/>
      <c r="AT1148" s="144"/>
      <c r="AU1148" s="144"/>
      <c r="AY1148" s="14"/>
      <c r="BE1148" s="145"/>
      <c r="BF1148" s="145"/>
      <c r="BG1148" s="145"/>
      <c r="BH1148" s="145"/>
      <c r="BI1148" s="145"/>
      <c r="BJ1148" s="14"/>
      <c r="BK1148" s="145"/>
      <c r="BL1148" s="14"/>
      <c r="BM1148" s="144"/>
    </row>
    <row r="1149" spans="1:65" s="12" customFormat="1" ht="23" hidden="1" customHeight="1">
      <c r="B1149" s="169"/>
      <c r="C1149" s="170"/>
      <c r="D1149" s="171"/>
      <c r="E1149" s="172"/>
      <c r="F1149" s="172"/>
      <c r="G1149" s="170"/>
      <c r="H1149" s="170"/>
      <c r="I1149" s="170"/>
      <c r="J1149" s="173"/>
      <c r="L1149" s="127"/>
      <c r="M1149" s="131"/>
      <c r="N1149" s="132"/>
      <c r="O1149" s="132"/>
      <c r="P1149" s="133"/>
      <c r="Q1149" s="132"/>
      <c r="R1149" s="133"/>
      <c r="S1149" s="132"/>
      <c r="T1149" s="134"/>
      <c r="AR1149" s="128"/>
      <c r="AT1149" s="135"/>
      <c r="AU1149" s="135"/>
      <c r="AY1149" s="128"/>
      <c r="BK1149" s="136"/>
    </row>
    <row r="1150" spans="1:65" s="2" customFormat="1" ht="16.5" hidden="1" customHeight="1">
      <c r="A1150" s="26"/>
      <c r="B1150" s="156"/>
      <c r="C1150" s="157"/>
      <c r="D1150" s="157"/>
      <c r="E1150" s="158"/>
      <c r="F1150" s="159"/>
      <c r="G1150" s="160"/>
      <c r="H1150" s="161"/>
      <c r="I1150" s="162"/>
      <c r="J1150" s="162"/>
      <c r="K1150" s="139"/>
      <c r="L1150" s="27"/>
      <c r="M1150" s="140"/>
      <c r="N1150" s="141"/>
      <c r="O1150" s="142"/>
      <c r="P1150" s="142"/>
      <c r="Q1150" s="142"/>
      <c r="R1150" s="142"/>
      <c r="S1150" s="142"/>
      <c r="T1150" s="143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R1150" s="144"/>
      <c r="AT1150" s="144"/>
      <c r="AU1150" s="144"/>
      <c r="AY1150" s="14"/>
      <c r="BE1150" s="145"/>
      <c r="BF1150" s="145"/>
      <c r="BG1150" s="145"/>
      <c r="BH1150" s="145"/>
      <c r="BI1150" s="145"/>
      <c r="BJ1150" s="14"/>
      <c r="BK1150" s="145"/>
      <c r="BL1150" s="14"/>
      <c r="BM1150" s="144"/>
    </row>
    <row r="1151" spans="1:65" s="2" customFormat="1" ht="16.5" hidden="1" customHeight="1">
      <c r="A1151" s="26"/>
      <c r="B1151" s="156"/>
      <c r="C1151" s="157"/>
      <c r="D1151" s="157"/>
      <c r="E1151" s="158"/>
      <c r="F1151" s="159"/>
      <c r="G1151" s="160"/>
      <c r="H1151" s="161"/>
      <c r="I1151" s="162"/>
      <c r="J1151" s="162"/>
      <c r="K1151" s="139"/>
      <c r="L1151" s="27"/>
      <c r="M1151" s="140"/>
      <c r="N1151" s="141"/>
      <c r="O1151" s="142"/>
      <c r="P1151" s="142"/>
      <c r="Q1151" s="142"/>
      <c r="R1151" s="142"/>
      <c r="S1151" s="142"/>
      <c r="T1151" s="143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R1151" s="144"/>
      <c r="AT1151" s="144"/>
      <c r="AU1151" s="144"/>
      <c r="AY1151" s="14"/>
      <c r="BE1151" s="145"/>
      <c r="BF1151" s="145"/>
      <c r="BG1151" s="145"/>
      <c r="BH1151" s="145"/>
      <c r="BI1151" s="145"/>
      <c r="BJ1151" s="14"/>
      <c r="BK1151" s="145"/>
      <c r="BL1151" s="14"/>
      <c r="BM1151" s="144"/>
    </row>
    <row r="1152" spans="1:65" s="2" customFormat="1" ht="24.25" hidden="1" customHeight="1">
      <c r="A1152" s="26"/>
      <c r="B1152" s="156"/>
      <c r="C1152" s="157"/>
      <c r="D1152" s="157"/>
      <c r="E1152" s="158"/>
      <c r="F1152" s="159"/>
      <c r="G1152" s="160"/>
      <c r="H1152" s="161"/>
      <c r="I1152" s="162"/>
      <c r="J1152" s="162"/>
      <c r="K1152" s="139"/>
      <c r="L1152" s="27"/>
      <c r="M1152" s="140"/>
      <c r="N1152" s="141"/>
      <c r="O1152" s="142"/>
      <c r="P1152" s="142"/>
      <c r="Q1152" s="142"/>
      <c r="R1152" s="142"/>
      <c r="S1152" s="142"/>
      <c r="T1152" s="143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  <c r="AR1152" s="144"/>
      <c r="AT1152" s="144"/>
      <c r="AU1152" s="144"/>
      <c r="AY1152" s="14"/>
      <c r="BE1152" s="145"/>
      <c r="BF1152" s="145"/>
      <c r="BG1152" s="145"/>
      <c r="BH1152" s="145"/>
      <c r="BI1152" s="145"/>
      <c r="BJ1152" s="14"/>
      <c r="BK1152" s="145"/>
      <c r="BL1152" s="14"/>
      <c r="BM1152" s="144"/>
    </row>
    <row r="1153" spans="1:65" s="2" customFormat="1" ht="16.5" hidden="1" customHeight="1">
      <c r="A1153" s="26"/>
      <c r="B1153" s="156"/>
      <c r="C1153" s="157"/>
      <c r="D1153" s="157"/>
      <c r="E1153" s="158"/>
      <c r="F1153" s="159"/>
      <c r="G1153" s="160"/>
      <c r="H1153" s="161"/>
      <c r="I1153" s="162"/>
      <c r="J1153" s="162"/>
      <c r="K1153" s="139"/>
      <c r="L1153" s="27"/>
      <c r="M1153" s="140"/>
      <c r="N1153" s="141"/>
      <c r="O1153" s="142"/>
      <c r="P1153" s="142"/>
      <c r="Q1153" s="142"/>
      <c r="R1153" s="142"/>
      <c r="S1153" s="142"/>
      <c r="T1153" s="143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R1153" s="144"/>
      <c r="AT1153" s="144"/>
      <c r="AU1153" s="144"/>
      <c r="AY1153" s="14"/>
      <c r="BE1153" s="145"/>
      <c r="BF1153" s="145"/>
      <c r="BG1153" s="145"/>
      <c r="BH1153" s="145"/>
      <c r="BI1153" s="145"/>
      <c r="BJ1153" s="14"/>
      <c r="BK1153" s="145"/>
      <c r="BL1153" s="14"/>
      <c r="BM1153" s="144"/>
    </row>
    <row r="1154" spans="1:65" s="12" customFormat="1" ht="23" hidden="1" customHeight="1">
      <c r="B1154" s="169"/>
      <c r="C1154" s="170"/>
      <c r="D1154" s="171"/>
      <c r="E1154" s="172"/>
      <c r="F1154" s="172"/>
      <c r="G1154" s="170"/>
      <c r="H1154" s="170"/>
      <c r="I1154" s="170"/>
      <c r="J1154" s="173"/>
      <c r="L1154" s="127"/>
      <c r="M1154" s="131"/>
      <c r="N1154" s="132"/>
      <c r="O1154" s="132"/>
      <c r="P1154" s="133"/>
      <c r="Q1154" s="132"/>
      <c r="R1154" s="133"/>
      <c r="S1154" s="132"/>
      <c r="T1154" s="134"/>
      <c r="AR1154" s="128"/>
      <c r="AT1154" s="135"/>
      <c r="AU1154" s="135"/>
      <c r="AY1154" s="128"/>
      <c r="BK1154" s="136"/>
    </row>
    <row r="1155" spans="1:65" s="2" customFormat="1" ht="33" hidden="1" customHeight="1">
      <c r="A1155" s="26"/>
      <c r="B1155" s="156"/>
      <c r="C1155" s="157"/>
      <c r="D1155" s="157"/>
      <c r="E1155" s="158"/>
      <c r="F1155" s="159"/>
      <c r="G1155" s="160"/>
      <c r="H1155" s="161"/>
      <c r="I1155" s="162"/>
      <c r="J1155" s="162"/>
      <c r="K1155" s="139"/>
      <c r="L1155" s="27"/>
      <c r="M1155" s="140"/>
      <c r="N1155" s="141"/>
      <c r="O1155" s="142"/>
      <c r="P1155" s="142"/>
      <c r="Q1155" s="142"/>
      <c r="R1155" s="142"/>
      <c r="S1155" s="142"/>
      <c r="T1155" s="143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R1155" s="144"/>
      <c r="AT1155" s="144"/>
      <c r="AU1155" s="144"/>
      <c r="AY1155" s="14"/>
      <c r="BE1155" s="145"/>
      <c r="BF1155" s="145"/>
      <c r="BG1155" s="145"/>
      <c r="BH1155" s="145"/>
      <c r="BI1155" s="145"/>
      <c r="BJ1155" s="14"/>
      <c r="BK1155" s="145"/>
      <c r="BL1155" s="14"/>
      <c r="BM1155" s="144"/>
    </row>
    <row r="1156" spans="1:65" s="2" customFormat="1" ht="24.25" hidden="1" customHeight="1">
      <c r="A1156" s="26"/>
      <c r="B1156" s="156"/>
      <c r="C1156" s="157"/>
      <c r="D1156" s="157"/>
      <c r="E1156" s="158"/>
      <c r="F1156" s="159"/>
      <c r="G1156" s="160"/>
      <c r="H1156" s="161"/>
      <c r="I1156" s="162"/>
      <c r="J1156" s="162"/>
      <c r="K1156" s="139"/>
      <c r="L1156" s="27"/>
      <c r="M1156" s="140"/>
      <c r="N1156" s="141"/>
      <c r="O1156" s="142"/>
      <c r="P1156" s="142"/>
      <c r="Q1156" s="142"/>
      <c r="R1156" s="142"/>
      <c r="S1156" s="142"/>
      <c r="T1156" s="143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  <c r="AE1156" s="26"/>
      <c r="AR1156" s="144"/>
      <c r="AT1156" s="144"/>
      <c r="AU1156" s="144"/>
      <c r="AY1156" s="14"/>
      <c r="BE1156" s="145"/>
      <c r="BF1156" s="145"/>
      <c r="BG1156" s="145"/>
      <c r="BH1156" s="145"/>
      <c r="BI1156" s="145"/>
      <c r="BJ1156" s="14"/>
      <c r="BK1156" s="145"/>
      <c r="BL1156" s="14"/>
      <c r="BM1156" s="144"/>
    </row>
    <row r="1157" spans="1:65" s="2" customFormat="1" ht="24.25" hidden="1" customHeight="1">
      <c r="A1157" s="26"/>
      <c r="B1157" s="156"/>
      <c r="C1157" s="157"/>
      <c r="D1157" s="157"/>
      <c r="E1157" s="158"/>
      <c r="F1157" s="159"/>
      <c r="G1157" s="160"/>
      <c r="H1157" s="161"/>
      <c r="I1157" s="162"/>
      <c r="J1157" s="162"/>
      <c r="K1157" s="139"/>
      <c r="L1157" s="27"/>
      <c r="M1157" s="140"/>
      <c r="N1157" s="141"/>
      <c r="O1157" s="142"/>
      <c r="P1157" s="142"/>
      <c r="Q1157" s="142"/>
      <c r="R1157" s="142"/>
      <c r="S1157" s="142"/>
      <c r="T1157" s="143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R1157" s="144"/>
      <c r="AT1157" s="144"/>
      <c r="AU1157" s="144"/>
      <c r="AY1157" s="14"/>
      <c r="BE1157" s="145"/>
      <c r="BF1157" s="145"/>
      <c r="BG1157" s="145"/>
      <c r="BH1157" s="145"/>
      <c r="BI1157" s="145"/>
      <c r="BJ1157" s="14"/>
      <c r="BK1157" s="145"/>
      <c r="BL1157" s="14"/>
      <c r="BM1157" s="144"/>
    </row>
    <row r="1158" spans="1:65" s="2" customFormat="1" ht="24.25" hidden="1" customHeight="1">
      <c r="A1158" s="26"/>
      <c r="B1158" s="156"/>
      <c r="C1158" s="163"/>
      <c r="D1158" s="163"/>
      <c r="E1158" s="164"/>
      <c r="F1158" s="165"/>
      <c r="G1158" s="166"/>
      <c r="H1158" s="167"/>
      <c r="I1158" s="168"/>
      <c r="J1158" s="168"/>
      <c r="K1158" s="146"/>
      <c r="L1158" s="147"/>
      <c r="M1158" s="148"/>
      <c r="N1158" s="149"/>
      <c r="O1158" s="142"/>
      <c r="P1158" s="142"/>
      <c r="Q1158" s="142"/>
      <c r="R1158" s="142"/>
      <c r="S1158" s="142"/>
      <c r="T1158" s="143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R1158" s="144"/>
      <c r="AT1158" s="144"/>
      <c r="AU1158" s="144"/>
      <c r="AY1158" s="14"/>
      <c r="BE1158" s="145"/>
      <c r="BF1158" s="145"/>
      <c r="BG1158" s="145"/>
      <c r="BH1158" s="145"/>
      <c r="BI1158" s="145"/>
      <c r="BJ1158" s="14"/>
      <c r="BK1158" s="145"/>
      <c r="BL1158" s="14"/>
      <c r="BM1158" s="144"/>
    </row>
    <row r="1159" spans="1:65" s="2" customFormat="1" ht="33" hidden="1" customHeight="1">
      <c r="A1159" s="26"/>
      <c r="B1159" s="156"/>
      <c r="C1159" s="157"/>
      <c r="D1159" s="157"/>
      <c r="E1159" s="158"/>
      <c r="F1159" s="159"/>
      <c r="G1159" s="160"/>
      <c r="H1159" s="161"/>
      <c r="I1159" s="162"/>
      <c r="J1159" s="162"/>
      <c r="K1159" s="139"/>
      <c r="L1159" s="27"/>
      <c r="M1159" s="140"/>
      <c r="N1159" s="141"/>
      <c r="O1159" s="142"/>
      <c r="P1159" s="142"/>
      <c r="Q1159" s="142"/>
      <c r="R1159" s="142"/>
      <c r="S1159" s="142"/>
      <c r="T1159" s="143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R1159" s="144"/>
      <c r="AT1159" s="144"/>
      <c r="AU1159" s="144"/>
      <c r="AY1159" s="14"/>
      <c r="BE1159" s="145"/>
      <c r="BF1159" s="145"/>
      <c r="BG1159" s="145"/>
      <c r="BH1159" s="145"/>
      <c r="BI1159" s="145"/>
      <c r="BJ1159" s="14"/>
      <c r="BK1159" s="145"/>
      <c r="BL1159" s="14"/>
      <c r="BM1159" s="144"/>
    </row>
    <row r="1160" spans="1:65" s="2" customFormat="1" ht="24.25" hidden="1" customHeight="1">
      <c r="A1160" s="26"/>
      <c r="B1160" s="156"/>
      <c r="C1160" s="157"/>
      <c r="D1160" s="157"/>
      <c r="E1160" s="158"/>
      <c r="F1160" s="159"/>
      <c r="G1160" s="160"/>
      <c r="H1160" s="161"/>
      <c r="I1160" s="162"/>
      <c r="J1160" s="162"/>
      <c r="K1160" s="139"/>
      <c r="L1160" s="27"/>
      <c r="M1160" s="140"/>
      <c r="N1160" s="141"/>
      <c r="O1160" s="142"/>
      <c r="P1160" s="142"/>
      <c r="Q1160" s="142"/>
      <c r="R1160" s="142"/>
      <c r="S1160" s="142"/>
      <c r="T1160" s="143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R1160" s="144"/>
      <c r="AT1160" s="144"/>
      <c r="AU1160" s="144"/>
      <c r="AY1160" s="14"/>
      <c r="BE1160" s="145"/>
      <c r="BF1160" s="145"/>
      <c r="BG1160" s="145"/>
      <c r="BH1160" s="145"/>
      <c r="BI1160" s="145"/>
      <c r="BJ1160" s="14"/>
      <c r="BK1160" s="145"/>
      <c r="BL1160" s="14"/>
      <c r="BM1160" s="144"/>
    </row>
    <row r="1161" spans="1:65" s="2" customFormat="1" ht="24.25" hidden="1" customHeight="1">
      <c r="A1161" s="26"/>
      <c r="B1161" s="156"/>
      <c r="C1161" s="157"/>
      <c r="D1161" s="157"/>
      <c r="E1161" s="158"/>
      <c r="F1161" s="159"/>
      <c r="G1161" s="160"/>
      <c r="H1161" s="161"/>
      <c r="I1161" s="162"/>
      <c r="J1161" s="162"/>
      <c r="K1161" s="139"/>
      <c r="L1161" s="27"/>
      <c r="M1161" s="140"/>
      <c r="N1161" s="141"/>
      <c r="O1161" s="142"/>
      <c r="P1161" s="142"/>
      <c r="Q1161" s="142"/>
      <c r="R1161" s="142"/>
      <c r="S1161" s="142"/>
      <c r="T1161" s="143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R1161" s="144"/>
      <c r="AT1161" s="144"/>
      <c r="AU1161" s="144"/>
      <c r="AY1161" s="14"/>
      <c r="BE1161" s="145"/>
      <c r="BF1161" s="145"/>
      <c r="BG1161" s="145"/>
      <c r="BH1161" s="145"/>
      <c r="BI1161" s="145"/>
      <c r="BJ1161" s="14"/>
      <c r="BK1161" s="145"/>
      <c r="BL1161" s="14"/>
      <c r="BM1161" s="144"/>
    </row>
    <row r="1162" spans="1:65" s="2" customFormat="1" ht="24.25" hidden="1" customHeight="1">
      <c r="A1162" s="26"/>
      <c r="B1162" s="156"/>
      <c r="C1162" s="157"/>
      <c r="D1162" s="157"/>
      <c r="E1162" s="158"/>
      <c r="F1162" s="159"/>
      <c r="G1162" s="160"/>
      <c r="H1162" s="161"/>
      <c r="I1162" s="162"/>
      <c r="J1162" s="162"/>
      <c r="K1162" s="139"/>
      <c r="L1162" s="27"/>
      <c r="M1162" s="140"/>
      <c r="N1162" s="141"/>
      <c r="O1162" s="142"/>
      <c r="P1162" s="142"/>
      <c r="Q1162" s="142"/>
      <c r="R1162" s="142"/>
      <c r="S1162" s="142"/>
      <c r="T1162" s="143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R1162" s="144"/>
      <c r="AT1162" s="144"/>
      <c r="AU1162" s="144"/>
      <c r="AY1162" s="14"/>
      <c r="BE1162" s="145"/>
      <c r="BF1162" s="145"/>
      <c r="BG1162" s="145"/>
      <c r="BH1162" s="145"/>
      <c r="BI1162" s="145"/>
      <c r="BJ1162" s="14"/>
      <c r="BK1162" s="145"/>
      <c r="BL1162" s="14"/>
      <c r="BM1162" s="144"/>
    </row>
    <row r="1163" spans="1:65" s="12" customFormat="1" ht="23" hidden="1" customHeight="1">
      <c r="B1163" s="169"/>
      <c r="C1163" s="170"/>
      <c r="D1163" s="171"/>
      <c r="E1163" s="172"/>
      <c r="F1163" s="172"/>
      <c r="G1163" s="170"/>
      <c r="H1163" s="170"/>
      <c r="I1163" s="170"/>
      <c r="J1163" s="173"/>
      <c r="L1163" s="127"/>
      <c r="M1163" s="131"/>
      <c r="N1163" s="132"/>
      <c r="O1163" s="132"/>
      <c r="P1163" s="133"/>
      <c r="Q1163" s="132"/>
      <c r="R1163" s="133"/>
      <c r="S1163" s="132"/>
      <c r="T1163" s="134"/>
      <c r="AR1163" s="128"/>
      <c r="AT1163" s="135"/>
      <c r="AU1163" s="135"/>
      <c r="AY1163" s="128"/>
      <c r="BK1163" s="136"/>
    </row>
    <row r="1164" spans="1:65" s="2" customFormat="1" ht="24.25" hidden="1" customHeight="1">
      <c r="A1164" s="26"/>
      <c r="B1164" s="156"/>
      <c r="C1164" s="163"/>
      <c r="D1164" s="163"/>
      <c r="E1164" s="164"/>
      <c r="F1164" s="165"/>
      <c r="G1164" s="166"/>
      <c r="H1164" s="167"/>
      <c r="I1164" s="168"/>
      <c r="J1164" s="168"/>
      <c r="K1164" s="146"/>
      <c r="L1164" s="147"/>
      <c r="M1164" s="148"/>
      <c r="N1164" s="149"/>
      <c r="O1164" s="142"/>
      <c r="P1164" s="142"/>
      <c r="Q1164" s="142"/>
      <c r="R1164" s="142"/>
      <c r="S1164" s="142"/>
      <c r="T1164" s="143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R1164" s="144"/>
      <c r="AT1164" s="144"/>
      <c r="AU1164" s="144"/>
      <c r="AY1164" s="14"/>
      <c r="BE1164" s="145"/>
      <c r="BF1164" s="145"/>
      <c r="BG1164" s="145"/>
      <c r="BH1164" s="145"/>
      <c r="BI1164" s="145"/>
      <c r="BJ1164" s="14"/>
      <c r="BK1164" s="145"/>
      <c r="BL1164" s="14"/>
      <c r="BM1164" s="144"/>
    </row>
    <row r="1165" spans="1:65" s="2" customFormat="1" ht="24.25" hidden="1" customHeight="1">
      <c r="A1165" s="26"/>
      <c r="B1165" s="156"/>
      <c r="C1165" s="157"/>
      <c r="D1165" s="157"/>
      <c r="E1165" s="158"/>
      <c r="F1165" s="159"/>
      <c r="G1165" s="160"/>
      <c r="H1165" s="161"/>
      <c r="I1165" s="162"/>
      <c r="J1165" s="162"/>
      <c r="K1165" s="139"/>
      <c r="L1165" s="27"/>
      <c r="M1165" s="140"/>
      <c r="N1165" s="141"/>
      <c r="O1165" s="142"/>
      <c r="P1165" s="142"/>
      <c r="Q1165" s="142"/>
      <c r="R1165" s="142"/>
      <c r="S1165" s="142"/>
      <c r="T1165" s="143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  <c r="AR1165" s="144"/>
      <c r="AT1165" s="144"/>
      <c r="AU1165" s="144"/>
      <c r="AY1165" s="14"/>
      <c r="BE1165" s="145"/>
      <c r="BF1165" s="145"/>
      <c r="BG1165" s="145"/>
      <c r="BH1165" s="145"/>
      <c r="BI1165" s="145"/>
      <c r="BJ1165" s="14"/>
      <c r="BK1165" s="145"/>
      <c r="BL1165" s="14"/>
      <c r="BM1165" s="144"/>
    </row>
    <row r="1166" spans="1:65" s="2" customFormat="1" ht="24.25" hidden="1" customHeight="1">
      <c r="A1166" s="26"/>
      <c r="B1166" s="156"/>
      <c r="C1166" s="163"/>
      <c r="D1166" s="163"/>
      <c r="E1166" s="164"/>
      <c r="F1166" s="165"/>
      <c r="G1166" s="166"/>
      <c r="H1166" s="167"/>
      <c r="I1166" s="168"/>
      <c r="J1166" s="168"/>
      <c r="K1166" s="146"/>
      <c r="L1166" s="147"/>
      <c r="M1166" s="148"/>
      <c r="N1166" s="149"/>
      <c r="O1166" s="142"/>
      <c r="P1166" s="142"/>
      <c r="Q1166" s="142"/>
      <c r="R1166" s="142"/>
      <c r="S1166" s="142"/>
      <c r="T1166" s="143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R1166" s="144"/>
      <c r="AT1166" s="144"/>
      <c r="AU1166" s="144"/>
      <c r="AY1166" s="14"/>
      <c r="BE1166" s="145"/>
      <c r="BF1166" s="145"/>
      <c r="BG1166" s="145"/>
      <c r="BH1166" s="145"/>
      <c r="BI1166" s="145"/>
      <c r="BJ1166" s="14"/>
      <c r="BK1166" s="145"/>
      <c r="BL1166" s="14"/>
      <c r="BM1166" s="144"/>
    </row>
    <row r="1167" spans="1:65" s="12" customFormat="1" ht="23" hidden="1" customHeight="1">
      <c r="B1167" s="169"/>
      <c r="C1167" s="170"/>
      <c r="D1167" s="171"/>
      <c r="E1167" s="172"/>
      <c r="F1167" s="172"/>
      <c r="G1167" s="170"/>
      <c r="H1167" s="170"/>
      <c r="I1167" s="170"/>
      <c r="J1167" s="173"/>
      <c r="L1167" s="127"/>
      <c r="M1167" s="131"/>
      <c r="N1167" s="132"/>
      <c r="O1167" s="132"/>
      <c r="P1167" s="133"/>
      <c r="Q1167" s="132"/>
      <c r="R1167" s="133"/>
      <c r="S1167" s="132"/>
      <c r="T1167" s="134"/>
      <c r="AR1167" s="128"/>
      <c r="AT1167" s="135"/>
      <c r="AU1167" s="135"/>
      <c r="AY1167" s="128"/>
      <c r="BK1167" s="136"/>
    </row>
    <row r="1168" spans="1:65" s="2" customFormat="1" ht="33" hidden="1" customHeight="1">
      <c r="A1168" s="26"/>
      <c r="B1168" s="156"/>
      <c r="C1168" s="157"/>
      <c r="D1168" s="157"/>
      <c r="E1168" s="158"/>
      <c r="F1168" s="159"/>
      <c r="G1168" s="160"/>
      <c r="H1168" s="161"/>
      <c r="I1168" s="162"/>
      <c r="J1168" s="162"/>
      <c r="K1168" s="139"/>
      <c r="L1168" s="27"/>
      <c r="M1168" s="140"/>
      <c r="N1168" s="141"/>
      <c r="O1168" s="142"/>
      <c r="P1168" s="142"/>
      <c r="Q1168" s="142"/>
      <c r="R1168" s="142"/>
      <c r="S1168" s="142"/>
      <c r="T1168" s="143"/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  <c r="AE1168" s="26"/>
      <c r="AR1168" s="144"/>
      <c r="AT1168" s="144"/>
      <c r="AU1168" s="144"/>
      <c r="AY1168" s="14"/>
      <c r="BE1168" s="145"/>
      <c r="BF1168" s="145"/>
      <c r="BG1168" s="145"/>
      <c r="BH1168" s="145"/>
      <c r="BI1168" s="145"/>
      <c r="BJ1168" s="14"/>
      <c r="BK1168" s="145"/>
      <c r="BL1168" s="14"/>
      <c r="BM1168" s="144"/>
    </row>
    <row r="1169" spans="1:65" s="2" customFormat="1" ht="24.25" hidden="1" customHeight="1">
      <c r="A1169" s="26"/>
      <c r="B1169" s="156"/>
      <c r="C1169" s="157"/>
      <c r="D1169" s="157"/>
      <c r="E1169" s="158"/>
      <c r="F1169" s="159"/>
      <c r="G1169" s="160"/>
      <c r="H1169" s="161"/>
      <c r="I1169" s="162"/>
      <c r="J1169" s="162"/>
      <c r="K1169" s="139"/>
      <c r="L1169" s="27"/>
      <c r="M1169" s="140"/>
      <c r="N1169" s="141"/>
      <c r="O1169" s="142"/>
      <c r="P1169" s="142"/>
      <c r="Q1169" s="142"/>
      <c r="R1169" s="142"/>
      <c r="S1169" s="142"/>
      <c r="T1169" s="143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R1169" s="144"/>
      <c r="AT1169" s="144"/>
      <c r="AU1169" s="144"/>
      <c r="AY1169" s="14"/>
      <c r="BE1169" s="145"/>
      <c r="BF1169" s="145"/>
      <c r="BG1169" s="145"/>
      <c r="BH1169" s="145"/>
      <c r="BI1169" s="145"/>
      <c r="BJ1169" s="14"/>
      <c r="BK1169" s="145"/>
      <c r="BL1169" s="14"/>
      <c r="BM1169" s="144"/>
    </row>
    <row r="1170" spans="1:65" s="2" customFormat="1" ht="24.25" hidden="1" customHeight="1">
      <c r="A1170" s="26"/>
      <c r="B1170" s="156"/>
      <c r="C1170" s="157"/>
      <c r="D1170" s="157"/>
      <c r="E1170" s="158"/>
      <c r="F1170" s="159"/>
      <c r="G1170" s="160"/>
      <c r="H1170" s="161"/>
      <c r="I1170" s="162"/>
      <c r="J1170" s="162"/>
      <c r="K1170" s="139"/>
      <c r="L1170" s="27"/>
      <c r="M1170" s="140"/>
      <c r="N1170" s="141"/>
      <c r="O1170" s="142"/>
      <c r="P1170" s="142"/>
      <c r="Q1170" s="142"/>
      <c r="R1170" s="142"/>
      <c r="S1170" s="142"/>
      <c r="T1170" s="143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R1170" s="144"/>
      <c r="AT1170" s="144"/>
      <c r="AU1170" s="144"/>
      <c r="AY1170" s="14"/>
      <c r="BE1170" s="145"/>
      <c r="BF1170" s="145"/>
      <c r="BG1170" s="145"/>
      <c r="BH1170" s="145"/>
      <c r="BI1170" s="145"/>
      <c r="BJ1170" s="14"/>
      <c r="BK1170" s="145"/>
      <c r="BL1170" s="14"/>
      <c r="BM1170" s="144"/>
    </row>
    <row r="1171" spans="1:65" s="2" customFormat="1" ht="38" hidden="1" customHeight="1">
      <c r="A1171" s="26"/>
      <c r="B1171" s="156"/>
      <c r="C1171" s="163"/>
      <c r="D1171" s="163"/>
      <c r="E1171" s="164"/>
      <c r="F1171" s="165"/>
      <c r="G1171" s="166"/>
      <c r="H1171" s="167"/>
      <c r="I1171" s="168"/>
      <c r="J1171" s="168"/>
      <c r="K1171" s="146"/>
      <c r="L1171" s="147"/>
      <c r="M1171" s="148"/>
      <c r="N1171" s="149"/>
      <c r="O1171" s="142"/>
      <c r="P1171" s="142"/>
      <c r="Q1171" s="142"/>
      <c r="R1171" s="142"/>
      <c r="S1171" s="142"/>
      <c r="T1171" s="143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R1171" s="144"/>
      <c r="AT1171" s="144"/>
      <c r="AU1171" s="144"/>
      <c r="AY1171" s="14"/>
      <c r="BE1171" s="145"/>
      <c r="BF1171" s="145"/>
      <c r="BG1171" s="145"/>
      <c r="BH1171" s="145"/>
      <c r="BI1171" s="145"/>
      <c r="BJ1171" s="14"/>
      <c r="BK1171" s="145"/>
      <c r="BL1171" s="14"/>
      <c r="BM1171" s="144"/>
    </row>
    <row r="1172" spans="1:65" s="2" customFormat="1" ht="24.25" hidden="1" customHeight="1">
      <c r="A1172" s="26"/>
      <c r="B1172" s="156"/>
      <c r="C1172" s="157"/>
      <c r="D1172" s="157"/>
      <c r="E1172" s="158"/>
      <c r="F1172" s="159"/>
      <c r="G1172" s="160"/>
      <c r="H1172" s="161"/>
      <c r="I1172" s="162"/>
      <c r="J1172" s="162"/>
      <c r="K1172" s="139"/>
      <c r="L1172" s="27"/>
      <c r="M1172" s="140"/>
      <c r="N1172" s="141"/>
      <c r="O1172" s="142"/>
      <c r="P1172" s="142"/>
      <c r="Q1172" s="142"/>
      <c r="R1172" s="142"/>
      <c r="S1172" s="142"/>
      <c r="T1172" s="143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  <c r="AR1172" s="144"/>
      <c r="AT1172" s="144"/>
      <c r="AU1172" s="144"/>
      <c r="AY1172" s="14"/>
      <c r="BE1172" s="145"/>
      <c r="BF1172" s="145"/>
      <c r="BG1172" s="145"/>
      <c r="BH1172" s="145"/>
      <c r="BI1172" s="145"/>
      <c r="BJ1172" s="14"/>
      <c r="BK1172" s="145"/>
      <c r="BL1172" s="14"/>
      <c r="BM1172" s="144"/>
    </row>
    <row r="1173" spans="1:65" s="2" customFormat="1" ht="24.25" hidden="1" customHeight="1">
      <c r="A1173" s="26"/>
      <c r="B1173" s="156"/>
      <c r="C1173" s="157"/>
      <c r="D1173" s="157"/>
      <c r="E1173" s="158"/>
      <c r="F1173" s="159"/>
      <c r="G1173" s="160"/>
      <c r="H1173" s="161"/>
      <c r="I1173" s="162"/>
      <c r="J1173" s="162"/>
      <c r="K1173" s="139"/>
      <c r="L1173" s="27"/>
      <c r="M1173" s="140"/>
      <c r="N1173" s="141"/>
      <c r="O1173" s="142"/>
      <c r="P1173" s="142"/>
      <c r="Q1173" s="142"/>
      <c r="R1173" s="142"/>
      <c r="S1173" s="142"/>
      <c r="T1173" s="143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R1173" s="144"/>
      <c r="AT1173" s="144"/>
      <c r="AU1173" s="144"/>
      <c r="AY1173" s="14"/>
      <c r="BE1173" s="145"/>
      <c r="BF1173" s="145"/>
      <c r="BG1173" s="145"/>
      <c r="BH1173" s="145"/>
      <c r="BI1173" s="145"/>
      <c r="BJ1173" s="14"/>
      <c r="BK1173" s="145"/>
      <c r="BL1173" s="14"/>
      <c r="BM1173" s="144"/>
    </row>
    <row r="1174" spans="1:65" s="2" customFormat="1" ht="38" hidden="1" customHeight="1">
      <c r="A1174" s="26"/>
      <c r="B1174" s="156"/>
      <c r="C1174" s="157"/>
      <c r="D1174" s="157"/>
      <c r="E1174" s="158"/>
      <c r="F1174" s="159"/>
      <c r="G1174" s="160"/>
      <c r="H1174" s="161"/>
      <c r="I1174" s="162"/>
      <c r="J1174" s="162"/>
      <c r="K1174" s="139"/>
      <c r="L1174" s="27"/>
      <c r="M1174" s="140"/>
      <c r="N1174" s="141"/>
      <c r="O1174" s="142"/>
      <c r="P1174" s="142"/>
      <c r="Q1174" s="142"/>
      <c r="R1174" s="142"/>
      <c r="S1174" s="142"/>
      <c r="T1174" s="143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R1174" s="144"/>
      <c r="AT1174" s="144"/>
      <c r="AU1174" s="144"/>
      <c r="AY1174" s="14"/>
      <c r="BE1174" s="145"/>
      <c r="BF1174" s="145"/>
      <c r="BG1174" s="145"/>
      <c r="BH1174" s="145"/>
      <c r="BI1174" s="145"/>
      <c r="BJ1174" s="14"/>
      <c r="BK1174" s="145"/>
      <c r="BL1174" s="14"/>
      <c r="BM1174" s="144"/>
    </row>
    <row r="1175" spans="1:65" s="2" customFormat="1" ht="24.25" hidden="1" customHeight="1">
      <c r="A1175" s="26"/>
      <c r="B1175" s="156"/>
      <c r="C1175" s="163"/>
      <c r="D1175" s="163"/>
      <c r="E1175" s="164"/>
      <c r="F1175" s="165"/>
      <c r="G1175" s="166"/>
      <c r="H1175" s="167"/>
      <c r="I1175" s="168"/>
      <c r="J1175" s="168"/>
      <c r="K1175" s="146"/>
      <c r="L1175" s="147"/>
      <c r="M1175" s="148"/>
      <c r="N1175" s="149"/>
      <c r="O1175" s="142"/>
      <c r="P1175" s="142"/>
      <c r="Q1175" s="142"/>
      <c r="R1175" s="142"/>
      <c r="S1175" s="142"/>
      <c r="T1175" s="143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R1175" s="144"/>
      <c r="AT1175" s="144"/>
      <c r="AU1175" s="144"/>
      <c r="AY1175" s="14"/>
      <c r="BE1175" s="145"/>
      <c r="BF1175" s="145"/>
      <c r="BG1175" s="145"/>
      <c r="BH1175" s="145"/>
      <c r="BI1175" s="145"/>
      <c r="BJ1175" s="14"/>
      <c r="BK1175" s="145"/>
      <c r="BL1175" s="14"/>
      <c r="BM1175" s="144"/>
    </row>
    <row r="1176" spans="1:65" s="2" customFormat="1" ht="24.25" hidden="1" customHeight="1">
      <c r="A1176" s="26"/>
      <c r="B1176" s="156"/>
      <c r="C1176" s="163"/>
      <c r="D1176" s="163"/>
      <c r="E1176" s="164"/>
      <c r="F1176" s="165"/>
      <c r="G1176" s="166"/>
      <c r="H1176" s="167"/>
      <c r="I1176" s="168"/>
      <c r="J1176" s="168"/>
      <c r="K1176" s="146"/>
      <c r="L1176" s="147"/>
      <c r="M1176" s="148"/>
      <c r="N1176" s="149"/>
      <c r="O1176" s="142"/>
      <c r="P1176" s="142"/>
      <c r="Q1176" s="142"/>
      <c r="R1176" s="142"/>
      <c r="S1176" s="142"/>
      <c r="T1176" s="143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R1176" s="144"/>
      <c r="AT1176" s="144"/>
      <c r="AU1176" s="144"/>
      <c r="AY1176" s="14"/>
      <c r="BE1176" s="145"/>
      <c r="BF1176" s="145"/>
      <c r="BG1176" s="145"/>
      <c r="BH1176" s="145"/>
      <c r="BI1176" s="145"/>
      <c r="BJ1176" s="14"/>
      <c r="BK1176" s="145"/>
      <c r="BL1176" s="14"/>
      <c r="BM1176" s="144"/>
    </row>
    <row r="1177" spans="1:65" s="2" customFormat="1" ht="24.25" hidden="1" customHeight="1">
      <c r="A1177" s="26"/>
      <c r="B1177" s="156"/>
      <c r="C1177" s="163"/>
      <c r="D1177" s="163"/>
      <c r="E1177" s="164"/>
      <c r="F1177" s="165"/>
      <c r="G1177" s="166"/>
      <c r="H1177" s="167"/>
      <c r="I1177" s="168"/>
      <c r="J1177" s="168"/>
      <c r="K1177" s="146"/>
      <c r="L1177" s="147"/>
      <c r="M1177" s="148"/>
      <c r="N1177" s="149"/>
      <c r="O1177" s="142"/>
      <c r="P1177" s="142"/>
      <c r="Q1177" s="142"/>
      <c r="R1177" s="142"/>
      <c r="S1177" s="142"/>
      <c r="T1177" s="143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R1177" s="144"/>
      <c r="AT1177" s="144"/>
      <c r="AU1177" s="144"/>
      <c r="AY1177" s="14"/>
      <c r="BE1177" s="145"/>
      <c r="BF1177" s="145"/>
      <c r="BG1177" s="145"/>
      <c r="BH1177" s="145"/>
      <c r="BI1177" s="145"/>
      <c r="BJ1177" s="14"/>
      <c r="BK1177" s="145"/>
      <c r="BL1177" s="14"/>
      <c r="BM1177" s="144"/>
    </row>
    <row r="1178" spans="1:65" s="2" customFormat="1" ht="21.75" hidden="1" customHeight="1">
      <c r="A1178" s="26"/>
      <c r="B1178" s="156"/>
      <c r="C1178" s="163"/>
      <c r="D1178" s="163"/>
      <c r="E1178" s="164"/>
      <c r="F1178" s="165"/>
      <c r="G1178" s="166"/>
      <c r="H1178" s="167"/>
      <c r="I1178" s="168"/>
      <c r="J1178" s="168"/>
      <c r="K1178" s="146"/>
      <c r="L1178" s="147"/>
      <c r="M1178" s="148"/>
      <c r="N1178" s="149"/>
      <c r="O1178" s="142"/>
      <c r="P1178" s="142"/>
      <c r="Q1178" s="142"/>
      <c r="R1178" s="142"/>
      <c r="S1178" s="142"/>
      <c r="T1178" s="143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  <c r="AR1178" s="144"/>
      <c r="AT1178" s="144"/>
      <c r="AU1178" s="144"/>
      <c r="AY1178" s="14"/>
      <c r="BE1178" s="145"/>
      <c r="BF1178" s="145"/>
      <c r="BG1178" s="145"/>
      <c r="BH1178" s="145"/>
      <c r="BI1178" s="145"/>
      <c r="BJ1178" s="14"/>
      <c r="BK1178" s="145"/>
      <c r="BL1178" s="14"/>
      <c r="BM1178" s="144"/>
    </row>
    <row r="1179" spans="1:65" s="2" customFormat="1" ht="24.25" hidden="1" customHeight="1">
      <c r="A1179" s="26"/>
      <c r="B1179" s="156"/>
      <c r="C1179" s="157"/>
      <c r="D1179" s="157"/>
      <c r="E1179" s="158"/>
      <c r="F1179" s="159"/>
      <c r="G1179" s="160"/>
      <c r="H1179" s="161"/>
      <c r="I1179" s="162"/>
      <c r="J1179" s="162"/>
      <c r="K1179" s="139"/>
      <c r="L1179" s="27"/>
      <c r="M1179" s="140"/>
      <c r="N1179" s="141"/>
      <c r="O1179" s="142"/>
      <c r="P1179" s="142"/>
      <c r="Q1179" s="142"/>
      <c r="R1179" s="142"/>
      <c r="S1179" s="142"/>
      <c r="T1179" s="143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R1179" s="144"/>
      <c r="AT1179" s="144"/>
      <c r="AU1179" s="144"/>
      <c r="AY1179" s="14"/>
      <c r="BE1179" s="145"/>
      <c r="BF1179" s="145"/>
      <c r="BG1179" s="145"/>
      <c r="BH1179" s="145"/>
      <c r="BI1179" s="145"/>
      <c r="BJ1179" s="14"/>
      <c r="BK1179" s="145"/>
      <c r="BL1179" s="14"/>
      <c r="BM1179" s="144"/>
    </row>
    <row r="1180" spans="1:65" s="2" customFormat="1" ht="16.5" hidden="1" customHeight="1">
      <c r="A1180" s="26"/>
      <c r="B1180" s="156"/>
      <c r="C1180" s="163"/>
      <c r="D1180" s="163"/>
      <c r="E1180" s="164"/>
      <c r="F1180" s="165"/>
      <c r="G1180" s="166"/>
      <c r="H1180" s="167"/>
      <c r="I1180" s="168"/>
      <c r="J1180" s="168"/>
      <c r="K1180" s="146"/>
      <c r="L1180" s="147"/>
      <c r="M1180" s="148"/>
      <c r="N1180" s="149"/>
      <c r="O1180" s="142"/>
      <c r="P1180" s="142"/>
      <c r="Q1180" s="142"/>
      <c r="R1180" s="142"/>
      <c r="S1180" s="142"/>
      <c r="T1180" s="143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R1180" s="144"/>
      <c r="AT1180" s="144"/>
      <c r="AU1180" s="144"/>
      <c r="AY1180" s="14"/>
      <c r="BE1180" s="145"/>
      <c r="BF1180" s="145"/>
      <c r="BG1180" s="145"/>
      <c r="BH1180" s="145"/>
      <c r="BI1180" s="145"/>
      <c r="BJ1180" s="14"/>
      <c r="BK1180" s="145"/>
      <c r="BL1180" s="14"/>
      <c r="BM1180" s="144"/>
    </row>
    <row r="1181" spans="1:65" s="12" customFormat="1" ht="23" hidden="1" customHeight="1">
      <c r="B1181" s="169"/>
      <c r="C1181" s="170"/>
      <c r="D1181" s="171"/>
      <c r="E1181" s="172"/>
      <c r="F1181" s="172"/>
      <c r="G1181" s="170"/>
      <c r="H1181" s="170"/>
      <c r="I1181" s="170"/>
      <c r="J1181" s="173"/>
      <c r="L1181" s="127"/>
      <c r="M1181" s="131"/>
      <c r="N1181" s="132"/>
      <c r="O1181" s="132"/>
      <c r="P1181" s="133"/>
      <c r="Q1181" s="132"/>
      <c r="R1181" s="133"/>
      <c r="S1181" s="132"/>
      <c r="T1181" s="134"/>
      <c r="AR1181" s="128"/>
      <c r="AT1181" s="135"/>
      <c r="AU1181" s="135"/>
      <c r="AY1181" s="128"/>
      <c r="BK1181" s="136"/>
    </row>
    <row r="1182" spans="1:65" s="2" customFormat="1" ht="16.5" hidden="1" customHeight="1">
      <c r="A1182" s="26"/>
      <c r="B1182" s="156"/>
      <c r="C1182" s="163"/>
      <c r="D1182" s="163"/>
      <c r="E1182" s="164"/>
      <c r="F1182" s="165"/>
      <c r="G1182" s="166"/>
      <c r="H1182" s="167"/>
      <c r="I1182" s="168"/>
      <c r="J1182" s="168"/>
      <c r="K1182" s="146"/>
      <c r="L1182" s="147"/>
      <c r="M1182" s="148"/>
      <c r="N1182" s="149"/>
      <c r="O1182" s="142"/>
      <c r="P1182" s="142"/>
      <c r="Q1182" s="142"/>
      <c r="R1182" s="142"/>
      <c r="S1182" s="142"/>
      <c r="T1182" s="143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R1182" s="144"/>
      <c r="AT1182" s="144"/>
      <c r="AU1182" s="144"/>
      <c r="AY1182" s="14"/>
      <c r="BE1182" s="145"/>
      <c r="BF1182" s="145"/>
      <c r="BG1182" s="145"/>
      <c r="BH1182" s="145"/>
      <c r="BI1182" s="145"/>
      <c r="BJ1182" s="14"/>
      <c r="BK1182" s="145"/>
      <c r="BL1182" s="14"/>
      <c r="BM1182" s="144"/>
    </row>
    <row r="1183" spans="1:65" s="2" customFormat="1" ht="21.75" hidden="1" customHeight="1">
      <c r="A1183" s="26"/>
      <c r="B1183" s="156"/>
      <c r="C1183" s="163"/>
      <c r="D1183" s="163"/>
      <c r="E1183" s="164"/>
      <c r="F1183" s="165"/>
      <c r="G1183" s="166"/>
      <c r="H1183" s="167"/>
      <c r="I1183" s="168"/>
      <c r="J1183" s="168"/>
      <c r="K1183" s="146"/>
      <c r="L1183" s="147"/>
      <c r="M1183" s="148"/>
      <c r="N1183" s="149"/>
      <c r="O1183" s="142"/>
      <c r="P1183" s="142"/>
      <c r="Q1183" s="142"/>
      <c r="R1183" s="142"/>
      <c r="S1183" s="142"/>
      <c r="T1183" s="143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  <c r="AR1183" s="144"/>
      <c r="AT1183" s="144"/>
      <c r="AU1183" s="144"/>
      <c r="AY1183" s="14"/>
      <c r="BE1183" s="145"/>
      <c r="BF1183" s="145"/>
      <c r="BG1183" s="145"/>
      <c r="BH1183" s="145"/>
      <c r="BI1183" s="145"/>
      <c r="BJ1183" s="14"/>
      <c r="BK1183" s="145"/>
      <c r="BL1183" s="14"/>
      <c r="BM1183" s="144"/>
    </row>
    <row r="1184" spans="1:65" s="2" customFormat="1" ht="21.75" hidden="1" customHeight="1">
      <c r="A1184" s="26"/>
      <c r="B1184" s="156"/>
      <c r="C1184" s="163"/>
      <c r="D1184" s="163"/>
      <c r="E1184" s="164"/>
      <c r="F1184" s="165"/>
      <c r="G1184" s="166"/>
      <c r="H1184" s="167"/>
      <c r="I1184" s="168"/>
      <c r="J1184" s="168"/>
      <c r="K1184" s="146"/>
      <c r="L1184" s="147"/>
      <c r="M1184" s="148"/>
      <c r="N1184" s="149"/>
      <c r="O1184" s="142"/>
      <c r="P1184" s="142"/>
      <c r="Q1184" s="142"/>
      <c r="R1184" s="142"/>
      <c r="S1184" s="142"/>
      <c r="T1184" s="143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  <c r="AR1184" s="144"/>
      <c r="AT1184" s="144"/>
      <c r="AU1184" s="144"/>
      <c r="AY1184" s="14"/>
      <c r="BE1184" s="145"/>
      <c r="BF1184" s="145"/>
      <c r="BG1184" s="145"/>
      <c r="BH1184" s="145"/>
      <c r="BI1184" s="145"/>
      <c r="BJ1184" s="14"/>
      <c r="BK1184" s="145"/>
      <c r="BL1184" s="14"/>
      <c r="BM1184" s="144"/>
    </row>
    <row r="1185" spans="1:65" s="2" customFormat="1" ht="24.25" hidden="1" customHeight="1">
      <c r="A1185" s="26"/>
      <c r="B1185" s="156"/>
      <c r="C1185" s="163"/>
      <c r="D1185" s="163"/>
      <c r="E1185" s="164"/>
      <c r="F1185" s="165"/>
      <c r="G1185" s="166"/>
      <c r="H1185" s="167"/>
      <c r="I1185" s="168"/>
      <c r="J1185" s="168"/>
      <c r="K1185" s="146"/>
      <c r="L1185" s="147"/>
      <c r="M1185" s="148"/>
      <c r="N1185" s="149"/>
      <c r="O1185" s="142"/>
      <c r="P1185" s="142"/>
      <c r="Q1185" s="142"/>
      <c r="R1185" s="142"/>
      <c r="S1185" s="142"/>
      <c r="T1185" s="143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R1185" s="144"/>
      <c r="AT1185" s="144"/>
      <c r="AU1185" s="144"/>
      <c r="AY1185" s="14"/>
      <c r="BE1185" s="145"/>
      <c r="BF1185" s="145"/>
      <c r="BG1185" s="145"/>
      <c r="BH1185" s="145"/>
      <c r="BI1185" s="145"/>
      <c r="BJ1185" s="14"/>
      <c r="BK1185" s="145"/>
      <c r="BL1185" s="14"/>
      <c r="BM1185" s="144"/>
    </row>
    <row r="1186" spans="1:65" s="2" customFormat="1" ht="21.75" hidden="1" customHeight="1">
      <c r="A1186" s="26"/>
      <c r="B1186" s="156"/>
      <c r="C1186" s="157"/>
      <c r="D1186" s="157"/>
      <c r="E1186" s="158"/>
      <c r="F1186" s="159"/>
      <c r="G1186" s="160"/>
      <c r="H1186" s="161"/>
      <c r="I1186" s="162"/>
      <c r="J1186" s="162"/>
      <c r="K1186" s="139"/>
      <c r="L1186" s="27"/>
      <c r="M1186" s="140"/>
      <c r="N1186" s="141"/>
      <c r="O1186" s="142"/>
      <c r="P1186" s="142"/>
      <c r="Q1186" s="142"/>
      <c r="R1186" s="142"/>
      <c r="S1186" s="142"/>
      <c r="T1186" s="143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R1186" s="144"/>
      <c r="AT1186" s="144"/>
      <c r="AU1186" s="144"/>
      <c r="AY1186" s="14"/>
      <c r="BE1186" s="145"/>
      <c r="BF1186" s="145"/>
      <c r="BG1186" s="145"/>
      <c r="BH1186" s="145"/>
      <c r="BI1186" s="145"/>
      <c r="BJ1186" s="14"/>
      <c r="BK1186" s="145"/>
      <c r="BL1186" s="14"/>
      <c r="BM1186" s="144"/>
    </row>
    <row r="1187" spans="1:65" s="2" customFormat="1" ht="33" hidden="1" customHeight="1">
      <c r="A1187" s="26"/>
      <c r="B1187" s="156"/>
      <c r="C1187" s="157"/>
      <c r="D1187" s="157"/>
      <c r="E1187" s="158"/>
      <c r="F1187" s="159"/>
      <c r="G1187" s="160"/>
      <c r="H1187" s="161"/>
      <c r="I1187" s="162"/>
      <c r="J1187" s="162"/>
      <c r="K1187" s="139"/>
      <c r="L1187" s="27"/>
      <c r="M1187" s="140"/>
      <c r="N1187" s="141"/>
      <c r="O1187" s="142"/>
      <c r="P1187" s="142"/>
      <c r="Q1187" s="142"/>
      <c r="R1187" s="142"/>
      <c r="S1187" s="142"/>
      <c r="T1187" s="143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  <c r="AR1187" s="144"/>
      <c r="AT1187" s="144"/>
      <c r="AU1187" s="144"/>
      <c r="AY1187" s="14"/>
      <c r="BE1187" s="145"/>
      <c r="BF1187" s="145"/>
      <c r="BG1187" s="145"/>
      <c r="BH1187" s="145"/>
      <c r="BI1187" s="145"/>
      <c r="BJ1187" s="14"/>
      <c r="BK1187" s="145"/>
      <c r="BL1187" s="14"/>
      <c r="BM1187" s="144"/>
    </row>
    <row r="1188" spans="1:65" s="2" customFormat="1" ht="24.25" hidden="1" customHeight="1">
      <c r="A1188" s="26"/>
      <c r="B1188" s="156"/>
      <c r="C1188" s="157"/>
      <c r="D1188" s="157"/>
      <c r="E1188" s="158"/>
      <c r="F1188" s="159"/>
      <c r="G1188" s="160"/>
      <c r="H1188" s="161"/>
      <c r="I1188" s="162"/>
      <c r="J1188" s="162"/>
      <c r="K1188" s="139"/>
      <c r="L1188" s="27"/>
      <c r="M1188" s="140"/>
      <c r="N1188" s="141"/>
      <c r="O1188" s="142"/>
      <c r="P1188" s="142"/>
      <c r="Q1188" s="142"/>
      <c r="R1188" s="142"/>
      <c r="S1188" s="142"/>
      <c r="T1188" s="143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R1188" s="144"/>
      <c r="AT1188" s="144"/>
      <c r="AU1188" s="144"/>
      <c r="AY1188" s="14"/>
      <c r="BE1188" s="145"/>
      <c r="BF1188" s="145"/>
      <c r="BG1188" s="145"/>
      <c r="BH1188" s="145"/>
      <c r="BI1188" s="145"/>
      <c r="BJ1188" s="14"/>
      <c r="BK1188" s="145"/>
      <c r="BL1188" s="14"/>
      <c r="BM1188" s="144"/>
    </row>
    <row r="1189" spans="1:65" s="2" customFormat="1" ht="24.25" hidden="1" customHeight="1">
      <c r="A1189" s="26"/>
      <c r="B1189" s="156"/>
      <c r="C1189" s="163"/>
      <c r="D1189" s="163"/>
      <c r="E1189" s="164"/>
      <c r="F1189" s="165"/>
      <c r="G1189" s="166"/>
      <c r="H1189" s="167"/>
      <c r="I1189" s="168"/>
      <c r="J1189" s="168"/>
      <c r="K1189" s="146"/>
      <c r="L1189" s="147"/>
      <c r="M1189" s="148"/>
      <c r="N1189" s="149"/>
      <c r="O1189" s="142"/>
      <c r="P1189" s="142"/>
      <c r="Q1189" s="142"/>
      <c r="R1189" s="142"/>
      <c r="S1189" s="142"/>
      <c r="T1189" s="143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  <c r="AE1189" s="26"/>
      <c r="AR1189" s="144"/>
      <c r="AT1189" s="144"/>
      <c r="AU1189" s="144"/>
      <c r="AY1189" s="14"/>
      <c r="BE1189" s="145"/>
      <c r="BF1189" s="145"/>
      <c r="BG1189" s="145"/>
      <c r="BH1189" s="145"/>
      <c r="BI1189" s="145"/>
      <c r="BJ1189" s="14"/>
      <c r="BK1189" s="145"/>
      <c r="BL1189" s="14"/>
      <c r="BM1189" s="144"/>
    </row>
    <row r="1190" spans="1:65" s="2" customFormat="1" ht="24.25" hidden="1" customHeight="1">
      <c r="A1190" s="26"/>
      <c r="B1190" s="156"/>
      <c r="C1190" s="157"/>
      <c r="D1190" s="157"/>
      <c r="E1190" s="158"/>
      <c r="F1190" s="159"/>
      <c r="G1190" s="160"/>
      <c r="H1190" s="161"/>
      <c r="I1190" s="162"/>
      <c r="J1190" s="162"/>
      <c r="K1190" s="139"/>
      <c r="L1190" s="27"/>
      <c r="M1190" s="140"/>
      <c r="N1190" s="141"/>
      <c r="O1190" s="142"/>
      <c r="P1190" s="142"/>
      <c r="Q1190" s="142"/>
      <c r="R1190" s="142"/>
      <c r="S1190" s="142"/>
      <c r="T1190" s="143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  <c r="AR1190" s="144"/>
      <c r="AT1190" s="144"/>
      <c r="AU1190" s="144"/>
      <c r="AY1190" s="14"/>
      <c r="BE1190" s="145"/>
      <c r="BF1190" s="145"/>
      <c r="BG1190" s="145"/>
      <c r="BH1190" s="145"/>
      <c r="BI1190" s="145"/>
      <c r="BJ1190" s="14"/>
      <c r="BK1190" s="145"/>
      <c r="BL1190" s="14"/>
      <c r="BM1190" s="144"/>
    </row>
    <row r="1191" spans="1:65" s="2" customFormat="1" ht="16.5" hidden="1" customHeight="1">
      <c r="A1191" s="26"/>
      <c r="B1191" s="156"/>
      <c r="C1191" s="163"/>
      <c r="D1191" s="163"/>
      <c r="E1191" s="164"/>
      <c r="F1191" s="165"/>
      <c r="G1191" s="166"/>
      <c r="H1191" s="167"/>
      <c r="I1191" s="168"/>
      <c r="J1191" s="168"/>
      <c r="K1191" s="146"/>
      <c r="L1191" s="147"/>
      <c r="M1191" s="148"/>
      <c r="N1191" s="149"/>
      <c r="O1191" s="142"/>
      <c r="P1191" s="142"/>
      <c r="Q1191" s="142"/>
      <c r="R1191" s="142"/>
      <c r="S1191" s="142"/>
      <c r="T1191" s="143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  <c r="AR1191" s="144"/>
      <c r="AT1191" s="144"/>
      <c r="AU1191" s="144"/>
      <c r="AY1191" s="14"/>
      <c r="BE1191" s="145"/>
      <c r="BF1191" s="145"/>
      <c r="BG1191" s="145"/>
      <c r="BH1191" s="145"/>
      <c r="BI1191" s="145"/>
      <c r="BJ1191" s="14"/>
      <c r="BK1191" s="145"/>
      <c r="BL1191" s="14"/>
      <c r="BM1191" s="144"/>
    </row>
    <row r="1192" spans="1:65" s="2" customFormat="1" ht="24.25" hidden="1" customHeight="1">
      <c r="A1192" s="26"/>
      <c r="B1192" s="156"/>
      <c r="C1192" s="157"/>
      <c r="D1192" s="157"/>
      <c r="E1192" s="158"/>
      <c r="F1192" s="159"/>
      <c r="G1192" s="160"/>
      <c r="H1192" s="161"/>
      <c r="I1192" s="162"/>
      <c r="J1192" s="162"/>
      <c r="K1192" s="139"/>
      <c r="L1192" s="27"/>
      <c r="M1192" s="140"/>
      <c r="N1192" s="141"/>
      <c r="O1192" s="142"/>
      <c r="P1192" s="142"/>
      <c r="Q1192" s="142"/>
      <c r="R1192" s="142"/>
      <c r="S1192" s="142"/>
      <c r="T1192" s="143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  <c r="AE1192" s="26"/>
      <c r="AR1192" s="144"/>
      <c r="AT1192" s="144"/>
      <c r="AU1192" s="144"/>
      <c r="AY1192" s="14"/>
      <c r="BE1192" s="145"/>
      <c r="BF1192" s="145"/>
      <c r="BG1192" s="145"/>
      <c r="BH1192" s="145"/>
      <c r="BI1192" s="145"/>
      <c r="BJ1192" s="14"/>
      <c r="BK1192" s="145"/>
      <c r="BL1192" s="14"/>
      <c r="BM1192" s="144"/>
    </row>
    <row r="1193" spans="1:65" s="2" customFormat="1" ht="24.25" hidden="1" customHeight="1">
      <c r="A1193" s="26"/>
      <c r="B1193" s="156"/>
      <c r="C1193" s="157"/>
      <c r="D1193" s="157"/>
      <c r="E1193" s="158"/>
      <c r="F1193" s="159"/>
      <c r="G1193" s="160"/>
      <c r="H1193" s="161"/>
      <c r="I1193" s="162"/>
      <c r="J1193" s="162"/>
      <c r="K1193" s="139"/>
      <c r="L1193" s="27"/>
      <c r="M1193" s="140"/>
      <c r="N1193" s="141"/>
      <c r="O1193" s="142"/>
      <c r="P1193" s="142"/>
      <c r="Q1193" s="142"/>
      <c r="R1193" s="142"/>
      <c r="S1193" s="142"/>
      <c r="T1193" s="143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R1193" s="144"/>
      <c r="AT1193" s="144"/>
      <c r="AU1193" s="144"/>
      <c r="AY1193" s="14"/>
      <c r="BE1193" s="145"/>
      <c r="BF1193" s="145"/>
      <c r="BG1193" s="145"/>
      <c r="BH1193" s="145"/>
      <c r="BI1193" s="145"/>
      <c r="BJ1193" s="14"/>
      <c r="BK1193" s="145"/>
      <c r="BL1193" s="14"/>
      <c r="BM1193" s="144"/>
    </row>
    <row r="1194" spans="1:65" s="2" customFormat="1" ht="24.25" hidden="1" customHeight="1">
      <c r="A1194" s="26"/>
      <c r="B1194" s="156"/>
      <c r="C1194" s="157"/>
      <c r="D1194" s="157"/>
      <c r="E1194" s="158"/>
      <c r="F1194" s="159"/>
      <c r="G1194" s="160"/>
      <c r="H1194" s="161"/>
      <c r="I1194" s="162"/>
      <c r="J1194" s="162"/>
      <c r="K1194" s="139"/>
      <c r="L1194" s="27"/>
      <c r="M1194" s="140"/>
      <c r="N1194" s="141"/>
      <c r="O1194" s="142"/>
      <c r="P1194" s="142"/>
      <c r="Q1194" s="142"/>
      <c r="R1194" s="142"/>
      <c r="S1194" s="142"/>
      <c r="T1194" s="143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R1194" s="144"/>
      <c r="AT1194" s="144"/>
      <c r="AU1194" s="144"/>
      <c r="AY1194" s="14"/>
      <c r="BE1194" s="145"/>
      <c r="BF1194" s="145"/>
      <c r="BG1194" s="145"/>
      <c r="BH1194" s="145"/>
      <c r="BI1194" s="145"/>
      <c r="BJ1194" s="14"/>
      <c r="BK1194" s="145"/>
      <c r="BL1194" s="14"/>
      <c r="BM1194" s="144"/>
    </row>
    <row r="1195" spans="1:65" s="2" customFormat="1" ht="24.25" hidden="1" customHeight="1">
      <c r="A1195" s="26"/>
      <c r="B1195" s="156"/>
      <c r="C1195" s="157"/>
      <c r="D1195" s="157"/>
      <c r="E1195" s="158"/>
      <c r="F1195" s="159"/>
      <c r="G1195" s="160"/>
      <c r="H1195" s="161"/>
      <c r="I1195" s="162"/>
      <c r="J1195" s="162"/>
      <c r="K1195" s="139"/>
      <c r="L1195" s="27"/>
      <c r="M1195" s="140"/>
      <c r="N1195" s="141"/>
      <c r="O1195" s="142"/>
      <c r="P1195" s="142"/>
      <c r="Q1195" s="142"/>
      <c r="R1195" s="142"/>
      <c r="S1195" s="142"/>
      <c r="T1195" s="143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  <c r="AR1195" s="144"/>
      <c r="AT1195" s="144"/>
      <c r="AU1195" s="144"/>
      <c r="AY1195" s="14"/>
      <c r="BE1195" s="145"/>
      <c r="BF1195" s="145"/>
      <c r="BG1195" s="145"/>
      <c r="BH1195" s="145"/>
      <c r="BI1195" s="145"/>
      <c r="BJ1195" s="14"/>
      <c r="BK1195" s="145"/>
      <c r="BL1195" s="14"/>
      <c r="BM1195" s="144"/>
    </row>
    <row r="1196" spans="1:65" s="2" customFormat="1" ht="24.25" hidden="1" customHeight="1">
      <c r="A1196" s="26"/>
      <c r="B1196" s="156"/>
      <c r="C1196" s="157"/>
      <c r="D1196" s="157"/>
      <c r="E1196" s="158"/>
      <c r="F1196" s="159"/>
      <c r="G1196" s="160"/>
      <c r="H1196" s="161"/>
      <c r="I1196" s="162"/>
      <c r="J1196" s="162"/>
      <c r="K1196" s="139"/>
      <c r="L1196" s="27"/>
      <c r="M1196" s="140"/>
      <c r="N1196" s="141"/>
      <c r="O1196" s="142"/>
      <c r="P1196" s="142"/>
      <c r="Q1196" s="142"/>
      <c r="R1196" s="142"/>
      <c r="S1196" s="142"/>
      <c r="T1196" s="143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  <c r="AR1196" s="144"/>
      <c r="AT1196" s="144"/>
      <c r="AU1196" s="144"/>
      <c r="AY1196" s="14"/>
      <c r="BE1196" s="145"/>
      <c r="BF1196" s="145"/>
      <c r="BG1196" s="145"/>
      <c r="BH1196" s="145"/>
      <c r="BI1196" s="145"/>
      <c r="BJ1196" s="14"/>
      <c r="BK1196" s="145"/>
      <c r="BL1196" s="14"/>
      <c r="BM1196" s="144"/>
    </row>
    <row r="1197" spans="1:65" s="2" customFormat="1" ht="24.25" hidden="1" customHeight="1">
      <c r="A1197" s="26"/>
      <c r="B1197" s="156"/>
      <c r="C1197" s="157"/>
      <c r="D1197" s="157"/>
      <c r="E1197" s="158"/>
      <c r="F1197" s="159"/>
      <c r="G1197" s="160"/>
      <c r="H1197" s="161"/>
      <c r="I1197" s="162"/>
      <c r="J1197" s="162"/>
      <c r="K1197" s="139"/>
      <c r="L1197" s="27"/>
      <c r="M1197" s="140"/>
      <c r="N1197" s="141"/>
      <c r="O1197" s="142"/>
      <c r="P1197" s="142"/>
      <c r="Q1197" s="142"/>
      <c r="R1197" s="142"/>
      <c r="S1197" s="142"/>
      <c r="T1197" s="143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R1197" s="144"/>
      <c r="AT1197" s="144"/>
      <c r="AU1197" s="144"/>
      <c r="AY1197" s="14"/>
      <c r="BE1197" s="145"/>
      <c r="BF1197" s="145"/>
      <c r="BG1197" s="145"/>
      <c r="BH1197" s="145"/>
      <c r="BI1197" s="145"/>
      <c r="BJ1197" s="14"/>
      <c r="BK1197" s="145"/>
      <c r="BL1197" s="14"/>
      <c r="BM1197" s="144"/>
    </row>
    <row r="1198" spans="1:65" s="2" customFormat="1" ht="33" hidden="1" customHeight="1">
      <c r="A1198" s="26"/>
      <c r="B1198" s="156"/>
      <c r="C1198" s="157"/>
      <c r="D1198" s="157"/>
      <c r="E1198" s="158"/>
      <c r="F1198" s="159"/>
      <c r="G1198" s="160"/>
      <c r="H1198" s="161"/>
      <c r="I1198" s="162"/>
      <c r="J1198" s="162"/>
      <c r="K1198" s="139"/>
      <c r="L1198" s="27"/>
      <c r="M1198" s="140"/>
      <c r="N1198" s="141"/>
      <c r="O1198" s="142"/>
      <c r="P1198" s="142"/>
      <c r="Q1198" s="142"/>
      <c r="R1198" s="142"/>
      <c r="S1198" s="142"/>
      <c r="T1198" s="143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R1198" s="144"/>
      <c r="AT1198" s="144"/>
      <c r="AU1198" s="144"/>
      <c r="AY1198" s="14"/>
      <c r="BE1198" s="145"/>
      <c r="BF1198" s="145"/>
      <c r="BG1198" s="145"/>
      <c r="BH1198" s="145"/>
      <c r="BI1198" s="145"/>
      <c r="BJ1198" s="14"/>
      <c r="BK1198" s="145"/>
      <c r="BL1198" s="14"/>
      <c r="BM1198" s="144"/>
    </row>
    <row r="1199" spans="1:65" s="2" customFormat="1" ht="33" hidden="1" customHeight="1">
      <c r="A1199" s="26"/>
      <c r="B1199" s="156"/>
      <c r="C1199" s="157"/>
      <c r="D1199" s="157"/>
      <c r="E1199" s="158"/>
      <c r="F1199" s="159"/>
      <c r="G1199" s="160"/>
      <c r="H1199" s="161"/>
      <c r="I1199" s="162"/>
      <c r="J1199" s="162"/>
      <c r="K1199" s="139"/>
      <c r="L1199" s="27"/>
      <c r="M1199" s="140"/>
      <c r="N1199" s="141"/>
      <c r="O1199" s="142"/>
      <c r="P1199" s="142"/>
      <c r="Q1199" s="142"/>
      <c r="R1199" s="142"/>
      <c r="S1199" s="142"/>
      <c r="T1199" s="143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  <c r="AR1199" s="144"/>
      <c r="AT1199" s="144"/>
      <c r="AU1199" s="144"/>
      <c r="AY1199" s="14"/>
      <c r="BE1199" s="145"/>
      <c r="BF1199" s="145"/>
      <c r="BG1199" s="145"/>
      <c r="BH1199" s="145"/>
      <c r="BI1199" s="145"/>
      <c r="BJ1199" s="14"/>
      <c r="BK1199" s="145"/>
      <c r="BL1199" s="14"/>
      <c r="BM1199" s="144"/>
    </row>
    <row r="1200" spans="1:65" s="2" customFormat="1" ht="24.25" hidden="1" customHeight="1">
      <c r="A1200" s="26"/>
      <c r="B1200" s="156"/>
      <c r="C1200" s="157"/>
      <c r="D1200" s="157"/>
      <c r="E1200" s="158"/>
      <c r="F1200" s="159"/>
      <c r="G1200" s="160"/>
      <c r="H1200" s="161"/>
      <c r="I1200" s="162"/>
      <c r="J1200" s="162"/>
      <c r="K1200" s="139"/>
      <c r="L1200" s="27"/>
      <c r="M1200" s="140"/>
      <c r="N1200" s="141"/>
      <c r="O1200" s="142"/>
      <c r="P1200" s="142"/>
      <c r="Q1200" s="142"/>
      <c r="R1200" s="142"/>
      <c r="S1200" s="142"/>
      <c r="T1200" s="143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  <c r="AR1200" s="144"/>
      <c r="AT1200" s="144"/>
      <c r="AU1200" s="144"/>
      <c r="AY1200" s="14"/>
      <c r="BE1200" s="145"/>
      <c r="BF1200" s="145"/>
      <c r="BG1200" s="145"/>
      <c r="BH1200" s="145"/>
      <c r="BI1200" s="145"/>
      <c r="BJ1200" s="14"/>
      <c r="BK1200" s="145"/>
      <c r="BL1200" s="14"/>
      <c r="BM1200" s="144"/>
    </row>
    <row r="1201" spans="1:65" s="2" customFormat="1" ht="21.75" hidden="1" customHeight="1">
      <c r="A1201" s="26"/>
      <c r="B1201" s="156"/>
      <c r="C1201" s="157"/>
      <c r="D1201" s="157"/>
      <c r="E1201" s="158"/>
      <c r="F1201" s="159"/>
      <c r="G1201" s="160"/>
      <c r="H1201" s="161"/>
      <c r="I1201" s="162"/>
      <c r="J1201" s="162"/>
      <c r="K1201" s="139"/>
      <c r="L1201" s="27"/>
      <c r="M1201" s="140"/>
      <c r="N1201" s="141"/>
      <c r="O1201" s="142"/>
      <c r="P1201" s="142"/>
      <c r="Q1201" s="142"/>
      <c r="R1201" s="142"/>
      <c r="S1201" s="142"/>
      <c r="T1201" s="143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R1201" s="144"/>
      <c r="AT1201" s="144"/>
      <c r="AU1201" s="144"/>
      <c r="AY1201" s="14"/>
      <c r="BE1201" s="145"/>
      <c r="BF1201" s="145"/>
      <c r="BG1201" s="145"/>
      <c r="BH1201" s="145"/>
      <c r="BI1201" s="145"/>
      <c r="BJ1201" s="14"/>
      <c r="BK1201" s="145"/>
      <c r="BL1201" s="14"/>
      <c r="BM1201" s="144"/>
    </row>
    <row r="1202" spans="1:65" s="2" customFormat="1" ht="24.25" hidden="1" customHeight="1">
      <c r="A1202" s="26"/>
      <c r="B1202" s="156"/>
      <c r="C1202" s="157"/>
      <c r="D1202" s="157"/>
      <c r="E1202" s="158"/>
      <c r="F1202" s="159"/>
      <c r="G1202" s="160"/>
      <c r="H1202" s="161"/>
      <c r="I1202" s="162"/>
      <c r="J1202" s="162"/>
      <c r="K1202" s="139"/>
      <c r="L1202" s="27"/>
      <c r="M1202" s="140"/>
      <c r="N1202" s="141"/>
      <c r="O1202" s="142"/>
      <c r="P1202" s="142"/>
      <c r="Q1202" s="142"/>
      <c r="R1202" s="142"/>
      <c r="S1202" s="142"/>
      <c r="T1202" s="143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  <c r="AE1202" s="26"/>
      <c r="AR1202" s="144"/>
      <c r="AT1202" s="144"/>
      <c r="AU1202" s="144"/>
      <c r="AY1202" s="14"/>
      <c r="BE1202" s="145"/>
      <c r="BF1202" s="145"/>
      <c r="BG1202" s="145"/>
      <c r="BH1202" s="145"/>
      <c r="BI1202" s="145"/>
      <c r="BJ1202" s="14"/>
      <c r="BK1202" s="145"/>
      <c r="BL1202" s="14"/>
      <c r="BM1202" s="144"/>
    </row>
    <row r="1203" spans="1:65" s="2" customFormat="1" ht="24.25" hidden="1" customHeight="1">
      <c r="A1203" s="26"/>
      <c r="B1203" s="156"/>
      <c r="C1203" s="157"/>
      <c r="D1203" s="157"/>
      <c r="E1203" s="158"/>
      <c r="F1203" s="159"/>
      <c r="G1203" s="160"/>
      <c r="H1203" s="161"/>
      <c r="I1203" s="162"/>
      <c r="J1203" s="162"/>
      <c r="K1203" s="139"/>
      <c r="L1203" s="27"/>
      <c r="M1203" s="140"/>
      <c r="N1203" s="141"/>
      <c r="O1203" s="142"/>
      <c r="P1203" s="142"/>
      <c r="Q1203" s="142"/>
      <c r="R1203" s="142"/>
      <c r="S1203" s="142"/>
      <c r="T1203" s="143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R1203" s="144"/>
      <c r="AT1203" s="144"/>
      <c r="AU1203" s="144"/>
      <c r="AY1203" s="14"/>
      <c r="BE1203" s="145"/>
      <c r="BF1203" s="145"/>
      <c r="BG1203" s="145"/>
      <c r="BH1203" s="145"/>
      <c r="BI1203" s="145"/>
      <c r="BJ1203" s="14"/>
      <c r="BK1203" s="145"/>
      <c r="BL1203" s="14"/>
      <c r="BM1203" s="144"/>
    </row>
    <row r="1204" spans="1:65" s="2" customFormat="1" ht="24.25" hidden="1" customHeight="1">
      <c r="A1204" s="26"/>
      <c r="B1204" s="156"/>
      <c r="C1204" s="157"/>
      <c r="D1204" s="157"/>
      <c r="E1204" s="158"/>
      <c r="F1204" s="159"/>
      <c r="G1204" s="160"/>
      <c r="H1204" s="161"/>
      <c r="I1204" s="162"/>
      <c r="J1204" s="162"/>
      <c r="K1204" s="139"/>
      <c r="L1204" s="27"/>
      <c r="M1204" s="140"/>
      <c r="N1204" s="141"/>
      <c r="O1204" s="142"/>
      <c r="P1204" s="142"/>
      <c r="Q1204" s="142"/>
      <c r="R1204" s="142"/>
      <c r="S1204" s="142"/>
      <c r="T1204" s="143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R1204" s="144"/>
      <c r="AT1204" s="144"/>
      <c r="AU1204" s="144"/>
      <c r="AY1204" s="14"/>
      <c r="BE1204" s="145"/>
      <c r="BF1204" s="145"/>
      <c r="BG1204" s="145"/>
      <c r="BH1204" s="145"/>
      <c r="BI1204" s="145"/>
      <c r="BJ1204" s="14"/>
      <c r="BK1204" s="145"/>
      <c r="BL1204" s="14"/>
      <c r="BM1204" s="144"/>
    </row>
    <row r="1205" spans="1:65" s="2" customFormat="1" ht="24.25" hidden="1" customHeight="1">
      <c r="A1205" s="26"/>
      <c r="B1205" s="156"/>
      <c r="C1205" s="157"/>
      <c r="D1205" s="157"/>
      <c r="E1205" s="158"/>
      <c r="F1205" s="159"/>
      <c r="G1205" s="160"/>
      <c r="H1205" s="161"/>
      <c r="I1205" s="162"/>
      <c r="J1205" s="162"/>
      <c r="K1205" s="139"/>
      <c r="L1205" s="27"/>
      <c r="M1205" s="140"/>
      <c r="N1205" s="141"/>
      <c r="O1205" s="142"/>
      <c r="P1205" s="142"/>
      <c r="Q1205" s="142"/>
      <c r="R1205" s="142"/>
      <c r="S1205" s="142"/>
      <c r="T1205" s="143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R1205" s="144"/>
      <c r="AT1205" s="144"/>
      <c r="AU1205" s="144"/>
      <c r="AY1205" s="14"/>
      <c r="BE1205" s="145"/>
      <c r="BF1205" s="145"/>
      <c r="BG1205" s="145"/>
      <c r="BH1205" s="145"/>
      <c r="BI1205" s="145"/>
      <c r="BJ1205" s="14"/>
      <c r="BK1205" s="145"/>
      <c r="BL1205" s="14"/>
      <c r="BM1205" s="144"/>
    </row>
    <row r="1206" spans="1:65" s="12" customFormat="1" ht="23" hidden="1" customHeight="1">
      <c r="B1206" s="169"/>
      <c r="C1206" s="170"/>
      <c r="D1206" s="171"/>
      <c r="E1206" s="172"/>
      <c r="F1206" s="172"/>
      <c r="G1206" s="170"/>
      <c r="H1206" s="170"/>
      <c r="I1206" s="170"/>
      <c r="J1206" s="173"/>
      <c r="L1206" s="127"/>
      <c r="M1206" s="131"/>
      <c r="N1206" s="132"/>
      <c r="O1206" s="132"/>
      <c r="P1206" s="133"/>
      <c r="Q1206" s="132"/>
      <c r="R1206" s="133"/>
      <c r="S1206" s="132"/>
      <c r="T1206" s="134"/>
      <c r="AR1206" s="128"/>
      <c r="AT1206" s="135"/>
      <c r="AU1206" s="135"/>
      <c r="AY1206" s="128"/>
      <c r="BK1206" s="136"/>
    </row>
    <row r="1207" spans="1:65" s="2" customFormat="1" ht="24.25" hidden="1" customHeight="1">
      <c r="A1207" s="26"/>
      <c r="B1207" s="156"/>
      <c r="C1207" s="157"/>
      <c r="D1207" s="157"/>
      <c r="E1207" s="158"/>
      <c r="F1207" s="159"/>
      <c r="G1207" s="160"/>
      <c r="H1207" s="161"/>
      <c r="I1207" s="162"/>
      <c r="J1207" s="162"/>
      <c r="K1207" s="139"/>
      <c r="L1207" s="27"/>
      <c r="M1207" s="140"/>
      <c r="N1207" s="141"/>
      <c r="O1207" s="142"/>
      <c r="P1207" s="142"/>
      <c r="Q1207" s="142"/>
      <c r="R1207" s="142"/>
      <c r="S1207" s="142"/>
      <c r="T1207" s="143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R1207" s="144"/>
      <c r="AT1207" s="144"/>
      <c r="AU1207" s="144"/>
      <c r="AY1207" s="14"/>
      <c r="BE1207" s="145"/>
      <c r="BF1207" s="145"/>
      <c r="BG1207" s="145"/>
      <c r="BH1207" s="145"/>
      <c r="BI1207" s="145"/>
      <c r="BJ1207" s="14"/>
      <c r="BK1207" s="145"/>
      <c r="BL1207" s="14"/>
      <c r="BM1207" s="144"/>
    </row>
    <row r="1208" spans="1:65" s="12" customFormat="1" ht="23" hidden="1" customHeight="1">
      <c r="B1208" s="169"/>
      <c r="C1208" s="170"/>
      <c r="D1208" s="171"/>
      <c r="E1208" s="172"/>
      <c r="F1208" s="172"/>
      <c r="G1208" s="170"/>
      <c r="H1208" s="170"/>
      <c r="I1208" s="170"/>
      <c r="J1208" s="173"/>
      <c r="L1208" s="127"/>
      <c r="M1208" s="131"/>
      <c r="N1208" s="132"/>
      <c r="O1208" s="132"/>
      <c r="P1208" s="133"/>
      <c r="Q1208" s="132"/>
      <c r="R1208" s="133"/>
      <c r="S1208" s="132"/>
      <c r="T1208" s="134"/>
      <c r="AR1208" s="128"/>
      <c r="AT1208" s="135"/>
      <c r="AU1208" s="135"/>
      <c r="AY1208" s="128"/>
      <c r="BK1208" s="136"/>
    </row>
    <row r="1209" spans="1:65" s="12" customFormat="1" ht="23" hidden="1" customHeight="1">
      <c r="B1209" s="169"/>
      <c r="C1209" s="170"/>
      <c r="D1209" s="171"/>
      <c r="E1209" s="172"/>
      <c r="F1209" s="172"/>
      <c r="G1209" s="170"/>
      <c r="H1209" s="170"/>
      <c r="I1209" s="170"/>
      <c r="J1209" s="173"/>
      <c r="L1209" s="127"/>
      <c r="M1209" s="131"/>
      <c r="N1209" s="132"/>
      <c r="O1209" s="132"/>
      <c r="P1209" s="133"/>
      <c r="Q1209" s="132"/>
      <c r="R1209" s="133"/>
      <c r="S1209" s="132"/>
      <c r="T1209" s="134"/>
      <c r="AR1209" s="128"/>
      <c r="AT1209" s="135"/>
      <c r="AU1209" s="135"/>
      <c r="AY1209" s="128"/>
      <c r="BK1209" s="136"/>
    </row>
    <row r="1210" spans="1:65" s="2" customFormat="1" ht="24.25" hidden="1" customHeight="1">
      <c r="A1210" s="26"/>
      <c r="B1210" s="156"/>
      <c r="C1210" s="157"/>
      <c r="D1210" s="157"/>
      <c r="E1210" s="158"/>
      <c r="F1210" s="159"/>
      <c r="G1210" s="160"/>
      <c r="H1210" s="161"/>
      <c r="I1210" s="162"/>
      <c r="J1210" s="162"/>
      <c r="K1210" s="139"/>
      <c r="L1210" s="27"/>
      <c r="M1210" s="140"/>
      <c r="N1210" s="141"/>
      <c r="O1210" s="142"/>
      <c r="P1210" s="142"/>
      <c r="Q1210" s="142"/>
      <c r="R1210" s="142"/>
      <c r="S1210" s="142"/>
      <c r="T1210" s="143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  <c r="AE1210" s="26"/>
      <c r="AR1210" s="144"/>
      <c r="AT1210" s="144"/>
      <c r="AU1210" s="144"/>
      <c r="AY1210" s="14"/>
      <c r="BE1210" s="145"/>
      <c r="BF1210" s="145"/>
      <c r="BG1210" s="145"/>
      <c r="BH1210" s="145"/>
      <c r="BI1210" s="145"/>
      <c r="BJ1210" s="14"/>
      <c r="BK1210" s="145"/>
      <c r="BL1210" s="14"/>
      <c r="BM1210" s="144"/>
    </row>
    <row r="1211" spans="1:65" s="2" customFormat="1" ht="16.5" hidden="1" customHeight="1">
      <c r="A1211" s="26"/>
      <c r="B1211" s="156"/>
      <c r="C1211" s="163"/>
      <c r="D1211" s="163"/>
      <c r="E1211" s="164"/>
      <c r="F1211" s="165"/>
      <c r="G1211" s="166"/>
      <c r="H1211" s="167"/>
      <c r="I1211" s="168"/>
      <c r="J1211" s="168"/>
      <c r="K1211" s="146"/>
      <c r="L1211" s="147"/>
      <c r="M1211" s="148"/>
      <c r="N1211" s="149"/>
      <c r="O1211" s="142"/>
      <c r="P1211" s="142"/>
      <c r="Q1211" s="142"/>
      <c r="R1211" s="142"/>
      <c r="S1211" s="142"/>
      <c r="T1211" s="143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R1211" s="144"/>
      <c r="AT1211" s="144"/>
      <c r="AU1211" s="144"/>
      <c r="AY1211" s="14"/>
      <c r="BE1211" s="145"/>
      <c r="BF1211" s="145"/>
      <c r="BG1211" s="145"/>
      <c r="BH1211" s="145"/>
      <c r="BI1211" s="145"/>
      <c r="BJ1211" s="14"/>
      <c r="BK1211" s="145"/>
      <c r="BL1211" s="14"/>
      <c r="BM1211" s="144"/>
    </row>
    <row r="1212" spans="1:65" s="2" customFormat="1" ht="24.25" hidden="1" customHeight="1">
      <c r="A1212" s="26"/>
      <c r="B1212" s="156"/>
      <c r="C1212" s="157"/>
      <c r="D1212" s="157"/>
      <c r="E1212" s="158"/>
      <c r="F1212" s="159"/>
      <c r="G1212" s="160"/>
      <c r="H1212" s="161"/>
      <c r="I1212" s="162"/>
      <c r="J1212" s="162"/>
      <c r="K1212" s="139"/>
      <c r="L1212" s="27"/>
      <c r="M1212" s="140"/>
      <c r="N1212" s="141"/>
      <c r="O1212" s="142"/>
      <c r="P1212" s="142"/>
      <c r="Q1212" s="142"/>
      <c r="R1212" s="142"/>
      <c r="S1212" s="142"/>
      <c r="T1212" s="143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  <c r="AR1212" s="144"/>
      <c r="AT1212" s="144"/>
      <c r="AU1212" s="144"/>
      <c r="AY1212" s="14"/>
      <c r="BE1212" s="145"/>
      <c r="BF1212" s="145"/>
      <c r="BG1212" s="145"/>
      <c r="BH1212" s="145"/>
      <c r="BI1212" s="145"/>
      <c r="BJ1212" s="14"/>
      <c r="BK1212" s="145"/>
      <c r="BL1212" s="14"/>
      <c r="BM1212" s="144"/>
    </row>
    <row r="1213" spans="1:65" s="12" customFormat="1" ht="23" hidden="1" customHeight="1">
      <c r="B1213" s="169"/>
      <c r="C1213" s="170"/>
      <c r="D1213" s="171"/>
      <c r="E1213" s="172"/>
      <c r="F1213" s="172"/>
      <c r="G1213" s="170"/>
      <c r="H1213" s="170"/>
      <c r="I1213" s="170"/>
      <c r="J1213" s="173"/>
      <c r="L1213" s="127"/>
      <c r="M1213" s="131"/>
      <c r="N1213" s="132"/>
      <c r="O1213" s="132"/>
      <c r="P1213" s="133"/>
      <c r="Q1213" s="132"/>
      <c r="R1213" s="133"/>
      <c r="S1213" s="132"/>
      <c r="T1213" s="134"/>
      <c r="AR1213" s="128"/>
      <c r="AT1213" s="135"/>
      <c r="AU1213" s="135"/>
      <c r="AY1213" s="128"/>
      <c r="BK1213" s="136"/>
    </row>
    <row r="1214" spans="1:65" s="2" customFormat="1" ht="24.25" hidden="1" customHeight="1">
      <c r="A1214" s="26"/>
      <c r="B1214" s="156"/>
      <c r="C1214" s="157"/>
      <c r="D1214" s="157"/>
      <c r="E1214" s="158"/>
      <c r="F1214" s="159"/>
      <c r="G1214" s="160"/>
      <c r="H1214" s="161"/>
      <c r="I1214" s="162"/>
      <c r="J1214" s="162"/>
      <c r="K1214" s="139"/>
      <c r="L1214" s="27"/>
      <c r="M1214" s="140"/>
      <c r="N1214" s="141"/>
      <c r="O1214" s="142"/>
      <c r="P1214" s="142"/>
      <c r="Q1214" s="142"/>
      <c r="R1214" s="142"/>
      <c r="S1214" s="142"/>
      <c r="T1214" s="143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R1214" s="144"/>
      <c r="AT1214" s="144"/>
      <c r="AU1214" s="144"/>
      <c r="AY1214" s="14"/>
      <c r="BE1214" s="145"/>
      <c r="BF1214" s="145"/>
      <c r="BG1214" s="145"/>
      <c r="BH1214" s="145"/>
      <c r="BI1214" s="145"/>
      <c r="BJ1214" s="14"/>
      <c r="BK1214" s="145"/>
      <c r="BL1214" s="14"/>
      <c r="BM1214" s="144"/>
    </row>
    <row r="1215" spans="1:65" s="2" customFormat="1" ht="24.25" hidden="1" customHeight="1">
      <c r="A1215" s="26"/>
      <c r="B1215" s="156"/>
      <c r="C1215" s="157"/>
      <c r="D1215" s="157"/>
      <c r="E1215" s="158"/>
      <c r="F1215" s="159"/>
      <c r="G1215" s="160"/>
      <c r="H1215" s="161"/>
      <c r="I1215" s="162"/>
      <c r="J1215" s="162"/>
      <c r="K1215" s="139"/>
      <c r="L1215" s="27"/>
      <c r="M1215" s="140"/>
      <c r="N1215" s="141"/>
      <c r="O1215" s="142"/>
      <c r="P1215" s="142"/>
      <c r="Q1215" s="142"/>
      <c r="R1215" s="142"/>
      <c r="S1215" s="142"/>
      <c r="T1215" s="143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R1215" s="144"/>
      <c r="AT1215" s="144"/>
      <c r="AU1215" s="144"/>
      <c r="AY1215" s="14"/>
      <c r="BE1215" s="145"/>
      <c r="BF1215" s="145"/>
      <c r="BG1215" s="145"/>
      <c r="BH1215" s="145"/>
      <c r="BI1215" s="145"/>
      <c r="BJ1215" s="14"/>
      <c r="BK1215" s="145"/>
      <c r="BL1215" s="14"/>
      <c r="BM1215" s="144"/>
    </row>
    <row r="1216" spans="1:65" s="2" customFormat="1" ht="16.5" hidden="1" customHeight="1">
      <c r="A1216" s="26"/>
      <c r="B1216" s="156"/>
      <c r="C1216" s="163"/>
      <c r="D1216" s="163"/>
      <c r="E1216" s="164"/>
      <c r="F1216" s="165"/>
      <c r="G1216" s="166"/>
      <c r="H1216" s="167"/>
      <c r="I1216" s="168"/>
      <c r="J1216" s="168"/>
      <c r="K1216" s="146"/>
      <c r="L1216" s="147"/>
      <c r="M1216" s="148"/>
      <c r="N1216" s="149"/>
      <c r="O1216" s="142"/>
      <c r="P1216" s="142"/>
      <c r="Q1216" s="142"/>
      <c r="R1216" s="142"/>
      <c r="S1216" s="142"/>
      <c r="T1216" s="143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R1216" s="144"/>
      <c r="AT1216" s="144"/>
      <c r="AU1216" s="144"/>
      <c r="AY1216" s="14"/>
      <c r="BE1216" s="145"/>
      <c r="BF1216" s="145"/>
      <c r="BG1216" s="145"/>
      <c r="BH1216" s="145"/>
      <c r="BI1216" s="145"/>
      <c r="BJ1216" s="14"/>
      <c r="BK1216" s="145"/>
      <c r="BL1216" s="14"/>
      <c r="BM1216" s="144"/>
    </row>
    <row r="1217" spans="1:65" s="2" customFormat="1" ht="33" hidden="1" customHeight="1">
      <c r="A1217" s="26"/>
      <c r="B1217" s="156"/>
      <c r="C1217" s="157"/>
      <c r="D1217" s="157"/>
      <c r="E1217" s="158"/>
      <c r="F1217" s="159"/>
      <c r="G1217" s="160"/>
      <c r="H1217" s="161"/>
      <c r="I1217" s="162"/>
      <c r="J1217" s="162"/>
      <c r="K1217" s="139"/>
      <c r="L1217" s="27"/>
      <c r="M1217" s="140"/>
      <c r="N1217" s="141"/>
      <c r="O1217" s="142"/>
      <c r="P1217" s="142"/>
      <c r="Q1217" s="142"/>
      <c r="R1217" s="142"/>
      <c r="S1217" s="142"/>
      <c r="T1217" s="143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  <c r="AR1217" s="144"/>
      <c r="AT1217" s="144"/>
      <c r="AU1217" s="144"/>
      <c r="AY1217" s="14"/>
      <c r="BE1217" s="145"/>
      <c r="BF1217" s="145"/>
      <c r="BG1217" s="145"/>
      <c r="BH1217" s="145"/>
      <c r="BI1217" s="145"/>
      <c r="BJ1217" s="14"/>
      <c r="BK1217" s="145"/>
      <c r="BL1217" s="14"/>
      <c r="BM1217" s="144"/>
    </row>
    <row r="1218" spans="1:65" s="12" customFormat="1" ht="23" hidden="1" customHeight="1">
      <c r="B1218" s="169"/>
      <c r="C1218" s="170"/>
      <c r="D1218" s="171"/>
      <c r="E1218" s="172"/>
      <c r="F1218" s="172"/>
      <c r="G1218" s="170"/>
      <c r="H1218" s="170"/>
      <c r="I1218" s="170"/>
      <c r="J1218" s="173"/>
      <c r="L1218" s="127"/>
      <c r="M1218" s="131"/>
      <c r="N1218" s="132"/>
      <c r="O1218" s="132"/>
      <c r="P1218" s="133"/>
      <c r="Q1218" s="132"/>
      <c r="R1218" s="133"/>
      <c r="S1218" s="132"/>
      <c r="T1218" s="134"/>
      <c r="AR1218" s="128"/>
      <c r="AT1218" s="135"/>
      <c r="AU1218" s="135"/>
      <c r="AY1218" s="128"/>
      <c r="BK1218" s="136"/>
    </row>
    <row r="1219" spans="1:65" s="2" customFormat="1" ht="21.75" hidden="1" customHeight="1">
      <c r="A1219" s="26"/>
      <c r="B1219" s="156"/>
      <c r="C1219" s="163"/>
      <c r="D1219" s="163"/>
      <c r="E1219" s="164"/>
      <c r="F1219" s="165"/>
      <c r="G1219" s="166"/>
      <c r="H1219" s="167"/>
      <c r="I1219" s="168"/>
      <c r="J1219" s="168"/>
      <c r="K1219" s="146"/>
      <c r="L1219" s="147"/>
      <c r="M1219" s="148"/>
      <c r="N1219" s="149"/>
      <c r="O1219" s="142"/>
      <c r="P1219" s="142"/>
      <c r="Q1219" s="142"/>
      <c r="R1219" s="142"/>
      <c r="S1219" s="142"/>
      <c r="T1219" s="143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  <c r="AR1219" s="144"/>
      <c r="AT1219" s="144"/>
      <c r="AU1219" s="144"/>
      <c r="AY1219" s="14"/>
      <c r="BE1219" s="145"/>
      <c r="BF1219" s="145"/>
      <c r="BG1219" s="145"/>
      <c r="BH1219" s="145"/>
      <c r="BI1219" s="145"/>
      <c r="BJ1219" s="14"/>
      <c r="BK1219" s="145"/>
      <c r="BL1219" s="14"/>
      <c r="BM1219" s="144"/>
    </row>
    <row r="1220" spans="1:65" s="12" customFormat="1" ht="23" hidden="1" customHeight="1">
      <c r="B1220" s="169"/>
      <c r="C1220" s="170"/>
      <c r="D1220" s="171"/>
      <c r="E1220" s="172"/>
      <c r="F1220" s="172"/>
      <c r="G1220" s="170"/>
      <c r="H1220" s="170"/>
      <c r="I1220" s="170"/>
      <c r="J1220" s="173"/>
      <c r="L1220" s="127"/>
      <c r="M1220" s="131"/>
      <c r="N1220" s="132"/>
      <c r="O1220" s="132"/>
      <c r="P1220" s="133"/>
      <c r="Q1220" s="132"/>
      <c r="R1220" s="133"/>
      <c r="S1220" s="132"/>
      <c r="T1220" s="134"/>
      <c r="AR1220" s="128"/>
      <c r="AT1220" s="135"/>
      <c r="AU1220" s="135"/>
      <c r="AY1220" s="128"/>
      <c r="BK1220" s="136"/>
    </row>
    <row r="1221" spans="1:65" s="2" customFormat="1" ht="21.75" hidden="1" customHeight="1">
      <c r="A1221" s="26"/>
      <c r="B1221" s="156"/>
      <c r="C1221" s="163"/>
      <c r="D1221" s="163"/>
      <c r="E1221" s="164"/>
      <c r="F1221" s="165"/>
      <c r="G1221" s="166"/>
      <c r="H1221" s="167"/>
      <c r="I1221" s="168"/>
      <c r="J1221" s="168"/>
      <c r="K1221" s="146"/>
      <c r="L1221" s="147"/>
      <c r="M1221" s="148"/>
      <c r="N1221" s="149"/>
      <c r="O1221" s="142"/>
      <c r="P1221" s="142"/>
      <c r="Q1221" s="142"/>
      <c r="R1221" s="142"/>
      <c r="S1221" s="142"/>
      <c r="T1221" s="143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R1221" s="144"/>
      <c r="AT1221" s="144"/>
      <c r="AU1221" s="144"/>
      <c r="AY1221" s="14"/>
      <c r="BE1221" s="145"/>
      <c r="BF1221" s="145"/>
      <c r="BG1221" s="145"/>
      <c r="BH1221" s="145"/>
      <c r="BI1221" s="145"/>
      <c r="BJ1221" s="14"/>
      <c r="BK1221" s="145"/>
      <c r="BL1221" s="14"/>
      <c r="BM1221" s="144"/>
    </row>
    <row r="1222" spans="1:65" s="12" customFormat="1" ht="23" hidden="1" customHeight="1">
      <c r="B1222" s="169"/>
      <c r="C1222" s="170"/>
      <c r="D1222" s="171"/>
      <c r="E1222" s="172"/>
      <c r="F1222" s="172"/>
      <c r="G1222" s="170"/>
      <c r="H1222" s="170"/>
      <c r="I1222" s="170"/>
      <c r="J1222" s="173"/>
      <c r="L1222" s="127"/>
      <c r="M1222" s="131"/>
      <c r="N1222" s="132"/>
      <c r="O1222" s="132"/>
      <c r="P1222" s="133"/>
      <c r="Q1222" s="132"/>
      <c r="R1222" s="133"/>
      <c r="S1222" s="132"/>
      <c r="T1222" s="134"/>
      <c r="AR1222" s="128"/>
      <c r="AT1222" s="135"/>
      <c r="AU1222" s="135"/>
      <c r="AY1222" s="128"/>
      <c r="BK1222" s="136"/>
    </row>
    <row r="1223" spans="1:65" s="2" customFormat="1" ht="24.25" hidden="1" customHeight="1">
      <c r="A1223" s="26"/>
      <c r="B1223" s="156"/>
      <c r="C1223" s="163"/>
      <c r="D1223" s="163"/>
      <c r="E1223" s="164"/>
      <c r="F1223" s="165"/>
      <c r="G1223" s="166"/>
      <c r="H1223" s="167"/>
      <c r="I1223" s="168"/>
      <c r="J1223" s="168"/>
      <c r="K1223" s="146"/>
      <c r="L1223" s="147"/>
      <c r="M1223" s="148"/>
      <c r="N1223" s="149"/>
      <c r="O1223" s="142"/>
      <c r="P1223" s="142"/>
      <c r="Q1223" s="142"/>
      <c r="R1223" s="142"/>
      <c r="S1223" s="142"/>
      <c r="T1223" s="143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R1223" s="144"/>
      <c r="AT1223" s="144"/>
      <c r="AU1223" s="144"/>
      <c r="AY1223" s="14"/>
      <c r="BE1223" s="145"/>
      <c r="BF1223" s="145"/>
      <c r="BG1223" s="145"/>
      <c r="BH1223" s="145"/>
      <c r="BI1223" s="145"/>
      <c r="BJ1223" s="14"/>
      <c r="BK1223" s="145"/>
      <c r="BL1223" s="14"/>
      <c r="BM1223" s="144"/>
    </row>
    <row r="1224" spans="1:65" s="2" customFormat="1" ht="38" hidden="1" customHeight="1">
      <c r="A1224" s="26"/>
      <c r="B1224" s="156"/>
      <c r="C1224" s="163"/>
      <c r="D1224" s="163"/>
      <c r="E1224" s="164"/>
      <c r="F1224" s="165"/>
      <c r="G1224" s="166"/>
      <c r="H1224" s="167"/>
      <c r="I1224" s="168"/>
      <c r="J1224" s="168"/>
      <c r="K1224" s="146"/>
      <c r="L1224" s="147"/>
      <c r="M1224" s="148"/>
      <c r="N1224" s="149"/>
      <c r="O1224" s="142"/>
      <c r="P1224" s="142"/>
      <c r="Q1224" s="142"/>
      <c r="R1224" s="142"/>
      <c r="S1224" s="142"/>
      <c r="T1224" s="143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  <c r="AR1224" s="144"/>
      <c r="AT1224" s="144"/>
      <c r="AU1224" s="144"/>
      <c r="AY1224" s="14"/>
      <c r="BE1224" s="145"/>
      <c r="BF1224" s="145"/>
      <c r="BG1224" s="145"/>
      <c r="BH1224" s="145"/>
      <c r="BI1224" s="145"/>
      <c r="BJ1224" s="14"/>
      <c r="BK1224" s="145"/>
      <c r="BL1224" s="14"/>
      <c r="BM1224" s="144"/>
    </row>
    <row r="1225" spans="1:65" s="2" customFormat="1" ht="33" hidden="1" customHeight="1">
      <c r="A1225" s="26"/>
      <c r="B1225" s="156"/>
      <c r="C1225" s="163"/>
      <c r="D1225" s="163"/>
      <c r="E1225" s="164"/>
      <c r="F1225" s="165"/>
      <c r="G1225" s="166"/>
      <c r="H1225" s="167"/>
      <c r="I1225" s="168"/>
      <c r="J1225" s="168"/>
      <c r="K1225" s="146"/>
      <c r="L1225" s="147"/>
      <c r="M1225" s="148"/>
      <c r="N1225" s="149"/>
      <c r="O1225" s="142"/>
      <c r="P1225" s="142"/>
      <c r="Q1225" s="142"/>
      <c r="R1225" s="142"/>
      <c r="S1225" s="142"/>
      <c r="T1225" s="143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R1225" s="144"/>
      <c r="AT1225" s="144"/>
      <c r="AU1225" s="144"/>
      <c r="AY1225" s="14"/>
      <c r="BE1225" s="145"/>
      <c r="BF1225" s="145"/>
      <c r="BG1225" s="145"/>
      <c r="BH1225" s="145"/>
      <c r="BI1225" s="145"/>
      <c r="BJ1225" s="14"/>
      <c r="BK1225" s="145"/>
      <c r="BL1225" s="14"/>
      <c r="BM1225" s="144"/>
    </row>
    <row r="1226" spans="1:65" s="2" customFormat="1" ht="24.25" hidden="1" customHeight="1">
      <c r="A1226" s="26"/>
      <c r="B1226" s="156"/>
      <c r="C1226" s="163"/>
      <c r="D1226" s="163"/>
      <c r="E1226" s="164"/>
      <c r="F1226" s="165"/>
      <c r="G1226" s="166"/>
      <c r="H1226" s="167"/>
      <c r="I1226" s="168"/>
      <c r="J1226" s="168"/>
      <c r="K1226" s="146"/>
      <c r="L1226" s="147"/>
      <c r="M1226" s="148"/>
      <c r="N1226" s="149"/>
      <c r="O1226" s="142"/>
      <c r="P1226" s="142"/>
      <c r="Q1226" s="142"/>
      <c r="R1226" s="142"/>
      <c r="S1226" s="142"/>
      <c r="T1226" s="143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R1226" s="144"/>
      <c r="AT1226" s="144"/>
      <c r="AU1226" s="144"/>
      <c r="AY1226" s="14"/>
      <c r="BE1226" s="145"/>
      <c r="BF1226" s="145"/>
      <c r="BG1226" s="145"/>
      <c r="BH1226" s="145"/>
      <c r="BI1226" s="145"/>
      <c r="BJ1226" s="14"/>
      <c r="BK1226" s="145"/>
      <c r="BL1226" s="14"/>
      <c r="BM1226" s="144"/>
    </row>
    <row r="1227" spans="1:65" s="2" customFormat="1" ht="24.25" hidden="1" customHeight="1">
      <c r="A1227" s="26"/>
      <c r="B1227" s="156"/>
      <c r="C1227" s="163"/>
      <c r="D1227" s="163"/>
      <c r="E1227" s="164"/>
      <c r="F1227" s="165"/>
      <c r="G1227" s="166"/>
      <c r="H1227" s="167"/>
      <c r="I1227" s="168"/>
      <c r="J1227" s="168"/>
      <c r="K1227" s="146"/>
      <c r="L1227" s="147"/>
      <c r="M1227" s="148"/>
      <c r="N1227" s="149"/>
      <c r="O1227" s="142"/>
      <c r="P1227" s="142"/>
      <c r="Q1227" s="142"/>
      <c r="R1227" s="142"/>
      <c r="S1227" s="142"/>
      <c r="T1227" s="143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R1227" s="144"/>
      <c r="AT1227" s="144"/>
      <c r="AU1227" s="144"/>
      <c r="AY1227" s="14"/>
      <c r="BE1227" s="145"/>
      <c r="BF1227" s="145"/>
      <c r="BG1227" s="145"/>
      <c r="BH1227" s="145"/>
      <c r="BI1227" s="145"/>
      <c r="BJ1227" s="14"/>
      <c r="BK1227" s="145"/>
      <c r="BL1227" s="14"/>
      <c r="BM1227" s="144"/>
    </row>
    <row r="1228" spans="1:65" s="2" customFormat="1" ht="24.25" hidden="1" customHeight="1">
      <c r="A1228" s="26"/>
      <c r="B1228" s="156"/>
      <c r="C1228" s="157"/>
      <c r="D1228" s="157"/>
      <c r="E1228" s="158"/>
      <c r="F1228" s="159"/>
      <c r="G1228" s="160"/>
      <c r="H1228" s="161"/>
      <c r="I1228" s="162"/>
      <c r="J1228" s="162"/>
      <c r="K1228" s="139"/>
      <c r="L1228" s="27"/>
      <c r="M1228" s="140"/>
      <c r="N1228" s="141"/>
      <c r="O1228" s="142"/>
      <c r="P1228" s="142"/>
      <c r="Q1228" s="142"/>
      <c r="R1228" s="142"/>
      <c r="S1228" s="142"/>
      <c r="T1228" s="143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R1228" s="144"/>
      <c r="AT1228" s="144"/>
      <c r="AU1228" s="144"/>
      <c r="AY1228" s="14"/>
      <c r="BE1228" s="145"/>
      <c r="BF1228" s="145"/>
      <c r="BG1228" s="145"/>
      <c r="BH1228" s="145"/>
      <c r="BI1228" s="145"/>
      <c r="BJ1228" s="14"/>
      <c r="BK1228" s="145"/>
      <c r="BL1228" s="14"/>
      <c r="BM1228" s="144"/>
    </row>
    <row r="1229" spans="1:65" s="2" customFormat="1" ht="16.5" hidden="1" customHeight="1">
      <c r="A1229" s="26"/>
      <c r="B1229" s="156"/>
      <c r="C1229" s="163"/>
      <c r="D1229" s="163"/>
      <c r="E1229" s="164"/>
      <c r="F1229" s="165"/>
      <c r="G1229" s="166"/>
      <c r="H1229" s="167"/>
      <c r="I1229" s="168"/>
      <c r="J1229" s="168"/>
      <c r="K1229" s="146"/>
      <c r="L1229" s="147"/>
      <c r="M1229" s="148"/>
      <c r="N1229" s="149"/>
      <c r="O1229" s="142"/>
      <c r="P1229" s="142"/>
      <c r="Q1229" s="142"/>
      <c r="R1229" s="142"/>
      <c r="S1229" s="142"/>
      <c r="T1229" s="143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R1229" s="144"/>
      <c r="AT1229" s="144"/>
      <c r="AU1229" s="144"/>
      <c r="AY1229" s="14"/>
      <c r="BE1229" s="145"/>
      <c r="BF1229" s="145"/>
      <c r="BG1229" s="145"/>
      <c r="BH1229" s="145"/>
      <c r="BI1229" s="145"/>
      <c r="BJ1229" s="14"/>
      <c r="BK1229" s="145"/>
      <c r="BL1229" s="14"/>
      <c r="BM1229" s="144"/>
    </row>
    <row r="1230" spans="1:65" s="2" customFormat="1" ht="24.25" hidden="1" customHeight="1">
      <c r="A1230" s="26"/>
      <c r="B1230" s="156"/>
      <c r="C1230" s="157"/>
      <c r="D1230" s="157"/>
      <c r="E1230" s="158"/>
      <c r="F1230" s="159"/>
      <c r="G1230" s="160"/>
      <c r="H1230" s="161"/>
      <c r="I1230" s="162"/>
      <c r="J1230" s="162"/>
      <c r="K1230" s="139"/>
      <c r="L1230" s="27"/>
      <c r="M1230" s="140"/>
      <c r="N1230" s="141"/>
      <c r="O1230" s="142"/>
      <c r="P1230" s="142"/>
      <c r="Q1230" s="142"/>
      <c r="R1230" s="142"/>
      <c r="S1230" s="142"/>
      <c r="T1230" s="143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  <c r="AR1230" s="144"/>
      <c r="AT1230" s="144"/>
      <c r="AU1230" s="144"/>
      <c r="AY1230" s="14"/>
      <c r="BE1230" s="145"/>
      <c r="BF1230" s="145"/>
      <c r="BG1230" s="145"/>
      <c r="BH1230" s="145"/>
      <c r="BI1230" s="145"/>
      <c r="BJ1230" s="14"/>
      <c r="BK1230" s="145"/>
      <c r="BL1230" s="14"/>
      <c r="BM1230" s="144"/>
    </row>
    <row r="1231" spans="1:65" s="2" customFormat="1" ht="16.5" hidden="1" customHeight="1">
      <c r="A1231" s="26"/>
      <c r="B1231" s="156"/>
      <c r="C1231" s="163"/>
      <c r="D1231" s="163"/>
      <c r="E1231" s="164"/>
      <c r="F1231" s="165"/>
      <c r="G1231" s="166"/>
      <c r="H1231" s="167"/>
      <c r="I1231" s="168"/>
      <c r="J1231" s="168"/>
      <c r="K1231" s="146"/>
      <c r="L1231" s="147"/>
      <c r="M1231" s="148"/>
      <c r="N1231" s="149"/>
      <c r="O1231" s="142"/>
      <c r="P1231" s="142"/>
      <c r="Q1231" s="142"/>
      <c r="R1231" s="142"/>
      <c r="S1231" s="142"/>
      <c r="T1231" s="143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R1231" s="144"/>
      <c r="AT1231" s="144"/>
      <c r="AU1231" s="144"/>
      <c r="AY1231" s="14"/>
      <c r="BE1231" s="145"/>
      <c r="BF1231" s="145"/>
      <c r="BG1231" s="145"/>
      <c r="BH1231" s="145"/>
      <c r="BI1231" s="145"/>
      <c r="BJ1231" s="14"/>
      <c r="BK1231" s="145"/>
      <c r="BL1231" s="14"/>
      <c r="BM1231" s="144"/>
    </row>
    <row r="1232" spans="1:65" s="2" customFormat="1" ht="33" hidden="1" customHeight="1">
      <c r="A1232" s="26"/>
      <c r="B1232" s="156"/>
      <c r="C1232" s="157"/>
      <c r="D1232" s="157"/>
      <c r="E1232" s="158"/>
      <c r="F1232" s="159"/>
      <c r="G1232" s="160"/>
      <c r="H1232" s="161"/>
      <c r="I1232" s="162"/>
      <c r="J1232" s="162"/>
      <c r="K1232" s="139"/>
      <c r="L1232" s="27"/>
      <c r="M1232" s="140"/>
      <c r="N1232" s="141"/>
      <c r="O1232" s="142"/>
      <c r="P1232" s="142"/>
      <c r="Q1232" s="142"/>
      <c r="R1232" s="142"/>
      <c r="S1232" s="142"/>
      <c r="T1232" s="143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R1232" s="144"/>
      <c r="AT1232" s="144"/>
      <c r="AU1232" s="144"/>
      <c r="AY1232" s="14"/>
      <c r="BE1232" s="145"/>
      <c r="BF1232" s="145"/>
      <c r="BG1232" s="145"/>
      <c r="BH1232" s="145"/>
      <c r="BI1232" s="145"/>
      <c r="BJ1232" s="14"/>
      <c r="BK1232" s="145"/>
      <c r="BL1232" s="14"/>
      <c r="BM1232" s="144"/>
    </row>
    <row r="1233" spans="1:65" s="2" customFormat="1" ht="24.25" hidden="1" customHeight="1">
      <c r="A1233" s="26"/>
      <c r="B1233" s="156"/>
      <c r="C1233" s="157"/>
      <c r="D1233" s="157"/>
      <c r="E1233" s="158"/>
      <c r="F1233" s="159"/>
      <c r="G1233" s="160"/>
      <c r="H1233" s="161"/>
      <c r="I1233" s="162"/>
      <c r="J1233" s="162"/>
      <c r="K1233" s="139"/>
      <c r="L1233" s="27"/>
      <c r="M1233" s="140"/>
      <c r="N1233" s="141"/>
      <c r="O1233" s="142"/>
      <c r="P1233" s="142"/>
      <c r="Q1233" s="142"/>
      <c r="R1233" s="142"/>
      <c r="S1233" s="142"/>
      <c r="T1233" s="143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R1233" s="144"/>
      <c r="AT1233" s="144"/>
      <c r="AU1233" s="144"/>
      <c r="AY1233" s="14"/>
      <c r="BE1233" s="145"/>
      <c r="BF1233" s="145"/>
      <c r="BG1233" s="145"/>
      <c r="BH1233" s="145"/>
      <c r="BI1233" s="145"/>
      <c r="BJ1233" s="14"/>
      <c r="BK1233" s="145"/>
      <c r="BL1233" s="14"/>
      <c r="BM1233" s="144"/>
    </row>
    <row r="1234" spans="1:65" s="12" customFormat="1" ht="23" hidden="1" customHeight="1">
      <c r="B1234" s="169"/>
      <c r="C1234" s="170"/>
      <c r="D1234" s="171"/>
      <c r="E1234" s="172"/>
      <c r="F1234" s="172"/>
      <c r="G1234" s="170"/>
      <c r="H1234" s="170"/>
      <c r="I1234" s="170"/>
      <c r="J1234" s="173"/>
      <c r="L1234" s="127"/>
      <c r="M1234" s="131"/>
      <c r="N1234" s="132"/>
      <c r="O1234" s="132"/>
      <c r="P1234" s="133"/>
      <c r="Q1234" s="132"/>
      <c r="R1234" s="133"/>
      <c r="S1234" s="132"/>
      <c r="T1234" s="134"/>
      <c r="AR1234" s="128"/>
      <c r="AT1234" s="135"/>
      <c r="AU1234" s="135"/>
      <c r="AY1234" s="128"/>
      <c r="BK1234" s="136"/>
    </row>
    <row r="1235" spans="1:65" s="2" customFormat="1" ht="21.75" hidden="1" customHeight="1">
      <c r="A1235" s="26"/>
      <c r="B1235" s="156"/>
      <c r="C1235" s="163"/>
      <c r="D1235" s="163"/>
      <c r="E1235" s="164"/>
      <c r="F1235" s="165"/>
      <c r="G1235" s="166"/>
      <c r="H1235" s="167"/>
      <c r="I1235" s="168"/>
      <c r="J1235" s="168"/>
      <c r="K1235" s="146"/>
      <c r="L1235" s="147"/>
      <c r="M1235" s="148"/>
      <c r="N1235" s="149"/>
      <c r="O1235" s="142"/>
      <c r="P1235" s="142"/>
      <c r="Q1235" s="142"/>
      <c r="R1235" s="142"/>
      <c r="S1235" s="142"/>
      <c r="T1235" s="143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R1235" s="144"/>
      <c r="AT1235" s="144"/>
      <c r="AU1235" s="144"/>
      <c r="AY1235" s="14"/>
      <c r="BE1235" s="145"/>
      <c r="BF1235" s="145"/>
      <c r="BG1235" s="145"/>
      <c r="BH1235" s="145"/>
      <c r="BI1235" s="145"/>
      <c r="BJ1235" s="14"/>
      <c r="BK1235" s="145"/>
      <c r="BL1235" s="14"/>
      <c r="BM1235" s="144"/>
    </row>
    <row r="1236" spans="1:65" s="2" customFormat="1" ht="16.5" hidden="1" customHeight="1">
      <c r="A1236" s="26"/>
      <c r="B1236" s="156"/>
      <c r="C1236" s="163"/>
      <c r="D1236" s="163"/>
      <c r="E1236" s="164"/>
      <c r="F1236" s="165"/>
      <c r="G1236" s="166"/>
      <c r="H1236" s="167"/>
      <c r="I1236" s="168"/>
      <c r="J1236" s="168"/>
      <c r="K1236" s="146"/>
      <c r="L1236" s="147"/>
      <c r="M1236" s="148"/>
      <c r="N1236" s="149"/>
      <c r="O1236" s="142"/>
      <c r="P1236" s="142"/>
      <c r="Q1236" s="142"/>
      <c r="R1236" s="142"/>
      <c r="S1236" s="142"/>
      <c r="T1236" s="143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R1236" s="144"/>
      <c r="AT1236" s="144"/>
      <c r="AU1236" s="144"/>
      <c r="AY1236" s="14"/>
      <c r="BE1236" s="145"/>
      <c r="BF1236" s="145"/>
      <c r="BG1236" s="145"/>
      <c r="BH1236" s="145"/>
      <c r="BI1236" s="145"/>
      <c r="BJ1236" s="14"/>
      <c r="BK1236" s="145"/>
      <c r="BL1236" s="14"/>
      <c r="BM1236" s="144"/>
    </row>
    <row r="1237" spans="1:65" s="2" customFormat="1" ht="24.25" hidden="1" customHeight="1">
      <c r="A1237" s="26"/>
      <c r="B1237" s="156"/>
      <c r="C1237" s="157"/>
      <c r="D1237" s="157"/>
      <c r="E1237" s="158"/>
      <c r="F1237" s="159"/>
      <c r="G1237" s="160"/>
      <c r="H1237" s="161"/>
      <c r="I1237" s="162"/>
      <c r="J1237" s="162"/>
      <c r="K1237" s="139"/>
      <c r="L1237" s="27"/>
      <c r="M1237" s="140"/>
      <c r="N1237" s="141"/>
      <c r="O1237" s="142"/>
      <c r="P1237" s="142"/>
      <c r="Q1237" s="142"/>
      <c r="R1237" s="142"/>
      <c r="S1237" s="142"/>
      <c r="T1237" s="143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R1237" s="144"/>
      <c r="AT1237" s="144"/>
      <c r="AU1237" s="144"/>
      <c r="AY1237" s="14"/>
      <c r="BE1237" s="145"/>
      <c r="BF1237" s="145"/>
      <c r="BG1237" s="145"/>
      <c r="BH1237" s="145"/>
      <c r="BI1237" s="145"/>
      <c r="BJ1237" s="14"/>
      <c r="BK1237" s="145"/>
      <c r="BL1237" s="14"/>
      <c r="BM1237" s="144"/>
    </row>
    <row r="1238" spans="1:65" s="12" customFormat="1" ht="23" hidden="1" customHeight="1">
      <c r="B1238" s="169"/>
      <c r="C1238" s="170"/>
      <c r="D1238" s="171"/>
      <c r="E1238" s="172"/>
      <c r="F1238" s="172"/>
      <c r="G1238" s="170"/>
      <c r="H1238" s="170"/>
      <c r="I1238" s="170"/>
      <c r="J1238" s="173"/>
      <c r="L1238" s="127"/>
      <c r="M1238" s="131"/>
      <c r="N1238" s="132"/>
      <c r="O1238" s="132"/>
      <c r="P1238" s="133"/>
      <c r="Q1238" s="132"/>
      <c r="R1238" s="133"/>
      <c r="S1238" s="132"/>
      <c r="T1238" s="134"/>
      <c r="AR1238" s="128"/>
      <c r="AT1238" s="135"/>
      <c r="AU1238" s="135"/>
      <c r="AY1238" s="128"/>
      <c r="BK1238" s="136"/>
    </row>
    <row r="1239" spans="1:65" s="2" customFormat="1" ht="33" hidden="1" customHeight="1">
      <c r="A1239" s="26"/>
      <c r="B1239" s="156"/>
      <c r="C1239" s="157"/>
      <c r="D1239" s="157"/>
      <c r="E1239" s="158"/>
      <c r="F1239" s="159"/>
      <c r="G1239" s="160"/>
      <c r="H1239" s="161"/>
      <c r="I1239" s="162"/>
      <c r="J1239" s="162"/>
      <c r="K1239" s="139"/>
      <c r="L1239" s="27"/>
      <c r="M1239" s="140"/>
      <c r="N1239" s="141"/>
      <c r="O1239" s="142"/>
      <c r="P1239" s="142"/>
      <c r="Q1239" s="142"/>
      <c r="R1239" s="142"/>
      <c r="S1239" s="142"/>
      <c r="T1239" s="143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R1239" s="144"/>
      <c r="AT1239" s="144"/>
      <c r="AU1239" s="144"/>
      <c r="AY1239" s="14"/>
      <c r="BE1239" s="145"/>
      <c r="BF1239" s="145"/>
      <c r="BG1239" s="145"/>
      <c r="BH1239" s="145"/>
      <c r="BI1239" s="145"/>
      <c r="BJ1239" s="14"/>
      <c r="BK1239" s="145"/>
      <c r="BL1239" s="14"/>
      <c r="BM1239" s="144"/>
    </row>
    <row r="1240" spans="1:65" s="2" customFormat="1" ht="24.25" hidden="1" customHeight="1">
      <c r="A1240" s="26"/>
      <c r="B1240" s="156"/>
      <c r="C1240" s="157"/>
      <c r="D1240" s="157"/>
      <c r="E1240" s="158"/>
      <c r="F1240" s="159"/>
      <c r="G1240" s="160"/>
      <c r="H1240" s="161"/>
      <c r="I1240" s="162"/>
      <c r="J1240" s="162"/>
      <c r="K1240" s="139"/>
      <c r="L1240" s="27"/>
      <c r="M1240" s="140"/>
      <c r="N1240" s="141"/>
      <c r="O1240" s="142"/>
      <c r="P1240" s="142"/>
      <c r="Q1240" s="142"/>
      <c r="R1240" s="142"/>
      <c r="S1240" s="142"/>
      <c r="T1240" s="143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R1240" s="144"/>
      <c r="AT1240" s="144"/>
      <c r="AU1240" s="144"/>
      <c r="AY1240" s="14"/>
      <c r="BE1240" s="145"/>
      <c r="BF1240" s="145"/>
      <c r="BG1240" s="145"/>
      <c r="BH1240" s="145"/>
      <c r="BI1240" s="145"/>
      <c r="BJ1240" s="14"/>
      <c r="BK1240" s="145"/>
      <c r="BL1240" s="14"/>
      <c r="BM1240" s="144"/>
    </row>
    <row r="1241" spans="1:65" s="2" customFormat="1" ht="33" hidden="1" customHeight="1">
      <c r="A1241" s="26"/>
      <c r="B1241" s="156"/>
      <c r="C1241" s="157"/>
      <c r="D1241" s="157"/>
      <c r="E1241" s="158"/>
      <c r="F1241" s="159"/>
      <c r="G1241" s="160"/>
      <c r="H1241" s="161"/>
      <c r="I1241" s="162"/>
      <c r="J1241" s="162"/>
      <c r="K1241" s="139"/>
      <c r="L1241" s="27"/>
      <c r="M1241" s="140"/>
      <c r="N1241" s="141"/>
      <c r="O1241" s="142"/>
      <c r="P1241" s="142"/>
      <c r="Q1241" s="142"/>
      <c r="R1241" s="142"/>
      <c r="S1241" s="142"/>
      <c r="T1241" s="143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R1241" s="144"/>
      <c r="AT1241" s="144"/>
      <c r="AU1241" s="144"/>
      <c r="AY1241" s="14"/>
      <c r="BE1241" s="145"/>
      <c r="BF1241" s="145"/>
      <c r="BG1241" s="145"/>
      <c r="BH1241" s="145"/>
      <c r="BI1241" s="145"/>
      <c r="BJ1241" s="14"/>
      <c r="BK1241" s="145"/>
      <c r="BL1241" s="14"/>
      <c r="BM1241" s="144"/>
    </row>
    <row r="1242" spans="1:65" s="12" customFormat="1" ht="23" hidden="1" customHeight="1">
      <c r="B1242" s="169"/>
      <c r="C1242" s="170"/>
      <c r="D1242" s="171"/>
      <c r="E1242" s="172"/>
      <c r="F1242" s="172"/>
      <c r="G1242" s="170"/>
      <c r="H1242" s="170"/>
      <c r="I1242" s="170"/>
      <c r="J1242" s="173"/>
      <c r="L1242" s="127"/>
      <c r="M1242" s="131"/>
      <c r="N1242" s="132"/>
      <c r="O1242" s="132"/>
      <c r="P1242" s="133"/>
      <c r="Q1242" s="132"/>
      <c r="R1242" s="133"/>
      <c r="S1242" s="132"/>
      <c r="T1242" s="134"/>
      <c r="AR1242" s="128"/>
      <c r="AT1242" s="135"/>
      <c r="AU1242" s="135"/>
      <c r="AY1242" s="128"/>
      <c r="BK1242" s="136"/>
    </row>
    <row r="1243" spans="1:65" s="2" customFormat="1" ht="21.75" hidden="1" customHeight="1">
      <c r="A1243" s="26"/>
      <c r="B1243" s="156"/>
      <c r="C1243" s="157"/>
      <c r="D1243" s="157"/>
      <c r="E1243" s="158"/>
      <c r="F1243" s="159"/>
      <c r="G1243" s="160"/>
      <c r="H1243" s="161"/>
      <c r="I1243" s="162"/>
      <c r="J1243" s="162"/>
      <c r="K1243" s="139"/>
      <c r="L1243" s="27"/>
      <c r="M1243" s="140"/>
      <c r="N1243" s="141"/>
      <c r="O1243" s="142"/>
      <c r="P1243" s="142"/>
      <c r="Q1243" s="142"/>
      <c r="R1243" s="142"/>
      <c r="S1243" s="142"/>
      <c r="T1243" s="143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  <c r="AR1243" s="144"/>
      <c r="AT1243" s="144"/>
      <c r="AU1243" s="144"/>
      <c r="AY1243" s="14"/>
      <c r="BE1243" s="145"/>
      <c r="BF1243" s="145"/>
      <c r="BG1243" s="145"/>
      <c r="BH1243" s="145"/>
      <c r="BI1243" s="145"/>
      <c r="BJ1243" s="14"/>
      <c r="BK1243" s="145"/>
      <c r="BL1243" s="14"/>
      <c r="BM1243" s="144"/>
    </row>
    <row r="1244" spans="1:65" s="2" customFormat="1" ht="24.25" hidden="1" customHeight="1">
      <c r="A1244" s="26"/>
      <c r="B1244" s="156"/>
      <c r="C1244" s="157"/>
      <c r="D1244" s="157"/>
      <c r="E1244" s="158"/>
      <c r="F1244" s="159"/>
      <c r="G1244" s="160"/>
      <c r="H1244" s="161"/>
      <c r="I1244" s="162"/>
      <c r="J1244" s="162"/>
      <c r="K1244" s="139"/>
      <c r="L1244" s="27"/>
      <c r="M1244" s="140"/>
      <c r="N1244" s="141"/>
      <c r="O1244" s="142"/>
      <c r="P1244" s="142"/>
      <c r="Q1244" s="142"/>
      <c r="R1244" s="142"/>
      <c r="S1244" s="142"/>
      <c r="T1244" s="143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R1244" s="144"/>
      <c r="AT1244" s="144"/>
      <c r="AU1244" s="144"/>
      <c r="AY1244" s="14"/>
      <c r="BE1244" s="145"/>
      <c r="BF1244" s="145"/>
      <c r="BG1244" s="145"/>
      <c r="BH1244" s="145"/>
      <c r="BI1244" s="145"/>
      <c r="BJ1244" s="14"/>
      <c r="BK1244" s="145"/>
      <c r="BL1244" s="14"/>
      <c r="BM1244" s="144"/>
    </row>
    <row r="1245" spans="1:65" s="2" customFormat="1" ht="33" hidden="1" customHeight="1">
      <c r="A1245" s="26"/>
      <c r="B1245" s="156"/>
      <c r="C1245" s="157"/>
      <c r="D1245" s="157"/>
      <c r="E1245" s="158"/>
      <c r="F1245" s="159"/>
      <c r="G1245" s="160"/>
      <c r="H1245" s="161"/>
      <c r="I1245" s="162"/>
      <c r="J1245" s="162"/>
      <c r="K1245" s="139"/>
      <c r="L1245" s="27"/>
      <c r="M1245" s="140"/>
      <c r="N1245" s="141"/>
      <c r="O1245" s="142"/>
      <c r="P1245" s="142"/>
      <c r="Q1245" s="142"/>
      <c r="R1245" s="142"/>
      <c r="S1245" s="142"/>
      <c r="T1245" s="143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R1245" s="144"/>
      <c r="AT1245" s="144"/>
      <c r="AU1245" s="144"/>
      <c r="AY1245" s="14"/>
      <c r="BE1245" s="145"/>
      <c r="BF1245" s="145"/>
      <c r="BG1245" s="145"/>
      <c r="BH1245" s="145"/>
      <c r="BI1245" s="145"/>
      <c r="BJ1245" s="14"/>
      <c r="BK1245" s="145"/>
      <c r="BL1245" s="14"/>
      <c r="BM1245" s="144"/>
    </row>
    <row r="1246" spans="1:65" s="12" customFormat="1" ht="23" hidden="1" customHeight="1">
      <c r="B1246" s="169"/>
      <c r="C1246" s="170"/>
      <c r="D1246" s="171"/>
      <c r="E1246" s="172"/>
      <c r="F1246" s="172"/>
      <c r="G1246" s="170"/>
      <c r="H1246" s="170"/>
      <c r="I1246" s="170"/>
      <c r="J1246" s="173"/>
      <c r="L1246" s="127"/>
      <c r="M1246" s="131"/>
      <c r="N1246" s="132"/>
      <c r="O1246" s="132"/>
      <c r="P1246" s="133"/>
      <c r="Q1246" s="132"/>
      <c r="R1246" s="133"/>
      <c r="S1246" s="132"/>
      <c r="T1246" s="134"/>
      <c r="AR1246" s="128"/>
      <c r="AT1246" s="135"/>
      <c r="AU1246" s="135"/>
      <c r="AY1246" s="128"/>
      <c r="BK1246" s="136"/>
    </row>
    <row r="1247" spans="1:65" s="2" customFormat="1" ht="16.5" hidden="1" customHeight="1">
      <c r="A1247" s="26"/>
      <c r="B1247" s="156"/>
      <c r="C1247" s="163"/>
      <c r="D1247" s="163"/>
      <c r="E1247" s="164"/>
      <c r="F1247" s="165"/>
      <c r="G1247" s="166"/>
      <c r="H1247" s="167"/>
      <c r="I1247" s="168"/>
      <c r="J1247" s="168"/>
      <c r="K1247" s="146"/>
      <c r="L1247" s="147"/>
      <c r="M1247" s="148"/>
      <c r="N1247" s="149"/>
      <c r="O1247" s="142"/>
      <c r="P1247" s="142"/>
      <c r="Q1247" s="142"/>
      <c r="R1247" s="142"/>
      <c r="S1247" s="142"/>
      <c r="T1247" s="143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R1247" s="144"/>
      <c r="AT1247" s="144"/>
      <c r="AU1247" s="144"/>
      <c r="AY1247" s="14"/>
      <c r="BE1247" s="145"/>
      <c r="BF1247" s="145"/>
      <c r="BG1247" s="145"/>
      <c r="BH1247" s="145"/>
      <c r="BI1247" s="145"/>
      <c r="BJ1247" s="14"/>
      <c r="BK1247" s="145"/>
      <c r="BL1247" s="14"/>
      <c r="BM1247" s="144"/>
    </row>
    <row r="1248" spans="1:65" s="2" customFormat="1" ht="21.75" hidden="1" customHeight="1">
      <c r="A1248" s="26"/>
      <c r="B1248" s="156"/>
      <c r="C1248" s="163"/>
      <c r="D1248" s="163"/>
      <c r="E1248" s="164"/>
      <c r="F1248" s="165"/>
      <c r="G1248" s="166"/>
      <c r="H1248" s="167"/>
      <c r="I1248" s="168"/>
      <c r="J1248" s="168"/>
      <c r="K1248" s="146"/>
      <c r="L1248" s="147"/>
      <c r="M1248" s="148"/>
      <c r="N1248" s="149"/>
      <c r="O1248" s="142"/>
      <c r="P1248" s="142"/>
      <c r="Q1248" s="142"/>
      <c r="R1248" s="142"/>
      <c r="S1248" s="142"/>
      <c r="T1248" s="143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R1248" s="144"/>
      <c r="AT1248" s="144"/>
      <c r="AU1248" s="144"/>
      <c r="AY1248" s="14"/>
      <c r="BE1248" s="145"/>
      <c r="BF1248" s="145"/>
      <c r="BG1248" s="145"/>
      <c r="BH1248" s="145"/>
      <c r="BI1248" s="145"/>
      <c r="BJ1248" s="14"/>
      <c r="BK1248" s="145"/>
      <c r="BL1248" s="14"/>
      <c r="BM1248" s="144"/>
    </row>
    <row r="1249" spans="1:65" s="2" customFormat="1" ht="16.5" hidden="1" customHeight="1">
      <c r="A1249" s="26"/>
      <c r="B1249" s="156"/>
      <c r="C1249" s="163"/>
      <c r="D1249" s="163"/>
      <c r="E1249" s="164"/>
      <c r="F1249" s="165"/>
      <c r="G1249" s="166"/>
      <c r="H1249" s="167"/>
      <c r="I1249" s="168"/>
      <c r="J1249" s="168"/>
      <c r="K1249" s="146"/>
      <c r="L1249" s="147"/>
      <c r="M1249" s="148"/>
      <c r="N1249" s="149"/>
      <c r="O1249" s="142"/>
      <c r="P1249" s="142"/>
      <c r="Q1249" s="142"/>
      <c r="R1249" s="142"/>
      <c r="S1249" s="142"/>
      <c r="T1249" s="143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R1249" s="144"/>
      <c r="AT1249" s="144"/>
      <c r="AU1249" s="144"/>
      <c r="AY1249" s="14"/>
      <c r="BE1249" s="145"/>
      <c r="BF1249" s="145"/>
      <c r="BG1249" s="145"/>
      <c r="BH1249" s="145"/>
      <c r="BI1249" s="145"/>
      <c r="BJ1249" s="14"/>
      <c r="BK1249" s="145"/>
      <c r="BL1249" s="14"/>
      <c r="BM1249" s="144"/>
    </row>
    <row r="1250" spans="1:65" s="2" customFormat="1" ht="16.5" hidden="1" customHeight="1">
      <c r="A1250" s="26"/>
      <c r="B1250" s="156"/>
      <c r="C1250" s="163"/>
      <c r="D1250" s="163"/>
      <c r="E1250" s="164"/>
      <c r="F1250" s="165"/>
      <c r="G1250" s="166"/>
      <c r="H1250" s="167"/>
      <c r="I1250" s="168"/>
      <c r="J1250" s="168"/>
      <c r="K1250" s="146"/>
      <c r="L1250" s="147"/>
      <c r="M1250" s="148"/>
      <c r="N1250" s="149"/>
      <c r="O1250" s="142"/>
      <c r="P1250" s="142"/>
      <c r="Q1250" s="142"/>
      <c r="R1250" s="142"/>
      <c r="S1250" s="142"/>
      <c r="T1250" s="143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R1250" s="144"/>
      <c r="AT1250" s="144"/>
      <c r="AU1250" s="144"/>
      <c r="AY1250" s="14"/>
      <c r="BE1250" s="145"/>
      <c r="BF1250" s="145"/>
      <c r="BG1250" s="145"/>
      <c r="BH1250" s="145"/>
      <c r="BI1250" s="145"/>
      <c r="BJ1250" s="14"/>
      <c r="BK1250" s="145"/>
      <c r="BL1250" s="14"/>
      <c r="BM1250" s="144"/>
    </row>
    <row r="1251" spans="1:65" s="2" customFormat="1" ht="16.5" hidden="1" customHeight="1">
      <c r="A1251" s="26"/>
      <c r="B1251" s="156"/>
      <c r="C1251" s="163"/>
      <c r="D1251" s="163"/>
      <c r="E1251" s="164"/>
      <c r="F1251" s="165"/>
      <c r="G1251" s="166"/>
      <c r="H1251" s="167"/>
      <c r="I1251" s="168"/>
      <c r="J1251" s="168"/>
      <c r="K1251" s="146"/>
      <c r="L1251" s="147"/>
      <c r="M1251" s="148"/>
      <c r="N1251" s="149"/>
      <c r="O1251" s="142"/>
      <c r="P1251" s="142"/>
      <c r="Q1251" s="142"/>
      <c r="R1251" s="142"/>
      <c r="S1251" s="142"/>
      <c r="T1251" s="143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R1251" s="144"/>
      <c r="AT1251" s="144"/>
      <c r="AU1251" s="144"/>
      <c r="AY1251" s="14"/>
      <c r="BE1251" s="145"/>
      <c r="BF1251" s="145"/>
      <c r="BG1251" s="145"/>
      <c r="BH1251" s="145"/>
      <c r="BI1251" s="145"/>
      <c r="BJ1251" s="14"/>
      <c r="BK1251" s="145"/>
      <c r="BL1251" s="14"/>
      <c r="BM1251" s="144"/>
    </row>
    <row r="1252" spans="1:65" s="2" customFormat="1" ht="16.5" hidden="1" customHeight="1">
      <c r="A1252" s="26"/>
      <c r="B1252" s="156"/>
      <c r="C1252" s="163"/>
      <c r="D1252" s="163"/>
      <c r="E1252" s="164"/>
      <c r="F1252" s="165"/>
      <c r="G1252" s="166"/>
      <c r="H1252" s="167"/>
      <c r="I1252" s="168"/>
      <c r="J1252" s="168"/>
      <c r="K1252" s="146"/>
      <c r="L1252" s="147"/>
      <c r="M1252" s="148"/>
      <c r="N1252" s="149"/>
      <c r="O1252" s="142"/>
      <c r="P1252" s="142"/>
      <c r="Q1252" s="142"/>
      <c r="R1252" s="142"/>
      <c r="S1252" s="142"/>
      <c r="T1252" s="143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R1252" s="144"/>
      <c r="AT1252" s="144"/>
      <c r="AU1252" s="144"/>
      <c r="AY1252" s="14"/>
      <c r="BE1252" s="145"/>
      <c r="BF1252" s="145"/>
      <c r="BG1252" s="145"/>
      <c r="BH1252" s="145"/>
      <c r="BI1252" s="145"/>
      <c r="BJ1252" s="14"/>
      <c r="BK1252" s="145"/>
      <c r="BL1252" s="14"/>
      <c r="BM1252" s="144"/>
    </row>
    <row r="1253" spans="1:65" s="2" customFormat="1" ht="21.75" hidden="1" customHeight="1">
      <c r="A1253" s="26"/>
      <c r="B1253" s="156"/>
      <c r="C1253" s="163"/>
      <c r="D1253" s="163"/>
      <c r="E1253" s="164"/>
      <c r="F1253" s="165"/>
      <c r="G1253" s="166"/>
      <c r="H1253" s="167"/>
      <c r="I1253" s="168"/>
      <c r="J1253" s="168"/>
      <c r="K1253" s="146"/>
      <c r="L1253" s="147"/>
      <c r="M1253" s="148"/>
      <c r="N1253" s="149"/>
      <c r="O1253" s="142"/>
      <c r="P1253" s="142"/>
      <c r="Q1253" s="142"/>
      <c r="R1253" s="142"/>
      <c r="S1253" s="142"/>
      <c r="T1253" s="143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R1253" s="144"/>
      <c r="AT1253" s="144"/>
      <c r="AU1253" s="144"/>
      <c r="AY1253" s="14"/>
      <c r="BE1253" s="145"/>
      <c r="BF1253" s="145"/>
      <c r="BG1253" s="145"/>
      <c r="BH1253" s="145"/>
      <c r="BI1253" s="145"/>
      <c r="BJ1253" s="14"/>
      <c r="BK1253" s="145"/>
      <c r="BL1253" s="14"/>
      <c r="BM1253" s="144"/>
    </row>
    <row r="1254" spans="1:65" s="2" customFormat="1" ht="24.25" hidden="1" customHeight="1">
      <c r="A1254" s="26"/>
      <c r="B1254" s="156"/>
      <c r="C1254" s="163"/>
      <c r="D1254" s="163"/>
      <c r="E1254" s="164"/>
      <c r="F1254" s="165"/>
      <c r="G1254" s="166"/>
      <c r="H1254" s="167"/>
      <c r="I1254" s="168"/>
      <c r="J1254" s="168"/>
      <c r="K1254" s="146"/>
      <c r="L1254" s="147"/>
      <c r="M1254" s="148"/>
      <c r="N1254" s="149"/>
      <c r="O1254" s="142"/>
      <c r="P1254" s="142"/>
      <c r="Q1254" s="142"/>
      <c r="R1254" s="142"/>
      <c r="S1254" s="142"/>
      <c r="T1254" s="143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R1254" s="144"/>
      <c r="AT1254" s="144"/>
      <c r="AU1254" s="144"/>
      <c r="AY1254" s="14"/>
      <c r="BE1254" s="145"/>
      <c r="BF1254" s="145"/>
      <c r="BG1254" s="145"/>
      <c r="BH1254" s="145"/>
      <c r="BI1254" s="145"/>
      <c r="BJ1254" s="14"/>
      <c r="BK1254" s="145"/>
      <c r="BL1254" s="14"/>
      <c r="BM1254" s="144"/>
    </row>
    <row r="1255" spans="1:65" s="2" customFormat="1" ht="21.75" hidden="1" customHeight="1">
      <c r="A1255" s="26"/>
      <c r="B1255" s="156"/>
      <c r="C1255" s="163"/>
      <c r="D1255" s="163"/>
      <c r="E1255" s="164"/>
      <c r="F1255" s="165"/>
      <c r="G1255" s="166"/>
      <c r="H1255" s="167"/>
      <c r="I1255" s="168"/>
      <c r="J1255" s="168"/>
      <c r="K1255" s="146"/>
      <c r="L1255" s="147"/>
      <c r="M1255" s="148"/>
      <c r="N1255" s="149"/>
      <c r="O1255" s="142"/>
      <c r="P1255" s="142"/>
      <c r="Q1255" s="142"/>
      <c r="R1255" s="142"/>
      <c r="S1255" s="142"/>
      <c r="T1255" s="143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R1255" s="144"/>
      <c r="AT1255" s="144"/>
      <c r="AU1255" s="144"/>
      <c r="AY1255" s="14"/>
      <c r="BE1255" s="145"/>
      <c r="BF1255" s="145"/>
      <c r="BG1255" s="145"/>
      <c r="BH1255" s="145"/>
      <c r="BI1255" s="145"/>
      <c r="BJ1255" s="14"/>
      <c r="BK1255" s="145"/>
      <c r="BL1255" s="14"/>
      <c r="BM1255" s="144"/>
    </row>
    <row r="1256" spans="1:65" s="2" customFormat="1" ht="16.5" hidden="1" customHeight="1">
      <c r="A1256" s="26"/>
      <c r="B1256" s="156"/>
      <c r="C1256" s="163"/>
      <c r="D1256" s="163"/>
      <c r="E1256" s="164"/>
      <c r="F1256" s="165"/>
      <c r="G1256" s="166"/>
      <c r="H1256" s="167"/>
      <c r="I1256" s="168"/>
      <c r="J1256" s="168"/>
      <c r="K1256" s="146"/>
      <c r="L1256" s="147"/>
      <c r="M1256" s="148"/>
      <c r="N1256" s="149"/>
      <c r="O1256" s="142"/>
      <c r="P1256" s="142"/>
      <c r="Q1256" s="142"/>
      <c r="R1256" s="142"/>
      <c r="S1256" s="142"/>
      <c r="T1256" s="143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R1256" s="144"/>
      <c r="AT1256" s="144"/>
      <c r="AU1256" s="144"/>
      <c r="AY1256" s="14"/>
      <c r="BE1256" s="145"/>
      <c r="BF1256" s="145"/>
      <c r="BG1256" s="145"/>
      <c r="BH1256" s="145"/>
      <c r="BI1256" s="145"/>
      <c r="BJ1256" s="14"/>
      <c r="BK1256" s="145"/>
      <c r="BL1256" s="14"/>
      <c r="BM1256" s="144"/>
    </row>
    <row r="1257" spans="1:65" s="2" customFormat="1" ht="16.5" hidden="1" customHeight="1">
      <c r="A1257" s="26"/>
      <c r="B1257" s="156"/>
      <c r="C1257" s="163"/>
      <c r="D1257" s="163"/>
      <c r="E1257" s="164"/>
      <c r="F1257" s="165"/>
      <c r="G1257" s="166"/>
      <c r="H1257" s="167"/>
      <c r="I1257" s="168"/>
      <c r="J1257" s="168"/>
      <c r="K1257" s="146"/>
      <c r="L1257" s="147"/>
      <c r="M1257" s="148"/>
      <c r="N1257" s="149"/>
      <c r="O1257" s="142"/>
      <c r="P1257" s="142"/>
      <c r="Q1257" s="142"/>
      <c r="R1257" s="142"/>
      <c r="S1257" s="142"/>
      <c r="T1257" s="143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R1257" s="144"/>
      <c r="AT1257" s="144"/>
      <c r="AU1257" s="144"/>
      <c r="AY1257" s="14"/>
      <c r="BE1257" s="145"/>
      <c r="BF1257" s="145"/>
      <c r="BG1257" s="145"/>
      <c r="BH1257" s="145"/>
      <c r="BI1257" s="145"/>
      <c r="BJ1257" s="14"/>
      <c r="BK1257" s="145"/>
      <c r="BL1257" s="14"/>
      <c r="BM1257" s="144"/>
    </row>
    <row r="1258" spans="1:65" s="2" customFormat="1" ht="16.5" hidden="1" customHeight="1">
      <c r="A1258" s="26"/>
      <c r="B1258" s="156"/>
      <c r="C1258" s="163"/>
      <c r="D1258" s="163"/>
      <c r="E1258" s="164"/>
      <c r="F1258" s="165"/>
      <c r="G1258" s="166"/>
      <c r="H1258" s="167"/>
      <c r="I1258" s="168"/>
      <c r="J1258" s="168"/>
      <c r="K1258" s="146"/>
      <c r="L1258" s="147"/>
      <c r="M1258" s="148"/>
      <c r="N1258" s="149"/>
      <c r="O1258" s="142"/>
      <c r="P1258" s="142"/>
      <c r="Q1258" s="142"/>
      <c r="R1258" s="142"/>
      <c r="S1258" s="142"/>
      <c r="T1258" s="143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  <c r="AR1258" s="144"/>
      <c r="AT1258" s="144"/>
      <c r="AU1258" s="144"/>
      <c r="AY1258" s="14"/>
      <c r="BE1258" s="145"/>
      <c r="BF1258" s="145"/>
      <c r="BG1258" s="145"/>
      <c r="BH1258" s="145"/>
      <c r="BI1258" s="145"/>
      <c r="BJ1258" s="14"/>
      <c r="BK1258" s="145"/>
      <c r="BL1258" s="14"/>
      <c r="BM1258" s="144"/>
    </row>
    <row r="1259" spans="1:65" s="2" customFormat="1" ht="16.5" hidden="1" customHeight="1">
      <c r="A1259" s="26"/>
      <c r="B1259" s="156"/>
      <c r="C1259" s="163"/>
      <c r="D1259" s="163"/>
      <c r="E1259" s="164"/>
      <c r="F1259" s="165"/>
      <c r="G1259" s="166"/>
      <c r="H1259" s="167"/>
      <c r="I1259" s="168"/>
      <c r="J1259" s="168"/>
      <c r="K1259" s="146"/>
      <c r="L1259" s="147"/>
      <c r="M1259" s="148"/>
      <c r="N1259" s="149"/>
      <c r="O1259" s="142"/>
      <c r="P1259" s="142"/>
      <c r="Q1259" s="142"/>
      <c r="R1259" s="142"/>
      <c r="S1259" s="142"/>
      <c r="T1259" s="143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  <c r="AR1259" s="144"/>
      <c r="AT1259" s="144"/>
      <c r="AU1259" s="144"/>
      <c r="AY1259" s="14"/>
      <c r="BE1259" s="145"/>
      <c r="BF1259" s="145"/>
      <c r="BG1259" s="145"/>
      <c r="BH1259" s="145"/>
      <c r="BI1259" s="145"/>
      <c r="BJ1259" s="14"/>
      <c r="BK1259" s="145"/>
      <c r="BL1259" s="14"/>
      <c r="BM1259" s="144"/>
    </row>
    <row r="1260" spans="1:65" s="2" customFormat="1" ht="16.5" hidden="1" customHeight="1">
      <c r="A1260" s="26"/>
      <c r="B1260" s="156"/>
      <c r="C1260" s="163"/>
      <c r="D1260" s="163"/>
      <c r="E1260" s="164"/>
      <c r="F1260" s="165"/>
      <c r="G1260" s="166"/>
      <c r="H1260" s="167"/>
      <c r="I1260" s="168"/>
      <c r="J1260" s="168"/>
      <c r="K1260" s="146"/>
      <c r="L1260" s="147"/>
      <c r="M1260" s="148"/>
      <c r="N1260" s="149"/>
      <c r="O1260" s="142"/>
      <c r="P1260" s="142"/>
      <c r="Q1260" s="142"/>
      <c r="R1260" s="142"/>
      <c r="S1260" s="142"/>
      <c r="T1260" s="143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  <c r="AR1260" s="144"/>
      <c r="AT1260" s="144"/>
      <c r="AU1260" s="144"/>
      <c r="AY1260" s="14"/>
      <c r="BE1260" s="145"/>
      <c r="BF1260" s="145"/>
      <c r="BG1260" s="145"/>
      <c r="BH1260" s="145"/>
      <c r="BI1260" s="145"/>
      <c r="BJ1260" s="14"/>
      <c r="BK1260" s="145"/>
      <c r="BL1260" s="14"/>
      <c r="BM1260" s="144"/>
    </row>
    <row r="1261" spans="1:65" s="12" customFormat="1" ht="23" hidden="1" customHeight="1">
      <c r="B1261" s="169"/>
      <c r="C1261" s="170"/>
      <c r="D1261" s="171"/>
      <c r="E1261" s="172"/>
      <c r="F1261" s="172"/>
      <c r="G1261" s="170"/>
      <c r="H1261" s="170"/>
      <c r="I1261" s="170"/>
      <c r="J1261" s="173"/>
      <c r="L1261" s="127"/>
      <c r="M1261" s="131"/>
      <c r="N1261" s="132"/>
      <c r="O1261" s="132"/>
      <c r="P1261" s="133"/>
      <c r="Q1261" s="132"/>
      <c r="R1261" s="133"/>
      <c r="S1261" s="132"/>
      <c r="T1261" s="134"/>
      <c r="AR1261" s="128"/>
      <c r="AT1261" s="135"/>
      <c r="AU1261" s="135"/>
      <c r="AY1261" s="128"/>
      <c r="BK1261" s="136"/>
    </row>
    <row r="1262" spans="1:65" s="2" customFormat="1" ht="33" hidden="1" customHeight="1">
      <c r="A1262" s="26"/>
      <c r="B1262" s="156"/>
      <c r="C1262" s="157"/>
      <c r="D1262" s="157"/>
      <c r="E1262" s="158"/>
      <c r="F1262" s="159"/>
      <c r="G1262" s="160"/>
      <c r="H1262" s="161"/>
      <c r="I1262" s="162"/>
      <c r="J1262" s="162"/>
      <c r="K1262" s="139"/>
      <c r="L1262" s="27"/>
      <c r="M1262" s="140"/>
      <c r="N1262" s="141"/>
      <c r="O1262" s="142"/>
      <c r="P1262" s="142"/>
      <c r="Q1262" s="142"/>
      <c r="R1262" s="142"/>
      <c r="S1262" s="142"/>
      <c r="T1262" s="143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R1262" s="144"/>
      <c r="AT1262" s="144"/>
      <c r="AU1262" s="144"/>
      <c r="AY1262" s="14"/>
      <c r="BE1262" s="145"/>
      <c r="BF1262" s="145"/>
      <c r="BG1262" s="145"/>
      <c r="BH1262" s="145"/>
      <c r="BI1262" s="145"/>
      <c r="BJ1262" s="14"/>
      <c r="BK1262" s="145"/>
      <c r="BL1262" s="14"/>
      <c r="BM1262" s="144"/>
    </row>
    <row r="1263" spans="1:65" s="2" customFormat="1" ht="24.25" hidden="1" customHeight="1">
      <c r="A1263" s="26"/>
      <c r="B1263" s="156"/>
      <c r="C1263" s="157"/>
      <c r="D1263" s="157"/>
      <c r="E1263" s="158"/>
      <c r="F1263" s="159"/>
      <c r="G1263" s="160"/>
      <c r="H1263" s="161"/>
      <c r="I1263" s="162"/>
      <c r="J1263" s="162"/>
      <c r="K1263" s="139"/>
      <c r="L1263" s="27"/>
      <c r="M1263" s="140"/>
      <c r="N1263" s="141"/>
      <c r="O1263" s="142"/>
      <c r="P1263" s="142"/>
      <c r="Q1263" s="142"/>
      <c r="R1263" s="142"/>
      <c r="S1263" s="142"/>
      <c r="T1263" s="143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R1263" s="144"/>
      <c r="AT1263" s="144"/>
      <c r="AU1263" s="144"/>
      <c r="AY1263" s="14"/>
      <c r="BE1263" s="145"/>
      <c r="BF1263" s="145"/>
      <c r="BG1263" s="145"/>
      <c r="BH1263" s="145"/>
      <c r="BI1263" s="145"/>
      <c r="BJ1263" s="14"/>
      <c r="BK1263" s="145"/>
      <c r="BL1263" s="14"/>
      <c r="BM1263" s="144"/>
    </row>
    <row r="1264" spans="1:65" s="2" customFormat="1" ht="24.25" hidden="1" customHeight="1">
      <c r="A1264" s="26"/>
      <c r="B1264" s="156"/>
      <c r="C1264" s="157"/>
      <c r="D1264" s="157"/>
      <c r="E1264" s="158"/>
      <c r="F1264" s="159"/>
      <c r="G1264" s="160"/>
      <c r="H1264" s="161"/>
      <c r="I1264" s="162"/>
      <c r="J1264" s="162"/>
      <c r="K1264" s="139"/>
      <c r="L1264" s="27"/>
      <c r="M1264" s="140"/>
      <c r="N1264" s="141"/>
      <c r="O1264" s="142"/>
      <c r="P1264" s="142"/>
      <c r="Q1264" s="142"/>
      <c r="R1264" s="142"/>
      <c r="S1264" s="142"/>
      <c r="T1264" s="143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  <c r="AE1264" s="26"/>
      <c r="AR1264" s="144"/>
      <c r="AT1264" s="144"/>
      <c r="AU1264" s="144"/>
      <c r="AY1264" s="14"/>
      <c r="BE1264" s="145"/>
      <c r="BF1264" s="145"/>
      <c r="BG1264" s="145"/>
      <c r="BH1264" s="145"/>
      <c r="BI1264" s="145"/>
      <c r="BJ1264" s="14"/>
      <c r="BK1264" s="145"/>
      <c r="BL1264" s="14"/>
      <c r="BM1264" s="144"/>
    </row>
    <row r="1265" spans="1:65" s="2" customFormat="1" ht="24.25" hidden="1" customHeight="1">
      <c r="A1265" s="26"/>
      <c r="B1265" s="156"/>
      <c r="C1265" s="157"/>
      <c r="D1265" s="157"/>
      <c r="E1265" s="158"/>
      <c r="F1265" s="159"/>
      <c r="G1265" s="160"/>
      <c r="H1265" s="161"/>
      <c r="I1265" s="162"/>
      <c r="J1265" s="162"/>
      <c r="K1265" s="139"/>
      <c r="L1265" s="27"/>
      <c r="M1265" s="140"/>
      <c r="N1265" s="141"/>
      <c r="O1265" s="142"/>
      <c r="P1265" s="142"/>
      <c r="Q1265" s="142"/>
      <c r="R1265" s="142"/>
      <c r="S1265" s="142"/>
      <c r="T1265" s="143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  <c r="AR1265" s="144"/>
      <c r="AT1265" s="144"/>
      <c r="AU1265" s="144"/>
      <c r="AY1265" s="14"/>
      <c r="BE1265" s="145"/>
      <c r="BF1265" s="145"/>
      <c r="BG1265" s="145"/>
      <c r="BH1265" s="145"/>
      <c r="BI1265" s="145"/>
      <c r="BJ1265" s="14"/>
      <c r="BK1265" s="145"/>
      <c r="BL1265" s="14"/>
      <c r="BM1265" s="144"/>
    </row>
    <row r="1266" spans="1:65" s="12" customFormat="1" ht="23" hidden="1" customHeight="1">
      <c r="B1266" s="169"/>
      <c r="C1266" s="170"/>
      <c r="D1266" s="171"/>
      <c r="E1266" s="172"/>
      <c r="F1266" s="172"/>
      <c r="G1266" s="170"/>
      <c r="H1266" s="170"/>
      <c r="I1266" s="170"/>
      <c r="J1266" s="173"/>
      <c r="L1266" s="127"/>
      <c r="M1266" s="131"/>
      <c r="N1266" s="132"/>
      <c r="O1266" s="132"/>
      <c r="P1266" s="133"/>
      <c r="Q1266" s="132"/>
      <c r="R1266" s="133"/>
      <c r="S1266" s="132"/>
      <c r="T1266" s="134"/>
      <c r="AR1266" s="128"/>
      <c r="AT1266" s="135"/>
      <c r="AU1266" s="135"/>
      <c r="AY1266" s="128"/>
      <c r="BK1266" s="136"/>
    </row>
    <row r="1267" spans="1:65" s="12" customFormat="1" ht="23" hidden="1" customHeight="1">
      <c r="B1267" s="169"/>
      <c r="C1267" s="170"/>
      <c r="D1267" s="171"/>
      <c r="E1267" s="172"/>
      <c r="F1267" s="172"/>
      <c r="G1267" s="170"/>
      <c r="H1267" s="170"/>
      <c r="I1267" s="170"/>
      <c r="J1267" s="173"/>
      <c r="L1267" s="127"/>
      <c r="M1267" s="131"/>
      <c r="N1267" s="132"/>
      <c r="O1267" s="132"/>
      <c r="P1267" s="133"/>
      <c r="Q1267" s="132"/>
      <c r="R1267" s="133"/>
      <c r="S1267" s="132"/>
      <c r="T1267" s="134"/>
      <c r="AR1267" s="128"/>
      <c r="AT1267" s="135"/>
      <c r="AU1267" s="135"/>
      <c r="AY1267" s="128"/>
      <c r="BK1267" s="136"/>
    </row>
    <row r="1268" spans="1:65" s="2" customFormat="1" ht="16.5" hidden="1" customHeight="1">
      <c r="A1268" s="26"/>
      <c r="B1268" s="156"/>
      <c r="C1268" s="163"/>
      <c r="D1268" s="163"/>
      <c r="E1268" s="164"/>
      <c r="F1268" s="165"/>
      <c r="G1268" s="166"/>
      <c r="H1268" s="167"/>
      <c r="I1268" s="168"/>
      <c r="J1268" s="168"/>
      <c r="K1268" s="146"/>
      <c r="L1268" s="147"/>
      <c r="M1268" s="148"/>
      <c r="N1268" s="149"/>
      <c r="O1268" s="142"/>
      <c r="P1268" s="142"/>
      <c r="Q1268" s="142"/>
      <c r="R1268" s="142"/>
      <c r="S1268" s="142"/>
      <c r="T1268" s="143"/>
      <c r="U1268" s="26"/>
      <c r="V1268" s="26"/>
      <c r="W1268" s="26"/>
      <c r="X1268" s="26"/>
      <c r="Y1268" s="26"/>
      <c r="Z1268" s="26"/>
      <c r="AA1268" s="26"/>
      <c r="AB1268" s="26"/>
      <c r="AC1268" s="26"/>
      <c r="AD1268" s="26"/>
      <c r="AE1268" s="26"/>
      <c r="AR1268" s="144"/>
      <c r="AT1268" s="144"/>
      <c r="AU1268" s="144"/>
      <c r="AY1268" s="14"/>
      <c r="BE1268" s="145"/>
      <c r="BF1268" s="145"/>
      <c r="BG1268" s="145"/>
      <c r="BH1268" s="145"/>
      <c r="BI1268" s="145"/>
      <c r="BJ1268" s="14"/>
      <c r="BK1268" s="145"/>
      <c r="BL1268" s="14"/>
      <c r="BM1268" s="144"/>
    </row>
    <row r="1269" spans="1:65" s="12" customFormat="1" ht="26" hidden="1" customHeight="1">
      <c r="B1269" s="169"/>
      <c r="C1269" s="170"/>
      <c r="D1269" s="171"/>
      <c r="E1269" s="174"/>
      <c r="F1269" s="174"/>
      <c r="G1269" s="170"/>
      <c r="H1269" s="170"/>
      <c r="I1269" s="170"/>
      <c r="J1269" s="175"/>
      <c r="L1269" s="127"/>
      <c r="M1269" s="131"/>
      <c r="N1269" s="132"/>
      <c r="O1269" s="132"/>
      <c r="P1269" s="133"/>
      <c r="Q1269" s="132"/>
      <c r="R1269" s="133"/>
      <c r="S1269" s="132"/>
      <c r="T1269" s="134"/>
      <c r="AR1269" s="128"/>
      <c r="AT1269" s="135"/>
      <c r="AU1269" s="135"/>
      <c r="AY1269" s="128"/>
      <c r="BK1269" s="136"/>
    </row>
    <row r="1270" spans="1:65" s="12" customFormat="1" ht="23" hidden="1" customHeight="1">
      <c r="B1270" s="169"/>
      <c r="C1270" s="170"/>
      <c r="D1270" s="171"/>
      <c r="E1270" s="172"/>
      <c r="F1270" s="172"/>
      <c r="G1270" s="170"/>
      <c r="H1270" s="170"/>
      <c r="I1270" s="170"/>
      <c r="J1270" s="173"/>
      <c r="L1270" s="127"/>
      <c r="M1270" s="131"/>
      <c r="N1270" s="132"/>
      <c r="O1270" s="132"/>
      <c r="P1270" s="133"/>
      <c r="Q1270" s="132"/>
      <c r="R1270" s="133"/>
      <c r="S1270" s="132"/>
      <c r="T1270" s="134"/>
      <c r="AR1270" s="128"/>
      <c r="AT1270" s="135"/>
      <c r="AU1270" s="135"/>
      <c r="AY1270" s="128"/>
      <c r="BK1270" s="136"/>
    </row>
    <row r="1271" spans="1:65" s="12" customFormat="1" ht="23" hidden="1" customHeight="1">
      <c r="B1271" s="169"/>
      <c r="C1271" s="170"/>
      <c r="D1271" s="171"/>
      <c r="E1271" s="172"/>
      <c r="F1271" s="172"/>
      <c r="G1271" s="170"/>
      <c r="H1271" s="170"/>
      <c r="I1271" s="170"/>
      <c r="J1271" s="173"/>
      <c r="L1271" s="127"/>
      <c r="M1271" s="131"/>
      <c r="N1271" s="132"/>
      <c r="O1271" s="132"/>
      <c r="P1271" s="133"/>
      <c r="Q1271" s="132"/>
      <c r="R1271" s="133"/>
      <c r="S1271" s="132"/>
      <c r="T1271" s="134"/>
      <c r="AR1271" s="128"/>
      <c r="AT1271" s="135"/>
      <c r="AU1271" s="135"/>
      <c r="AY1271" s="128"/>
      <c r="BK1271" s="136"/>
    </row>
    <row r="1272" spans="1:65" s="2" customFormat="1" ht="24.25" hidden="1" customHeight="1">
      <c r="A1272" s="26"/>
      <c r="B1272" s="156"/>
      <c r="C1272" s="157"/>
      <c r="D1272" s="157"/>
      <c r="E1272" s="158"/>
      <c r="F1272" s="159"/>
      <c r="G1272" s="160"/>
      <c r="H1272" s="161"/>
      <c r="I1272" s="162"/>
      <c r="J1272" s="162"/>
      <c r="K1272" s="139"/>
      <c r="L1272" s="27"/>
      <c r="M1272" s="140"/>
      <c r="N1272" s="141"/>
      <c r="O1272" s="142"/>
      <c r="P1272" s="142"/>
      <c r="Q1272" s="142"/>
      <c r="R1272" s="142"/>
      <c r="S1272" s="142"/>
      <c r="T1272" s="143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  <c r="AE1272" s="26"/>
      <c r="AR1272" s="144"/>
      <c r="AT1272" s="144"/>
      <c r="AU1272" s="144"/>
      <c r="AY1272" s="14"/>
      <c r="BE1272" s="145"/>
      <c r="BF1272" s="145"/>
      <c r="BG1272" s="145"/>
      <c r="BH1272" s="145"/>
      <c r="BI1272" s="145"/>
      <c r="BJ1272" s="14"/>
      <c r="BK1272" s="145"/>
      <c r="BL1272" s="14"/>
      <c r="BM1272" s="144"/>
    </row>
    <row r="1273" spans="1:65" s="2" customFormat="1" ht="24.25" hidden="1" customHeight="1">
      <c r="A1273" s="26"/>
      <c r="B1273" s="156"/>
      <c r="C1273" s="157"/>
      <c r="D1273" s="157"/>
      <c r="E1273" s="158"/>
      <c r="F1273" s="159"/>
      <c r="G1273" s="160"/>
      <c r="H1273" s="161"/>
      <c r="I1273" s="162"/>
      <c r="J1273" s="162"/>
      <c r="K1273" s="139"/>
      <c r="L1273" s="27"/>
      <c r="M1273" s="140"/>
      <c r="N1273" s="141"/>
      <c r="O1273" s="142"/>
      <c r="P1273" s="142"/>
      <c r="Q1273" s="142"/>
      <c r="R1273" s="142"/>
      <c r="S1273" s="142"/>
      <c r="T1273" s="143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R1273" s="144"/>
      <c r="AT1273" s="144"/>
      <c r="AU1273" s="144"/>
      <c r="AY1273" s="14"/>
      <c r="BE1273" s="145"/>
      <c r="BF1273" s="145"/>
      <c r="BG1273" s="145"/>
      <c r="BH1273" s="145"/>
      <c r="BI1273" s="145"/>
      <c r="BJ1273" s="14"/>
      <c r="BK1273" s="145"/>
      <c r="BL1273" s="14"/>
      <c r="BM1273" s="144"/>
    </row>
    <row r="1274" spans="1:65" s="2" customFormat="1" ht="24.25" hidden="1" customHeight="1">
      <c r="A1274" s="26"/>
      <c r="B1274" s="156"/>
      <c r="C1274" s="157"/>
      <c r="D1274" s="157"/>
      <c r="E1274" s="158"/>
      <c r="F1274" s="159"/>
      <c r="G1274" s="160"/>
      <c r="H1274" s="161"/>
      <c r="I1274" s="162"/>
      <c r="J1274" s="162"/>
      <c r="K1274" s="139"/>
      <c r="L1274" s="27"/>
      <c r="M1274" s="140"/>
      <c r="N1274" s="141"/>
      <c r="O1274" s="142"/>
      <c r="P1274" s="142"/>
      <c r="Q1274" s="142"/>
      <c r="R1274" s="142"/>
      <c r="S1274" s="142"/>
      <c r="T1274" s="143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  <c r="AR1274" s="144"/>
      <c r="AT1274" s="144"/>
      <c r="AU1274" s="144"/>
      <c r="AY1274" s="14"/>
      <c r="BE1274" s="145"/>
      <c r="BF1274" s="145"/>
      <c r="BG1274" s="145"/>
      <c r="BH1274" s="145"/>
      <c r="BI1274" s="145"/>
      <c r="BJ1274" s="14"/>
      <c r="BK1274" s="145"/>
      <c r="BL1274" s="14"/>
      <c r="BM1274" s="144"/>
    </row>
    <row r="1275" spans="1:65" s="2" customFormat="1" ht="33" hidden="1" customHeight="1">
      <c r="A1275" s="26"/>
      <c r="B1275" s="156"/>
      <c r="C1275" s="157"/>
      <c r="D1275" s="157"/>
      <c r="E1275" s="158"/>
      <c r="F1275" s="159"/>
      <c r="G1275" s="160"/>
      <c r="H1275" s="161"/>
      <c r="I1275" s="162"/>
      <c r="J1275" s="162"/>
      <c r="K1275" s="139"/>
      <c r="L1275" s="27"/>
      <c r="M1275" s="140"/>
      <c r="N1275" s="141"/>
      <c r="O1275" s="142"/>
      <c r="P1275" s="142"/>
      <c r="Q1275" s="142"/>
      <c r="R1275" s="142"/>
      <c r="S1275" s="142"/>
      <c r="T1275" s="143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  <c r="AR1275" s="144"/>
      <c r="AT1275" s="144"/>
      <c r="AU1275" s="144"/>
      <c r="AY1275" s="14"/>
      <c r="BE1275" s="145"/>
      <c r="BF1275" s="145"/>
      <c r="BG1275" s="145"/>
      <c r="BH1275" s="145"/>
      <c r="BI1275" s="145"/>
      <c r="BJ1275" s="14"/>
      <c r="BK1275" s="145"/>
      <c r="BL1275" s="14"/>
      <c r="BM1275" s="144"/>
    </row>
    <row r="1276" spans="1:65" s="2" customFormat="1" ht="33" hidden="1" customHeight="1">
      <c r="A1276" s="26"/>
      <c r="B1276" s="156"/>
      <c r="C1276" s="157"/>
      <c r="D1276" s="157"/>
      <c r="E1276" s="158"/>
      <c r="F1276" s="159"/>
      <c r="G1276" s="160"/>
      <c r="H1276" s="161"/>
      <c r="I1276" s="162"/>
      <c r="J1276" s="162"/>
      <c r="K1276" s="139"/>
      <c r="L1276" s="27"/>
      <c r="M1276" s="140"/>
      <c r="N1276" s="141"/>
      <c r="O1276" s="142"/>
      <c r="P1276" s="142"/>
      <c r="Q1276" s="142"/>
      <c r="R1276" s="142"/>
      <c r="S1276" s="142"/>
      <c r="T1276" s="143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  <c r="AE1276" s="26"/>
      <c r="AR1276" s="144"/>
      <c r="AT1276" s="144"/>
      <c r="AU1276" s="144"/>
      <c r="AY1276" s="14"/>
      <c r="BE1276" s="145"/>
      <c r="BF1276" s="145"/>
      <c r="BG1276" s="145"/>
      <c r="BH1276" s="145"/>
      <c r="BI1276" s="145"/>
      <c r="BJ1276" s="14"/>
      <c r="BK1276" s="145"/>
      <c r="BL1276" s="14"/>
      <c r="BM1276" s="144"/>
    </row>
    <row r="1277" spans="1:65" s="2" customFormat="1" ht="24.25" hidden="1" customHeight="1">
      <c r="A1277" s="26"/>
      <c r="B1277" s="156"/>
      <c r="C1277" s="157"/>
      <c r="D1277" s="157"/>
      <c r="E1277" s="158"/>
      <c r="F1277" s="159"/>
      <c r="G1277" s="160"/>
      <c r="H1277" s="161"/>
      <c r="I1277" s="162"/>
      <c r="J1277" s="162"/>
      <c r="K1277" s="139"/>
      <c r="L1277" s="27"/>
      <c r="M1277" s="140"/>
      <c r="N1277" s="141"/>
      <c r="O1277" s="142"/>
      <c r="P1277" s="142"/>
      <c r="Q1277" s="142"/>
      <c r="R1277" s="142"/>
      <c r="S1277" s="142"/>
      <c r="T1277" s="143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R1277" s="144"/>
      <c r="AT1277" s="144"/>
      <c r="AU1277" s="144"/>
      <c r="AY1277" s="14"/>
      <c r="BE1277" s="145"/>
      <c r="BF1277" s="145"/>
      <c r="BG1277" s="145"/>
      <c r="BH1277" s="145"/>
      <c r="BI1277" s="145"/>
      <c r="BJ1277" s="14"/>
      <c r="BK1277" s="145"/>
      <c r="BL1277" s="14"/>
      <c r="BM1277" s="144"/>
    </row>
    <row r="1278" spans="1:65" s="12" customFormat="1" ht="23" hidden="1" customHeight="1">
      <c r="B1278" s="169"/>
      <c r="C1278" s="170"/>
      <c r="D1278" s="171"/>
      <c r="E1278" s="172"/>
      <c r="F1278" s="172"/>
      <c r="G1278" s="170"/>
      <c r="H1278" s="170"/>
      <c r="I1278" s="170"/>
      <c r="J1278" s="173"/>
      <c r="L1278" s="127"/>
      <c r="M1278" s="131"/>
      <c r="N1278" s="132"/>
      <c r="O1278" s="132"/>
      <c r="P1278" s="133"/>
      <c r="Q1278" s="132"/>
      <c r="R1278" s="133"/>
      <c r="S1278" s="132"/>
      <c r="T1278" s="134"/>
      <c r="AR1278" s="128"/>
      <c r="AT1278" s="135"/>
      <c r="AU1278" s="135"/>
      <c r="AY1278" s="128"/>
      <c r="BK1278" s="136"/>
    </row>
    <row r="1279" spans="1:65" s="2" customFormat="1" ht="24.25" hidden="1" customHeight="1">
      <c r="A1279" s="26"/>
      <c r="B1279" s="156"/>
      <c r="C1279" s="157"/>
      <c r="D1279" s="157"/>
      <c r="E1279" s="158"/>
      <c r="F1279" s="159"/>
      <c r="G1279" s="160"/>
      <c r="H1279" s="161"/>
      <c r="I1279" s="162"/>
      <c r="J1279" s="162"/>
      <c r="K1279" s="139"/>
      <c r="L1279" s="27"/>
      <c r="M1279" s="140"/>
      <c r="N1279" s="141"/>
      <c r="O1279" s="142"/>
      <c r="P1279" s="142"/>
      <c r="Q1279" s="142"/>
      <c r="R1279" s="142"/>
      <c r="S1279" s="142"/>
      <c r="T1279" s="143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R1279" s="144"/>
      <c r="AT1279" s="144"/>
      <c r="AU1279" s="144"/>
      <c r="AY1279" s="14"/>
      <c r="BE1279" s="145"/>
      <c r="BF1279" s="145"/>
      <c r="BG1279" s="145"/>
      <c r="BH1279" s="145"/>
      <c r="BI1279" s="145"/>
      <c r="BJ1279" s="14"/>
      <c r="BK1279" s="145"/>
      <c r="BL1279" s="14"/>
      <c r="BM1279" s="144"/>
    </row>
    <row r="1280" spans="1:65" s="2" customFormat="1" ht="24.25" hidden="1" customHeight="1">
      <c r="A1280" s="26"/>
      <c r="B1280" s="156"/>
      <c r="C1280" s="157"/>
      <c r="D1280" s="157"/>
      <c r="E1280" s="158"/>
      <c r="F1280" s="159"/>
      <c r="G1280" s="160"/>
      <c r="H1280" s="161"/>
      <c r="I1280" s="162"/>
      <c r="J1280" s="162"/>
      <c r="K1280" s="139"/>
      <c r="L1280" s="27"/>
      <c r="M1280" s="140"/>
      <c r="N1280" s="141"/>
      <c r="O1280" s="142"/>
      <c r="P1280" s="142"/>
      <c r="Q1280" s="142"/>
      <c r="R1280" s="142"/>
      <c r="S1280" s="142"/>
      <c r="T1280" s="143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  <c r="AR1280" s="144"/>
      <c r="AT1280" s="144"/>
      <c r="AU1280" s="144"/>
      <c r="AY1280" s="14"/>
      <c r="BE1280" s="145"/>
      <c r="BF1280" s="145"/>
      <c r="BG1280" s="145"/>
      <c r="BH1280" s="145"/>
      <c r="BI1280" s="145"/>
      <c r="BJ1280" s="14"/>
      <c r="BK1280" s="145"/>
      <c r="BL1280" s="14"/>
      <c r="BM1280" s="144"/>
    </row>
    <row r="1281" spans="1:65" s="12" customFormat="1" ht="23" hidden="1" customHeight="1">
      <c r="B1281" s="169"/>
      <c r="C1281" s="170"/>
      <c r="D1281" s="171"/>
      <c r="E1281" s="172"/>
      <c r="F1281" s="172"/>
      <c r="G1281" s="170"/>
      <c r="H1281" s="170"/>
      <c r="I1281" s="170"/>
      <c r="J1281" s="173"/>
      <c r="L1281" s="127"/>
      <c r="M1281" s="131"/>
      <c r="N1281" s="132"/>
      <c r="O1281" s="132"/>
      <c r="P1281" s="133"/>
      <c r="Q1281" s="132"/>
      <c r="R1281" s="133"/>
      <c r="S1281" s="132"/>
      <c r="T1281" s="134"/>
      <c r="AR1281" s="128"/>
      <c r="AT1281" s="135"/>
      <c r="AU1281" s="135"/>
      <c r="AY1281" s="128"/>
      <c r="BK1281" s="136"/>
    </row>
    <row r="1282" spans="1:65" s="2" customFormat="1" ht="24.25" hidden="1" customHeight="1">
      <c r="A1282" s="26"/>
      <c r="B1282" s="156"/>
      <c r="C1282" s="163"/>
      <c r="D1282" s="163"/>
      <c r="E1282" s="164"/>
      <c r="F1282" s="165"/>
      <c r="G1282" s="166"/>
      <c r="H1282" s="167"/>
      <c r="I1282" s="168"/>
      <c r="J1282" s="168"/>
      <c r="K1282" s="146"/>
      <c r="L1282" s="147"/>
      <c r="M1282" s="148"/>
      <c r="N1282" s="149"/>
      <c r="O1282" s="142"/>
      <c r="P1282" s="142"/>
      <c r="Q1282" s="142"/>
      <c r="R1282" s="142"/>
      <c r="S1282" s="142"/>
      <c r="T1282" s="143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  <c r="AR1282" s="144"/>
      <c r="AT1282" s="144"/>
      <c r="AU1282" s="144"/>
      <c r="AY1282" s="14"/>
      <c r="BE1282" s="145"/>
      <c r="BF1282" s="145"/>
      <c r="BG1282" s="145"/>
      <c r="BH1282" s="145"/>
      <c r="BI1282" s="145"/>
      <c r="BJ1282" s="14"/>
      <c r="BK1282" s="145"/>
      <c r="BL1282" s="14"/>
      <c r="BM1282" s="144"/>
    </row>
    <row r="1283" spans="1:65" s="2" customFormat="1" ht="24.25" hidden="1" customHeight="1">
      <c r="A1283" s="26"/>
      <c r="B1283" s="156"/>
      <c r="C1283" s="163"/>
      <c r="D1283" s="163"/>
      <c r="E1283" s="164"/>
      <c r="F1283" s="165"/>
      <c r="G1283" s="166"/>
      <c r="H1283" s="167"/>
      <c r="I1283" s="168"/>
      <c r="J1283" s="168"/>
      <c r="K1283" s="146"/>
      <c r="L1283" s="147"/>
      <c r="M1283" s="148"/>
      <c r="N1283" s="149"/>
      <c r="O1283" s="142"/>
      <c r="P1283" s="142"/>
      <c r="Q1283" s="142"/>
      <c r="R1283" s="142"/>
      <c r="S1283" s="142"/>
      <c r="T1283" s="143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R1283" s="144"/>
      <c r="AT1283" s="144"/>
      <c r="AU1283" s="144"/>
      <c r="AY1283" s="14"/>
      <c r="BE1283" s="145"/>
      <c r="BF1283" s="145"/>
      <c r="BG1283" s="145"/>
      <c r="BH1283" s="145"/>
      <c r="BI1283" s="145"/>
      <c r="BJ1283" s="14"/>
      <c r="BK1283" s="145"/>
      <c r="BL1283" s="14"/>
      <c r="BM1283" s="144"/>
    </row>
    <row r="1284" spans="1:65" s="2" customFormat="1" ht="24.25" hidden="1" customHeight="1">
      <c r="A1284" s="26"/>
      <c r="B1284" s="156"/>
      <c r="C1284" s="163"/>
      <c r="D1284" s="163"/>
      <c r="E1284" s="164"/>
      <c r="F1284" s="165"/>
      <c r="G1284" s="166"/>
      <c r="H1284" s="167"/>
      <c r="I1284" s="168"/>
      <c r="J1284" s="168"/>
      <c r="K1284" s="146"/>
      <c r="L1284" s="147"/>
      <c r="M1284" s="148"/>
      <c r="N1284" s="149"/>
      <c r="O1284" s="142"/>
      <c r="P1284" s="142"/>
      <c r="Q1284" s="142"/>
      <c r="R1284" s="142"/>
      <c r="S1284" s="142"/>
      <c r="T1284" s="143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  <c r="AE1284" s="26"/>
      <c r="AR1284" s="144"/>
      <c r="AT1284" s="144"/>
      <c r="AU1284" s="144"/>
      <c r="AY1284" s="14"/>
      <c r="BE1284" s="145"/>
      <c r="BF1284" s="145"/>
      <c r="BG1284" s="145"/>
      <c r="BH1284" s="145"/>
      <c r="BI1284" s="145"/>
      <c r="BJ1284" s="14"/>
      <c r="BK1284" s="145"/>
      <c r="BL1284" s="14"/>
      <c r="BM1284" s="144"/>
    </row>
    <row r="1285" spans="1:65" s="2" customFormat="1" ht="21.75" hidden="1" customHeight="1">
      <c r="A1285" s="26"/>
      <c r="B1285" s="156"/>
      <c r="C1285" s="163"/>
      <c r="D1285" s="163"/>
      <c r="E1285" s="164"/>
      <c r="F1285" s="165"/>
      <c r="G1285" s="166"/>
      <c r="H1285" s="167"/>
      <c r="I1285" s="168"/>
      <c r="J1285" s="168"/>
      <c r="K1285" s="146"/>
      <c r="L1285" s="147"/>
      <c r="M1285" s="148"/>
      <c r="N1285" s="149"/>
      <c r="O1285" s="142"/>
      <c r="P1285" s="142"/>
      <c r="Q1285" s="142"/>
      <c r="R1285" s="142"/>
      <c r="S1285" s="142"/>
      <c r="T1285" s="143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  <c r="AR1285" s="144"/>
      <c r="AT1285" s="144"/>
      <c r="AU1285" s="144"/>
      <c r="AY1285" s="14"/>
      <c r="BE1285" s="145"/>
      <c r="BF1285" s="145"/>
      <c r="BG1285" s="145"/>
      <c r="BH1285" s="145"/>
      <c r="BI1285" s="145"/>
      <c r="BJ1285" s="14"/>
      <c r="BK1285" s="145"/>
      <c r="BL1285" s="14"/>
      <c r="BM1285" s="144"/>
    </row>
    <row r="1286" spans="1:65" s="12" customFormat="1" ht="23" hidden="1" customHeight="1">
      <c r="B1286" s="169"/>
      <c r="C1286" s="170"/>
      <c r="D1286" s="171"/>
      <c r="E1286" s="172"/>
      <c r="F1286" s="172"/>
      <c r="G1286" s="170"/>
      <c r="H1286" s="170"/>
      <c r="I1286" s="170"/>
      <c r="J1286" s="173"/>
      <c r="L1286" s="127"/>
      <c r="M1286" s="131"/>
      <c r="N1286" s="132"/>
      <c r="O1286" s="132"/>
      <c r="P1286" s="133"/>
      <c r="Q1286" s="132"/>
      <c r="R1286" s="133"/>
      <c r="S1286" s="132"/>
      <c r="T1286" s="134"/>
      <c r="AR1286" s="128"/>
      <c r="AT1286" s="135"/>
      <c r="AU1286" s="135"/>
      <c r="AY1286" s="128"/>
      <c r="BK1286" s="136"/>
    </row>
    <row r="1287" spans="1:65" s="2" customFormat="1" ht="21.75" hidden="1" customHeight="1">
      <c r="A1287" s="26"/>
      <c r="B1287" s="156"/>
      <c r="C1287" s="163"/>
      <c r="D1287" s="163"/>
      <c r="E1287" s="164"/>
      <c r="F1287" s="165"/>
      <c r="G1287" s="166"/>
      <c r="H1287" s="167"/>
      <c r="I1287" s="168"/>
      <c r="J1287" s="168"/>
      <c r="K1287" s="146"/>
      <c r="L1287" s="147"/>
      <c r="M1287" s="148"/>
      <c r="N1287" s="149"/>
      <c r="O1287" s="142"/>
      <c r="P1287" s="142"/>
      <c r="Q1287" s="142"/>
      <c r="R1287" s="142"/>
      <c r="S1287" s="142"/>
      <c r="T1287" s="143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  <c r="AR1287" s="144"/>
      <c r="AT1287" s="144"/>
      <c r="AU1287" s="144"/>
      <c r="AY1287" s="14"/>
      <c r="BE1287" s="145"/>
      <c r="BF1287" s="145"/>
      <c r="BG1287" s="145"/>
      <c r="BH1287" s="145"/>
      <c r="BI1287" s="145"/>
      <c r="BJ1287" s="14"/>
      <c r="BK1287" s="145"/>
      <c r="BL1287" s="14"/>
      <c r="BM1287" s="144"/>
    </row>
    <row r="1288" spans="1:65" s="2" customFormat="1" ht="21.75" hidden="1" customHeight="1">
      <c r="A1288" s="26"/>
      <c r="B1288" s="156"/>
      <c r="C1288" s="163"/>
      <c r="D1288" s="163"/>
      <c r="E1288" s="164"/>
      <c r="F1288" s="165"/>
      <c r="G1288" s="166"/>
      <c r="H1288" s="167"/>
      <c r="I1288" s="168"/>
      <c r="J1288" s="168"/>
      <c r="K1288" s="146"/>
      <c r="L1288" s="147"/>
      <c r="M1288" s="148"/>
      <c r="N1288" s="149"/>
      <c r="O1288" s="142"/>
      <c r="P1288" s="142"/>
      <c r="Q1288" s="142"/>
      <c r="R1288" s="142"/>
      <c r="S1288" s="142"/>
      <c r="T1288" s="143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  <c r="AR1288" s="144"/>
      <c r="AT1288" s="144"/>
      <c r="AU1288" s="144"/>
      <c r="AY1288" s="14"/>
      <c r="BE1288" s="145"/>
      <c r="BF1288" s="145"/>
      <c r="BG1288" s="145"/>
      <c r="BH1288" s="145"/>
      <c r="BI1288" s="145"/>
      <c r="BJ1288" s="14"/>
      <c r="BK1288" s="145"/>
      <c r="BL1288" s="14"/>
      <c r="BM1288" s="144"/>
    </row>
    <row r="1289" spans="1:65" s="2" customFormat="1" ht="21.75" hidden="1" customHeight="1">
      <c r="A1289" s="26"/>
      <c r="B1289" s="156"/>
      <c r="C1289" s="163"/>
      <c r="D1289" s="163"/>
      <c r="E1289" s="164"/>
      <c r="F1289" s="165"/>
      <c r="G1289" s="166"/>
      <c r="H1289" s="167"/>
      <c r="I1289" s="168"/>
      <c r="J1289" s="168"/>
      <c r="K1289" s="146"/>
      <c r="L1289" s="147"/>
      <c r="M1289" s="148"/>
      <c r="N1289" s="149"/>
      <c r="O1289" s="142"/>
      <c r="P1289" s="142"/>
      <c r="Q1289" s="142"/>
      <c r="R1289" s="142"/>
      <c r="S1289" s="142"/>
      <c r="T1289" s="143"/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  <c r="AE1289" s="26"/>
      <c r="AR1289" s="144"/>
      <c r="AT1289" s="144"/>
      <c r="AU1289" s="144"/>
      <c r="AY1289" s="14"/>
      <c r="BE1289" s="145"/>
      <c r="BF1289" s="145"/>
      <c r="BG1289" s="145"/>
      <c r="BH1289" s="145"/>
      <c r="BI1289" s="145"/>
      <c r="BJ1289" s="14"/>
      <c r="BK1289" s="145"/>
      <c r="BL1289" s="14"/>
      <c r="BM1289" s="144"/>
    </row>
    <row r="1290" spans="1:65" s="2" customFormat="1" ht="24.25" hidden="1" customHeight="1">
      <c r="A1290" s="26"/>
      <c r="B1290" s="156"/>
      <c r="C1290" s="163"/>
      <c r="D1290" s="163"/>
      <c r="E1290" s="164"/>
      <c r="F1290" s="165"/>
      <c r="G1290" s="166"/>
      <c r="H1290" s="167"/>
      <c r="I1290" s="168"/>
      <c r="J1290" s="168"/>
      <c r="K1290" s="146"/>
      <c r="L1290" s="147"/>
      <c r="M1290" s="148"/>
      <c r="N1290" s="149"/>
      <c r="O1290" s="142"/>
      <c r="P1290" s="142"/>
      <c r="Q1290" s="142"/>
      <c r="R1290" s="142"/>
      <c r="S1290" s="142"/>
      <c r="T1290" s="143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R1290" s="144"/>
      <c r="AT1290" s="144"/>
      <c r="AU1290" s="144"/>
      <c r="AY1290" s="14"/>
      <c r="BE1290" s="145"/>
      <c r="BF1290" s="145"/>
      <c r="BG1290" s="145"/>
      <c r="BH1290" s="145"/>
      <c r="BI1290" s="145"/>
      <c r="BJ1290" s="14"/>
      <c r="BK1290" s="145"/>
      <c r="BL1290" s="14"/>
      <c r="BM1290" s="144"/>
    </row>
    <row r="1291" spans="1:65" s="2" customFormat="1" ht="24.25" hidden="1" customHeight="1">
      <c r="A1291" s="26"/>
      <c r="B1291" s="156"/>
      <c r="C1291" s="163"/>
      <c r="D1291" s="163"/>
      <c r="E1291" s="164"/>
      <c r="F1291" s="165"/>
      <c r="G1291" s="166"/>
      <c r="H1291" s="167"/>
      <c r="I1291" s="168"/>
      <c r="J1291" s="168"/>
      <c r="K1291" s="146"/>
      <c r="L1291" s="147"/>
      <c r="M1291" s="148"/>
      <c r="N1291" s="149"/>
      <c r="O1291" s="142"/>
      <c r="P1291" s="142"/>
      <c r="Q1291" s="142"/>
      <c r="R1291" s="142"/>
      <c r="S1291" s="142"/>
      <c r="T1291" s="143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R1291" s="144"/>
      <c r="AT1291" s="144"/>
      <c r="AU1291" s="144"/>
      <c r="AY1291" s="14"/>
      <c r="BE1291" s="145"/>
      <c r="BF1291" s="145"/>
      <c r="BG1291" s="145"/>
      <c r="BH1291" s="145"/>
      <c r="BI1291" s="145"/>
      <c r="BJ1291" s="14"/>
      <c r="BK1291" s="145"/>
      <c r="BL1291" s="14"/>
      <c r="BM1291" s="144"/>
    </row>
    <row r="1292" spans="1:65" s="2" customFormat="1" ht="24.25" hidden="1" customHeight="1">
      <c r="A1292" s="26"/>
      <c r="B1292" s="156"/>
      <c r="C1292" s="163"/>
      <c r="D1292" s="163"/>
      <c r="E1292" s="164"/>
      <c r="F1292" s="165"/>
      <c r="G1292" s="166"/>
      <c r="H1292" s="167"/>
      <c r="I1292" s="168"/>
      <c r="J1292" s="168"/>
      <c r="K1292" s="146"/>
      <c r="L1292" s="147"/>
      <c r="M1292" s="148"/>
      <c r="N1292" s="149"/>
      <c r="O1292" s="142"/>
      <c r="P1292" s="142"/>
      <c r="Q1292" s="142"/>
      <c r="R1292" s="142"/>
      <c r="S1292" s="142"/>
      <c r="T1292" s="143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R1292" s="144"/>
      <c r="AT1292" s="144"/>
      <c r="AU1292" s="144"/>
      <c r="AY1292" s="14"/>
      <c r="BE1292" s="145"/>
      <c r="BF1292" s="145"/>
      <c r="BG1292" s="145"/>
      <c r="BH1292" s="145"/>
      <c r="BI1292" s="145"/>
      <c r="BJ1292" s="14"/>
      <c r="BK1292" s="145"/>
      <c r="BL1292" s="14"/>
      <c r="BM1292" s="144"/>
    </row>
    <row r="1293" spans="1:65" s="2" customFormat="1" ht="21.75" hidden="1" customHeight="1">
      <c r="A1293" s="26"/>
      <c r="B1293" s="156"/>
      <c r="C1293" s="157"/>
      <c r="D1293" s="157"/>
      <c r="E1293" s="158"/>
      <c r="F1293" s="159"/>
      <c r="G1293" s="160"/>
      <c r="H1293" s="161"/>
      <c r="I1293" s="162"/>
      <c r="J1293" s="162"/>
      <c r="K1293" s="139"/>
      <c r="L1293" s="27"/>
      <c r="M1293" s="140"/>
      <c r="N1293" s="141"/>
      <c r="O1293" s="142"/>
      <c r="P1293" s="142"/>
      <c r="Q1293" s="142"/>
      <c r="R1293" s="142"/>
      <c r="S1293" s="142"/>
      <c r="T1293" s="143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  <c r="AR1293" s="144"/>
      <c r="AT1293" s="144"/>
      <c r="AU1293" s="144"/>
      <c r="AY1293" s="14"/>
      <c r="BE1293" s="145"/>
      <c r="BF1293" s="145"/>
      <c r="BG1293" s="145"/>
      <c r="BH1293" s="145"/>
      <c r="BI1293" s="145"/>
      <c r="BJ1293" s="14"/>
      <c r="BK1293" s="145"/>
      <c r="BL1293" s="14"/>
      <c r="BM1293" s="144"/>
    </row>
    <row r="1294" spans="1:65" s="2" customFormat="1" ht="24.25" hidden="1" customHeight="1">
      <c r="A1294" s="26"/>
      <c r="B1294" s="156"/>
      <c r="C1294" s="157"/>
      <c r="D1294" s="157"/>
      <c r="E1294" s="158"/>
      <c r="F1294" s="159"/>
      <c r="G1294" s="160"/>
      <c r="H1294" s="161"/>
      <c r="I1294" s="162"/>
      <c r="J1294" s="162"/>
      <c r="K1294" s="139"/>
      <c r="L1294" s="27"/>
      <c r="M1294" s="140"/>
      <c r="N1294" s="141"/>
      <c r="O1294" s="142"/>
      <c r="P1294" s="142"/>
      <c r="Q1294" s="142"/>
      <c r="R1294" s="142"/>
      <c r="S1294" s="142"/>
      <c r="T1294" s="143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  <c r="AR1294" s="144"/>
      <c r="AT1294" s="144"/>
      <c r="AU1294" s="144"/>
      <c r="AY1294" s="14"/>
      <c r="BE1294" s="145"/>
      <c r="BF1294" s="145"/>
      <c r="BG1294" s="145"/>
      <c r="BH1294" s="145"/>
      <c r="BI1294" s="145"/>
      <c r="BJ1294" s="14"/>
      <c r="BK1294" s="145"/>
      <c r="BL1294" s="14"/>
      <c r="BM1294" s="144"/>
    </row>
    <row r="1295" spans="1:65" s="2" customFormat="1" ht="24.25" hidden="1" customHeight="1">
      <c r="A1295" s="26"/>
      <c r="B1295" s="156"/>
      <c r="C1295" s="157"/>
      <c r="D1295" s="157"/>
      <c r="E1295" s="158"/>
      <c r="F1295" s="159"/>
      <c r="G1295" s="160"/>
      <c r="H1295" s="161"/>
      <c r="I1295" s="162"/>
      <c r="J1295" s="162"/>
      <c r="K1295" s="139"/>
      <c r="L1295" s="27"/>
      <c r="M1295" s="140"/>
      <c r="N1295" s="141"/>
      <c r="O1295" s="142"/>
      <c r="P1295" s="142"/>
      <c r="Q1295" s="142"/>
      <c r="R1295" s="142"/>
      <c r="S1295" s="142"/>
      <c r="T1295" s="143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R1295" s="144"/>
      <c r="AT1295" s="144"/>
      <c r="AU1295" s="144"/>
      <c r="AY1295" s="14"/>
      <c r="BE1295" s="145"/>
      <c r="BF1295" s="145"/>
      <c r="BG1295" s="145"/>
      <c r="BH1295" s="145"/>
      <c r="BI1295" s="145"/>
      <c r="BJ1295" s="14"/>
      <c r="BK1295" s="145"/>
      <c r="BL1295" s="14"/>
      <c r="BM1295" s="144"/>
    </row>
    <row r="1296" spans="1:65" s="2" customFormat="1" ht="24.25" hidden="1" customHeight="1">
      <c r="A1296" s="26"/>
      <c r="B1296" s="156"/>
      <c r="C1296" s="157"/>
      <c r="D1296" s="157"/>
      <c r="E1296" s="158"/>
      <c r="F1296" s="159"/>
      <c r="G1296" s="160"/>
      <c r="H1296" s="161"/>
      <c r="I1296" s="162"/>
      <c r="J1296" s="162"/>
      <c r="K1296" s="139"/>
      <c r="L1296" s="27"/>
      <c r="M1296" s="140"/>
      <c r="N1296" s="141"/>
      <c r="O1296" s="142"/>
      <c r="P1296" s="142"/>
      <c r="Q1296" s="142"/>
      <c r="R1296" s="142"/>
      <c r="S1296" s="142"/>
      <c r="T1296" s="143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R1296" s="144"/>
      <c r="AT1296" s="144"/>
      <c r="AU1296" s="144"/>
      <c r="AY1296" s="14"/>
      <c r="BE1296" s="145"/>
      <c r="BF1296" s="145"/>
      <c r="BG1296" s="145"/>
      <c r="BH1296" s="145"/>
      <c r="BI1296" s="145"/>
      <c r="BJ1296" s="14"/>
      <c r="BK1296" s="145"/>
      <c r="BL1296" s="14"/>
      <c r="BM1296" s="144"/>
    </row>
    <row r="1297" spans="1:65" s="2" customFormat="1" ht="24.25" hidden="1" customHeight="1">
      <c r="A1297" s="26"/>
      <c r="B1297" s="156"/>
      <c r="C1297" s="157"/>
      <c r="D1297" s="157"/>
      <c r="E1297" s="158"/>
      <c r="F1297" s="159"/>
      <c r="G1297" s="160"/>
      <c r="H1297" s="161"/>
      <c r="I1297" s="162"/>
      <c r="J1297" s="162"/>
      <c r="K1297" s="139"/>
      <c r="L1297" s="27"/>
      <c r="M1297" s="140"/>
      <c r="N1297" s="141"/>
      <c r="O1297" s="142"/>
      <c r="P1297" s="142"/>
      <c r="Q1297" s="142"/>
      <c r="R1297" s="142"/>
      <c r="S1297" s="142"/>
      <c r="T1297" s="143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R1297" s="144"/>
      <c r="AT1297" s="144"/>
      <c r="AU1297" s="144"/>
      <c r="AY1297" s="14"/>
      <c r="BE1297" s="145"/>
      <c r="BF1297" s="145"/>
      <c r="BG1297" s="145"/>
      <c r="BH1297" s="145"/>
      <c r="BI1297" s="145"/>
      <c r="BJ1297" s="14"/>
      <c r="BK1297" s="145"/>
      <c r="BL1297" s="14"/>
      <c r="BM1297" s="144"/>
    </row>
    <row r="1298" spans="1:65" s="2" customFormat="1" ht="24.25" hidden="1" customHeight="1">
      <c r="A1298" s="26"/>
      <c r="B1298" s="156"/>
      <c r="C1298" s="157"/>
      <c r="D1298" s="157"/>
      <c r="E1298" s="158"/>
      <c r="F1298" s="159"/>
      <c r="G1298" s="160"/>
      <c r="H1298" s="161"/>
      <c r="I1298" s="162"/>
      <c r="J1298" s="162"/>
      <c r="K1298" s="139"/>
      <c r="L1298" s="27"/>
      <c r="M1298" s="140"/>
      <c r="N1298" s="141"/>
      <c r="O1298" s="142"/>
      <c r="P1298" s="142"/>
      <c r="Q1298" s="142"/>
      <c r="R1298" s="142"/>
      <c r="S1298" s="142"/>
      <c r="T1298" s="143"/>
      <c r="U1298" s="26"/>
      <c r="V1298" s="26"/>
      <c r="W1298" s="26"/>
      <c r="X1298" s="26"/>
      <c r="Y1298" s="26"/>
      <c r="Z1298" s="26"/>
      <c r="AA1298" s="26"/>
      <c r="AB1298" s="26"/>
      <c r="AC1298" s="26"/>
      <c r="AD1298" s="26"/>
      <c r="AE1298" s="26"/>
      <c r="AR1298" s="144"/>
      <c r="AT1298" s="144"/>
      <c r="AU1298" s="144"/>
      <c r="AY1298" s="14"/>
      <c r="BE1298" s="145"/>
      <c r="BF1298" s="145"/>
      <c r="BG1298" s="145"/>
      <c r="BH1298" s="145"/>
      <c r="BI1298" s="145"/>
      <c r="BJ1298" s="14"/>
      <c r="BK1298" s="145"/>
      <c r="BL1298" s="14"/>
      <c r="BM1298" s="144"/>
    </row>
    <row r="1299" spans="1:65" s="2" customFormat="1" ht="24.25" hidden="1" customHeight="1">
      <c r="A1299" s="26"/>
      <c r="B1299" s="156"/>
      <c r="C1299" s="157"/>
      <c r="D1299" s="157"/>
      <c r="E1299" s="158"/>
      <c r="F1299" s="159"/>
      <c r="G1299" s="160"/>
      <c r="H1299" s="161"/>
      <c r="I1299" s="162"/>
      <c r="J1299" s="162"/>
      <c r="K1299" s="139"/>
      <c r="L1299" s="27"/>
      <c r="M1299" s="140"/>
      <c r="N1299" s="141"/>
      <c r="O1299" s="142"/>
      <c r="P1299" s="142"/>
      <c r="Q1299" s="142"/>
      <c r="R1299" s="142"/>
      <c r="S1299" s="142"/>
      <c r="T1299" s="143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  <c r="AE1299" s="26"/>
      <c r="AR1299" s="144"/>
      <c r="AT1299" s="144"/>
      <c r="AU1299" s="144"/>
      <c r="AY1299" s="14"/>
      <c r="BE1299" s="145"/>
      <c r="BF1299" s="145"/>
      <c r="BG1299" s="145"/>
      <c r="BH1299" s="145"/>
      <c r="BI1299" s="145"/>
      <c r="BJ1299" s="14"/>
      <c r="BK1299" s="145"/>
      <c r="BL1299" s="14"/>
      <c r="BM1299" s="144"/>
    </row>
    <row r="1300" spans="1:65" s="2" customFormat="1" ht="21.75" hidden="1" customHeight="1">
      <c r="A1300" s="26"/>
      <c r="B1300" s="156"/>
      <c r="C1300" s="157"/>
      <c r="D1300" s="157"/>
      <c r="E1300" s="158"/>
      <c r="F1300" s="159"/>
      <c r="G1300" s="160"/>
      <c r="H1300" s="161"/>
      <c r="I1300" s="162"/>
      <c r="J1300" s="162"/>
      <c r="K1300" s="139"/>
      <c r="L1300" s="27"/>
      <c r="M1300" s="140"/>
      <c r="N1300" s="141"/>
      <c r="O1300" s="142"/>
      <c r="P1300" s="142"/>
      <c r="Q1300" s="142"/>
      <c r="R1300" s="142"/>
      <c r="S1300" s="142"/>
      <c r="T1300" s="143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  <c r="AE1300" s="26"/>
      <c r="AR1300" s="144"/>
      <c r="AT1300" s="144"/>
      <c r="AU1300" s="144"/>
      <c r="AY1300" s="14"/>
      <c r="BE1300" s="145"/>
      <c r="BF1300" s="145"/>
      <c r="BG1300" s="145"/>
      <c r="BH1300" s="145"/>
      <c r="BI1300" s="145"/>
      <c r="BJ1300" s="14"/>
      <c r="BK1300" s="145"/>
      <c r="BL1300" s="14"/>
      <c r="BM1300" s="144"/>
    </row>
    <row r="1301" spans="1:65" s="2" customFormat="1" ht="24.25" hidden="1" customHeight="1">
      <c r="A1301" s="26"/>
      <c r="B1301" s="156"/>
      <c r="C1301" s="157"/>
      <c r="D1301" s="157"/>
      <c r="E1301" s="158"/>
      <c r="F1301" s="159"/>
      <c r="G1301" s="160"/>
      <c r="H1301" s="161"/>
      <c r="I1301" s="162"/>
      <c r="J1301" s="162"/>
      <c r="K1301" s="139"/>
      <c r="L1301" s="27"/>
      <c r="M1301" s="140"/>
      <c r="N1301" s="141"/>
      <c r="O1301" s="142"/>
      <c r="P1301" s="142"/>
      <c r="Q1301" s="142"/>
      <c r="R1301" s="142"/>
      <c r="S1301" s="142"/>
      <c r="T1301" s="143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  <c r="AR1301" s="144"/>
      <c r="AT1301" s="144"/>
      <c r="AU1301" s="144"/>
      <c r="AY1301" s="14"/>
      <c r="BE1301" s="145"/>
      <c r="BF1301" s="145"/>
      <c r="BG1301" s="145"/>
      <c r="BH1301" s="145"/>
      <c r="BI1301" s="145"/>
      <c r="BJ1301" s="14"/>
      <c r="BK1301" s="145"/>
      <c r="BL1301" s="14"/>
      <c r="BM1301" s="144"/>
    </row>
    <row r="1302" spans="1:65" s="2" customFormat="1" ht="24.25" hidden="1" customHeight="1">
      <c r="A1302" s="26"/>
      <c r="B1302" s="156"/>
      <c r="C1302" s="157"/>
      <c r="D1302" s="157"/>
      <c r="E1302" s="158"/>
      <c r="F1302" s="159"/>
      <c r="G1302" s="160"/>
      <c r="H1302" s="161"/>
      <c r="I1302" s="162"/>
      <c r="J1302" s="162"/>
      <c r="K1302" s="139"/>
      <c r="L1302" s="27"/>
      <c r="M1302" s="140"/>
      <c r="N1302" s="141"/>
      <c r="O1302" s="142"/>
      <c r="P1302" s="142"/>
      <c r="Q1302" s="142"/>
      <c r="R1302" s="142"/>
      <c r="S1302" s="142"/>
      <c r="T1302" s="143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R1302" s="144"/>
      <c r="AT1302" s="144"/>
      <c r="AU1302" s="144"/>
      <c r="AY1302" s="14"/>
      <c r="BE1302" s="145"/>
      <c r="BF1302" s="145"/>
      <c r="BG1302" s="145"/>
      <c r="BH1302" s="145"/>
      <c r="BI1302" s="145"/>
      <c r="BJ1302" s="14"/>
      <c r="BK1302" s="145"/>
      <c r="BL1302" s="14"/>
      <c r="BM1302" s="144"/>
    </row>
    <row r="1303" spans="1:65" s="2" customFormat="1" ht="24.25" hidden="1" customHeight="1">
      <c r="A1303" s="26"/>
      <c r="B1303" s="156"/>
      <c r="C1303" s="157"/>
      <c r="D1303" s="157"/>
      <c r="E1303" s="158"/>
      <c r="F1303" s="159"/>
      <c r="G1303" s="160"/>
      <c r="H1303" s="161"/>
      <c r="I1303" s="162"/>
      <c r="J1303" s="162"/>
      <c r="K1303" s="139"/>
      <c r="L1303" s="27"/>
      <c r="M1303" s="140"/>
      <c r="N1303" s="141"/>
      <c r="O1303" s="142"/>
      <c r="P1303" s="142"/>
      <c r="Q1303" s="142"/>
      <c r="R1303" s="142"/>
      <c r="S1303" s="142"/>
      <c r="T1303" s="143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R1303" s="144"/>
      <c r="AT1303" s="144"/>
      <c r="AU1303" s="144"/>
      <c r="AY1303" s="14"/>
      <c r="BE1303" s="145"/>
      <c r="BF1303" s="145"/>
      <c r="BG1303" s="145"/>
      <c r="BH1303" s="145"/>
      <c r="BI1303" s="145"/>
      <c r="BJ1303" s="14"/>
      <c r="BK1303" s="145"/>
      <c r="BL1303" s="14"/>
      <c r="BM1303" s="144"/>
    </row>
    <row r="1304" spans="1:65" s="2" customFormat="1" ht="24.25" hidden="1" customHeight="1">
      <c r="A1304" s="26"/>
      <c r="B1304" s="156"/>
      <c r="C1304" s="157"/>
      <c r="D1304" s="157"/>
      <c r="E1304" s="158"/>
      <c r="F1304" s="159"/>
      <c r="G1304" s="160"/>
      <c r="H1304" s="161"/>
      <c r="I1304" s="162"/>
      <c r="J1304" s="162"/>
      <c r="K1304" s="139"/>
      <c r="L1304" s="27"/>
      <c r="M1304" s="140"/>
      <c r="N1304" s="141"/>
      <c r="O1304" s="142"/>
      <c r="P1304" s="142"/>
      <c r="Q1304" s="142"/>
      <c r="R1304" s="142"/>
      <c r="S1304" s="142"/>
      <c r="T1304" s="143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  <c r="AR1304" s="144"/>
      <c r="AT1304" s="144"/>
      <c r="AU1304" s="144"/>
      <c r="AY1304" s="14"/>
      <c r="BE1304" s="145"/>
      <c r="BF1304" s="145"/>
      <c r="BG1304" s="145"/>
      <c r="BH1304" s="145"/>
      <c r="BI1304" s="145"/>
      <c r="BJ1304" s="14"/>
      <c r="BK1304" s="145"/>
      <c r="BL1304" s="14"/>
      <c r="BM1304" s="144"/>
    </row>
    <row r="1305" spans="1:65" s="12" customFormat="1" ht="23" hidden="1" customHeight="1">
      <c r="B1305" s="169"/>
      <c r="C1305" s="170"/>
      <c r="D1305" s="171"/>
      <c r="E1305" s="172"/>
      <c r="F1305" s="172"/>
      <c r="G1305" s="170"/>
      <c r="H1305" s="170"/>
      <c r="I1305" s="170"/>
      <c r="J1305" s="173"/>
      <c r="L1305" s="127"/>
      <c r="M1305" s="131"/>
      <c r="N1305" s="132"/>
      <c r="O1305" s="132"/>
      <c r="P1305" s="133"/>
      <c r="Q1305" s="132"/>
      <c r="R1305" s="133"/>
      <c r="S1305" s="132"/>
      <c r="T1305" s="134"/>
      <c r="AR1305" s="128"/>
      <c r="AT1305" s="135"/>
      <c r="AU1305" s="135"/>
      <c r="AY1305" s="128"/>
      <c r="BK1305" s="136"/>
    </row>
    <row r="1306" spans="1:65" s="2" customFormat="1" ht="24.25" hidden="1" customHeight="1">
      <c r="A1306" s="26"/>
      <c r="B1306" s="156"/>
      <c r="C1306" s="157"/>
      <c r="D1306" s="157"/>
      <c r="E1306" s="158"/>
      <c r="F1306" s="159"/>
      <c r="G1306" s="160"/>
      <c r="H1306" s="161"/>
      <c r="I1306" s="162"/>
      <c r="J1306" s="162"/>
      <c r="K1306" s="139"/>
      <c r="L1306" s="27"/>
      <c r="M1306" s="140"/>
      <c r="N1306" s="141"/>
      <c r="O1306" s="142"/>
      <c r="P1306" s="142"/>
      <c r="Q1306" s="142"/>
      <c r="R1306" s="142"/>
      <c r="S1306" s="142"/>
      <c r="T1306" s="143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  <c r="AR1306" s="144"/>
      <c r="AT1306" s="144"/>
      <c r="AU1306" s="144"/>
      <c r="AY1306" s="14"/>
      <c r="BE1306" s="145"/>
      <c r="BF1306" s="145"/>
      <c r="BG1306" s="145"/>
      <c r="BH1306" s="145"/>
      <c r="BI1306" s="145"/>
      <c r="BJ1306" s="14"/>
      <c r="BK1306" s="145"/>
      <c r="BL1306" s="14"/>
      <c r="BM1306" s="144"/>
    </row>
    <row r="1307" spans="1:65" s="12" customFormat="1" ht="23" hidden="1" customHeight="1">
      <c r="B1307" s="169"/>
      <c r="C1307" s="170"/>
      <c r="D1307" s="171"/>
      <c r="E1307" s="172"/>
      <c r="F1307" s="172"/>
      <c r="G1307" s="170"/>
      <c r="H1307" s="170"/>
      <c r="I1307" s="170"/>
      <c r="J1307" s="173"/>
      <c r="L1307" s="127"/>
      <c r="M1307" s="131"/>
      <c r="N1307" s="132"/>
      <c r="O1307" s="132"/>
      <c r="P1307" s="133"/>
      <c r="Q1307" s="132"/>
      <c r="R1307" s="133"/>
      <c r="S1307" s="132"/>
      <c r="T1307" s="134"/>
      <c r="AR1307" s="128"/>
      <c r="AT1307" s="135"/>
      <c r="AU1307" s="135"/>
      <c r="AY1307" s="128"/>
      <c r="BK1307" s="136"/>
    </row>
    <row r="1308" spans="1:65" s="12" customFormat="1" ht="23" hidden="1" customHeight="1">
      <c r="B1308" s="169"/>
      <c r="C1308" s="170"/>
      <c r="D1308" s="171"/>
      <c r="E1308" s="172"/>
      <c r="F1308" s="172"/>
      <c r="G1308" s="170"/>
      <c r="H1308" s="170"/>
      <c r="I1308" s="170"/>
      <c r="J1308" s="173"/>
      <c r="L1308" s="127"/>
      <c r="M1308" s="131"/>
      <c r="N1308" s="132"/>
      <c r="O1308" s="132"/>
      <c r="P1308" s="133"/>
      <c r="Q1308" s="132"/>
      <c r="R1308" s="133"/>
      <c r="S1308" s="132"/>
      <c r="T1308" s="134"/>
      <c r="AR1308" s="128"/>
      <c r="AT1308" s="135"/>
      <c r="AU1308" s="135"/>
      <c r="AY1308" s="128"/>
      <c r="BK1308" s="136"/>
    </row>
    <row r="1309" spans="1:65" s="2" customFormat="1" ht="24.25" hidden="1" customHeight="1">
      <c r="A1309" s="26"/>
      <c r="B1309" s="156"/>
      <c r="C1309" s="163"/>
      <c r="D1309" s="163"/>
      <c r="E1309" s="164"/>
      <c r="F1309" s="165"/>
      <c r="G1309" s="166"/>
      <c r="H1309" s="167"/>
      <c r="I1309" s="168"/>
      <c r="J1309" s="168"/>
      <c r="K1309" s="146"/>
      <c r="L1309" s="147"/>
      <c r="M1309" s="148"/>
      <c r="N1309" s="149"/>
      <c r="O1309" s="142"/>
      <c r="P1309" s="142"/>
      <c r="Q1309" s="142"/>
      <c r="R1309" s="142"/>
      <c r="S1309" s="142"/>
      <c r="T1309" s="143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  <c r="AR1309" s="144"/>
      <c r="AT1309" s="144"/>
      <c r="AU1309" s="144"/>
      <c r="AY1309" s="14"/>
      <c r="BE1309" s="145"/>
      <c r="BF1309" s="145"/>
      <c r="BG1309" s="145"/>
      <c r="BH1309" s="145"/>
      <c r="BI1309" s="145"/>
      <c r="BJ1309" s="14"/>
      <c r="BK1309" s="145"/>
      <c r="BL1309" s="14"/>
      <c r="BM1309" s="144"/>
    </row>
    <row r="1310" spans="1:65" s="2" customFormat="1" ht="24.25" hidden="1" customHeight="1">
      <c r="A1310" s="26"/>
      <c r="B1310" s="156"/>
      <c r="C1310" s="163"/>
      <c r="D1310" s="163"/>
      <c r="E1310" s="164"/>
      <c r="F1310" s="165"/>
      <c r="G1310" s="166"/>
      <c r="H1310" s="167"/>
      <c r="I1310" s="168"/>
      <c r="J1310" s="168"/>
      <c r="K1310" s="146"/>
      <c r="L1310" s="147"/>
      <c r="M1310" s="148"/>
      <c r="N1310" s="149"/>
      <c r="O1310" s="142"/>
      <c r="P1310" s="142"/>
      <c r="Q1310" s="142"/>
      <c r="R1310" s="142"/>
      <c r="S1310" s="142"/>
      <c r="T1310" s="143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  <c r="AE1310" s="26"/>
      <c r="AR1310" s="144"/>
      <c r="AT1310" s="144"/>
      <c r="AU1310" s="144"/>
      <c r="AY1310" s="14"/>
      <c r="BE1310" s="145"/>
      <c r="BF1310" s="145"/>
      <c r="BG1310" s="145"/>
      <c r="BH1310" s="145"/>
      <c r="BI1310" s="145"/>
      <c r="BJ1310" s="14"/>
      <c r="BK1310" s="145"/>
      <c r="BL1310" s="14"/>
      <c r="BM1310" s="144"/>
    </row>
    <row r="1311" spans="1:65" s="2" customFormat="1" ht="33" hidden="1" customHeight="1">
      <c r="A1311" s="26"/>
      <c r="B1311" s="156"/>
      <c r="C1311" s="157"/>
      <c r="D1311" s="157"/>
      <c r="E1311" s="158"/>
      <c r="F1311" s="159"/>
      <c r="G1311" s="160"/>
      <c r="H1311" s="161"/>
      <c r="I1311" s="162"/>
      <c r="J1311" s="162"/>
      <c r="K1311" s="139"/>
      <c r="L1311" s="27"/>
      <c r="M1311" s="140"/>
      <c r="N1311" s="141"/>
      <c r="O1311" s="142"/>
      <c r="P1311" s="142"/>
      <c r="Q1311" s="142"/>
      <c r="R1311" s="142"/>
      <c r="S1311" s="142"/>
      <c r="T1311" s="143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R1311" s="144"/>
      <c r="AT1311" s="144"/>
      <c r="AU1311" s="144"/>
      <c r="AY1311" s="14"/>
      <c r="BE1311" s="145"/>
      <c r="BF1311" s="145"/>
      <c r="BG1311" s="145"/>
      <c r="BH1311" s="145"/>
      <c r="BI1311" s="145"/>
      <c r="BJ1311" s="14"/>
      <c r="BK1311" s="145"/>
      <c r="BL1311" s="14"/>
      <c r="BM1311" s="144"/>
    </row>
    <row r="1312" spans="1:65" s="2" customFormat="1" ht="24.25" hidden="1" customHeight="1">
      <c r="A1312" s="26"/>
      <c r="B1312" s="156"/>
      <c r="C1312" s="157"/>
      <c r="D1312" s="157"/>
      <c r="E1312" s="158"/>
      <c r="F1312" s="159"/>
      <c r="G1312" s="160"/>
      <c r="H1312" s="161"/>
      <c r="I1312" s="162"/>
      <c r="J1312" s="162"/>
      <c r="K1312" s="139"/>
      <c r="L1312" s="27"/>
      <c r="M1312" s="140"/>
      <c r="N1312" s="141"/>
      <c r="O1312" s="142"/>
      <c r="P1312" s="142"/>
      <c r="Q1312" s="142"/>
      <c r="R1312" s="142"/>
      <c r="S1312" s="142"/>
      <c r="T1312" s="143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  <c r="AE1312" s="26"/>
      <c r="AR1312" s="144"/>
      <c r="AT1312" s="144"/>
      <c r="AU1312" s="144"/>
      <c r="AY1312" s="14"/>
      <c r="BE1312" s="145"/>
      <c r="BF1312" s="145"/>
      <c r="BG1312" s="145"/>
      <c r="BH1312" s="145"/>
      <c r="BI1312" s="145"/>
      <c r="BJ1312" s="14"/>
      <c r="BK1312" s="145"/>
      <c r="BL1312" s="14"/>
      <c r="BM1312" s="144"/>
    </row>
    <row r="1313" spans="1:65" s="12" customFormat="1" ht="26" hidden="1" customHeight="1">
      <c r="B1313" s="169"/>
      <c r="C1313" s="170"/>
      <c r="D1313" s="171"/>
      <c r="E1313" s="174"/>
      <c r="F1313" s="174"/>
      <c r="G1313" s="170"/>
      <c r="H1313" s="170"/>
      <c r="I1313" s="170"/>
      <c r="J1313" s="175"/>
      <c r="L1313" s="127"/>
      <c r="M1313" s="131"/>
      <c r="N1313" s="132"/>
      <c r="O1313" s="132"/>
      <c r="P1313" s="133"/>
      <c r="Q1313" s="132"/>
      <c r="R1313" s="133"/>
      <c r="S1313" s="132"/>
      <c r="T1313" s="134"/>
      <c r="AR1313" s="128"/>
      <c r="AT1313" s="135"/>
      <c r="AU1313" s="135"/>
      <c r="AY1313" s="128"/>
      <c r="BK1313" s="136"/>
    </row>
    <row r="1314" spans="1:65" s="12" customFormat="1" ht="23" hidden="1" customHeight="1">
      <c r="B1314" s="169"/>
      <c r="C1314" s="170"/>
      <c r="D1314" s="171"/>
      <c r="E1314" s="172"/>
      <c r="F1314" s="172"/>
      <c r="G1314" s="170"/>
      <c r="H1314" s="170"/>
      <c r="I1314" s="170"/>
      <c r="J1314" s="173"/>
      <c r="L1314" s="127"/>
      <c r="M1314" s="131"/>
      <c r="N1314" s="132"/>
      <c r="O1314" s="132"/>
      <c r="P1314" s="133"/>
      <c r="Q1314" s="132"/>
      <c r="R1314" s="133"/>
      <c r="S1314" s="132"/>
      <c r="T1314" s="134"/>
      <c r="AR1314" s="128"/>
      <c r="AT1314" s="135"/>
      <c r="AU1314" s="135"/>
      <c r="AY1314" s="128"/>
      <c r="BK1314" s="136"/>
    </row>
    <row r="1315" spans="1:65" s="12" customFormat="1" ht="23" hidden="1" customHeight="1">
      <c r="B1315" s="169"/>
      <c r="C1315" s="170"/>
      <c r="D1315" s="171"/>
      <c r="E1315" s="172"/>
      <c r="F1315" s="172"/>
      <c r="G1315" s="170"/>
      <c r="H1315" s="170"/>
      <c r="I1315" s="170"/>
      <c r="J1315" s="173"/>
      <c r="L1315" s="127"/>
      <c r="M1315" s="131"/>
      <c r="N1315" s="132"/>
      <c r="O1315" s="132"/>
      <c r="P1315" s="133"/>
      <c r="Q1315" s="132"/>
      <c r="R1315" s="133"/>
      <c r="S1315" s="132"/>
      <c r="T1315" s="134"/>
      <c r="AR1315" s="128"/>
      <c r="AT1315" s="135"/>
      <c r="AU1315" s="135"/>
      <c r="AY1315" s="128"/>
      <c r="BK1315" s="136"/>
    </row>
    <row r="1316" spans="1:65" s="2" customFormat="1" ht="38" hidden="1" customHeight="1">
      <c r="A1316" s="26"/>
      <c r="B1316" s="156"/>
      <c r="C1316" s="157"/>
      <c r="D1316" s="157"/>
      <c r="E1316" s="158"/>
      <c r="F1316" s="159"/>
      <c r="G1316" s="160"/>
      <c r="H1316" s="161"/>
      <c r="I1316" s="162"/>
      <c r="J1316" s="162"/>
      <c r="K1316" s="139"/>
      <c r="L1316" s="27"/>
      <c r="M1316" s="140"/>
      <c r="N1316" s="141"/>
      <c r="O1316" s="142"/>
      <c r="P1316" s="142"/>
      <c r="Q1316" s="142"/>
      <c r="R1316" s="142"/>
      <c r="S1316" s="142"/>
      <c r="T1316" s="143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  <c r="AR1316" s="144"/>
      <c r="AT1316" s="144"/>
      <c r="AU1316" s="144"/>
      <c r="AY1316" s="14"/>
      <c r="BE1316" s="145"/>
      <c r="BF1316" s="145"/>
      <c r="BG1316" s="145"/>
      <c r="BH1316" s="145"/>
      <c r="BI1316" s="145"/>
      <c r="BJ1316" s="14"/>
      <c r="BK1316" s="145"/>
      <c r="BL1316" s="14"/>
      <c r="BM1316" s="144"/>
    </row>
    <row r="1317" spans="1:65" s="2" customFormat="1" ht="21.75" hidden="1" customHeight="1">
      <c r="A1317" s="26"/>
      <c r="B1317" s="156"/>
      <c r="C1317" s="157"/>
      <c r="D1317" s="157"/>
      <c r="E1317" s="158"/>
      <c r="F1317" s="159"/>
      <c r="G1317" s="160"/>
      <c r="H1317" s="161"/>
      <c r="I1317" s="162"/>
      <c r="J1317" s="162"/>
      <c r="K1317" s="139"/>
      <c r="L1317" s="27"/>
      <c r="M1317" s="140"/>
      <c r="N1317" s="141"/>
      <c r="O1317" s="142"/>
      <c r="P1317" s="142"/>
      <c r="Q1317" s="142"/>
      <c r="R1317" s="142"/>
      <c r="S1317" s="142"/>
      <c r="T1317" s="143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  <c r="AR1317" s="144"/>
      <c r="AT1317" s="144"/>
      <c r="AU1317" s="144"/>
      <c r="AY1317" s="14"/>
      <c r="BE1317" s="145"/>
      <c r="BF1317" s="145"/>
      <c r="BG1317" s="145"/>
      <c r="BH1317" s="145"/>
      <c r="BI1317" s="145"/>
      <c r="BJ1317" s="14"/>
      <c r="BK1317" s="145"/>
      <c r="BL1317" s="14"/>
      <c r="BM1317" s="144"/>
    </row>
    <row r="1318" spans="1:65" s="2" customFormat="1" ht="21.75" hidden="1" customHeight="1">
      <c r="A1318" s="26"/>
      <c r="B1318" s="156"/>
      <c r="C1318" s="157"/>
      <c r="D1318" s="157"/>
      <c r="E1318" s="158"/>
      <c r="F1318" s="159"/>
      <c r="G1318" s="160"/>
      <c r="H1318" s="161"/>
      <c r="I1318" s="162"/>
      <c r="J1318" s="162"/>
      <c r="K1318" s="139"/>
      <c r="L1318" s="27"/>
      <c r="M1318" s="140"/>
      <c r="N1318" s="141"/>
      <c r="O1318" s="142"/>
      <c r="P1318" s="142"/>
      <c r="Q1318" s="142"/>
      <c r="R1318" s="142"/>
      <c r="S1318" s="142"/>
      <c r="T1318" s="143"/>
      <c r="U1318" s="26"/>
      <c r="V1318" s="26"/>
      <c r="W1318" s="26"/>
      <c r="X1318" s="26"/>
      <c r="Y1318" s="26"/>
      <c r="Z1318" s="26"/>
      <c r="AA1318" s="26"/>
      <c r="AB1318" s="26"/>
      <c r="AC1318" s="26"/>
      <c r="AD1318" s="26"/>
      <c r="AE1318" s="26"/>
      <c r="AR1318" s="144"/>
      <c r="AT1318" s="144"/>
      <c r="AU1318" s="144"/>
      <c r="AY1318" s="14"/>
      <c r="BE1318" s="145"/>
      <c r="BF1318" s="145"/>
      <c r="BG1318" s="145"/>
      <c r="BH1318" s="145"/>
      <c r="BI1318" s="145"/>
      <c r="BJ1318" s="14"/>
      <c r="BK1318" s="145"/>
      <c r="BL1318" s="14"/>
      <c r="BM1318" s="144"/>
    </row>
    <row r="1319" spans="1:65" s="2" customFormat="1" ht="16.5" hidden="1" customHeight="1">
      <c r="A1319" s="26"/>
      <c r="B1319" s="156"/>
      <c r="C1319" s="157"/>
      <c r="D1319" s="157"/>
      <c r="E1319" s="158"/>
      <c r="F1319" s="159"/>
      <c r="G1319" s="160"/>
      <c r="H1319" s="161"/>
      <c r="I1319" s="162"/>
      <c r="J1319" s="162"/>
      <c r="K1319" s="139"/>
      <c r="L1319" s="27"/>
      <c r="M1319" s="140"/>
      <c r="N1319" s="141"/>
      <c r="O1319" s="142"/>
      <c r="P1319" s="142"/>
      <c r="Q1319" s="142"/>
      <c r="R1319" s="142"/>
      <c r="S1319" s="142"/>
      <c r="T1319" s="143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R1319" s="144"/>
      <c r="AT1319" s="144"/>
      <c r="AU1319" s="144"/>
      <c r="AY1319" s="14"/>
      <c r="BE1319" s="145"/>
      <c r="BF1319" s="145"/>
      <c r="BG1319" s="145"/>
      <c r="BH1319" s="145"/>
      <c r="BI1319" s="145"/>
      <c r="BJ1319" s="14"/>
      <c r="BK1319" s="145"/>
      <c r="BL1319" s="14"/>
      <c r="BM1319" s="144"/>
    </row>
    <row r="1320" spans="1:65" s="2" customFormat="1" ht="24.25" hidden="1" customHeight="1">
      <c r="A1320" s="26"/>
      <c r="B1320" s="156"/>
      <c r="C1320" s="157"/>
      <c r="D1320" s="157"/>
      <c r="E1320" s="158"/>
      <c r="F1320" s="159"/>
      <c r="G1320" s="160"/>
      <c r="H1320" s="161"/>
      <c r="I1320" s="162"/>
      <c r="J1320" s="162"/>
      <c r="K1320" s="139"/>
      <c r="L1320" s="27"/>
      <c r="M1320" s="140"/>
      <c r="N1320" s="141"/>
      <c r="O1320" s="142"/>
      <c r="P1320" s="142"/>
      <c r="Q1320" s="142"/>
      <c r="R1320" s="142"/>
      <c r="S1320" s="142"/>
      <c r="T1320" s="143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  <c r="AR1320" s="144"/>
      <c r="AT1320" s="144"/>
      <c r="AU1320" s="144"/>
      <c r="AY1320" s="14"/>
      <c r="BE1320" s="145"/>
      <c r="BF1320" s="145"/>
      <c r="BG1320" s="145"/>
      <c r="BH1320" s="145"/>
      <c r="BI1320" s="145"/>
      <c r="BJ1320" s="14"/>
      <c r="BK1320" s="145"/>
      <c r="BL1320" s="14"/>
      <c r="BM1320" s="144"/>
    </row>
    <row r="1321" spans="1:65" s="2" customFormat="1" ht="24.25" hidden="1" customHeight="1">
      <c r="A1321" s="26"/>
      <c r="B1321" s="156"/>
      <c r="C1321" s="157"/>
      <c r="D1321" s="157"/>
      <c r="E1321" s="158"/>
      <c r="F1321" s="159"/>
      <c r="G1321" s="160"/>
      <c r="H1321" s="161"/>
      <c r="I1321" s="162"/>
      <c r="J1321" s="162"/>
      <c r="K1321" s="139"/>
      <c r="L1321" s="27"/>
      <c r="M1321" s="140"/>
      <c r="N1321" s="141"/>
      <c r="O1321" s="142"/>
      <c r="P1321" s="142"/>
      <c r="Q1321" s="142"/>
      <c r="R1321" s="142"/>
      <c r="S1321" s="142"/>
      <c r="T1321" s="143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  <c r="AR1321" s="144"/>
      <c r="AT1321" s="144"/>
      <c r="AU1321" s="144"/>
      <c r="AY1321" s="14"/>
      <c r="BE1321" s="145"/>
      <c r="BF1321" s="145"/>
      <c r="BG1321" s="145"/>
      <c r="BH1321" s="145"/>
      <c r="BI1321" s="145"/>
      <c r="BJ1321" s="14"/>
      <c r="BK1321" s="145"/>
      <c r="BL1321" s="14"/>
      <c r="BM1321" s="144"/>
    </row>
    <row r="1322" spans="1:65" s="2" customFormat="1" ht="38" hidden="1" customHeight="1">
      <c r="A1322" s="26"/>
      <c r="B1322" s="156"/>
      <c r="C1322" s="157"/>
      <c r="D1322" s="157"/>
      <c r="E1322" s="158"/>
      <c r="F1322" s="159"/>
      <c r="G1322" s="160"/>
      <c r="H1322" s="161"/>
      <c r="I1322" s="162"/>
      <c r="J1322" s="162"/>
      <c r="K1322" s="139"/>
      <c r="L1322" s="27"/>
      <c r="M1322" s="140"/>
      <c r="N1322" s="141"/>
      <c r="O1322" s="142"/>
      <c r="P1322" s="142"/>
      <c r="Q1322" s="142"/>
      <c r="R1322" s="142"/>
      <c r="S1322" s="142"/>
      <c r="T1322" s="143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  <c r="AE1322" s="26"/>
      <c r="AR1322" s="144"/>
      <c r="AT1322" s="144"/>
      <c r="AU1322" s="144"/>
      <c r="AY1322" s="14"/>
      <c r="BE1322" s="145"/>
      <c r="BF1322" s="145"/>
      <c r="BG1322" s="145"/>
      <c r="BH1322" s="145"/>
      <c r="BI1322" s="145"/>
      <c r="BJ1322" s="14"/>
      <c r="BK1322" s="145"/>
      <c r="BL1322" s="14"/>
      <c r="BM1322" s="144"/>
    </row>
    <row r="1323" spans="1:65" s="2" customFormat="1" ht="44.25" hidden="1" customHeight="1">
      <c r="A1323" s="26"/>
      <c r="B1323" s="156"/>
      <c r="C1323" s="157"/>
      <c r="D1323" s="157"/>
      <c r="E1323" s="158"/>
      <c r="F1323" s="159"/>
      <c r="G1323" s="160"/>
      <c r="H1323" s="161"/>
      <c r="I1323" s="162"/>
      <c r="J1323" s="162"/>
      <c r="K1323" s="139"/>
      <c r="L1323" s="27"/>
      <c r="M1323" s="140"/>
      <c r="N1323" s="141"/>
      <c r="O1323" s="142"/>
      <c r="P1323" s="142"/>
      <c r="Q1323" s="142"/>
      <c r="R1323" s="142"/>
      <c r="S1323" s="142"/>
      <c r="T1323" s="143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  <c r="AR1323" s="144"/>
      <c r="AT1323" s="144"/>
      <c r="AU1323" s="144"/>
      <c r="AY1323" s="14"/>
      <c r="BE1323" s="145"/>
      <c r="BF1323" s="145"/>
      <c r="BG1323" s="145"/>
      <c r="BH1323" s="145"/>
      <c r="BI1323" s="145"/>
      <c r="BJ1323" s="14"/>
      <c r="BK1323" s="145"/>
      <c r="BL1323" s="14"/>
      <c r="BM1323" s="144"/>
    </row>
    <row r="1324" spans="1:65" s="2" customFormat="1" ht="24.25" hidden="1" customHeight="1">
      <c r="A1324" s="26"/>
      <c r="B1324" s="156"/>
      <c r="C1324" s="157"/>
      <c r="D1324" s="157"/>
      <c r="E1324" s="158"/>
      <c r="F1324" s="159"/>
      <c r="G1324" s="160"/>
      <c r="H1324" s="161"/>
      <c r="I1324" s="162"/>
      <c r="J1324" s="162"/>
      <c r="K1324" s="139"/>
      <c r="L1324" s="27"/>
      <c r="M1324" s="140"/>
      <c r="N1324" s="141"/>
      <c r="O1324" s="142"/>
      <c r="P1324" s="142"/>
      <c r="Q1324" s="142"/>
      <c r="R1324" s="142"/>
      <c r="S1324" s="142"/>
      <c r="T1324" s="143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  <c r="AR1324" s="144"/>
      <c r="AT1324" s="144"/>
      <c r="AU1324" s="144"/>
      <c r="AY1324" s="14"/>
      <c r="BE1324" s="145"/>
      <c r="BF1324" s="145"/>
      <c r="BG1324" s="145"/>
      <c r="BH1324" s="145"/>
      <c r="BI1324" s="145"/>
      <c r="BJ1324" s="14"/>
      <c r="BK1324" s="145"/>
      <c r="BL1324" s="14"/>
      <c r="BM1324" s="144"/>
    </row>
    <row r="1325" spans="1:65" s="2" customFormat="1" ht="24.25" hidden="1" customHeight="1">
      <c r="A1325" s="26"/>
      <c r="B1325" s="156"/>
      <c r="C1325" s="157"/>
      <c r="D1325" s="157"/>
      <c r="E1325" s="158"/>
      <c r="F1325" s="159"/>
      <c r="G1325" s="160"/>
      <c r="H1325" s="161"/>
      <c r="I1325" s="162"/>
      <c r="J1325" s="162"/>
      <c r="K1325" s="139"/>
      <c r="L1325" s="27"/>
      <c r="M1325" s="140"/>
      <c r="N1325" s="141"/>
      <c r="O1325" s="142"/>
      <c r="P1325" s="142"/>
      <c r="Q1325" s="142"/>
      <c r="R1325" s="142"/>
      <c r="S1325" s="142"/>
      <c r="T1325" s="143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  <c r="AR1325" s="144"/>
      <c r="AT1325" s="144"/>
      <c r="AU1325" s="144"/>
      <c r="AY1325" s="14"/>
      <c r="BE1325" s="145"/>
      <c r="BF1325" s="145"/>
      <c r="BG1325" s="145"/>
      <c r="BH1325" s="145"/>
      <c r="BI1325" s="145"/>
      <c r="BJ1325" s="14"/>
      <c r="BK1325" s="145"/>
      <c r="BL1325" s="14"/>
      <c r="BM1325" s="144"/>
    </row>
    <row r="1326" spans="1:65" s="2" customFormat="1" ht="24.25" hidden="1" customHeight="1">
      <c r="A1326" s="26"/>
      <c r="B1326" s="156"/>
      <c r="C1326" s="157"/>
      <c r="D1326" s="157"/>
      <c r="E1326" s="158"/>
      <c r="F1326" s="159"/>
      <c r="G1326" s="160"/>
      <c r="H1326" s="161"/>
      <c r="I1326" s="162"/>
      <c r="J1326" s="162"/>
      <c r="K1326" s="139"/>
      <c r="L1326" s="27"/>
      <c r="M1326" s="140"/>
      <c r="N1326" s="141"/>
      <c r="O1326" s="142"/>
      <c r="P1326" s="142"/>
      <c r="Q1326" s="142"/>
      <c r="R1326" s="142"/>
      <c r="S1326" s="142"/>
      <c r="T1326" s="143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  <c r="AE1326" s="26"/>
      <c r="AR1326" s="144"/>
      <c r="AT1326" s="144"/>
      <c r="AU1326" s="144"/>
      <c r="AY1326" s="14"/>
      <c r="BE1326" s="145"/>
      <c r="BF1326" s="145"/>
      <c r="BG1326" s="145"/>
      <c r="BH1326" s="145"/>
      <c r="BI1326" s="145"/>
      <c r="BJ1326" s="14"/>
      <c r="BK1326" s="145"/>
      <c r="BL1326" s="14"/>
      <c r="BM1326" s="144"/>
    </row>
    <row r="1327" spans="1:65" s="12" customFormat="1" ht="23" hidden="1" customHeight="1">
      <c r="B1327" s="169"/>
      <c r="C1327" s="170"/>
      <c r="D1327" s="171"/>
      <c r="E1327" s="172"/>
      <c r="F1327" s="172"/>
      <c r="G1327" s="170"/>
      <c r="H1327" s="170"/>
      <c r="I1327" s="170"/>
      <c r="J1327" s="173"/>
      <c r="L1327" s="127"/>
      <c r="M1327" s="131"/>
      <c r="N1327" s="132"/>
      <c r="O1327" s="132"/>
      <c r="P1327" s="133"/>
      <c r="Q1327" s="132"/>
      <c r="R1327" s="133"/>
      <c r="S1327" s="132"/>
      <c r="T1327" s="134"/>
      <c r="AR1327" s="128"/>
      <c r="AT1327" s="135"/>
      <c r="AU1327" s="135"/>
      <c r="AY1327" s="128"/>
      <c r="BK1327" s="136"/>
    </row>
    <row r="1328" spans="1:65" s="2" customFormat="1" ht="33" hidden="1" customHeight="1">
      <c r="A1328" s="26"/>
      <c r="B1328" s="156"/>
      <c r="C1328" s="157"/>
      <c r="D1328" s="157"/>
      <c r="E1328" s="158"/>
      <c r="F1328" s="159"/>
      <c r="G1328" s="160"/>
      <c r="H1328" s="161"/>
      <c r="I1328" s="162"/>
      <c r="J1328" s="162"/>
      <c r="K1328" s="139"/>
      <c r="L1328" s="27"/>
      <c r="M1328" s="140"/>
      <c r="N1328" s="141"/>
      <c r="O1328" s="142"/>
      <c r="P1328" s="142"/>
      <c r="Q1328" s="142"/>
      <c r="R1328" s="142"/>
      <c r="S1328" s="142"/>
      <c r="T1328" s="143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  <c r="AE1328" s="26"/>
      <c r="AR1328" s="144"/>
      <c r="AT1328" s="144"/>
      <c r="AU1328" s="144"/>
      <c r="AY1328" s="14"/>
      <c r="BE1328" s="145"/>
      <c r="BF1328" s="145"/>
      <c r="BG1328" s="145"/>
      <c r="BH1328" s="145"/>
      <c r="BI1328" s="145"/>
      <c r="BJ1328" s="14"/>
      <c r="BK1328" s="145"/>
      <c r="BL1328" s="14"/>
      <c r="BM1328" s="144"/>
    </row>
    <row r="1329" spans="1:65" s="2" customFormat="1" ht="24.25" hidden="1" customHeight="1">
      <c r="A1329" s="26"/>
      <c r="B1329" s="156"/>
      <c r="C1329" s="157"/>
      <c r="D1329" s="157"/>
      <c r="E1329" s="158"/>
      <c r="F1329" s="159"/>
      <c r="G1329" s="160"/>
      <c r="H1329" s="161"/>
      <c r="I1329" s="162"/>
      <c r="J1329" s="162"/>
      <c r="K1329" s="139"/>
      <c r="L1329" s="27"/>
      <c r="M1329" s="140"/>
      <c r="N1329" s="141"/>
      <c r="O1329" s="142"/>
      <c r="P1329" s="142"/>
      <c r="Q1329" s="142"/>
      <c r="R1329" s="142"/>
      <c r="S1329" s="142"/>
      <c r="T1329" s="143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  <c r="AR1329" s="144"/>
      <c r="AT1329" s="144"/>
      <c r="AU1329" s="144"/>
      <c r="AY1329" s="14"/>
      <c r="BE1329" s="145"/>
      <c r="BF1329" s="145"/>
      <c r="BG1329" s="145"/>
      <c r="BH1329" s="145"/>
      <c r="BI1329" s="145"/>
      <c r="BJ1329" s="14"/>
      <c r="BK1329" s="145"/>
      <c r="BL1329" s="14"/>
      <c r="BM1329" s="144"/>
    </row>
    <row r="1330" spans="1:65" s="2" customFormat="1" ht="24.25" hidden="1" customHeight="1">
      <c r="A1330" s="26"/>
      <c r="B1330" s="156"/>
      <c r="C1330" s="157"/>
      <c r="D1330" s="157"/>
      <c r="E1330" s="158"/>
      <c r="F1330" s="159"/>
      <c r="G1330" s="160"/>
      <c r="H1330" s="161"/>
      <c r="I1330" s="162"/>
      <c r="J1330" s="162"/>
      <c r="K1330" s="139"/>
      <c r="L1330" s="27"/>
      <c r="M1330" s="140"/>
      <c r="N1330" s="141"/>
      <c r="O1330" s="142"/>
      <c r="P1330" s="142"/>
      <c r="Q1330" s="142"/>
      <c r="R1330" s="142"/>
      <c r="S1330" s="142"/>
      <c r="T1330" s="143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  <c r="AR1330" s="144"/>
      <c r="AT1330" s="144"/>
      <c r="AU1330" s="144"/>
      <c r="AY1330" s="14"/>
      <c r="BE1330" s="145"/>
      <c r="BF1330" s="145"/>
      <c r="BG1330" s="145"/>
      <c r="BH1330" s="145"/>
      <c r="BI1330" s="145"/>
      <c r="BJ1330" s="14"/>
      <c r="BK1330" s="145"/>
      <c r="BL1330" s="14"/>
      <c r="BM1330" s="144"/>
    </row>
    <row r="1331" spans="1:65" s="2" customFormat="1" ht="24.25" hidden="1" customHeight="1">
      <c r="A1331" s="26"/>
      <c r="B1331" s="156"/>
      <c r="C1331" s="163"/>
      <c r="D1331" s="163"/>
      <c r="E1331" s="164"/>
      <c r="F1331" s="165"/>
      <c r="G1331" s="166"/>
      <c r="H1331" s="167"/>
      <c r="I1331" s="168"/>
      <c r="J1331" s="168"/>
      <c r="K1331" s="146"/>
      <c r="L1331" s="147"/>
      <c r="M1331" s="148"/>
      <c r="N1331" s="149"/>
      <c r="O1331" s="142"/>
      <c r="P1331" s="142"/>
      <c r="Q1331" s="142"/>
      <c r="R1331" s="142"/>
      <c r="S1331" s="142"/>
      <c r="T1331" s="143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  <c r="AE1331" s="26"/>
      <c r="AR1331" s="144"/>
      <c r="AT1331" s="144"/>
      <c r="AU1331" s="144"/>
      <c r="AY1331" s="14"/>
      <c r="BE1331" s="145"/>
      <c r="BF1331" s="145"/>
      <c r="BG1331" s="145"/>
      <c r="BH1331" s="145"/>
      <c r="BI1331" s="145"/>
      <c r="BJ1331" s="14"/>
      <c r="BK1331" s="145"/>
      <c r="BL1331" s="14"/>
      <c r="BM1331" s="144"/>
    </row>
    <row r="1332" spans="1:65" s="2" customFormat="1" ht="33" hidden="1" customHeight="1">
      <c r="A1332" s="26"/>
      <c r="B1332" s="156"/>
      <c r="C1332" s="157"/>
      <c r="D1332" s="157"/>
      <c r="E1332" s="158"/>
      <c r="F1332" s="159"/>
      <c r="G1332" s="160"/>
      <c r="H1332" s="161"/>
      <c r="I1332" s="162"/>
      <c r="J1332" s="162"/>
      <c r="K1332" s="139"/>
      <c r="L1332" s="27"/>
      <c r="M1332" s="140"/>
      <c r="N1332" s="141"/>
      <c r="O1332" s="142"/>
      <c r="P1332" s="142"/>
      <c r="Q1332" s="142"/>
      <c r="R1332" s="142"/>
      <c r="S1332" s="142"/>
      <c r="T1332" s="143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  <c r="AE1332" s="26"/>
      <c r="AR1332" s="144"/>
      <c r="AT1332" s="144"/>
      <c r="AU1332" s="144"/>
      <c r="AY1332" s="14"/>
      <c r="BE1332" s="145"/>
      <c r="BF1332" s="145"/>
      <c r="BG1332" s="145"/>
      <c r="BH1332" s="145"/>
      <c r="BI1332" s="145"/>
      <c r="BJ1332" s="14"/>
      <c r="BK1332" s="145"/>
      <c r="BL1332" s="14"/>
      <c r="BM1332" s="144"/>
    </row>
    <row r="1333" spans="1:65" s="2" customFormat="1" ht="24.25" hidden="1" customHeight="1">
      <c r="A1333" s="26"/>
      <c r="B1333" s="156"/>
      <c r="C1333" s="157"/>
      <c r="D1333" s="157"/>
      <c r="E1333" s="158"/>
      <c r="F1333" s="159"/>
      <c r="G1333" s="160"/>
      <c r="H1333" s="161"/>
      <c r="I1333" s="162"/>
      <c r="J1333" s="162"/>
      <c r="K1333" s="139"/>
      <c r="L1333" s="27"/>
      <c r="M1333" s="140"/>
      <c r="N1333" s="141"/>
      <c r="O1333" s="142"/>
      <c r="P1333" s="142"/>
      <c r="Q1333" s="142"/>
      <c r="R1333" s="142"/>
      <c r="S1333" s="142"/>
      <c r="T1333" s="143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  <c r="AR1333" s="144"/>
      <c r="AT1333" s="144"/>
      <c r="AU1333" s="144"/>
      <c r="AY1333" s="14"/>
      <c r="BE1333" s="145"/>
      <c r="BF1333" s="145"/>
      <c r="BG1333" s="145"/>
      <c r="BH1333" s="145"/>
      <c r="BI1333" s="145"/>
      <c r="BJ1333" s="14"/>
      <c r="BK1333" s="145"/>
      <c r="BL1333" s="14"/>
      <c r="BM1333" s="144"/>
    </row>
    <row r="1334" spans="1:65" s="2" customFormat="1" ht="24.25" hidden="1" customHeight="1">
      <c r="A1334" s="26"/>
      <c r="B1334" s="156"/>
      <c r="C1334" s="157"/>
      <c r="D1334" s="157"/>
      <c r="E1334" s="158"/>
      <c r="F1334" s="159"/>
      <c r="G1334" s="160"/>
      <c r="H1334" s="161"/>
      <c r="I1334" s="162"/>
      <c r="J1334" s="162"/>
      <c r="K1334" s="139"/>
      <c r="L1334" s="27"/>
      <c r="M1334" s="140"/>
      <c r="N1334" s="141"/>
      <c r="O1334" s="142"/>
      <c r="P1334" s="142"/>
      <c r="Q1334" s="142"/>
      <c r="R1334" s="142"/>
      <c r="S1334" s="142"/>
      <c r="T1334" s="143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  <c r="AR1334" s="144"/>
      <c r="AT1334" s="144"/>
      <c r="AU1334" s="144"/>
      <c r="AY1334" s="14"/>
      <c r="BE1334" s="145"/>
      <c r="BF1334" s="145"/>
      <c r="BG1334" s="145"/>
      <c r="BH1334" s="145"/>
      <c r="BI1334" s="145"/>
      <c r="BJ1334" s="14"/>
      <c r="BK1334" s="145"/>
      <c r="BL1334" s="14"/>
      <c r="BM1334" s="144"/>
    </row>
    <row r="1335" spans="1:65" s="2" customFormat="1" ht="24.25" hidden="1" customHeight="1">
      <c r="A1335" s="26"/>
      <c r="B1335" s="156"/>
      <c r="C1335" s="163"/>
      <c r="D1335" s="163"/>
      <c r="E1335" s="164"/>
      <c r="F1335" s="165"/>
      <c r="G1335" s="166"/>
      <c r="H1335" s="167"/>
      <c r="I1335" s="168"/>
      <c r="J1335" s="168"/>
      <c r="K1335" s="146"/>
      <c r="L1335" s="147"/>
      <c r="M1335" s="148"/>
      <c r="N1335" s="149"/>
      <c r="O1335" s="142"/>
      <c r="P1335" s="142"/>
      <c r="Q1335" s="142"/>
      <c r="R1335" s="142"/>
      <c r="S1335" s="142"/>
      <c r="T1335" s="143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  <c r="AR1335" s="144"/>
      <c r="AT1335" s="144"/>
      <c r="AU1335" s="144"/>
      <c r="AY1335" s="14"/>
      <c r="BE1335" s="145"/>
      <c r="BF1335" s="145"/>
      <c r="BG1335" s="145"/>
      <c r="BH1335" s="145"/>
      <c r="BI1335" s="145"/>
      <c r="BJ1335" s="14"/>
      <c r="BK1335" s="145"/>
      <c r="BL1335" s="14"/>
      <c r="BM1335" s="144"/>
    </row>
    <row r="1336" spans="1:65" s="2" customFormat="1" ht="24.25" hidden="1" customHeight="1">
      <c r="A1336" s="26"/>
      <c r="B1336" s="156"/>
      <c r="C1336" s="157"/>
      <c r="D1336" s="157"/>
      <c r="E1336" s="158"/>
      <c r="F1336" s="159"/>
      <c r="G1336" s="160"/>
      <c r="H1336" s="161"/>
      <c r="I1336" s="162"/>
      <c r="J1336" s="162"/>
      <c r="K1336" s="139"/>
      <c r="L1336" s="27"/>
      <c r="M1336" s="140"/>
      <c r="N1336" s="141"/>
      <c r="O1336" s="142"/>
      <c r="P1336" s="142"/>
      <c r="Q1336" s="142"/>
      <c r="R1336" s="142"/>
      <c r="S1336" s="142"/>
      <c r="T1336" s="143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  <c r="AR1336" s="144"/>
      <c r="AT1336" s="144"/>
      <c r="AU1336" s="144"/>
      <c r="AY1336" s="14"/>
      <c r="BE1336" s="145"/>
      <c r="BF1336" s="145"/>
      <c r="BG1336" s="145"/>
      <c r="BH1336" s="145"/>
      <c r="BI1336" s="145"/>
      <c r="BJ1336" s="14"/>
      <c r="BK1336" s="145"/>
      <c r="BL1336" s="14"/>
      <c r="BM1336" s="144"/>
    </row>
    <row r="1337" spans="1:65" s="2" customFormat="1" ht="24.25" hidden="1" customHeight="1">
      <c r="A1337" s="26"/>
      <c r="B1337" s="156"/>
      <c r="C1337" s="163"/>
      <c r="D1337" s="163"/>
      <c r="E1337" s="164"/>
      <c r="F1337" s="165"/>
      <c r="G1337" s="166"/>
      <c r="H1337" s="167"/>
      <c r="I1337" s="168"/>
      <c r="J1337" s="168"/>
      <c r="K1337" s="146"/>
      <c r="L1337" s="147"/>
      <c r="M1337" s="148"/>
      <c r="N1337" s="149"/>
      <c r="O1337" s="142"/>
      <c r="P1337" s="142"/>
      <c r="Q1337" s="142"/>
      <c r="R1337" s="142"/>
      <c r="S1337" s="142"/>
      <c r="T1337" s="143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R1337" s="144"/>
      <c r="AT1337" s="144"/>
      <c r="AU1337" s="144"/>
      <c r="AY1337" s="14"/>
      <c r="BE1337" s="145"/>
      <c r="BF1337" s="145"/>
      <c r="BG1337" s="145"/>
      <c r="BH1337" s="145"/>
      <c r="BI1337" s="145"/>
      <c r="BJ1337" s="14"/>
      <c r="BK1337" s="145"/>
      <c r="BL1337" s="14"/>
      <c r="BM1337" s="144"/>
    </row>
    <row r="1338" spans="1:65" s="2" customFormat="1" ht="24.25" hidden="1" customHeight="1">
      <c r="A1338" s="26"/>
      <c r="B1338" s="156"/>
      <c r="C1338" s="157"/>
      <c r="D1338" s="157"/>
      <c r="E1338" s="158"/>
      <c r="F1338" s="159"/>
      <c r="G1338" s="160"/>
      <c r="H1338" s="161"/>
      <c r="I1338" s="162"/>
      <c r="J1338" s="162"/>
      <c r="K1338" s="139"/>
      <c r="L1338" s="27"/>
      <c r="M1338" s="140"/>
      <c r="N1338" s="141"/>
      <c r="O1338" s="142"/>
      <c r="P1338" s="142"/>
      <c r="Q1338" s="142"/>
      <c r="R1338" s="142"/>
      <c r="S1338" s="142"/>
      <c r="T1338" s="143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  <c r="AR1338" s="144"/>
      <c r="AT1338" s="144"/>
      <c r="AU1338" s="144"/>
      <c r="AY1338" s="14"/>
      <c r="BE1338" s="145"/>
      <c r="BF1338" s="145"/>
      <c r="BG1338" s="145"/>
      <c r="BH1338" s="145"/>
      <c r="BI1338" s="145"/>
      <c r="BJ1338" s="14"/>
      <c r="BK1338" s="145"/>
      <c r="BL1338" s="14"/>
      <c r="BM1338" s="144"/>
    </row>
    <row r="1339" spans="1:65" s="2" customFormat="1" ht="24.25" hidden="1" customHeight="1">
      <c r="A1339" s="26"/>
      <c r="B1339" s="156"/>
      <c r="C1339" s="157"/>
      <c r="D1339" s="157"/>
      <c r="E1339" s="158"/>
      <c r="F1339" s="159"/>
      <c r="G1339" s="160"/>
      <c r="H1339" s="161"/>
      <c r="I1339" s="162"/>
      <c r="J1339" s="162"/>
      <c r="K1339" s="139"/>
      <c r="L1339" s="27"/>
      <c r="M1339" s="140"/>
      <c r="N1339" s="141"/>
      <c r="O1339" s="142"/>
      <c r="P1339" s="142"/>
      <c r="Q1339" s="142"/>
      <c r="R1339" s="142"/>
      <c r="S1339" s="142"/>
      <c r="T1339" s="143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R1339" s="144"/>
      <c r="AT1339" s="144"/>
      <c r="AU1339" s="144"/>
      <c r="AY1339" s="14"/>
      <c r="BE1339" s="145"/>
      <c r="BF1339" s="145"/>
      <c r="BG1339" s="145"/>
      <c r="BH1339" s="145"/>
      <c r="BI1339" s="145"/>
      <c r="BJ1339" s="14"/>
      <c r="BK1339" s="145"/>
      <c r="BL1339" s="14"/>
      <c r="BM1339" s="144"/>
    </row>
    <row r="1340" spans="1:65" s="2" customFormat="1" ht="21.75" hidden="1" customHeight="1">
      <c r="A1340" s="26"/>
      <c r="B1340" s="156"/>
      <c r="C1340" s="163"/>
      <c r="D1340" s="163"/>
      <c r="E1340" s="164"/>
      <c r="F1340" s="165"/>
      <c r="G1340" s="166"/>
      <c r="H1340" s="167"/>
      <c r="I1340" s="168"/>
      <c r="J1340" s="168"/>
      <c r="K1340" s="146"/>
      <c r="L1340" s="147"/>
      <c r="M1340" s="148"/>
      <c r="N1340" s="149"/>
      <c r="O1340" s="142"/>
      <c r="P1340" s="142"/>
      <c r="Q1340" s="142"/>
      <c r="R1340" s="142"/>
      <c r="S1340" s="142"/>
      <c r="T1340" s="143"/>
      <c r="U1340" s="26"/>
      <c r="V1340" s="26"/>
      <c r="W1340" s="26"/>
      <c r="X1340" s="26"/>
      <c r="Y1340" s="26"/>
      <c r="Z1340" s="26"/>
      <c r="AA1340" s="26"/>
      <c r="AB1340" s="26"/>
      <c r="AC1340" s="26"/>
      <c r="AD1340" s="26"/>
      <c r="AE1340" s="26"/>
      <c r="AR1340" s="144"/>
      <c r="AT1340" s="144"/>
      <c r="AU1340" s="144"/>
      <c r="AY1340" s="14"/>
      <c r="BE1340" s="145"/>
      <c r="BF1340" s="145"/>
      <c r="BG1340" s="145"/>
      <c r="BH1340" s="145"/>
      <c r="BI1340" s="145"/>
      <c r="BJ1340" s="14"/>
      <c r="BK1340" s="145"/>
      <c r="BL1340" s="14"/>
      <c r="BM1340" s="144"/>
    </row>
    <row r="1341" spans="1:65" s="2" customFormat="1" ht="16.5" hidden="1" customHeight="1">
      <c r="A1341" s="26"/>
      <c r="B1341" s="156"/>
      <c r="C1341" s="157"/>
      <c r="D1341" s="157"/>
      <c r="E1341" s="158"/>
      <c r="F1341" s="159"/>
      <c r="G1341" s="160"/>
      <c r="H1341" s="161"/>
      <c r="I1341" s="162"/>
      <c r="J1341" s="162"/>
      <c r="K1341" s="139"/>
      <c r="L1341" s="27"/>
      <c r="M1341" s="140"/>
      <c r="N1341" s="141"/>
      <c r="O1341" s="142"/>
      <c r="P1341" s="142"/>
      <c r="Q1341" s="142"/>
      <c r="R1341" s="142"/>
      <c r="S1341" s="142"/>
      <c r="T1341" s="143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  <c r="AR1341" s="144"/>
      <c r="AT1341" s="144"/>
      <c r="AU1341" s="144"/>
      <c r="AY1341" s="14"/>
      <c r="BE1341" s="145"/>
      <c r="BF1341" s="145"/>
      <c r="BG1341" s="145"/>
      <c r="BH1341" s="145"/>
      <c r="BI1341" s="145"/>
      <c r="BJ1341" s="14"/>
      <c r="BK1341" s="145"/>
      <c r="BL1341" s="14"/>
      <c r="BM1341" s="144"/>
    </row>
    <row r="1342" spans="1:65" s="2" customFormat="1" ht="16.5" hidden="1" customHeight="1">
      <c r="A1342" s="26"/>
      <c r="B1342" s="156"/>
      <c r="C1342" s="157"/>
      <c r="D1342" s="157"/>
      <c r="E1342" s="158"/>
      <c r="F1342" s="159"/>
      <c r="G1342" s="160"/>
      <c r="H1342" s="161"/>
      <c r="I1342" s="162"/>
      <c r="J1342" s="162"/>
      <c r="K1342" s="139"/>
      <c r="L1342" s="27"/>
      <c r="M1342" s="140"/>
      <c r="N1342" s="141"/>
      <c r="O1342" s="142"/>
      <c r="P1342" s="142"/>
      <c r="Q1342" s="142"/>
      <c r="R1342" s="142"/>
      <c r="S1342" s="142"/>
      <c r="T1342" s="143"/>
      <c r="U1342" s="26"/>
      <c r="V1342" s="26"/>
      <c r="W1342" s="26"/>
      <c r="X1342" s="26"/>
      <c r="Y1342" s="26"/>
      <c r="Z1342" s="26"/>
      <c r="AA1342" s="26"/>
      <c r="AB1342" s="26"/>
      <c r="AC1342" s="26"/>
      <c r="AD1342" s="26"/>
      <c r="AE1342" s="26"/>
      <c r="AR1342" s="144"/>
      <c r="AT1342" s="144"/>
      <c r="AU1342" s="144"/>
      <c r="AY1342" s="14"/>
      <c r="BE1342" s="145"/>
      <c r="BF1342" s="145"/>
      <c r="BG1342" s="145"/>
      <c r="BH1342" s="145"/>
      <c r="BI1342" s="145"/>
      <c r="BJ1342" s="14"/>
      <c r="BK1342" s="145"/>
      <c r="BL1342" s="14"/>
      <c r="BM1342" s="144"/>
    </row>
    <row r="1343" spans="1:65" s="2" customFormat="1" ht="24.25" hidden="1" customHeight="1">
      <c r="A1343" s="26"/>
      <c r="B1343" s="156"/>
      <c r="C1343" s="157"/>
      <c r="D1343" s="157"/>
      <c r="E1343" s="158"/>
      <c r="F1343" s="159"/>
      <c r="G1343" s="160"/>
      <c r="H1343" s="161"/>
      <c r="I1343" s="162"/>
      <c r="J1343" s="162"/>
      <c r="K1343" s="139"/>
      <c r="L1343" s="27"/>
      <c r="M1343" s="140"/>
      <c r="N1343" s="141"/>
      <c r="O1343" s="142"/>
      <c r="P1343" s="142"/>
      <c r="Q1343" s="142"/>
      <c r="R1343" s="142"/>
      <c r="S1343" s="142"/>
      <c r="T1343" s="143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  <c r="AR1343" s="144"/>
      <c r="AT1343" s="144"/>
      <c r="AU1343" s="144"/>
      <c r="AY1343" s="14"/>
      <c r="BE1343" s="145"/>
      <c r="BF1343" s="145"/>
      <c r="BG1343" s="145"/>
      <c r="BH1343" s="145"/>
      <c r="BI1343" s="145"/>
      <c r="BJ1343" s="14"/>
      <c r="BK1343" s="145"/>
      <c r="BL1343" s="14"/>
      <c r="BM1343" s="144"/>
    </row>
    <row r="1344" spans="1:65" s="2" customFormat="1" ht="24.25" hidden="1" customHeight="1">
      <c r="A1344" s="26"/>
      <c r="B1344" s="156"/>
      <c r="C1344" s="157"/>
      <c r="D1344" s="157"/>
      <c r="E1344" s="158"/>
      <c r="F1344" s="159"/>
      <c r="G1344" s="160"/>
      <c r="H1344" s="161"/>
      <c r="I1344" s="162"/>
      <c r="J1344" s="162"/>
      <c r="K1344" s="139"/>
      <c r="L1344" s="27"/>
      <c r="M1344" s="140"/>
      <c r="N1344" s="141"/>
      <c r="O1344" s="142"/>
      <c r="P1344" s="142"/>
      <c r="Q1344" s="142"/>
      <c r="R1344" s="142"/>
      <c r="S1344" s="142"/>
      <c r="T1344" s="143"/>
      <c r="U1344" s="26"/>
      <c r="V1344" s="26"/>
      <c r="W1344" s="26"/>
      <c r="X1344" s="26"/>
      <c r="Y1344" s="26"/>
      <c r="Z1344" s="26"/>
      <c r="AA1344" s="26"/>
      <c r="AB1344" s="26"/>
      <c r="AC1344" s="26"/>
      <c r="AD1344" s="26"/>
      <c r="AE1344" s="26"/>
      <c r="AR1344" s="144"/>
      <c r="AT1344" s="144"/>
      <c r="AU1344" s="144"/>
      <c r="AY1344" s="14"/>
      <c r="BE1344" s="145"/>
      <c r="BF1344" s="145"/>
      <c r="BG1344" s="145"/>
      <c r="BH1344" s="145"/>
      <c r="BI1344" s="145"/>
      <c r="BJ1344" s="14"/>
      <c r="BK1344" s="145"/>
      <c r="BL1344" s="14"/>
      <c r="BM1344" s="144"/>
    </row>
    <row r="1345" spans="1:65" s="12" customFormat="1" ht="23" hidden="1" customHeight="1">
      <c r="B1345" s="169"/>
      <c r="C1345" s="170"/>
      <c r="D1345" s="171"/>
      <c r="E1345" s="172"/>
      <c r="F1345" s="172"/>
      <c r="G1345" s="170"/>
      <c r="H1345" s="170"/>
      <c r="I1345" s="170"/>
      <c r="J1345" s="173"/>
      <c r="L1345" s="127"/>
      <c r="M1345" s="131"/>
      <c r="N1345" s="132"/>
      <c r="O1345" s="132"/>
      <c r="P1345" s="133"/>
      <c r="Q1345" s="132"/>
      <c r="R1345" s="133"/>
      <c r="S1345" s="132"/>
      <c r="T1345" s="134"/>
      <c r="AR1345" s="128"/>
      <c r="AT1345" s="135"/>
      <c r="AU1345" s="135"/>
      <c r="AY1345" s="128"/>
      <c r="BK1345" s="136"/>
    </row>
    <row r="1346" spans="1:65" s="2" customFormat="1" ht="24.25" hidden="1" customHeight="1">
      <c r="A1346" s="26"/>
      <c r="B1346" s="156"/>
      <c r="C1346" s="157"/>
      <c r="D1346" s="157"/>
      <c r="E1346" s="158"/>
      <c r="F1346" s="159"/>
      <c r="G1346" s="160"/>
      <c r="H1346" s="161"/>
      <c r="I1346" s="162"/>
      <c r="J1346" s="162"/>
      <c r="K1346" s="139"/>
      <c r="L1346" s="27"/>
      <c r="M1346" s="140"/>
      <c r="N1346" s="141"/>
      <c r="O1346" s="142"/>
      <c r="P1346" s="142"/>
      <c r="Q1346" s="142"/>
      <c r="R1346" s="142"/>
      <c r="S1346" s="142"/>
      <c r="T1346" s="143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  <c r="AE1346" s="26"/>
      <c r="AR1346" s="144"/>
      <c r="AT1346" s="144"/>
      <c r="AU1346" s="144"/>
      <c r="AY1346" s="14"/>
      <c r="BE1346" s="145"/>
      <c r="BF1346" s="145"/>
      <c r="BG1346" s="145"/>
      <c r="BH1346" s="145"/>
      <c r="BI1346" s="145"/>
      <c r="BJ1346" s="14"/>
      <c r="BK1346" s="145"/>
      <c r="BL1346" s="14"/>
      <c r="BM1346" s="144"/>
    </row>
    <row r="1347" spans="1:65" s="2" customFormat="1" ht="33" hidden="1" customHeight="1">
      <c r="A1347" s="26"/>
      <c r="B1347" s="156"/>
      <c r="C1347" s="157"/>
      <c r="D1347" s="157"/>
      <c r="E1347" s="158"/>
      <c r="F1347" s="159"/>
      <c r="G1347" s="160"/>
      <c r="H1347" s="161"/>
      <c r="I1347" s="162"/>
      <c r="J1347" s="162"/>
      <c r="K1347" s="139"/>
      <c r="L1347" s="27"/>
      <c r="M1347" s="140"/>
      <c r="N1347" s="141"/>
      <c r="O1347" s="142"/>
      <c r="P1347" s="142"/>
      <c r="Q1347" s="142"/>
      <c r="R1347" s="142"/>
      <c r="S1347" s="142"/>
      <c r="T1347" s="143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  <c r="AE1347" s="26"/>
      <c r="AR1347" s="144"/>
      <c r="AT1347" s="144"/>
      <c r="AU1347" s="144"/>
      <c r="AY1347" s="14"/>
      <c r="BE1347" s="145"/>
      <c r="BF1347" s="145"/>
      <c r="BG1347" s="145"/>
      <c r="BH1347" s="145"/>
      <c r="BI1347" s="145"/>
      <c r="BJ1347" s="14"/>
      <c r="BK1347" s="145"/>
      <c r="BL1347" s="14"/>
      <c r="BM1347" s="144"/>
    </row>
    <row r="1348" spans="1:65" s="2" customFormat="1" ht="33" hidden="1" customHeight="1">
      <c r="A1348" s="26"/>
      <c r="B1348" s="156"/>
      <c r="C1348" s="157"/>
      <c r="D1348" s="157"/>
      <c r="E1348" s="158"/>
      <c r="F1348" s="159"/>
      <c r="G1348" s="160"/>
      <c r="H1348" s="161"/>
      <c r="I1348" s="162"/>
      <c r="J1348" s="162"/>
      <c r="K1348" s="139"/>
      <c r="L1348" s="27"/>
      <c r="M1348" s="140"/>
      <c r="N1348" s="141"/>
      <c r="O1348" s="142"/>
      <c r="P1348" s="142"/>
      <c r="Q1348" s="142"/>
      <c r="R1348" s="142"/>
      <c r="S1348" s="142"/>
      <c r="T1348" s="143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  <c r="AR1348" s="144"/>
      <c r="AT1348" s="144"/>
      <c r="AU1348" s="144"/>
      <c r="AY1348" s="14"/>
      <c r="BE1348" s="145"/>
      <c r="BF1348" s="145"/>
      <c r="BG1348" s="145"/>
      <c r="BH1348" s="145"/>
      <c r="BI1348" s="145"/>
      <c r="BJ1348" s="14"/>
      <c r="BK1348" s="145"/>
      <c r="BL1348" s="14"/>
      <c r="BM1348" s="144"/>
    </row>
    <row r="1349" spans="1:65" s="2" customFormat="1" ht="33" hidden="1" customHeight="1">
      <c r="A1349" s="26"/>
      <c r="B1349" s="156"/>
      <c r="C1349" s="157"/>
      <c r="D1349" s="157"/>
      <c r="E1349" s="158"/>
      <c r="F1349" s="159"/>
      <c r="G1349" s="160"/>
      <c r="H1349" s="161"/>
      <c r="I1349" s="162"/>
      <c r="J1349" s="162"/>
      <c r="K1349" s="139"/>
      <c r="L1349" s="27"/>
      <c r="M1349" s="140"/>
      <c r="N1349" s="141"/>
      <c r="O1349" s="142"/>
      <c r="P1349" s="142"/>
      <c r="Q1349" s="142"/>
      <c r="R1349" s="142"/>
      <c r="S1349" s="142"/>
      <c r="T1349" s="143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R1349" s="144"/>
      <c r="AT1349" s="144"/>
      <c r="AU1349" s="144"/>
      <c r="AY1349" s="14"/>
      <c r="BE1349" s="145"/>
      <c r="BF1349" s="145"/>
      <c r="BG1349" s="145"/>
      <c r="BH1349" s="145"/>
      <c r="BI1349" s="145"/>
      <c r="BJ1349" s="14"/>
      <c r="BK1349" s="145"/>
      <c r="BL1349" s="14"/>
      <c r="BM1349" s="144"/>
    </row>
    <row r="1350" spans="1:65" s="2" customFormat="1" ht="24.25" hidden="1" customHeight="1">
      <c r="A1350" s="26"/>
      <c r="B1350" s="156"/>
      <c r="C1350" s="157"/>
      <c r="D1350" s="157"/>
      <c r="E1350" s="158"/>
      <c r="F1350" s="159"/>
      <c r="G1350" s="160"/>
      <c r="H1350" s="161"/>
      <c r="I1350" s="162"/>
      <c r="J1350" s="162"/>
      <c r="K1350" s="139"/>
      <c r="L1350" s="27"/>
      <c r="M1350" s="140"/>
      <c r="N1350" s="141"/>
      <c r="O1350" s="142"/>
      <c r="P1350" s="142"/>
      <c r="Q1350" s="142"/>
      <c r="R1350" s="142"/>
      <c r="S1350" s="142"/>
      <c r="T1350" s="143"/>
      <c r="U1350" s="26"/>
      <c r="V1350" s="26"/>
      <c r="W1350" s="26"/>
      <c r="X1350" s="26"/>
      <c r="Y1350" s="26"/>
      <c r="Z1350" s="26"/>
      <c r="AA1350" s="26"/>
      <c r="AB1350" s="26"/>
      <c r="AC1350" s="26"/>
      <c r="AD1350" s="26"/>
      <c r="AE1350" s="26"/>
      <c r="AR1350" s="144"/>
      <c r="AT1350" s="144"/>
      <c r="AU1350" s="144"/>
      <c r="AY1350" s="14"/>
      <c r="BE1350" s="145"/>
      <c r="BF1350" s="145"/>
      <c r="BG1350" s="145"/>
      <c r="BH1350" s="145"/>
      <c r="BI1350" s="145"/>
      <c r="BJ1350" s="14"/>
      <c r="BK1350" s="145"/>
      <c r="BL1350" s="14"/>
      <c r="BM1350" s="144"/>
    </row>
    <row r="1351" spans="1:65" s="12" customFormat="1" ht="23" hidden="1" customHeight="1">
      <c r="B1351" s="169"/>
      <c r="C1351" s="170"/>
      <c r="D1351" s="171"/>
      <c r="E1351" s="172"/>
      <c r="F1351" s="172"/>
      <c r="G1351" s="170"/>
      <c r="H1351" s="170"/>
      <c r="I1351" s="170"/>
      <c r="J1351" s="173"/>
      <c r="L1351" s="127"/>
      <c r="M1351" s="131"/>
      <c r="N1351" s="132"/>
      <c r="O1351" s="132"/>
      <c r="P1351" s="133"/>
      <c r="Q1351" s="132"/>
      <c r="R1351" s="133"/>
      <c r="S1351" s="132"/>
      <c r="T1351" s="134"/>
      <c r="AR1351" s="128"/>
      <c r="AT1351" s="135"/>
      <c r="AU1351" s="135"/>
      <c r="AY1351" s="128"/>
      <c r="BK1351" s="136"/>
    </row>
    <row r="1352" spans="1:65" s="2" customFormat="1" ht="24.25" hidden="1" customHeight="1">
      <c r="A1352" s="26"/>
      <c r="B1352" s="156"/>
      <c r="C1352" s="157"/>
      <c r="D1352" s="157"/>
      <c r="E1352" s="158"/>
      <c r="F1352" s="159"/>
      <c r="G1352" s="160"/>
      <c r="H1352" s="161"/>
      <c r="I1352" s="162"/>
      <c r="J1352" s="162"/>
      <c r="K1352" s="139"/>
      <c r="L1352" s="27"/>
      <c r="M1352" s="140"/>
      <c r="N1352" s="141"/>
      <c r="O1352" s="142"/>
      <c r="P1352" s="142"/>
      <c r="Q1352" s="142"/>
      <c r="R1352" s="142"/>
      <c r="S1352" s="142"/>
      <c r="T1352" s="143"/>
      <c r="U1352" s="26"/>
      <c r="V1352" s="26"/>
      <c r="W1352" s="26"/>
      <c r="X1352" s="26"/>
      <c r="Y1352" s="26"/>
      <c r="Z1352" s="26"/>
      <c r="AA1352" s="26"/>
      <c r="AB1352" s="26"/>
      <c r="AC1352" s="26"/>
      <c r="AD1352" s="26"/>
      <c r="AE1352" s="26"/>
      <c r="AR1352" s="144"/>
      <c r="AT1352" s="144"/>
      <c r="AU1352" s="144"/>
      <c r="AY1352" s="14"/>
      <c r="BE1352" s="145"/>
      <c r="BF1352" s="145"/>
      <c r="BG1352" s="145"/>
      <c r="BH1352" s="145"/>
      <c r="BI1352" s="145"/>
      <c r="BJ1352" s="14"/>
      <c r="BK1352" s="145"/>
      <c r="BL1352" s="14"/>
      <c r="BM1352" s="144"/>
    </row>
    <row r="1353" spans="1:65" s="2" customFormat="1" ht="24.25" hidden="1" customHeight="1">
      <c r="A1353" s="26"/>
      <c r="B1353" s="156"/>
      <c r="C1353" s="157"/>
      <c r="D1353" s="157"/>
      <c r="E1353" s="158"/>
      <c r="F1353" s="159"/>
      <c r="G1353" s="160"/>
      <c r="H1353" s="161"/>
      <c r="I1353" s="162"/>
      <c r="J1353" s="162"/>
      <c r="K1353" s="139"/>
      <c r="L1353" s="27"/>
      <c r="M1353" s="140"/>
      <c r="N1353" s="141"/>
      <c r="O1353" s="142"/>
      <c r="P1353" s="142"/>
      <c r="Q1353" s="142"/>
      <c r="R1353" s="142"/>
      <c r="S1353" s="142"/>
      <c r="T1353" s="143"/>
      <c r="U1353" s="26"/>
      <c r="V1353" s="26"/>
      <c r="W1353" s="26"/>
      <c r="X1353" s="26"/>
      <c r="Y1353" s="26"/>
      <c r="Z1353" s="26"/>
      <c r="AA1353" s="26"/>
      <c r="AB1353" s="26"/>
      <c r="AC1353" s="26"/>
      <c r="AD1353" s="26"/>
      <c r="AE1353" s="26"/>
      <c r="AR1353" s="144"/>
      <c r="AT1353" s="144"/>
      <c r="AU1353" s="144"/>
      <c r="AY1353" s="14"/>
      <c r="BE1353" s="145"/>
      <c r="BF1353" s="145"/>
      <c r="BG1353" s="145"/>
      <c r="BH1353" s="145"/>
      <c r="BI1353" s="145"/>
      <c r="BJ1353" s="14"/>
      <c r="BK1353" s="145"/>
      <c r="BL1353" s="14"/>
      <c r="BM1353" s="144"/>
    </row>
    <row r="1354" spans="1:65" s="12" customFormat="1" ht="23" hidden="1" customHeight="1">
      <c r="B1354" s="169"/>
      <c r="C1354" s="170"/>
      <c r="D1354" s="171"/>
      <c r="E1354" s="172"/>
      <c r="F1354" s="172"/>
      <c r="G1354" s="170"/>
      <c r="H1354" s="170"/>
      <c r="I1354" s="170"/>
      <c r="J1354" s="173"/>
      <c r="L1354" s="127"/>
      <c r="M1354" s="131"/>
      <c r="N1354" s="132"/>
      <c r="O1354" s="132"/>
      <c r="P1354" s="133"/>
      <c r="Q1354" s="132"/>
      <c r="R1354" s="133"/>
      <c r="S1354" s="132"/>
      <c r="T1354" s="134"/>
      <c r="AR1354" s="128"/>
      <c r="AT1354" s="135"/>
      <c r="AU1354" s="135"/>
      <c r="AY1354" s="128"/>
      <c r="BK1354" s="136"/>
    </row>
    <row r="1355" spans="1:65" s="2" customFormat="1" ht="24.25" hidden="1" customHeight="1">
      <c r="A1355" s="26"/>
      <c r="B1355" s="156"/>
      <c r="C1355" s="157"/>
      <c r="D1355" s="157"/>
      <c r="E1355" s="158"/>
      <c r="F1355" s="159"/>
      <c r="G1355" s="160"/>
      <c r="H1355" s="161"/>
      <c r="I1355" s="162"/>
      <c r="J1355" s="162"/>
      <c r="K1355" s="139"/>
      <c r="L1355" s="27"/>
      <c r="M1355" s="140"/>
      <c r="N1355" s="141"/>
      <c r="O1355" s="142"/>
      <c r="P1355" s="142"/>
      <c r="Q1355" s="142"/>
      <c r="R1355" s="142"/>
      <c r="S1355" s="142"/>
      <c r="T1355" s="143"/>
      <c r="U1355" s="26"/>
      <c r="V1355" s="26"/>
      <c r="W1355" s="26"/>
      <c r="X1355" s="26"/>
      <c r="Y1355" s="26"/>
      <c r="Z1355" s="26"/>
      <c r="AA1355" s="26"/>
      <c r="AB1355" s="26"/>
      <c r="AC1355" s="26"/>
      <c r="AD1355" s="26"/>
      <c r="AE1355" s="26"/>
      <c r="AR1355" s="144"/>
      <c r="AT1355" s="144"/>
      <c r="AU1355" s="144"/>
      <c r="AY1355" s="14"/>
      <c r="BE1355" s="145"/>
      <c r="BF1355" s="145"/>
      <c r="BG1355" s="145"/>
      <c r="BH1355" s="145"/>
      <c r="BI1355" s="145"/>
      <c r="BJ1355" s="14"/>
      <c r="BK1355" s="145"/>
      <c r="BL1355" s="14"/>
      <c r="BM1355" s="144"/>
    </row>
    <row r="1356" spans="1:65" s="12" customFormat="1" ht="23" hidden="1" customHeight="1">
      <c r="B1356" s="169"/>
      <c r="C1356" s="170"/>
      <c r="D1356" s="171"/>
      <c r="E1356" s="172"/>
      <c r="F1356" s="172"/>
      <c r="G1356" s="170"/>
      <c r="H1356" s="170"/>
      <c r="I1356" s="170"/>
      <c r="J1356" s="173"/>
      <c r="L1356" s="127"/>
      <c r="M1356" s="131"/>
      <c r="N1356" s="132"/>
      <c r="O1356" s="132"/>
      <c r="P1356" s="133"/>
      <c r="Q1356" s="132"/>
      <c r="R1356" s="133"/>
      <c r="S1356" s="132"/>
      <c r="T1356" s="134"/>
      <c r="AR1356" s="128"/>
      <c r="AT1356" s="135"/>
      <c r="AU1356" s="135"/>
      <c r="AY1356" s="128"/>
      <c r="BK1356" s="136"/>
    </row>
    <row r="1357" spans="1:65" s="2" customFormat="1" ht="24.25" hidden="1" customHeight="1">
      <c r="A1357" s="26"/>
      <c r="B1357" s="156"/>
      <c r="C1357" s="163"/>
      <c r="D1357" s="163"/>
      <c r="E1357" s="164"/>
      <c r="F1357" s="165"/>
      <c r="G1357" s="166"/>
      <c r="H1357" s="167"/>
      <c r="I1357" s="168"/>
      <c r="J1357" s="168"/>
      <c r="K1357" s="146"/>
      <c r="L1357" s="147"/>
      <c r="M1357" s="148"/>
      <c r="N1357" s="149"/>
      <c r="O1357" s="142"/>
      <c r="P1357" s="142"/>
      <c r="Q1357" s="142"/>
      <c r="R1357" s="142"/>
      <c r="S1357" s="142"/>
      <c r="T1357" s="143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  <c r="AE1357" s="26"/>
      <c r="AR1357" s="144"/>
      <c r="AT1357" s="144"/>
      <c r="AU1357" s="144"/>
      <c r="AY1357" s="14"/>
      <c r="BE1357" s="145"/>
      <c r="BF1357" s="145"/>
      <c r="BG1357" s="145"/>
      <c r="BH1357" s="145"/>
      <c r="BI1357" s="145"/>
      <c r="BJ1357" s="14"/>
      <c r="BK1357" s="145"/>
      <c r="BL1357" s="14"/>
      <c r="BM1357" s="144"/>
    </row>
    <row r="1358" spans="1:65" s="2" customFormat="1" ht="24.25" hidden="1" customHeight="1">
      <c r="A1358" s="26"/>
      <c r="B1358" s="156"/>
      <c r="C1358" s="163"/>
      <c r="D1358" s="163"/>
      <c r="E1358" s="164"/>
      <c r="F1358" s="165"/>
      <c r="G1358" s="166"/>
      <c r="H1358" s="167"/>
      <c r="I1358" s="168"/>
      <c r="J1358" s="168"/>
      <c r="K1358" s="146"/>
      <c r="L1358" s="147"/>
      <c r="M1358" s="148"/>
      <c r="N1358" s="149"/>
      <c r="O1358" s="142"/>
      <c r="P1358" s="142"/>
      <c r="Q1358" s="142"/>
      <c r="R1358" s="142"/>
      <c r="S1358" s="142"/>
      <c r="T1358" s="143"/>
      <c r="U1358" s="26"/>
      <c r="V1358" s="26"/>
      <c r="W1358" s="26"/>
      <c r="X1358" s="26"/>
      <c r="Y1358" s="26"/>
      <c r="Z1358" s="26"/>
      <c r="AA1358" s="26"/>
      <c r="AB1358" s="26"/>
      <c r="AC1358" s="26"/>
      <c r="AD1358" s="26"/>
      <c r="AE1358" s="26"/>
      <c r="AR1358" s="144"/>
      <c r="AT1358" s="144"/>
      <c r="AU1358" s="144"/>
      <c r="AY1358" s="14"/>
      <c r="BE1358" s="145"/>
      <c r="BF1358" s="145"/>
      <c r="BG1358" s="145"/>
      <c r="BH1358" s="145"/>
      <c r="BI1358" s="145"/>
      <c r="BJ1358" s="14"/>
      <c r="BK1358" s="145"/>
      <c r="BL1358" s="14"/>
      <c r="BM1358" s="144"/>
    </row>
    <row r="1359" spans="1:65" s="2" customFormat="1" ht="24.25" hidden="1" customHeight="1">
      <c r="A1359" s="26"/>
      <c r="B1359" s="156"/>
      <c r="C1359" s="163"/>
      <c r="D1359" s="163"/>
      <c r="E1359" s="164"/>
      <c r="F1359" s="165"/>
      <c r="G1359" s="166"/>
      <c r="H1359" s="167"/>
      <c r="I1359" s="168"/>
      <c r="J1359" s="168"/>
      <c r="K1359" s="146"/>
      <c r="L1359" s="147"/>
      <c r="M1359" s="148"/>
      <c r="N1359" s="149"/>
      <c r="O1359" s="142"/>
      <c r="P1359" s="142"/>
      <c r="Q1359" s="142"/>
      <c r="R1359" s="142"/>
      <c r="S1359" s="142"/>
      <c r="T1359" s="143"/>
      <c r="U1359" s="26"/>
      <c r="V1359" s="26"/>
      <c r="W1359" s="26"/>
      <c r="X1359" s="26"/>
      <c r="Y1359" s="26"/>
      <c r="Z1359" s="26"/>
      <c r="AA1359" s="26"/>
      <c r="AB1359" s="26"/>
      <c r="AC1359" s="26"/>
      <c r="AD1359" s="26"/>
      <c r="AE1359" s="26"/>
      <c r="AR1359" s="144"/>
      <c r="AT1359" s="144"/>
      <c r="AU1359" s="144"/>
      <c r="AY1359" s="14"/>
      <c r="BE1359" s="145"/>
      <c r="BF1359" s="145"/>
      <c r="BG1359" s="145"/>
      <c r="BH1359" s="145"/>
      <c r="BI1359" s="145"/>
      <c r="BJ1359" s="14"/>
      <c r="BK1359" s="145"/>
      <c r="BL1359" s="14"/>
      <c r="BM1359" s="144"/>
    </row>
    <row r="1360" spans="1:65" s="2" customFormat="1" ht="24.25" hidden="1" customHeight="1">
      <c r="A1360" s="26"/>
      <c r="B1360" s="156"/>
      <c r="C1360" s="157"/>
      <c r="D1360" s="157"/>
      <c r="E1360" s="158"/>
      <c r="F1360" s="159"/>
      <c r="G1360" s="160"/>
      <c r="H1360" s="161"/>
      <c r="I1360" s="162"/>
      <c r="J1360" s="162"/>
      <c r="K1360" s="139"/>
      <c r="L1360" s="27"/>
      <c r="M1360" s="140"/>
      <c r="N1360" s="141"/>
      <c r="O1360" s="142"/>
      <c r="P1360" s="142"/>
      <c r="Q1360" s="142"/>
      <c r="R1360" s="142"/>
      <c r="S1360" s="142"/>
      <c r="T1360" s="143"/>
      <c r="U1360" s="26"/>
      <c r="V1360" s="26"/>
      <c r="W1360" s="26"/>
      <c r="X1360" s="26"/>
      <c r="Y1360" s="26"/>
      <c r="Z1360" s="26"/>
      <c r="AA1360" s="26"/>
      <c r="AB1360" s="26"/>
      <c r="AC1360" s="26"/>
      <c r="AD1360" s="26"/>
      <c r="AE1360" s="26"/>
      <c r="AR1360" s="144"/>
      <c r="AT1360" s="144"/>
      <c r="AU1360" s="144"/>
      <c r="AY1360" s="14"/>
      <c r="BE1360" s="145"/>
      <c r="BF1360" s="145"/>
      <c r="BG1360" s="145"/>
      <c r="BH1360" s="145"/>
      <c r="BI1360" s="145"/>
      <c r="BJ1360" s="14"/>
      <c r="BK1360" s="145"/>
      <c r="BL1360" s="14"/>
      <c r="BM1360" s="144"/>
    </row>
    <row r="1361" spans="1:65" s="2" customFormat="1" ht="24.25" hidden="1" customHeight="1">
      <c r="A1361" s="26"/>
      <c r="B1361" s="156"/>
      <c r="C1361" s="163"/>
      <c r="D1361" s="163"/>
      <c r="E1361" s="164"/>
      <c r="F1361" s="165"/>
      <c r="G1361" s="166"/>
      <c r="H1361" s="167"/>
      <c r="I1361" s="168"/>
      <c r="J1361" s="168"/>
      <c r="K1361" s="146"/>
      <c r="L1361" s="147"/>
      <c r="M1361" s="148"/>
      <c r="N1361" s="149"/>
      <c r="O1361" s="142"/>
      <c r="P1361" s="142"/>
      <c r="Q1361" s="142"/>
      <c r="R1361" s="142"/>
      <c r="S1361" s="142"/>
      <c r="T1361" s="143"/>
      <c r="U1361" s="26"/>
      <c r="V1361" s="26"/>
      <c r="W1361" s="26"/>
      <c r="X1361" s="26"/>
      <c r="Y1361" s="26"/>
      <c r="Z1361" s="26"/>
      <c r="AA1361" s="26"/>
      <c r="AB1361" s="26"/>
      <c r="AC1361" s="26"/>
      <c r="AD1361" s="26"/>
      <c r="AE1361" s="26"/>
      <c r="AR1361" s="144"/>
      <c r="AT1361" s="144"/>
      <c r="AU1361" s="144"/>
      <c r="AY1361" s="14"/>
      <c r="BE1361" s="145"/>
      <c r="BF1361" s="145"/>
      <c r="BG1361" s="145"/>
      <c r="BH1361" s="145"/>
      <c r="BI1361" s="145"/>
      <c r="BJ1361" s="14"/>
      <c r="BK1361" s="145"/>
      <c r="BL1361" s="14"/>
      <c r="BM1361" s="144"/>
    </row>
    <row r="1362" spans="1:65" s="2" customFormat="1" ht="24.25" hidden="1" customHeight="1">
      <c r="A1362" s="26"/>
      <c r="B1362" s="156"/>
      <c r="C1362" s="157"/>
      <c r="D1362" s="157"/>
      <c r="E1362" s="158"/>
      <c r="F1362" s="159"/>
      <c r="G1362" s="160"/>
      <c r="H1362" s="161"/>
      <c r="I1362" s="162"/>
      <c r="J1362" s="162"/>
      <c r="K1362" s="139"/>
      <c r="L1362" s="27"/>
      <c r="M1362" s="140"/>
      <c r="N1362" s="141"/>
      <c r="O1362" s="142"/>
      <c r="P1362" s="142"/>
      <c r="Q1362" s="142"/>
      <c r="R1362" s="142"/>
      <c r="S1362" s="142"/>
      <c r="T1362" s="143"/>
      <c r="U1362" s="26"/>
      <c r="V1362" s="26"/>
      <c r="W1362" s="26"/>
      <c r="X1362" s="26"/>
      <c r="Y1362" s="26"/>
      <c r="Z1362" s="26"/>
      <c r="AA1362" s="26"/>
      <c r="AB1362" s="26"/>
      <c r="AC1362" s="26"/>
      <c r="AD1362" s="26"/>
      <c r="AE1362" s="26"/>
      <c r="AR1362" s="144"/>
      <c r="AT1362" s="144"/>
      <c r="AU1362" s="144"/>
      <c r="AY1362" s="14"/>
      <c r="BE1362" s="145"/>
      <c r="BF1362" s="145"/>
      <c r="BG1362" s="145"/>
      <c r="BH1362" s="145"/>
      <c r="BI1362" s="145"/>
      <c r="BJ1362" s="14"/>
      <c r="BK1362" s="145"/>
      <c r="BL1362" s="14"/>
      <c r="BM1362" s="144"/>
    </row>
    <row r="1363" spans="1:65" s="2" customFormat="1" ht="24.25" hidden="1" customHeight="1">
      <c r="A1363" s="26"/>
      <c r="B1363" s="156"/>
      <c r="C1363" s="163"/>
      <c r="D1363" s="163"/>
      <c r="E1363" s="164"/>
      <c r="F1363" s="165"/>
      <c r="G1363" s="166"/>
      <c r="H1363" s="167"/>
      <c r="I1363" s="168"/>
      <c r="J1363" s="168"/>
      <c r="K1363" s="146"/>
      <c r="L1363" s="147"/>
      <c r="M1363" s="148"/>
      <c r="N1363" s="149"/>
      <c r="O1363" s="142"/>
      <c r="P1363" s="142"/>
      <c r="Q1363" s="142"/>
      <c r="R1363" s="142"/>
      <c r="S1363" s="142"/>
      <c r="T1363" s="143"/>
      <c r="U1363" s="26"/>
      <c r="V1363" s="26"/>
      <c r="W1363" s="26"/>
      <c r="X1363" s="26"/>
      <c r="Y1363" s="26"/>
      <c r="Z1363" s="26"/>
      <c r="AA1363" s="26"/>
      <c r="AB1363" s="26"/>
      <c r="AC1363" s="26"/>
      <c r="AD1363" s="26"/>
      <c r="AE1363" s="26"/>
      <c r="AR1363" s="144"/>
      <c r="AT1363" s="144"/>
      <c r="AU1363" s="144"/>
      <c r="AY1363" s="14"/>
      <c r="BE1363" s="145"/>
      <c r="BF1363" s="145"/>
      <c r="BG1363" s="145"/>
      <c r="BH1363" s="145"/>
      <c r="BI1363" s="145"/>
      <c r="BJ1363" s="14"/>
      <c r="BK1363" s="145"/>
      <c r="BL1363" s="14"/>
      <c r="BM1363" s="144"/>
    </row>
    <row r="1364" spans="1:65" s="2" customFormat="1" ht="24.25" hidden="1" customHeight="1">
      <c r="A1364" s="26"/>
      <c r="B1364" s="156"/>
      <c r="C1364" s="157"/>
      <c r="D1364" s="157"/>
      <c r="E1364" s="158"/>
      <c r="F1364" s="159"/>
      <c r="G1364" s="160"/>
      <c r="H1364" s="161"/>
      <c r="I1364" s="162"/>
      <c r="J1364" s="162"/>
      <c r="K1364" s="139"/>
      <c r="L1364" s="27"/>
      <c r="M1364" s="140"/>
      <c r="N1364" s="141"/>
      <c r="O1364" s="142"/>
      <c r="P1364" s="142"/>
      <c r="Q1364" s="142"/>
      <c r="R1364" s="142"/>
      <c r="S1364" s="142"/>
      <c r="T1364" s="143"/>
      <c r="U1364" s="26"/>
      <c r="V1364" s="26"/>
      <c r="W1364" s="26"/>
      <c r="X1364" s="26"/>
      <c r="Y1364" s="26"/>
      <c r="Z1364" s="26"/>
      <c r="AA1364" s="26"/>
      <c r="AB1364" s="26"/>
      <c r="AC1364" s="26"/>
      <c r="AD1364" s="26"/>
      <c r="AE1364" s="26"/>
      <c r="AR1364" s="144"/>
      <c r="AT1364" s="144"/>
      <c r="AU1364" s="144"/>
      <c r="AY1364" s="14"/>
      <c r="BE1364" s="145"/>
      <c r="BF1364" s="145"/>
      <c r="BG1364" s="145"/>
      <c r="BH1364" s="145"/>
      <c r="BI1364" s="145"/>
      <c r="BJ1364" s="14"/>
      <c r="BK1364" s="145"/>
      <c r="BL1364" s="14"/>
      <c r="BM1364" s="144"/>
    </row>
    <row r="1365" spans="1:65" s="2" customFormat="1" ht="24.25" hidden="1" customHeight="1">
      <c r="A1365" s="26"/>
      <c r="B1365" s="156"/>
      <c r="C1365" s="157"/>
      <c r="D1365" s="157"/>
      <c r="E1365" s="158"/>
      <c r="F1365" s="159"/>
      <c r="G1365" s="160"/>
      <c r="H1365" s="161"/>
      <c r="I1365" s="162"/>
      <c r="J1365" s="162"/>
      <c r="K1365" s="139"/>
      <c r="L1365" s="27"/>
      <c r="M1365" s="140"/>
      <c r="N1365" s="141"/>
      <c r="O1365" s="142"/>
      <c r="P1365" s="142"/>
      <c r="Q1365" s="142"/>
      <c r="R1365" s="142"/>
      <c r="S1365" s="142"/>
      <c r="T1365" s="143"/>
      <c r="U1365" s="26"/>
      <c r="V1365" s="26"/>
      <c r="W1365" s="26"/>
      <c r="X1365" s="26"/>
      <c r="Y1365" s="26"/>
      <c r="Z1365" s="26"/>
      <c r="AA1365" s="26"/>
      <c r="AB1365" s="26"/>
      <c r="AC1365" s="26"/>
      <c r="AD1365" s="26"/>
      <c r="AE1365" s="26"/>
      <c r="AR1365" s="144"/>
      <c r="AT1365" s="144"/>
      <c r="AU1365" s="144"/>
      <c r="AY1365" s="14"/>
      <c r="BE1365" s="145"/>
      <c r="BF1365" s="145"/>
      <c r="BG1365" s="145"/>
      <c r="BH1365" s="145"/>
      <c r="BI1365" s="145"/>
      <c r="BJ1365" s="14"/>
      <c r="BK1365" s="145"/>
      <c r="BL1365" s="14"/>
      <c r="BM1365" s="144"/>
    </row>
    <row r="1366" spans="1:65" s="2" customFormat="1" ht="24.25" hidden="1" customHeight="1">
      <c r="A1366" s="26"/>
      <c r="B1366" s="156"/>
      <c r="C1366" s="157"/>
      <c r="D1366" s="157"/>
      <c r="E1366" s="158"/>
      <c r="F1366" s="159"/>
      <c r="G1366" s="160"/>
      <c r="H1366" s="161"/>
      <c r="I1366" s="162"/>
      <c r="J1366" s="162"/>
      <c r="K1366" s="139"/>
      <c r="L1366" s="27"/>
      <c r="M1366" s="140"/>
      <c r="N1366" s="141"/>
      <c r="O1366" s="142"/>
      <c r="P1366" s="142"/>
      <c r="Q1366" s="142"/>
      <c r="R1366" s="142"/>
      <c r="S1366" s="142"/>
      <c r="T1366" s="143"/>
      <c r="U1366" s="26"/>
      <c r="V1366" s="26"/>
      <c r="W1366" s="26"/>
      <c r="X1366" s="26"/>
      <c r="Y1366" s="26"/>
      <c r="Z1366" s="26"/>
      <c r="AA1366" s="26"/>
      <c r="AB1366" s="26"/>
      <c r="AC1366" s="26"/>
      <c r="AD1366" s="26"/>
      <c r="AE1366" s="26"/>
      <c r="AR1366" s="144"/>
      <c r="AT1366" s="144"/>
      <c r="AU1366" s="144"/>
      <c r="AY1366" s="14"/>
      <c r="BE1366" s="145"/>
      <c r="BF1366" s="145"/>
      <c r="BG1366" s="145"/>
      <c r="BH1366" s="145"/>
      <c r="BI1366" s="145"/>
      <c r="BJ1366" s="14"/>
      <c r="BK1366" s="145"/>
      <c r="BL1366" s="14"/>
      <c r="BM1366" s="144"/>
    </row>
    <row r="1367" spans="1:65" s="12" customFormat="1" ht="23" hidden="1" customHeight="1">
      <c r="B1367" s="169"/>
      <c r="C1367" s="170"/>
      <c r="D1367" s="171"/>
      <c r="E1367" s="172"/>
      <c r="F1367" s="172"/>
      <c r="G1367" s="170"/>
      <c r="H1367" s="170"/>
      <c r="I1367" s="170"/>
      <c r="J1367" s="173"/>
      <c r="L1367" s="127"/>
      <c r="M1367" s="131"/>
      <c r="N1367" s="132"/>
      <c r="O1367" s="132"/>
      <c r="P1367" s="133"/>
      <c r="Q1367" s="132"/>
      <c r="R1367" s="133"/>
      <c r="S1367" s="132"/>
      <c r="T1367" s="134"/>
      <c r="AR1367" s="128"/>
      <c r="AT1367" s="135"/>
      <c r="AU1367" s="135"/>
      <c r="AY1367" s="128"/>
      <c r="BK1367" s="136"/>
    </row>
    <row r="1368" spans="1:65" s="2" customFormat="1" ht="33" hidden="1" customHeight="1">
      <c r="A1368" s="26"/>
      <c r="B1368" s="156"/>
      <c r="C1368" s="157"/>
      <c r="D1368" s="157"/>
      <c r="E1368" s="158"/>
      <c r="F1368" s="159"/>
      <c r="G1368" s="160"/>
      <c r="H1368" s="161"/>
      <c r="I1368" s="162"/>
      <c r="J1368" s="162"/>
      <c r="K1368" s="139"/>
      <c r="L1368" s="27"/>
      <c r="M1368" s="140"/>
      <c r="N1368" s="141"/>
      <c r="O1368" s="142"/>
      <c r="P1368" s="142"/>
      <c r="Q1368" s="142"/>
      <c r="R1368" s="142"/>
      <c r="S1368" s="142"/>
      <c r="T1368" s="143"/>
      <c r="U1368" s="26"/>
      <c r="V1368" s="26"/>
      <c r="W1368" s="26"/>
      <c r="X1368" s="26"/>
      <c r="Y1368" s="26"/>
      <c r="Z1368" s="26"/>
      <c r="AA1368" s="26"/>
      <c r="AB1368" s="26"/>
      <c r="AC1368" s="26"/>
      <c r="AD1368" s="26"/>
      <c r="AE1368" s="26"/>
      <c r="AR1368" s="144"/>
      <c r="AT1368" s="144"/>
      <c r="AU1368" s="144"/>
      <c r="AY1368" s="14"/>
      <c r="BE1368" s="145"/>
      <c r="BF1368" s="145"/>
      <c r="BG1368" s="145"/>
      <c r="BH1368" s="145"/>
      <c r="BI1368" s="145"/>
      <c r="BJ1368" s="14"/>
      <c r="BK1368" s="145"/>
      <c r="BL1368" s="14"/>
      <c r="BM1368" s="144"/>
    </row>
    <row r="1369" spans="1:65" s="12" customFormat="1" ht="23" hidden="1" customHeight="1">
      <c r="B1369" s="169"/>
      <c r="C1369" s="170"/>
      <c r="D1369" s="171"/>
      <c r="E1369" s="172"/>
      <c r="F1369" s="172"/>
      <c r="G1369" s="170"/>
      <c r="H1369" s="170"/>
      <c r="I1369" s="170"/>
      <c r="J1369" s="173"/>
      <c r="L1369" s="127"/>
      <c r="M1369" s="131"/>
      <c r="N1369" s="132"/>
      <c r="O1369" s="132"/>
      <c r="P1369" s="133"/>
      <c r="Q1369" s="132"/>
      <c r="R1369" s="133"/>
      <c r="S1369" s="132"/>
      <c r="T1369" s="134"/>
      <c r="AR1369" s="128"/>
      <c r="AT1369" s="135"/>
      <c r="AU1369" s="135"/>
      <c r="AY1369" s="128"/>
      <c r="BK1369" s="136"/>
    </row>
    <row r="1370" spans="1:65" s="12" customFormat="1" ht="23" hidden="1" customHeight="1">
      <c r="B1370" s="169"/>
      <c r="C1370" s="170"/>
      <c r="D1370" s="171"/>
      <c r="E1370" s="172"/>
      <c r="F1370" s="172"/>
      <c r="G1370" s="170"/>
      <c r="H1370" s="170"/>
      <c r="I1370" s="170"/>
      <c r="J1370" s="173"/>
      <c r="L1370" s="127"/>
      <c r="M1370" s="131"/>
      <c r="N1370" s="132"/>
      <c r="O1370" s="132"/>
      <c r="P1370" s="133"/>
      <c r="Q1370" s="132"/>
      <c r="R1370" s="133"/>
      <c r="S1370" s="132"/>
      <c r="T1370" s="134"/>
      <c r="AR1370" s="128"/>
      <c r="AT1370" s="135"/>
      <c r="AU1370" s="135"/>
      <c r="AY1370" s="128"/>
      <c r="BK1370" s="136"/>
    </row>
    <row r="1371" spans="1:65" s="2" customFormat="1" ht="33" hidden="1" customHeight="1">
      <c r="A1371" s="26"/>
      <c r="B1371" s="156"/>
      <c r="C1371" s="163"/>
      <c r="D1371" s="163"/>
      <c r="E1371" s="164"/>
      <c r="F1371" s="165"/>
      <c r="G1371" s="166"/>
      <c r="H1371" s="167"/>
      <c r="I1371" s="168"/>
      <c r="J1371" s="168"/>
      <c r="K1371" s="146"/>
      <c r="L1371" s="147"/>
      <c r="M1371" s="148"/>
      <c r="N1371" s="149"/>
      <c r="O1371" s="142"/>
      <c r="P1371" s="142"/>
      <c r="Q1371" s="142"/>
      <c r="R1371" s="142"/>
      <c r="S1371" s="142"/>
      <c r="T1371" s="143"/>
      <c r="U1371" s="26"/>
      <c r="V1371" s="26"/>
      <c r="W1371" s="26"/>
      <c r="X1371" s="26"/>
      <c r="Y1371" s="26"/>
      <c r="Z1371" s="26"/>
      <c r="AA1371" s="26"/>
      <c r="AB1371" s="26"/>
      <c r="AC1371" s="26"/>
      <c r="AD1371" s="26"/>
      <c r="AE1371" s="26"/>
      <c r="AR1371" s="144"/>
      <c r="AT1371" s="144"/>
      <c r="AU1371" s="144"/>
      <c r="AY1371" s="14"/>
      <c r="BE1371" s="145"/>
      <c r="BF1371" s="145"/>
      <c r="BG1371" s="145"/>
      <c r="BH1371" s="145"/>
      <c r="BI1371" s="145"/>
      <c r="BJ1371" s="14"/>
      <c r="BK1371" s="145"/>
      <c r="BL1371" s="14"/>
      <c r="BM1371" s="144"/>
    </row>
    <row r="1372" spans="1:65" s="2" customFormat="1" ht="21.75" hidden="1" customHeight="1">
      <c r="A1372" s="26"/>
      <c r="B1372" s="156"/>
      <c r="C1372" s="163"/>
      <c r="D1372" s="163"/>
      <c r="E1372" s="164"/>
      <c r="F1372" s="165"/>
      <c r="G1372" s="166"/>
      <c r="H1372" s="167"/>
      <c r="I1372" s="168"/>
      <c r="J1372" s="168"/>
      <c r="K1372" s="146"/>
      <c r="L1372" s="147"/>
      <c r="M1372" s="148"/>
      <c r="N1372" s="149"/>
      <c r="O1372" s="142"/>
      <c r="P1372" s="142"/>
      <c r="Q1372" s="142"/>
      <c r="R1372" s="142"/>
      <c r="S1372" s="142"/>
      <c r="T1372" s="143"/>
      <c r="U1372" s="26"/>
      <c r="V1372" s="26"/>
      <c r="W1372" s="26"/>
      <c r="X1372" s="26"/>
      <c r="Y1372" s="26"/>
      <c r="Z1372" s="26"/>
      <c r="AA1372" s="26"/>
      <c r="AB1372" s="26"/>
      <c r="AC1372" s="26"/>
      <c r="AD1372" s="26"/>
      <c r="AE1372" s="26"/>
      <c r="AR1372" s="144"/>
      <c r="AT1372" s="144"/>
      <c r="AU1372" s="144"/>
      <c r="AY1372" s="14"/>
      <c r="BE1372" s="145"/>
      <c r="BF1372" s="145"/>
      <c r="BG1372" s="145"/>
      <c r="BH1372" s="145"/>
      <c r="BI1372" s="145"/>
      <c r="BJ1372" s="14"/>
      <c r="BK1372" s="145"/>
      <c r="BL1372" s="14"/>
      <c r="BM1372" s="144"/>
    </row>
    <row r="1373" spans="1:65" s="2" customFormat="1" ht="24.25" hidden="1" customHeight="1">
      <c r="A1373" s="26"/>
      <c r="B1373" s="156"/>
      <c r="C1373" s="157"/>
      <c r="D1373" s="157"/>
      <c r="E1373" s="158"/>
      <c r="F1373" s="159"/>
      <c r="G1373" s="160"/>
      <c r="H1373" s="161"/>
      <c r="I1373" s="162"/>
      <c r="J1373" s="162"/>
      <c r="K1373" s="139"/>
      <c r="L1373" s="27"/>
      <c r="M1373" s="140"/>
      <c r="N1373" s="141"/>
      <c r="O1373" s="142"/>
      <c r="P1373" s="142"/>
      <c r="Q1373" s="142"/>
      <c r="R1373" s="142"/>
      <c r="S1373" s="142"/>
      <c r="T1373" s="143"/>
      <c r="U1373" s="26"/>
      <c r="V1373" s="26"/>
      <c r="W1373" s="26"/>
      <c r="X1373" s="26"/>
      <c r="Y1373" s="26"/>
      <c r="Z1373" s="26"/>
      <c r="AA1373" s="26"/>
      <c r="AB1373" s="26"/>
      <c r="AC1373" s="26"/>
      <c r="AD1373" s="26"/>
      <c r="AE1373" s="26"/>
      <c r="AR1373" s="144"/>
      <c r="AT1373" s="144"/>
      <c r="AU1373" s="144"/>
      <c r="AY1373" s="14"/>
      <c r="BE1373" s="145"/>
      <c r="BF1373" s="145"/>
      <c r="BG1373" s="145"/>
      <c r="BH1373" s="145"/>
      <c r="BI1373" s="145"/>
      <c r="BJ1373" s="14"/>
      <c r="BK1373" s="145"/>
      <c r="BL1373" s="14"/>
      <c r="BM1373" s="144"/>
    </row>
    <row r="1374" spans="1:65" s="2" customFormat="1" ht="21.75" hidden="1" customHeight="1">
      <c r="A1374" s="26"/>
      <c r="B1374" s="156"/>
      <c r="C1374" s="163"/>
      <c r="D1374" s="163"/>
      <c r="E1374" s="164"/>
      <c r="F1374" s="165"/>
      <c r="G1374" s="166"/>
      <c r="H1374" s="167"/>
      <c r="I1374" s="168"/>
      <c r="J1374" s="168"/>
      <c r="K1374" s="146"/>
      <c r="L1374" s="147"/>
      <c r="M1374" s="148"/>
      <c r="N1374" s="149"/>
      <c r="O1374" s="142"/>
      <c r="P1374" s="142"/>
      <c r="Q1374" s="142"/>
      <c r="R1374" s="142"/>
      <c r="S1374" s="142"/>
      <c r="T1374" s="143"/>
      <c r="U1374" s="26"/>
      <c r="V1374" s="26"/>
      <c r="W1374" s="26"/>
      <c r="X1374" s="26"/>
      <c r="Y1374" s="26"/>
      <c r="Z1374" s="26"/>
      <c r="AA1374" s="26"/>
      <c r="AB1374" s="26"/>
      <c r="AC1374" s="26"/>
      <c r="AD1374" s="26"/>
      <c r="AE1374" s="26"/>
      <c r="AR1374" s="144"/>
      <c r="AT1374" s="144"/>
      <c r="AU1374" s="144"/>
      <c r="AY1374" s="14"/>
      <c r="BE1374" s="145"/>
      <c r="BF1374" s="145"/>
      <c r="BG1374" s="145"/>
      <c r="BH1374" s="145"/>
      <c r="BI1374" s="145"/>
      <c r="BJ1374" s="14"/>
      <c r="BK1374" s="145"/>
      <c r="BL1374" s="14"/>
      <c r="BM1374" s="144"/>
    </row>
    <row r="1375" spans="1:65" s="2" customFormat="1" ht="24.25" hidden="1" customHeight="1">
      <c r="A1375" s="26"/>
      <c r="B1375" s="156"/>
      <c r="C1375" s="157"/>
      <c r="D1375" s="157"/>
      <c r="E1375" s="158"/>
      <c r="F1375" s="159"/>
      <c r="G1375" s="160"/>
      <c r="H1375" s="161"/>
      <c r="I1375" s="162"/>
      <c r="J1375" s="162"/>
      <c r="K1375" s="139"/>
      <c r="L1375" s="27"/>
      <c r="M1375" s="140"/>
      <c r="N1375" s="141"/>
      <c r="O1375" s="142"/>
      <c r="P1375" s="142"/>
      <c r="Q1375" s="142"/>
      <c r="R1375" s="142"/>
      <c r="S1375" s="142"/>
      <c r="T1375" s="143"/>
      <c r="U1375" s="26"/>
      <c r="V1375" s="26"/>
      <c r="W1375" s="26"/>
      <c r="X1375" s="26"/>
      <c r="Y1375" s="26"/>
      <c r="Z1375" s="26"/>
      <c r="AA1375" s="26"/>
      <c r="AB1375" s="26"/>
      <c r="AC1375" s="26"/>
      <c r="AD1375" s="26"/>
      <c r="AE1375" s="26"/>
      <c r="AR1375" s="144"/>
      <c r="AT1375" s="144"/>
      <c r="AU1375" s="144"/>
      <c r="AY1375" s="14"/>
      <c r="BE1375" s="145"/>
      <c r="BF1375" s="145"/>
      <c r="BG1375" s="145"/>
      <c r="BH1375" s="145"/>
      <c r="BI1375" s="145"/>
      <c r="BJ1375" s="14"/>
      <c r="BK1375" s="145"/>
      <c r="BL1375" s="14"/>
      <c r="BM1375" s="144"/>
    </row>
    <row r="1376" spans="1:65" s="12" customFormat="1" ht="26" hidden="1" customHeight="1">
      <c r="B1376" s="169"/>
      <c r="C1376" s="170"/>
      <c r="D1376" s="171"/>
      <c r="E1376" s="174"/>
      <c r="F1376" s="174"/>
      <c r="G1376" s="170"/>
      <c r="H1376" s="170"/>
      <c r="I1376" s="170"/>
      <c r="J1376" s="175"/>
      <c r="L1376" s="127"/>
      <c r="M1376" s="131"/>
      <c r="N1376" s="132"/>
      <c r="O1376" s="132"/>
      <c r="P1376" s="133"/>
      <c r="Q1376" s="132"/>
      <c r="R1376" s="133"/>
      <c r="S1376" s="132"/>
      <c r="T1376" s="134"/>
      <c r="AR1376" s="128"/>
      <c r="AT1376" s="135"/>
      <c r="AU1376" s="135"/>
      <c r="AY1376" s="128"/>
      <c r="BK1376" s="136"/>
    </row>
    <row r="1377" spans="1:65" s="12" customFormat="1" ht="23" hidden="1" customHeight="1">
      <c r="B1377" s="169"/>
      <c r="C1377" s="170"/>
      <c r="D1377" s="171"/>
      <c r="E1377" s="172"/>
      <c r="F1377" s="172"/>
      <c r="G1377" s="170"/>
      <c r="H1377" s="170"/>
      <c r="I1377" s="170"/>
      <c r="J1377" s="173"/>
      <c r="L1377" s="127"/>
      <c r="M1377" s="131"/>
      <c r="N1377" s="132"/>
      <c r="O1377" s="132"/>
      <c r="P1377" s="133"/>
      <c r="Q1377" s="132"/>
      <c r="R1377" s="133"/>
      <c r="S1377" s="132"/>
      <c r="T1377" s="134"/>
      <c r="AR1377" s="128"/>
      <c r="AT1377" s="135"/>
      <c r="AU1377" s="135"/>
      <c r="AY1377" s="128"/>
      <c r="BK1377" s="136"/>
    </row>
    <row r="1378" spans="1:65" s="12" customFormat="1" ht="23" hidden="1" customHeight="1">
      <c r="B1378" s="169"/>
      <c r="C1378" s="170"/>
      <c r="D1378" s="171"/>
      <c r="E1378" s="172"/>
      <c r="F1378" s="172"/>
      <c r="G1378" s="170"/>
      <c r="H1378" s="170"/>
      <c r="I1378" s="170"/>
      <c r="J1378" s="173"/>
      <c r="L1378" s="127"/>
      <c r="M1378" s="131"/>
      <c r="N1378" s="132"/>
      <c r="O1378" s="132"/>
      <c r="P1378" s="133"/>
      <c r="Q1378" s="132"/>
      <c r="R1378" s="133"/>
      <c r="S1378" s="132"/>
      <c r="T1378" s="134"/>
      <c r="AR1378" s="128"/>
      <c r="AT1378" s="135"/>
      <c r="AU1378" s="135"/>
      <c r="AY1378" s="128"/>
      <c r="BK1378" s="136"/>
    </row>
    <row r="1379" spans="1:65" s="2" customFormat="1" ht="24.25" hidden="1" customHeight="1">
      <c r="A1379" s="26"/>
      <c r="B1379" s="156"/>
      <c r="C1379" s="157"/>
      <c r="D1379" s="157"/>
      <c r="E1379" s="158"/>
      <c r="F1379" s="159"/>
      <c r="G1379" s="160"/>
      <c r="H1379" s="161"/>
      <c r="I1379" s="162"/>
      <c r="J1379" s="162"/>
      <c r="K1379" s="139"/>
      <c r="L1379" s="27"/>
      <c r="M1379" s="140"/>
      <c r="N1379" s="141"/>
      <c r="O1379" s="142"/>
      <c r="P1379" s="142"/>
      <c r="Q1379" s="142"/>
      <c r="R1379" s="142"/>
      <c r="S1379" s="142"/>
      <c r="T1379" s="143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R1379" s="144"/>
      <c r="AT1379" s="144"/>
      <c r="AU1379" s="144"/>
      <c r="AY1379" s="14"/>
      <c r="BE1379" s="145"/>
      <c r="BF1379" s="145"/>
      <c r="BG1379" s="145"/>
      <c r="BH1379" s="145"/>
      <c r="BI1379" s="145"/>
      <c r="BJ1379" s="14"/>
      <c r="BK1379" s="145"/>
      <c r="BL1379" s="14"/>
      <c r="BM1379" s="144"/>
    </row>
    <row r="1380" spans="1:65" s="2" customFormat="1" ht="38" hidden="1" customHeight="1">
      <c r="A1380" s="26"/>
      <c r="B1380" s="156"/>
      <c r="C1380" s="157"/>
      <c r="D1380" s="157"/>
      <c r="E1380" s="158"/>
      <c r="F1380" s="159"/>
      <c r="G1380" s="160"/>
      <c r="H1380" s="161"/>
      <c r="I1380" s="162"/>
      <c r="J1380" s="162"/>
      <c r="K1380" s="139"/>
      <c r="L1380" s="27"/>
      <c r="M1380" s="140"/>
      <c r="N1380" s="141"/>
      <c r="O1380" s="142"/>
      <c r="P1380" s="142"/>
      <c r="Q1380" s="142"/>
      <c r="R1380" s="142"/>
      <c r="S1380" s="142"/>
      <c r="T1380" s="143"/>
      <c r="U1380" s="26"/>
      <c r="V1380" s="26"/>
      <c r="W1380" s="26"/>
      <c r="X1380" s="26"/>
      <c r="Y1380" s="26"/>
      <c r="Z1380" s="26"/>
      <c r="AA1380" s="26"/>
      <c r="AB1380" s="26"/>
      <c r="AC1380" s="26"/>
      <c r="AD1380" s="26"/>
      <c r="AE1380" s="26"/>
      <c r="AR1380" s="144"/>
      <c r="AT1380" s="144"/>
      <c r="AU1380" s="144"/>
      <c r="AY1380" s="14"/>
      <c r="BE1380" s="145"/>
      <c r="BF1380" s="145"/>
      <c r="BG1380" s="145"/>
      <c r="BH1380" s="145"/>
      <c r="BI1380" s="145"/>
      <c r="BJ1380" s="14"/>
      <c r="BK1380" s="145"/>
      <c r="BL1380" s="14"/>
      <c r="BM1380" s="144"/>
    </row>
    <row r="1381" spans="1:65" s="2" customFormat="1" ht="38" hidden="1" customHeight="1">
      <c r="A1381" s="26"/>
      <c r="B1381" s="156"/>
      <c r="C1381" s="157"/>
      <c r="D1381" s="157"/>
      <c r="E1381" s="158"/>
      <c r="F1381" s="159"/>
      <c r="G1381" s="160"/>
      <c r="H1381" s="161"/>
      <c r="I1381" s="162"/>
      <c r="J1381" s="162"/>
      <c r="K1381" s="139"/>
      <c r="L1381" s="27"/>
      <c r="M1381" s="140"/>
      <c r="N1381" s="141"/>
      <c r="O1381" s="142"/>
      <c r="P1381" s="142"/>
      <c r="Q1381" s="142"/>
      <c r="R1381" s="142"/>
      <c r="S1381" s="142"/>
      <c r="T1381" s="143"/>
      <c r="U1381" s="26"/>
      <c r="V1381" s="26"/>
      <c r="W1381" s="26"/>
      <c r="X1381" s="26"/>
      <c r="Y1381" s="26"/>
      <c r="Z1381" s="26"/>
      <c r="AA1381" s="26"/>
      <c r="AB1381" s="26"/>
      <c r="AC1381" s="26"/>
      <c r="AD1381" s="26"/>
      <c r="AE1381" s="26"/>
      <c r="AR1381" s="144"/>
      <c r="AT1381" s="144"/>
      <c r="AU1381" s="144"/>
      <c r="AY1381" s="14"/>
      <c r="BE1381" s="145"/>
      <c r="BF1381" s="145"/>
      <c r="BG1381" s="145"/>
      <c r="BH1381" s="145"/>
      <c r="BI1381" s="145"/>
      <c r="BJ1381" s="14"/>
      <c r="BK1381" s="145"/>
      <c r="BL1381" s="14"/>
      <c r="BM1381" s="144"/>
    </row>
    <row r="1382" spans="1:65" s="2" customFormat="1" ht="44.25" hidden="1" customHeight="1">
      <c r="A1382" s="26"/>
      <c r="B1382" s="156"/>
      <c r="C1382" s="157"/>
      <c r="D1382" s="157"/>
      <c r="E1382" s="158"/>
      <c r="F1382" s="159"/>
      <c r="G1382" s="160"/>
      <c r="H1382" s="161"/>
      <c r="I1382" s="162"/>
      <c r="J1382" s="162"/>
      <c r="K1382" s="139"/>
      <c r="L1382" s="27"/>
      <c r="M1382" s="140"/>
      <c r="N1382" s="141"/>
      <c r="O1382" s="142"/>
      <c r="P1382" s="142"/>
      <c r="Q1382" s="142"/>
      <c r="R1382" s="142"/>
      <c r="S1382" s="142"/>
      <c r="T1382" s="143"/>
      <c r="U1382" s="26"/>
      <c r="V1382" s="26"/>
      <c r="W1382" s="26"/>
      <c r="X1382" s="26"/>
      <c r="Y1382" s="26"/>
      <c r="Z1382" s="26"/>
      <c r="AA1382" s="26"/>
      <c r="AB1382" s="26"/>
      <c r="AC1382" s="26"/>
      <c r="AD1382" s="26"/>
      <c r="AE1382" s="26"/>
      <c r="AR1382" s="144"/>
      <c r="AT1382" s="144"/>
      <c r="AU1382" s="144"/>
      <c r="AY1382" s="14"/>
      <c r="BE1382" s="145"/>
      <c r="BF1382" s="145"/>
      <c r="BG1382" s="145"/>
      <c r="BH1382" s="145"/>
      <c r="BI1382" s="145"/>
      <c r="BJ1382" s="14"/>
      <c r="BK1382" s="145"/>
      <c r="BL1382" s="14"/>
      <c r="BM1382" s="144"/>
    </row>
    <row r="1383" spans="1:65" s="2" customFormat="1" ht="24.25" hidden="1" customHeight="1">
      <c r="A1383" s="26"/>
      <c r="B1383" s="156"/>
      <c r="C1383" s="157"/>
      <c r="D1383" s="157"/>
      <c r="E1383" s="158"/>
      <c r="F1383" s="159"/>
      <c r="G1383" s="160"/>
      <c r="H1383" s="161"/>
      <c r="I1383" s="162"/>
      <c r="J1383" s="162"/>
      <c r="K1383" s="139"/>
      <c r="L1383" s="27"/>
      <c r="M1383" s="140"/>
      <c r="N1383" s="141"/>
      <c r="O1383" s="142"/>
      <c r="P1383" s="142"/>
      <c r="Q1383" s="142"/>
      <c r="R1383" s="142"/>
      <c r="S1383" s="142"/>
      <c r="T1383" s="143"/>
      <c r="U1383" s="26"/>
      <c r="V1383" s="26"/>
      <c r="W1383" s="26"/>
      <c r="X1383" s="26"/>
      <c r="Y1383" s="26"/>
      <c r="Z1383" s="26"/>
      <c r="AA1383" s="26"/>
      <c r="AB1383" s="26"/>
      <c r="AC1383" s="26"/>
      <c r="AD1383" s="26"/>
      <c r="AE1383" s="26"/>
      <c r="AR1383" s="144"/>
      <c r="AT1383" s="144"/>
      <c r="AU1383" s="144"/>
      <c r="AY1383" s="14"/>
      <c r="BE1383" s="145"/>
      <c r="BF1383" s="145"/>
      <c r="BG1383" s="145"/>
      <c r="BH1383" s="145"/>
      <c r="BI1383" s="145"/>
      <c r="BJ1383" s="14"/>
      <c r="BK1383" s="145"/>
      <c r="BL1383" s="14"/>
      <c r="BM1383" s="144"/>
    </row>
    <row r="1384" spans="1:65" s="2" customFormat="1" ht="24.25" hidden="1" customHeight="1">
      <c r="A1384" s="26"/>
      <c r="B1384" s="156"/>
      <c r="C1384" s="157"/>
      <c r="D1384" s="157"/>
      <c r="E1384" s="158"/>
      <c r="F1384" s="159"/>
      <c r="G1384" s="160"/>
      <c r="H1384" s="161"/>
      <c r="I1384" s="162"/>
      <c r="J1384" s="162"/>
      <c r="K1384" s="139"/>
      <c r="L1384" s="27"/>
      <c r="M1384" s="140"/>
      <c r="N1384" s="141"/>
      <c r="O1384" s="142"/>
      <c r="P1384" s="142"/>
      <c r="Q1384" s="142"/>
      <c r="R1384" s="142"/>
      <c r="S1384" s="142"/>
      <c r="T1384" s="143"/>
      <c r="U1384" s="26"/>
      <c r="V1384" s="26"/>
      <c r="W1384" s="26"/>
      <c r="X1384" s="26"/>
      <c r="Y1384" s="26"/>
      <c r="Z1384" s="26"/>
      <c r="AA1384" s="26"/>
      <c r="AB1384" s="26"/>
      <c r="AC1384" s="26"/>
      <c r="AD1384" s="26"/>
      <c r="AE1384" s="26"/>
      <c r="AR1384" s="144"/>
      <c r="AT1384" s="144"/>
      <c r="AU1384" s="144"/>
      <c r="AY1384" s="14"/>
      <c r="BE1384" s="145"/>
      <c r="BF1384" s="145"/>
      <c r="BG1384" s="145"/>
      <c r="BH1384" s="145"/>
      <c r="BI1384" s="145"/>
      <c r="BJ1384" s="14"/>
      <c r="BK1384" s="145"/>
      <c r="BL1384" s="14"/>
      <c r="BM1384" s="144"/>
    </row>
    <row r="1385" spans="1:65" s="2" customFormat="1" ht="33" hidden="1" customHeight="1">
      <c r="A1385" s="26"/>
      <c r="B1385" s="156"/>
      <c r="C1385" s="157"/>
      <c r="D1385" s="157"/>
      <c r="E1385" s="158"/>
      <c r="F1385" s="159"/>
      <c r="G1385" s="160"/>
      <c r="H1385" s="161"/>
      <c r="I1385" s="162"/>
      <c r="J1385" s="162"/>
      <c r="K1385" s="139"/>
      <c r="L1385" s="27"/>
      <c r="M1385" s="140"/>
      <c r="N1385" s="141"/>
      <c r="O1385" s="142"/>
      <c r="P1385" s="142"/>
      <c r="Q1385" s="142"/>
      <c r="R1385" s="142"/>
      <c r="S1385" s="142"/>
      <c r="T1385" s="143"/>
      <c r="U1385" s="26"/>
      <c r="V1385" s="26"/>
      <c r="W1385" s="26"/>
      <c r="X1385" s="26"/>
      <c r="Y1385" s="26"/>
      <c r="Z1385" s="26"/>
      <c r="AA1385" s="26"/>
      <c r="AB1385" s="26"/>
      <c r="AC1385" s="26"/>
      <c r="AD1385" s="26"/>
      <c r="AE1385" s="26"/>
      <c r="AR1385" s="144"/>
      <c r="AT1385" s="144"/>
      <c r="AU1385" s="144"/>
      <c r="AY1385" s="14"/>
      <c r="BE1385" s="145"/>
      <c r="BF1385" s="145"/>
      <c r="BG1385" s="145"/>
      <c r="BH1385" s="145"/>
      <c r="BI1385" s="145"/>
      <c r="BJ1385" s="14"/>
      <c r="BK1385" s="145"/>
      <c r="BL1385" s="14"/>
      <c r="BM1385" s="144"/>
    </row>
    <row r="1386" spans="1:65" s="2" customFormat="1" ht="24.25" hidden="1" customHeight="1">
      <c r="A1386" s="26"/>
      <c r="B1386" s="156"/>
      <c r="C1386" s="157"/>
      <c r="D1386" s="157"/>
      <c r="E1386" s="158"/>
      <c r="F1386" s="159"/>
      <c r="G1386" s="160"/>
      <c r="H1386" s="161"/>
      <c r="I1386" s="162"/>
      <c r="J1386" s="162"/>
      <c r="K1386" s="139"/>
      <c r="L1386" s="27"/>
      <c r="M1386" s="140"/>
      <c r="N1386" s="141"/>
      <c r="O1386" s="142"/>
      <c r="P1386" s="142"/>
      <c r="Q1386" s="142"/>
      <c r="R1386" s="142"/>
      <c r="S1386" s="142"/>
      <c r="T1386" s="143"/>
      <c r="U1386" s="26"/>
      <c r="V1386" s="26"/>
      <c r="W1386" s="26"/>
      <c r="X1386" s="26"/>
      <c r="Y1386" s="26"/>
      <c r="Z1386" s="26"/>
      <c r="AA1386" s="26"/>
      <c r="AB1386" s="26"/>
      <c r="AC1386" s="26"/>
      <c r="AD1386" s="26"/>
      <c r="AE1386" s="26"/>
      <c r="AR1386" s="144"/>
      <c r="AT1386" s="144"/>
      <c r="AU1386" s="144"/>
      <c r="AY1386" s="14"/>
      <c r="BE1386" s="145"/>
      <c r="BF1386" s="145"/>
      <c r="BG1386" s="145"/>
      <c r="BH1386" s="145"/>
      <c r="BI1386" s="145"/>
      <c r="BJ1386" s="14"/>
      <c r="BK1386" s="145"/>
      <c r="BL1386" s="14"/>
      <c r="BM1386" s="144"/>
    </row>
    <row r="1387" spans="1:65" s="12" customFormat="1" ht="23" hidden="1" customHeight="1">
      <c r="B1387" s="169"/>
      <c r="C1387" s="170"/>
      <c r="D1387" s="171"/>
      <c r="E1387" s="172"/>
      <c r="F1387" s="172"/>
      <c r="G1387" s="170"/>
      <c r="H1387" s="170"/>
      <c r="I1387" s="170"/>
      <c r="J1387" s="173"/>
      <c r="L1387" s="127"/>
      <c r="M1387" s="131"/>
      <c r="N1387" s="132"/>
      <c r="O1387" s="132"/>
      <c r="P1387" s="133"/>
      <c r="Q1387" s="132"/>
      <c r="R1387" s="133"/>
      <c r="S1387" s="132"/>
      <c r="T1387" s="134"/>
      <c r="AR1387" s="128"/>
      <c r="AT1387" s="135"/>
      <c r="AU1387" s="135"/>
      <c r="AY1387" s="128"/>
      <c r="BK1387" s="136"/>
    </row>
    <row r="1388" spans="1:65" s="2" customFormat="1" ht="33" hidden="1" customHeight="1">
      <c r="A1388" s="26"/>
      <c r="B1388" s="156"/>
      <c r="C1388" s="157"/>
      <c r="D1388" s="157"/>
      <c r="E1388" s="158"/>
      <c r="F1388" s="159"/>
      <c r="G1388" s="160"/>
      <c r="H1388" s="161"/>
      <c r="I1388" s="162"/>
      <c r="J1388" s="162"/>
      <c r="K1388" s="139"/>
      <c r="L1388" s="27"/>
      <c r="M1388" s="140"/>
      <c r="N1388" s="141"/>
      <c r="O1388" s="142"/>
      <c r="P1388" s="142"/>
      <c r="Q1388" s="142"/>
      <c r="R1388" s="142"/>
      <c r="S1388" s="142"/>
      <c r="T1388" s="143"/>
      <c r="U1388" s="26"/>
      <c r="V1388" s="26"/>
      <c r="W1388" s="26"/>
      <c r="X1388" s="26"/>
      <c r="Y1388" s="26"/>
      <c r="Z1388" s="26"/>
      <c r="AA1388" s="26"/>
      <c r="AB1388" s="26"/>
      <c r="AC1388" s="26"/>
      <c r="AD1388" s="26"/>
      <c r="AE1388" s="26"/>
      <c r="AR1388" s="144"/>
      <c r="AT1388" s="144"/>
      <c r="AU1388" s="144"/>
      <c r="AY1388" s="14"/>
      <c r="BE1388" s="145"/>
      <c r="BF1388" s="145"/>
      <c r="BG1388" s="145"/>
      <c r="BH1388" s="145"/>
      <c r="BI1388" s="145"/>
      <c r="BJ1388" s="14"/>
      <c r="BK1388" s="145"/>
      <c r="BL1388" s="14"/>
      <c r="BM1388" s="144"/>
    </row>
    <row r="1389" spans="1:65" s="2" customFormat="1" ht="16.5" hidden="1" customHeight="1">
      <c r="A1389" s="26"/>
      <c r="B1389" s="156"/>
      <c r="C1389" s="157"/>
      <c r="D1389" s="157"/>
      <c r="E1389" s="158"/>
      <c r="F1389" s="159"/>
      <c r="G1389" s="160"/>
      <c r="H1389" s="161"/>
      <c r="I1389" s="162"/>
      <c r="J1389" s="162"/>
      <c r="K1389" s="139"/>
      <c r="L1389" s="27"/>
      <c r="M1389" s="140"/>
      <c r="N1389" s="141"/>
      <c r="O1389" s="142"/>
      <c r="P1389" s="142"/>
      <c r="Q1389" s="142"/>
      <c r="R1389" s="142"/>
      <c r="S1389" s="142"/>
      <c r="T1389" s="143"/>
      <c r="U1389" s="26"/>
      <c r="V1389" s="26"/>
      <c r="W1389" s="26"/>
      <c r="X1389" s="26"/>
      <c r="Y1389" s="26"/>
      <c r="Z1389" s="26"/>
      <c r="AA1389" s="26"/>
      <c r="AB1389" s="26"/>
      <c r="AC1389" s="26"/>
      <c r="AD1389" s="26"/>
      <c r="AE1389" s="26"/>
      <c r="AR1389" s="144"/>
      <c r="AT1389" s="144"/>
      <c r="AU1389" s="144"/>
      <c r="AY1389" s="14"/>
      <c r="BE1389" s="145"/>
      <c r="BF1389" s="145"/>
      <c r="BG1389" s="145"/>
      <c r="BH1389" s="145"/>
      <c r="BI1389" s="145"/>
      <c r="BJ1389" s="14"/>
      <c r="BK1389" s="145"/>
      <c r="BL1389" s="14"/>
      <c r="BM1389" s="144"/>
    </row>
    <row r="1390" spans="1:65" s="12" customFormat="1" ht="23" hidden="1" customHeight="1">
      <c r="B1390" s="169"/>
      <c r="C1390" s="170"/>
      <c r="D1390" s="171"/>
      <c r="E1390" s="172"/>
      <c r="F1390" s="172"/>
      <c r="G1390" s="170"/>
      <c r="H1390" s="170"/>
      <c r="I1390" s="170"/>
      <c r="J1390" s="173"/>
      <c r="L1390" s="127"/>
      <c r="M1390" s="131"/>
      <c r="N1390" s="132"/>
      <c r="O1390" s="132"/>
      <c r="P1390" s="133"/>
      <c r="Q1390" s="132"/>
      <c r="R1390" s="133"/>
      <c r="S1390" s="132"/>
      <c r="T1390" s="134"/>
      <c r="AR1390" s="128"/>
      <c r="AT1390" s="135"/>
      <c r="AU1390" s="135"/>
      <c r="AY1390" s="128"/>
      <c r="BK1390" s="136"/>
    </row>
    <row r="1391" spans="1:65" s="2" customFormat="1" ht="33" hidden="1" customHeight="1">
      <c r="A1391" s="26"/>
      <c r="B1391" s="156"/>
      <c r="C1391" s="163"/>
      <c r="D1391" s="163"/>
      <c r="E1391" s="164"/>
      <c r="F1391" s="165"/>
      <c r="G1391" s="166"/>
      <c r="H1391" s="167"/>
      <c r="I1391" s="168"/>
      <c r="J1391" s="168"/>
      <c r="K1391" s="146"/>
      <c r="L1391" s="147"/>
      <c r="M1391" s="148"/>
      <c r="N1391" s="149"/>
      <c r="O1391" s="142"/>
      <c r="P1391" s="142"/>
      <c r="Q1391" s="142"/>
      <c r="R1391" s="142"/>
      <c r="S1391" s="142"/>
      <c r="T1391" s="143"/>
      <c r="U1391" s="26"/>
      <c r="V1391" s="26"/>
      <c r="W1391" s="26"/>
      <c r="X1391" s="26"/>
      <c r="Y1391" s="26"/>
      <c r="Z1391" s="26"/>
      <c r="AA1391" s="26"/>
      <c r="AB1391" s="26"/>
      <c r="AC1391" s="26"/>
      <c r="AD1391" s="26"/>
      <c r="AE1391" s="26"/>
      <c r="AR1391" s="144"/>
      <c r="AT1391" s="144"/>
      <c r="AU1391" s="144"/>
      <c r="AY1391" s="14"/>
      <c r="BE1391" s="145"/>
      <c r="BF1391" s="145"/>
      <c r="BG1391" s="145"/>
      <c r="BH1391" s="145"/>
      <c r="BI1391" s="145"/>
      <c r="BJ1391" s="14"/>
      <c r="BK1391" s="145"/>
      <c r="BL1391" s="14"/>
      <c r="BM1391" s="144"/>
    </row>
    <row r="1392" spans="1:65" s="2" customFormat="1" ht="24.25" hidden="1" customHeight="1">
      <c r="A1392" s="26"/>
      <c r="B1392" s="156"/>
      <c r="C1392" s="157"/>
      <c r="D1392" s="157"/>
      <c r="E1392" s="158"/>
      <c r="F1392" s="159"/>
      <c r="G1392" s="160"/>
      <c r="H1392" s="161"/>
      <c r="I1392" s="162"/>
      <c r="J1392" s="162"/>
      <c r="K1392" s="139"/>
      <c r="L1392" s="27"/>
      <c r="M1392" s="140"/>
      <c r="N1392" s="141"/>
      <c r="O1392" s="142"/>
      <c r="P1392" s="142"/>
      <c r="Q1392" s="142"/>
      <c r="R1392" s="142"/>
      <c r="S1392" s="142"/>
      <c r="T1392" s="143"/>
      <c r="U1392" s="26"/>
      <c r="V1392" s="26"/>
      <c r="W1392" s="26"/>
      <c r="X1392" s="26"/>
      <c r="Y1392" s="26"/>
      <c r="Z1392" s="26"/>
      <c r="AA1392" s="26"/>
      <c r="AB1392" s="26"/>
      <c r="AC1392" s="26"/>
      <c r="AD1392" s="26"/>
      <c r="AE1392" s="26"/>
      <c r="AR1392" s="144"/>
      <c r="AT1392" s="144"/>
      <c r="AU1392" s="144"/>
      <c r="AY1392" s="14"/>
      <c r="BE1392" s="145"/>
      <c r="BF1392" s="145"/>
      <c r="BG1392" s="145"/>
      <c r="BH1392" s="145"/>
      <c r="BI1392" s="145"/>
      <c r="BJ1392" s="14"/>
      <c r="BK1392" s="145"/>
      <c r="BL1392" s="14"/>
      <c r="BM1392" s="144"/>
    </row>
    <row r="1393" spans="1:65" s="2" customFormat="1" ht="33" hidden="1" customHeight="1">
      <c r="A1393" s="26"/>
      <c r="B1393" s="156"/>
      <c r="C1393" s="157"/>
      <c r="D1393" s="157"/>
      <c r="E1393" s="158"/>
      <c r="F1393" s="159"/>
      <c r="G1393" s="160"/>
      <c r="H1393" s="161"/>
      <c r="I1393" s="162"/>
      <c r="J1393" s="162"/>
      <c r="K1393" s="139"/>
      <c r="L1393" s="27"/>
      <c r="M1393" s="140"/>
      <c r="N1393" s="141"/>
      <c r="O1393" s="142"/>
      <c r="P1393" s="142"/>
      <c r="Q1393" s="142"/>
      <c r="R1393" s="142"/>
      <c r="S1393" s="142"/>
      <c r="T1393" s="143"/>
      <c r="U1393" s="26"/>
      <c r="V1393" s="26"/>
      <c r="W1393" s="26"/>
      <c r="X1393" s="26"/>
      <c r="Y1393" s="26"/>
      <c r="Z1393" s="26"/>
      <c r="AA1393" s="26"/>
      <c r="AB1393" s="26"/>
      <c r="AC1393" s="26"/>
      <c r="AD1393" s="26"/>
      <c r="AE1393" s="26"/>
      <c r="AR1393" s="144"/>
      <c r="AT1393" s="144"/>
      <c r="AU1393" s="144"/>
      <c r="AY1393" s="14"/>
      <c r="BE1393" s="145"/>
      <c r="BF1393" s="145"/>
      <c r="BG1393" s="145"/>
      <c r="BH1393" s="145"/>
      <c r="BI1393" s="145"/>
      <c r="BJ1393" s="14"/>
      <c r="BK1393" s="145"/>
      <c r="BL1393" s="14"/>
      <c r="BM1393" s="144"/>
    </row>
    <row r="1394" spans="1:65" s="12" customFormat="1" ht="23" hidden="1" customHeight="1">
      <c r="B1394" s="169"/>
      <c r="C1394" s="170"/>
      <c r="D1394" s="171"/>
      <c r="E1394" s="172"/>
      <c r="F1394" s="172"/>
      <c r="G1394" s="170"/>
      <c r="H1394" s="170"/>
      <c r="I1394" s="170"/>
      <c r="J1394" s="173"/>
      <c r="L1394" s="127"/>
      <c r="M1394" s="131"/>
      <c r="N1394" s="132"/>
      <c r="O1394" s="132"/>
      <c r="P1394" s="133"/>
      <c r="Q1394" s="132"/>
      <c r="R1394" s="133"/>
      <c r="S1394" s="132"/>
      <c r="T1394" s="134"/>
      <c r="AR1394" s="128"/>
      <c r="AT1394" s="135"/>
      <c r="AU1394" s="135"/>
      <c r="AY1394" s="128"/>
      <c r="BK1394" s="136"/>
    </row>
    <row r="1395" spans="1:65" s="2" customFormat="1" ht="24.25" hidden="1" customHeight="1">
      <c r="A1395" s="26"/>
      <c r="B1395" s="156"/>
      <c r="C1395" s="157"/>
      <c r="D1395" s="157"/>
      <c r="E1395" s="158"/>
      <c r="F1395" s="159"/>
      <c r="G1395" s="160"/>
      <c r="H1395" s="161"/>
      <c r="I1395" s="162"/>
      <c r="J1395" s="162"/>
      <c r="K1395" s="139"/>
      <c r="L1395" s="27"/>
      <c r="M1395" s="140"/>
      <c r="N1395" s="141"/>
      <c r="O1395" s="142"/>
      <c r="P1395" s="142"/>
      <c r="Q1395" s="142"/>
      <c r="R1395" s="142"/>
      <c r="S1395" s="142"/>
      <c r="T1395" s="143"/>
      <c r="U1395" s="26"/>
      <c r="V1395" s="26"/>
      <c r="W1395" s="26"/>
      <c r="X1395" s="26"/>
      <c r="Y1395" s="26"/>
      <c r="Z1395" s="26"/>
      <c r="AA1395" s="26"/>
      <c r="AB1395" s="26"/>
      <c r="AC1395" s="26"/>
      <c r="AD1395" s="26"/>
      <c r="AE1395" s="26"/>
      <c r="AR1395" s="144"/>
      <c r="AT1395" s="144"/>
      <c r="AU1395" s="144"/>
      <c r="AY1395" s="14"/>
      <c r="BE1395" s="145"/>
      <c r="BF1395" s="145"/>
      <c r="BG1395" s="145"/>
      <c r="BH1395" s="145"/>
      <c r="BI1395" s="145"/>
      <c r="BJ1395" s="14"/>
      <c r="BK1395" s="145"/>
      <c r="BL1395" s="14"/>
      <c r="BM1395" s="144"/>
    </row>
    <row r="1396" spans="1:65" s="2" customFormat="1" ht="16.5" hidden="1" customHeight="1">
      <c r="A1396" s="26"/>
      <c r="B1396" s="156"/>
      <c r="C1396" s="163"/>
      <c r="D1396" s="163"/>
      <c r="E1396" s="164"/>
      <c r="F1396" s="165"/>
      <c r="G1396" s="166"/>
      <c r="H1396" s="167"/>
      <c r="I1396" s="168"/>
      <c r="J1396" s="168"/>
      <c r="K1396" s="146"/>
      <c r="L1396" s="147"/>
      <c r="M1396" s="148"/>
      <c r="N1396" s="149"/>
      <c r="O1396" s="142"/>
      <c r="P1396" s="142"/>
      <c r="Q1396" s="142"/>
      <c r="R1396" s="142"/>
      <c r="S1396" s="142"/>
      <c r="T1396" s="143"/>
      <c r="U1396" s="26"/>
      <c r="V1396" s="26"/>
      <c r="W1396" s="26"/>
      <c r="X1396" s="26"/>
      <c r="Y1396" s="26"/>
      <c r="Z1396" s="26"/>
      <c r="AA1396" s="26"/>
      <c r="AB1396" s="26"/>
      <c r="AC1396" s="26"/>
      <c r="AD1396" s="26"/>
      <c r="AE1396" s="26"/>
      <c r="AR1396" s="144"/>
      <c r="AT1396" s="144"/>
      <c r="AU1396" s="144"/>
      <c r="AY1396" s="14"/>
      <c r="BE1396" s="145"/>
      <c r="BF1396" s="145"/>
      <c r="BG1396" s="145"/>
      <c r="BH1396" s="145"/>
      <c r="BI1396" s="145"/>
      <c r="BJ1396" s="14"/>
      <c r="BK1396" s="145"/>
      <c r="BL1396" s="14"/>
      <c r="BM1396" s="144"/>
    </row>
    <row r="1397" spans="1:65" s="2" customFormat="1" ht="16.5" hidden="1" customHeight="1">
      <c r="A1397" s="26"/>
      <c r="B1397" s="156"/>
      <c r="C1397" s="163"/>
      <c r="D1397" s="163"/>
      <c r="E1397" s="164"/>
      <c r="F1397" s="165"/>
      <c r="G1397" s="166"/>
      <c r="H1397" s="167"/>
      <c r="I1397" s="168"/>
      <c r="J1397" s="168"/>
      <c r="K1397" s="146"/>
      <c r="L1397" s="147"/>
      <c r="M1397" s="148"/>
      <c r="N1397" s="149"/>
      <c r="O1397" s="142"/>
      <c r="P1397" s="142"/>
      <c r="Q1397" s="142"/>
      <c r="R1397" s="142"/>
      <c r="S1397" s="142"/>
      <c r="T1397" s="143"/>
      <c r="U1397" s="26"/>
      <c r="V1397" s="26"/>
      <c r="W1397" s="26"/>
      <c r="X1397" s="26"/>
      <c r="Y1397" s="26"/>
      <c r="Z1397" s="26"/>
      <c r="AA1397" s="26"/>
      <c r="AB1397" s="26"/>
      <c r="AC1397" s="26"/>
      <c r="AD1397" s="26"/>
      <c r="AE1397" s="26"/>
      <c r="AR1397" s="144"/>
      <c r="AT1397" s="144"/>
      <c r="AU1397" s="144"/>
      <c r="AY1397" s="14"/>
      <c r="BE1397" s="145"/>
      <c r="BF1397" s="145"/>
      <c r="BG1397" s="145"/>
      <c r="BH1397" s="145"/>
      <c r="BI1397" s="145"/>
      <c r="BJ1397" s="14"/>
      <c r="BK1397" s="145"/>
      <c r="BL1397" s="14"/>
      <c r="BM1397" s="144"/>
    </row>
    <row r="1398" spans="1:65" s="2" customFormat="1" ht="24.25" hidden="1" customHeight="1">
      <c r="A1398" s="26"/>
      <c r="B1398" s="156"/>
      <c r="C1398" s="157"/>
      <c r="D1398" s="157"/>
      <c r="E1398" s="158"/>
      <c r="F1398" s="159"/>
      <c r="G1398" s="160"/>
      <c r="H1398" s="161"/>
      <c r="I1398" s="162"/>
      <c r="J1398" s="162"/>
      <c r="K1398" s="139"/>
      <c r="L1398" s="27"/>
      <c r="M1398" s="140"/>
      <c r="N1398" s="141"/>
      <c r="O1398" s="142"/>
      <c r="P1398" s="142"/>
      <c r="Q1398" s="142"/>
      <c r="R1398" s="142"/>
      <c r="S1398" s="142"/>
      <c r="T1398" s="143"/>
      <c r="U1398" s="26"/>
      <c r="V1398" s="26"/>
      <c r="W1398" s="26"/>
      <c r="X1398" s="26"/>
      <c r="Y1398" s="26"/>
      <c r="Z1398" s="26"/>
      <c r="AA1398" s="26"/>
      <c r="AB1398" s="26"/>
      <c r="AC1398" s="26"/>
      <c r="AD1398" s="26"/>
      <c r="AE1398" s="26"/>
      <c r="AR1398" s="144"/>
      <c r="AT1398" s="144"/>
      <c r="AU1398" s="144"/>
      <c r="AY1398" s="14"/>
      <c r="BE1398" s="145"/>
      <c r="BF1398" s="145"/>
      <c r="BG1398" s="145"/>
      <c r="BH1398" s="145"/>
      <c r="BI1398" s="145"/>
      <c r="BJ1398" s="14"/>
      <c r="BK1398" s="145"/>
      <c r="BL1398" s="14"/>
      <c r="BM1398" s="144"/>
    </row>
    <row r="1399" spans="1:65" s="2" customFormat="1" ht="24.25" hidden="1" customHeight="1">
      <c r="A1399" s="26"/>
      <c r="B1399" s="156"/>
      <c r="C1399" s="163"/>
      <c r="D1399" s="163"/>
      <c r="E1399" s="164"/>
      <c r="F1399" s="165"/>
      <c r="G1399" s="166"/>
      <c r="H1399" s="167"/>
      <c r="I1399" s="168"/>
      <c r="J1399" s="168"/>
      <c r="K1399" s="146"/>
      <c r="L1399" s="147"/>
      <c r="M1399" s="148"/>
      <c r="N1399" s="149"/>
      <c r="O1399" s="142"/>
      <c r="P1399" s="142"/>
      <c r="Q1399" s="142"/>
      <c r="R1399" s="142"/>
      <c r="S1399" s="142"/>
      <c r="T1399" s="143"/>
      <c r="U1399" s="26"/>
      <c r="V1399" s="26"/>
      <c r="W1399" s="26"/>
      <c r="X1399" s="26"/>
      <c r="Y1399" s="26"/>
      <c r="Z1399" s="26"/>
      <c r="AA1399" s="26"/>
      <c r="AB1399" s="26"/>
      <c r="AC1399" s="26"/>
      <c r="AD1399" s="26"/>
      <c r="AE1399" s="26"/>
      <c r="AR1399" s="144"/>
      <c r="AT1399" s="144"/>
      <c r="AU1399" s="144"/>
      <c r="AY1399" s="14"/>
      <c r="BE1399" s="145"/>
      <c r="BF1399" s="145"/>
      <c r="BG1399" s="145"/>
      <c r="BH1399" s="145"/>
      <c r="BI1399" s="145"/>
      <c r="BJ1399" s="14"/>
      <c r="BK1399" s="145"/>
      <c r="BL1399" s="14"/>
      <c r="BM1399" s="144"/>
    </row>
    <row r="1400" spans="1:65" s="2" customFormat="1" ht="24.25" hidden="1" customHeight="1">
      <c r="A1400" s="26"/>
      <c r="B1400" s="156"/>
      <c r="C1400" s="163"/>
      <c r="D1400" s="163"/>
      <c r="E1400" s="164"/>
      <c r="F1400" s="165"/>
      <c r="G1400" s="166"/>
      <c r="H1400" s="167"/>
      <c r="I1400" s="168"/>
      <c r="J1400" s="168"/>
      <c r="K1400" s="146"/>
      <c r="L1400" s="147"/>
      <c r="M1400" s="148"/>
      <c r="N1400" s="149"/>
      <c r="O1400" s="142"/>
      <c r="P1400" s="142"/>
      <c r="Q1400" s="142"/>
      <c r="R1400" s="142"/>
      <c r="S1400" s="142"/>
      <c r="T1400" s="143"/>
      <c r="U1400" s="26"/>
      <c r="V1400" s="26"/>
      <c r="W1400" s="26"/>
      <c r="X1400" s="26"/>
      <c r="Y1400" s="26"/>
      <c r="Z1400" s="26"/>
      <c r="AA1400" s="26"/>
      <c r="AB1400" s="26"/>
      <c r="AC1400" s="26"/>
      <c r="AD1400" s="26"/>
      <c r="AE1400" s="26"/>
      <c r="AR1400" s="144"/>
      <c r="AT1400" s="144"/>
      <c r="AU1400" s="144"/>
      <c r="AY1400" s="14"/>
      <c r="BE1400" s="145"/>
      <c r="BF1400" s="145"/>
      <c r="BG1400" s="145"/>
      <c r="BH1400" s="145"/>
      <c r="BI1400" s="145"/>
      <c r="BJ1400" s="14"/>
      <c r="BK1400" s="145"/>
      <c r="BL1400" s="14"/>
      <c r="BM1400" s="144"/>
    </row>
    <row r="1401" spans="1:65" s="2" customFormat="1" ht="24.25" hidden="1" customHeight="1">
      <c r="A1401" s="26"/>
      <c r="B1401" s="156"/>
      <c r="C1401" s="163"/>
      <c r="D1401" s="163"/>
      <c r="E1401" s="164"/>
      <c r="F1401" s="165"/>
      <c r="G1401" s="166"/>
      <c r="H1401" s="167"/>
      <c r="I1401" s="168"/>
      <c r="J1401" s="168"/>
      <c r="K1401" s="146"/>
      <c r="L1401" s="147"/>
      <c r="M1401" s="148"/>
      <c r="N1401" s="149"/>
      <c r="O1401" s="142"/>
      <c r="P1401" s="142"/>
      <c r="Q1401" s="142"/>
      <c r="R1401" s="142"/>
      <c r="S1401" s="142"/>
      <c r="T1401" s="143"/>
      <c r="U1401" s="26"/>
      <c r="V1401" s="26"/>
      <c r="W1401" s="26"/>
      <c r="X1401" s="26"/>
      <c r="Y1401" s="26"/>
      <c r="Z1401" s="26"/>
      <c r="AA1401" s="26"/>
      <c r="AB1401" s="26"/>
      <c r="AC1401" s="26"/>
      <c r="AD1401" s="26"/>
      <c r="AE1401" s="26"/>
      <c r="AR1401" s="144"/>
      <c r="AT1401" s="144"/>
      <c r="AU1401" s="144"/>
      <c r="AY1401" s="14"/>
      <c r="BE1401" s="145"/>
      <c r="BF1401" s="145"/>
      <c r="BG1401" s="145"/>
      <c r="BH1401" s="145"/>
      <c r="BI1401" s="145"/>
      <c r="BJ1401" s="14"/>
      <c r="BK1401" s="145"/>
      <c r="BL1401" s="14"/>
      <c r="BM1401" s="144"/>
    </row>
    <row r="1402" spans="1:65" s="2" customFormat="1" ht="38" hidden="1" customHeight="1">
      <c r="A1402" s="26"/>
      <c r="B1402" s="156"/>
      <c r="C1402" s="163"/>
      <c r="D1402" s="163"/>
      <c r="E1402" s="164"/>
      <c r="F1402" s="165"/>
      <c r="G1402" s="166"/>
      <c r="H1402" s="167"/>
      <c r="I1402" s="168"/>
      <c r="J1402" s="168"/>
      <c r="K1402" s="146"/>
      <c r="L1402" s="147"/>
      <c r="M1402" s="148"/>
      <c r="N1402" s="149"/>
      <c r="O1402" s="142"/>
      <c r="P1402" s="142"/>
      <c r="Q1402" s="142"/>
      <c r="R1402" s="142"/>
      <c r="S1402" s="142"/>
      <c r="T1402" s="143"/>
      <c r="U1402" s="26"/>
      <c r="V1402" s="26"/>
      <c r="W1402" s="26"/>
      <c r="X1402" s="26"/>
      <c r="Y1402" s="26"/>
      <c r="Z1402" s="26"/>
      <c r="AA1402" s="26"/>
      <c r="AB1402" s="26"/>
      <c r="AC1402" s="26"/>
      <c r="AD1402" s="26"/>
      <c r="AE1402" s="26"/>
      <c r="AR1402" s="144"/>
      <c r="AT1402" s="144"/>
      <c r="AU1402" s="144"/>
      <c r="AY1402" s="14"/>
      <c r="BE1402" s="145"/>
      <c r="BF1402" s="145"/>
      <c r="BG1402" s="145"/>
      <c r="BH1402" s="145"/>
      <c r="BI1402" s="145"/>
      <c r="BJ1402" s="14"/>
      <c r="BK1402" s="145"/>
      <c r="BL1402" s="14"/>
      <c r="BM1402" s="144"/>
    </row>
    <row r="1403" spans="1:65" s="2" customFormat="1" ht="24.25" hidden="1" customHeight="1">
      <c r="A1403" s="26"/>
      <c r="B1403" s="156"/>
      <c r="C1403" s="163"/>
      <c r="D1403" s="163"/>
      <c r="E1403" s="164"/>
      <c r="F1403" s="165"/>
      <c r="G1403" s="166"/>
      <c r="H1403" s="167"/>
      <c r="I1403" s="168"/>
      <c r="J1403" s="168"/>
      <c r="K1403" s="146"/>
      <c r="L1403" s="147"/>
      <c r="M1403" s="148"/>
      <c r="N1403" s="149"/>
      <c r="O1403" s="142"/>
      <c r="P1403" s="142"/>
      <c r="Q1403" s="142"/>
      <c r="R1403" s="142"/>
      <c r="S1403" s="142"/>
      <c r="T1403" s="143"/>
      <c r="U1403" s="26"/>
      <c r="V1403" s="26"/>
      <c r="W1403" s="26"/>
      <c r="X1403" s="26"/>
      <c r="Y1403" s="26"/>
      <c r="Z1403" s="26"/>
      <c r="AA1403" s="26"/>
      <c r="AB1403" s="26"/>
      <c r="AC1403" s="26"/>
      <c r="AD1403" s="26"/>
      <c r="AE1403" s="26"/>
      <c r="AR1403" s="144"/>
      <c r="AT1403" s="144"/>
      <c r="AU1403" s="144"/>
      <c r="AY1403" s="14"/>
      <c r="BE1403" s="145"/>
      <c r="BF1403" s="145"/>
      <c r="BG1403" s="145"/>
      <c r="BH1403" s="145"/>
      <c r="BI1403" s="145"/>
      <c r="BJ1403" s="14"/>
      <c r="BK1403" s="145"/>
      <c r="BL1403" s="14"/>
      <c r="BM1403" s="144"/>
    </row>
    <row r="1404" spans="1:65" s="2" customFormat="1" ht="21.75" hidden="1" customHeight="1">
      <c r="A1404" s="26"/>
      <c r="B1404" s="156"/>
      <c r="C1404" s="163"/>
      <c r="D1404" s="163"/>
      <c r="E1404" s="164"/>
      <c r="F1404" s="165"/>
      <c r="G1404" s="166"/>
      <c r="H1404" s="167"/>
      <c r="I1404" s="168"/>
      <c r="J1404" s="168"/>
      <c r="K1404" s="146"/>
      <c r="L1404" s="147"/>
      <c r="M1404" s="148"/>
      <c r="N1404" s="149"/>
      <c r="O1404" s="142"/>
      <c r="P1404" s="142"/>
      <c r="Q1404" s="142"/>
      <c r="R1404" s="142"/>
      <c r="S1404" s="142"/>
      <c r="T1404" s="143"/>
      <c r="U1404" s="26"/>
      <c r="V1404" s="26"/>
      <c r="W1404" s="26"/>
      <c r="X1404" s="26"/>
      <c r="Y1404" s="26"/>
      <c r="Z1404" s="26"/>
      <c r="AA1404" s="26"/>
      <c r="AB1404" s="26"/>
      <c r="AC1404" s="26"/>
      <c r="AD1404" s="26"/>
      <c r="AE1404" s="26"/>
      <c r="AR1404" s="144"/>
      <c r="AT1404" s="144"/>
      <c r="AU1404" s="144"/>
      <c r="AY1404" s="14"/>
      <c r="BE1404" s="145"/>
      <c r="BF1404" s="145"/>
      <c r="BG1404" s="145"/>
      <c r="BH1404" s="145"/>
      <c r="BI1404" s="145"/>
      <c r="BJ1404" s="14"/>
      <c r="BK1404" s="145"/>
      <c r="BL1404" s="14"/>
      <c r="BM1404" s="144"/>
    </row>
    <row r="1405" spans="1:65" s="2" customFormat="1" ht="33" hidden="1" customHeight="1">
      <c r="A1405" s="26"/>
      <c r="B1405" s="156"/>
      <c r="C1405" s="163"/>
      <c r="D1405" s="163"/>
      <c r="E1405" s="164"/>
      <c r="F1405" s="165"/>
      <c r="G1405" s="166"/>
      <c r="H1405" s="167"/>
      <c r="I1405" s="168"/>
      <c r="J1405" s="168"/>
      <c r="K1405" s="146"/>
      <c r="L1405" s="147"/>
      <c r="M1405" s="148"/>
      <c r="N1405" s="149"/>
      <c r="O1405" s="142"/>
      <c r="P1405" s="142"/>
      <c r="Q1405" s="142"/>
      <c r="R1405" s="142"/>
      <c r="S1405" s="142"/>
      <c r="T1405" s="143"/>
      <c r="U1405" s="26"/>
      <c r="V1405" s="26"/>
      <c r="W1405" s="26"/>
      <c r="X1405" s="26"/>
      <c r="Y1405" s="26"/>
      <c r="Z1405" s="26"/>
      <c r="AA1405" s="26"/>
      <c r="AB1405" s="26"/>
      <c r="AC1405" s="26"/>
      <c r="AD1405" s="26"/>
      <c r="AE1405" s="26"/>
      <c r="AR1405" s="144"/>
      <c r="AT1405" s="144"/>
      <c r="AU1405" s="144"/>
      <c r="AY1405" s="14"/>
      <c r="BE1405" s="145"/>
      <c r="BF1405" s="145"/>
      <c r="BG1405" s="145"/>
      <c r="BH1405" s="145"/>
      <c r="BI1405" s="145"/>
      <c r="BJ1405" s="14"/>
      <c r="BK1405" s="145"/>
      <c r="BL1405" s="14"/>
      <c r="BM1405" s="144"/>
    </row>
    <row r="1406" spans="1:65" s="2" customFormat="1" ht="33" hidden="1" customHeight="1">
      <c r="A1406" s="26"/>
      <c r="B1406" s="156"/>
      <c r="C1406" s="163"/>
      <c r="D1406" s="163"/>
      <c r="E1406" s="164"/>
      <c r="F1406" s="165"/>
      <c r="G1406" s="166"/>
      <c r="H1406" s="167"/>
      <c r="I1406" s="168"/>
      <c r="J1406" s="168"/>
      <c r="K1406" s="146"/>
      <c r="L1406" s="147"/>
      <c r="M1406" s="148"/>
      <c r="N1406" s="149"/>
      <c r="O1406" s="142"/>
      <c r="P1406" s="142"/>
      <c r="Q1406" s="142"/>
      <c r="R1406" s="142"/>
      <c r="S1406" s="142"/>
      <c r="T1406" s="143"/>
      <c r="U1406" s="26"/>
      <c r="V1406" s="26"/>
      <c r="W1406" s="26"/>
      <c r="X1406" s="26"/>
      <c r="Y1406" s="26"/>
      <c r="Z1406" s="26"/>
      <c r="AA1406" s="26"/>
      <c r="AB1406" s="26"/>
      <c r="AC1406" s="26"/>
      <c r="AD1406" s="26"/>
      <c r="AE1406" s="26"/>
      <c r="AR1406" s="144"/>
      <c r="AT1406" s="144"/>
      <c r="AU1406" s="144"/>
      <c r="AY1406" s="14"/>
      <c r="BE1406" s="145"/>
      <c r="BF1406" s="145"/>
      <c r="BG1406" s="145"/>
      <c r="BH1406" s="145"/>
      <c r="BI1406" s="145"/>
      <c r="BJ1406" s="14"/>
      <c r="BK1406" s="145"/>
      <c r="BL1406" s="14"/>
      <c r="BM1406" s="144"/>
    </row>
    <row r="1407" spans="1:65" s="2" customFormat="1" ht="33" hidden="1" customHeight="1">
      <c r="A1407" s="26"/>
      <c r="B1407" s="156"/>
      <c r="C1407" s="163"/>
      <c r="D1407" s="163"/>
      <c r="E1407" s="164"/>
      <c r="F1407" s="165"/>
      <c r="G1407" s="166"/>
      <c r="H1407" s="167"/>
      <c r="I1407" s="168"/>
      <c r="J1407" s="168"/>
      <c r="K1407" s="146"/>
      <c r="L1407" s="147"/>
      <c r="M1407" s="148"/>
      <c r="N1407" s="149"/>
      <c r="O1407" s="142"/>
      <c r="P1407" s="142"/>
      <c r="Q1407" s="142"/>
      <c r="R1407" s="142"/>
      <c r="S1407" s="142"/>
      <c r="T1407" s="143"/>
      <c r="U1407" s="26"/>
      <c r="V1407" s="26"/>
      <c r="W1407" s="26"/>
      <c r="X1407" s="26"/>
      <c r="Y1407" s="26"/>
      <c r="Z1407" s="26"/>
      <c r="AA1407" s="26"/>
      <c r="AB1407" s="26"/>
      <c r="AC1407" s="26"/>
      <c r="AD1407" s="26"/>
      <c r="AE1407" s="26"/>
      <c r="AR1407" s="144"/>
      <c r="AT1407" s="144"/>
      <c r="AU1407" s="144"/>
      <c r="AY1407" s="14"/>
      <c r="BE1407" s="145"/>
      <c r="BF1407" s="145"/>
      <c r="BG1407" s="145"/>
      <c r="BH1407" s="145"/>
      <c r="BI1407" s="145"/>
      <c r="BJ1407" s="14"/>
      <c r="BK1407" s="145"/>
      <c r="BL1407" s="14"/>
      <c r="BM1407" s="144"/>
    </row>
    <row r="1408" spans="1:65" s="2" customFormat="1" ht="33" hidden="1" customHeight="1">
      <c r="A1408" s="26"/>
      <c r="B1408" s="156"/>
      <c r="C1408" s="163"/>
      <c r="D1408" s="163"/>
      <c r="E1408" s="164"/>
      <c r="F1408" s="165"/>
      <c r="G1408" s="166"/>
      <c r="H1408" s="167"/>
      <c r="I1408" s="168"/>
      <c r="J1408" s="168"/>
      <c r="K1408" s="146"/>
      <c r="L1408" s="147"/>
      <c r="M1408" s="148"/>
      <c r="N1408" s="149"/>
      <c r="O1408" s="142"/>
      <c r="P1408" s="142"/>
      <c r="Q1408" s="142"/>
      <c r="R1408" s="142"/>
      <c r="S1408" s="142"/>
      <c r="T1408" s="143"/>
      <c r="U1408" s="26"/>
      <c r="V1408" s="26"/>
      <c r="W1408" s="26"/>
      <c r="X1408" s="26"/>
      <c r="Y1408" s="26"/>
      <c r="Z1408" s="26"/>
      <c r="AA1408" s="26"/>
      <c r="AB1408" s="26"/>
      <c r="AC1408" s="26"/>
      <c r="AD1408" s="26"/>
      <c r="AE1408" s="26"/>
      <c r="AR1408" s="144"/>
      <c r="AT1408" s="144"/>
      <c r="AU1408" s="144"/>
      <c r="AY1408" s="14"/>
      <c r="BE1408" s="145"/>
      <c r="BF1408" s="145"/>
      <c r="BG1408" s="145"/>
      <c r="BH1408" s="145"/>
      <c r="BI1408" s="145"/>
      <c r="BJ1408" s="14"/>
      <c r="BK1408" s="145"/>
      <c r="BL1408" s="14"/>
      <c r="BM1408" s="144"/>
    </row>
    <row r="1409" spans="1:65" s="2" customFormat="1" ht="33" hidden="1" customHeight="1">
      <c r="A1409" s="26"/>
      <c r="B1409" s="156"/>
      <c r="C1409" s="163"/>
      <c r="D1409" s="163"/>
      <c r="E1409" s="164"/>
      <c r="F1409" s="165"/>
      <c r="G1409" s="166"/>
      <c r="H1409" s="167"/>
      <c r="I1409" s="168"/>
      <c r="J1409" s="168"/>
      <c r="K1409" s="146"/>
      <c r="L1409" s="147"/>
      <c r="M1409" s="148"/>
      <c r="N1409" s="149"/>
      <c r="O1409" s="142"/>
      <c r="P1409" s="142"/>
      <c r="Q1409" s="142"/>
      <c r="R1409" s="142"/>
      <c r="S1409" s="142"/>
      <c r="T1409" s="143"/>
      <c r="U1409" s="26"/>
      <c r="V1409" s="26"/>
      <c r="W1409" s="26"/>
      <c r="X1409" s="26"/>
      <c r="Y1409" s="26"/>
      <c r="Z1409" s="26"/>
      <c r="AA1409" s="26"/>
      <c r="AB1409" s="26"/>
      <c r="AC1409" s="26"/>
      <c r="AD1409" s="26"/>
      <c r="AE1409" s="26"/>
      <c r="AR1409" s="144"/>
      <c r="AT1409" s="144"/>
      <c r="AU1409" s="144"/>
      <c r="AY1409" s="14"/>
      <c r="BE1409" s="145"/>
      <c r="BF1409" s="145"/>
      <c r="BG1409" s="145"/>
      <c r="BH1409" s="145"/>
      <c r="BI1409" s="145"/>
      <c r="BJ1409" s="14"/>
      <c r="BK1409" s="145"/>
      <c r="BL1409" s="14"/>
      <c r="BM1409" s="144"/>
    </row>
    <row r="1410" spans="1:65" s="2" customFormat="1" ht="33" hidden="1" customHeight="1">
      <c r="A1410" s="26"/>
      <c r="B1410" s="156"/>
      <c r="C1410" s="163"/>
      <c r="D1410" s="163"/>
      <c r="E1410" s="164"/>
      <c r="F1410" s="165"/>
      <c r="G1410" s="166"/>
      <c r="H1410" s="167"/>
      <c r="I1410" s="168"/>
      <c r="J1410" s="168"/>
      <c r="K1410" s="146"/>
      <c r="L1410" s="147"/>
      <c r="M1410" s="148"/>
      <c r="N1410" s="149"/>
      <c r="O1410" s="142"/>
      <c r="P1410" s="142"/>
      <c r="Q1410" s="142"/>
      <c r="R1410" s="142"/>
      <c r="S1410" s="142"/>
      <c r="T1410" s="143"/>
      <c r="U1410" s="26"/>
      <c r="V1410" s="26"/>
      <c r="W1410" s="26"/>
      <c r="X1410" s="26"/>
      <c r="Y1410" s="26"/>
      <c r="Z1410" s="26"/>
      <c r="AA1410" s="26"/>
      <c r="AB1410" s="26"/>
      <c r="AC1410" s="26"/>
      <c r="AD1410" s="26"/>
      <c r="AE1410" s="26"/>
      <c r="AR1410" s="144"/>
      <c r="AT1410" s="144"/>
      <c r="AU1410" s="144"/>
      <c r="AY1410" s="14"/>
      <c r="BE1410" s="145"/>
      <c r="BF1410" s="145"/>
      <c r="BG1410" s="145"/>
      <c r="BH1410" s="145"/>
      <c r="BI1410" s="145"/>
      <c r="BJ1410" s="14"/>
      <c r="BK1410" s="145"/>
      <c r="BL1410" s="14"/>
      <c r="BM1410" s="144"/>
    </row>
    <row r="1411" spans="1:65" s="2" customFormat="1" ht="16.5" hidden="1" customHeight="1">
      <c r="A1411" s="26"/>
      <c r="B1411" s="156"/>
      <c r="C1411" s="163"/>
      <c r="D1411" s="163"/>
      <c r="E1411" s="164"/>
      <c r="F1411" s="165"/>
      <c r="G1411" s="166"/>
      <c r="H1411" s="167"/>
      <c r="I1411" s="168"/>
      <c r="J1411" s="168"/>
      <c r="K1411" s="146"/>
      <c r="L1411" s="147"/>
      <c r="M1411" s="148"/>
      <c r="N1411" s="149"/>
      <c r="O1411" s="142"/>
      <c r="P1411" s="142"/>
      <c r="Q1411" s="142"/>
      <c r="R1411" s="142"/>
      <c r="S1411" s="142"/>
      <c r="T1411" s="143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  <c r="AE1411" s="26"/>
      <c r="AR1411" s="144"/>
      <c r="AT1411" s="144"/>
      <c r="AU1411" s="144"/>
      <c r="AY1411" s="14"/>
      <c r="BE1411" s="145"/>
      <c r="BF1411" s="145"/>
      <c r="BG1411" s="145"/>
      <c r="BH1411" s="145"/>
      <c r="BI1411" s="145"/>
      <c r="BJ1411" s="14"/>
      <c r="BK1411" s="145"/>
      <c r="BL1411" s="14"/>
      <c r="BM1411" s="144"/>
    </row>
    <row r="1412" spans="1:65" s="2" customFormat="1" ht="24.25" hidden="1" customHeight="1">
      <c r="A1412" s="26"/>
      <c r="B1412" s="156"/>
      <c r="C1412" s="163"/>
      <c r="D1412" s="163"/>
      <c r="E1412" s="164"/>
      <c r="F1412" s="165"/>
      <c r="G1412" s="166"/>
      <c r="H1412" s="167"/>
      <c r="I1412" s="168"/>
      <c r="J1412" s="168"/>
      <c r="K1412" s="146"/>
      <c r="L1412" s="147"/>
      <c r="M1412" s="148"/>
      <c r="N1412" s="149"/>
      <c r="O1412" s="142"/>
      <c r="P1412" s="142"/>
      <c r="Q1412" s="142"/>
      <c r="R1412" s="142"/>
      <c r="S1412" s="142"/>
      <c r="T1412" s="143"/>
      <c r="U1412" s="26"/>
      <c r="V1412" s="26"/>
      <c r="W1412" s="26"/>
      <c r="X1412" s="26"/>
      <c r="Y1412" s="26"/>
      <c r="Z1412" s="26"/>
      <c r="AA1412" s="26"/>
      <c r="AB1412" s="26"/>
      <c r="AC1412" s="26"/>
      <c r="AD1412" s="26"/>
      <c r="AE1412" s="26"/>
      <c r="AR1412" s="144"/>
      <c r="AT1412" s="144"/>
      <c r="AU1412" s="144"/>
      <c r="AY1412" s="14"/>
      <c r="BE1412" s="145"/>
      <c r="BF1412" s="145"/>
      <c r="BG1412" s="145"/>
      <c r="BH1412" s="145"/>
      <c r="BI1412" s="145"/>
      <c r="BJ1412" s="14"/>
      <c r="BK1412" s="145"/>
      <c r="BL1412" s="14"/>
      <c r="BM1412" s="144"/>
    </row>
    <row r="1413" spans="1:65" s="2" customFormat="1" ht="24.25" hidden="1" customHeight="1">
      <c r="A1413" s="26"/>
      <c r="B1413" s="156"/>
      <c r="C1413" s="163"/>
      <c r="D1413" s="163"/>
      <c r="E1413" s="164"/>
      <c r="F1413" s="165"/>
      <c r="G1413" s="166"/>
      <c r="H1413" s="167"/>
      <c r="I1413" s="168"/>
      <c r="J1413" s="168"/>
      <c r="K1413" s="146"/>
      <c r="L1413" s="147"/>
      <c r="M1413" s="148"/>
      <c r="N1413" s="149"/>
      <c r="O1413" s="142"/>
      <c r="P1413" s="142"/>
      <c r="Q1413" s="142"/>
      <c r="R1413" s="142"/>
      <c r="S1413" s="142"/>
      <c r="T1413" s="143"/>
      <c r="U1413" s="26"/>
      <c r="V1413" s="26"/>
      <c r="W1413" s="26"/>
      <c r="X1413" s="26"/>
      <c r="Y1413" s="26"/>
      <c r="Z1413" s="26"/>
      <c r="AA1413" s="26"/>
      <c r="AB1413" s="26"/>
      <c r="AC1413" s="26"/>
      <c r="AD1413" s="26"/>
      <c r="AE1413" s="26"/>
      <c r="AR1413" s="144"/>
      <c r="AT1413" s="144"/>
      <c r="AU1413" s="144"/>
      <c r="AY1413" s="14"/>
      <c r="BE1413" s="145"/>
      <c r="BF1413" s="145"/>
      <c r="BG1413" s="145"/>
      <c r="BH1413" s="145"/>
      <c r="BI1413" s="145"/>
      <c r="BJ1413" s="14"/>
      <c r="BK1413" s="145"/>
      <c r="BL1413" s="14"/>
      <c r="BM1413" s="144"/>
    </row>
    <row r="1414" spans="1:65" s="2" customFormat="1" ht="33" hidden="1" customHeight="1">
      <c r="A1414" s="26"/>
      <c r="B1414" s="156"/>
      <c r="C1414" s="163"/>
      <c r="D1414" s="163"/>
      <c r="E1414" s="164"/>
      <c r="F1414" s="165"/>
      <c r="G1414" s="166"/>
      <c r="H1414" s="167"/>
      <c r="I1414" s="168"/>
      <c r="J1414" s="168"/>
      <c r="K1414" s="146"/>
      <c r="L1414" s="147"/>
      <c r="M1414" s="148"/>
      <c r="N1414" s="149"/>
      <c r="O1414" s="142"/>
      <c r="P1414" s="142"/>
      <c r="Q1414" s="142"/>
      <c r="R1414" s="142"/>
      <c r="S1414" s="142"/>
      <c r="T1414" s="143"/>
      <c r="U1414" s="26"/>
      <c r="V1414" s="26"/>
      <c r="W1414" s="26"/>
      <c r="X1414" s="26"/>
      <c r="Y1414" s="26"/>
      <c r="Z1414" s="26"/>
      <c r="AA1414" s="26"/>
      <c r="AB1414" s="26"/>
      <c r="AC1414" s="26"/>
      <c r="AD1414" s="26"/>
      <c r="AE1414" s="26"/>
      <c r="AR1414" s="144"/>
      <c r="AT1414" s="144"/>
      <c r="AU1414" s="144"/>
      <c r="AY1414" s="14"/>
      <c r="BE1414" s="145"/>
      <c r="BF1414" s="145"/>
      <c r="BG1414" s="145"/>
      <c r="BH1414" s="145"/>
      <c r="BI1414" s="145"/>
      <c r="BJ1414" s="14"/>
      <c r="BK1414" s="145"/>
      <c r="BL1414" s="14"/>
      <c r="BM1414" s="144"/>
    </row>
    <row r="1415" spans="1:65" s="2" customFormat="1" ht="16.5" hidden="1" customHeight="1">
      <c r="A1415" s="26"/>
      <c r="B1415" s="156"/>
      <c r="C1415" s="163"/>
      <c r="D1415" s="163"/>
      <c r="E1415" s="164"/>
      <c r="F1415" s="165"/>
      <c r="G1415" s="166"/>
      <c r="H1415" s="167"/>
      <c r="I1415" s="168"/>
      <c r="J1415" s="168"/>
      <c r="K1415" s="146"/>
      <c r="L1415" s="147"/>
      <c r="M1415" s="148"/>
      <c r="N1415" s="149"/>
      <c r="O1415" s="142"/>
      <c r="P1415" s="142"/>
      <c r="Q1415" s="142"/>
      <c r="R1415" s="142"/>
      <c r="S1415" s="142"/>
      <c r="T1415" s="143"/>
      <c r="U1415" s="26"/>
      <c r="V1415" s="26"/>
      <c r="W1415" s="26"/>
      <c r="X1415" s="26"/>
      <c r="Y1415" s="26"/>
      <c r="Z1415" s="26"/>
      <c r="AA1415" s="26"/>
      <c r="AB1415" s="26"/>
      <c r="AC1415" s="26"/>
      <c r="AD1415" s="26"/>
      <c r="AE1415" s="26"/>
      <c r="AR1415" s="144"/>
      <c r="AT1415" s="144"/>
      <c r="AU1415" s="144"/>
      <c r="AY1415" s="14"/>
      <c r="BE1415" s="145"/>
      <c r="BF1415" s="145"/>
      <c r="BG1415" s="145"/>
      <c r="BH1415" s="145"/>
      <c r="BI1415" s="145"/>
      <c r="BJ1415" s="14"/>
      <c r="BK1415" s="145"/>
      <c r="BL1415" s="14"/>
      <c r="BM1415" s="144"/>
    </row>
    <row r="1416" spans="1:65" s="2" customFormat="1" ht="24.25" hidden="1" customHeight="1">
      <c r="A1416" s="26"/>
      <c r="B1416" s="156"/>
      <c r="C1416" s="163"/>
      <c r="D1416" s="163"/>
      <c r="E1416" s="164"/>
      <c r="F1416" s="165"/>
      <c r="G1416" s="166"/>
      <c r="H1416" s="167"/>
      <c r="I1416" s="168"/>
      <c r="J1416" s="168"/>
      <c r="K1416" s="146"/>
      <c r="L1416" s="147"/>
      <c r="M1416" s="148"/>
      <c r="N1416" s="149"/>
      <c r="O1416" s="142"/>
      <c r="P1416" s="142"/>
      <c r="Q1416" s="142"/>
      <c r="R1416" s="142"/>
      <c r="S1416" s="142"/>
      <c r="T1416" s="143"/>
      <c r="U1416" s="26"/>
      <c r="V1416" s="26"/>
      <c r="W1416" s="26"/>
      <c r="X1416" s="26"/>
      <c r="Y1416" s="26"/>
      <c r="Z1416" s="26"/>
      <c r="AA1416" s="26"/>
      <c r="AB1416" s="26"/>
      <c r="AC1416" s="26"/>
      <c r="AD1416" s="26"/>
      <c r="AE1416" s="26"/>
      <c r="AR1416" s="144"/>
      <c r="AT1416" s="144"/>
      <c r="AU1416" s="144"/>
      <c r="AY1416" s="14"/>
      <c r="BE1416" s="145"/>
      <c r="BF1416" s="145"/>
      <c r="BG1416" s="145"/>
      <c r="BH1416" s="145"/>
      <c r="BI1416" s="145"/>
      <c r="BJ1416" s="14"/>
      <c r="BK1416" s="145"/>
      <c r="BL1416" s="14"/>
      <c r="BM1416" s="144"/>
    </row>
    <row r="1417" spans="1:65" s="2" customFormat="1" ht="24.25" hidden="1" customHeight="1">
      <c r="A1417" s="26"/>
      <c r="B1417" s="156"/>
      <c r="C1417" s="163"/>
      <c r="D1417" s="163"/>
      <c r="E1417" s="164"/>
      <c r="F1417" s="165"/>
      <c r="G1417" s="166"/>
      <c r="H1417" s="167"/>
      <c r="I1417" s="168"/>
      <c r="J1417" s="168"/>
      <c r="K1417" s="146"/>
      <c r="L1417" s="147"/>
      <c r="M1417" s="148"/>
      <c r="N1417" s="149"/>
      <c r="O1417" s="142"/>
      <c r="P1417" s="142"/>
      <c r="Q1417" s="142"/>
      <c r="R1417" s="142"/>
      <c r="S1417" s="142"/>
      <c r="T1417" s="143"/>
      <c r="U1417" s="26"/>
      <c r="V1417" s="26"/>
      <c r="W1417" s="26"/>
      <c r="X1417" s="26"/>
      <c r="Y1417" s="26"/>
      <c r="Z1417" s="26"/>
      <c r="AA1417" s="26"/>
      <c r="AB1417" s="26"/>
      <c r="AC1417" s="26"/>
      <c r="AD1417" s="26"/>
      <c r="AE1417" s="26"/>
      <c r="AR1417" s="144"/>
      <c r="AT1417" s="144"/>
      <c r="AU1417" s="144"/>
      <c r="AY1417" s="14"/>
      <c r="BE1417" s="145"/>
      <c r="BF1417" s="145"/>
      <c r="BG1417" s="145"/>
      <c r="BH1417" s="145"/>
      <c r="BI1417" s="145"/>
      <c r="BJ1417" s="14"/>
      <c r="BK1417" s="145"/>
      <c r="BL1417" s="14"/>
      <c r="BM1417" s="144"/>
    </row>
    <row r="1418" spans="1:65" s="2" customFormat="1" ht="24.25" hidden="1" customHeight="1">
      <c r="A1418" s="26"/>
      <c r="B1418" s="156"/>
      <c r="C1418" s="163"/>
      <c r="D1418" s="163"/>
      <c r="E1418" s="164"/>
      <c r="F1418" s="165"/>
      <c r="G1418" s="166"/>
      <c r="H1418" s="167"/>
      <c r="I1418" s="168"/>
      <c r="J1418" s="168"/>
      <c r="K1418" s="146"/>
      <c r="L1418" s="147"/>
      <c r="M1418" s="148"/>
      <c r="N1418" s="149"/>
      <c r="O1418" s="142"/>
      <c r="P1418" s="142"/>
      <c r="Q1418" s="142"/>
      <c r="R1418" s="142"/>
      <c r="S1418" s="142"/>
      <c r="T1418" s="143"/>
      <c r="U1418" s="26"/>
      <c r="V1418" s="26"/>
      <c r="W1418" s="26"/>
      <c r="X1418" s="26"/>
      <c r="Y1418" s="26"/>
      <c r="Z1418" s="26"/>
      <c r="AA1418" s="26"/>
      <c r="AB1418" s="26"/>
      <c r="AC1418" s="26"/>
      <c r="AD1418" s="26"/>
      <c r="AE1418" s="26"/>
      <c r="AR1418" s="144"/>
      <c r="AT1418" s="144"/>
      <c r="AU1418" s="144"/>
      <c r="AY1418" s="14"/>
      <c r="BE1418" s="145"/>
      <c r="BF1418" s="145"/>
      <c r="BG1418" s="145"/>
      <c r="BH1418" s="145"/>
      <c r="BI1418" s="145"/>
      <c r="BJ1418" s="14"/>
      <c r="BK1418" s="145"/>
      <c r="BL1418" s="14"/>
      <c r="BM1418" s="144"/>
    </row>
    <row r="1419" spans="1:65" s="2" customFormat="1" ht="24.25" hidden="1" customHeight="1">
      <c r="A1419" s="26"/>
      <c r="B1419" s="156"/>
      <c r="C1419" s="163"/>
      <c r="D1419" s="163"/>
      <c r="E1419" s="164"/>
      <c r="F1419" s="165"/>
      <c r="G1419" s="166"/>
      <c r="H1419" s="167"/>
      <c r="I1419" s="168"/>
      <c r="J1419" s="168"/>
      <c r="K1419" s="146"/>
      <c r="L1419" s="147"/>
      <c r="M1419" s="148"/>
      <c r="N1419" s="149"/>
      <c r="O1419" s="142"/>
      <c r="P1419" s="142"/>
      <c r="Q1419" s="142"/>
      <c r="R1419" s="142"/>
      <c r="S1419" s="142"/>
      <c r="T1419" s="143"/>
      <c r="U1419" s="26"/>
      <c r="V1419" s="26"/>
      <c r="W1419" s="26"/>
      <c r="X1419" s="26"/>
      <c r="Y1419" s="26"/>
      <c r="Z1419" s="26"/>
      <c r="AA1419" s="26"/>
      <c r="AB1419" s="26"/>
      <c r="AC1419" s="26"/>
      <c r="AD1419" s="26"/>
      <c r="AE1419" s="26"/>
      <c r="AR1419" s="144"/>
      <c r="AT1419" s="144"/>
      <c r="AU1419" s="144"/>
      <c r="AY1419" s="14"/>
      <c r="BE1419" s="145"/>
      <c r="BF1419" s="145"/>
      <c r="BG1419" s="145"/>
      <c r="BH1419" s="145"/>
      <c r="BI1419" s="145"/>
      <c r="BJ1419" s="14"/>
      <c r="BK1419" s="145"/>
      <c r="BL1419" s="14"/>
      <c r="BM1419" s="144"/>
    </row>
    <row r="1420" spans="1:65" s="2" customFormat="1" ht="24.25" hidden="1" customHeight="1">
      <c r="A1420" s="26"/>
      <c r="B1420" s="156"/>
      <c r="C1420" s="163"/>
      <c r="D1420" s="163"/>
      <c r="E1420" s="164"/>
      <c r="F1420" s="165"/>
      <c r="G1420" s="166"/>
      <c r="H1420" s="167"/>
      <c r="I1420" s="168"/>
      <c r="J1420" s="168"/>
      <c r="K1420" s="146"/>
      <c r="L1420" s="147"/>
      <c r="M1420" s="148"/>
      <c r="N1420" s="149"/>
      <c r="O1420" s="142"/>
      <c r="P1420" s="142"/>
      <c r="Q1420" s="142"/>
      <c r="R1420" s="142"/>
      <c r="S1420" s="142"/>
      <c r="T1420" s="143"/>
      <c r="U1420" s="26"/>
      <c r="V1420" s="26"/>
      <c r="W1420" s="26"/>
      <c r="X1420" s="26"/>
      <c r="Y1420" s="26"/>
      <c r="Z1420" s="26"/>
      <c r="AA1420" s="26"/>
      <c r="AB1420" s="26"/>
      <c r="AC1420" s="26"/>
      <c r="AD1420" s="26"/>
      <c r="AE1420" s="26"/>
      <c r="AR1420" s="144"/>
      <c r="AT1420" s="144"/>
      <c r="AU1420" s="144"/>
      <c r="AY1420" s="14"/>
      <c r="BE1420" s="145"/>
      <c r="BF1420" s="145"/>
      <c r="BG1420" s="145"/>
      <c r="BH1420" s="145"/>
      <c r="BI1420" s="145"/>
      <c r="BJ1420" s="14"/>
      <c r="BK1420" s="145"/>
      <c r="BL1420" s="14"/>
      <c r="BM1420" s="144"/>
    </row>
    <row r="1421" spans="1:65" s="2" customFormat="1" ht="24.25" hidden="1" customHeight="1">
      <c r="A1421" s="26"/>
      <c r="B1421" s="156"/>
      <c r="C1421" s="163"/>
      <c r="D1421" s="163"/>
      <c r="E1421" s="164"/>
      <c r="F1421" s="165"/>
      <c r="G1421" s="166"/>
      <c r="H1421" s="167"/>
      <c r="I1421" s="168"/>
      <c r="J1421" s="168"/>
      <c r="K1421" s="146"/>
      <c r="L1421" s="147"/>
      <c r="M1421" s="148"/>
      <c r="N1421" s="149"/>
      <c r="O1421" s="142"/>
      <c r="P1421" s="142"/>
      <c r="Q1421" s="142"/>
      <c r="R1421" s="142"/>
      <c r="S1421" s="142"/>
      <c r="T1421" s="143"/>
      <c r="U1421" s="26"/>
      <c r="V1421" s="26"/>
      <c r="W1421" s="26"/>
      <c r="X1421" s="26"/>
      <c r="Y1421" s="26"/>
      <c r="Z1421" s="26"/>
      <c r="AA1421" s="26"/>
      <c r="AB1421" s="26"/>
      <c r="AC1421" s="26"/>
      <c r="AD1421" s="26"/>
      <c r="AE1421" s="26"/>
      <c r="AR1421" s="144"/>
      <c r="AT1421" s="144"/>
      <c r="AU1421" s="144"/>
      <c r="AY1421" s="14"/>
      <c r="BE1421" s="145"/>
      <c r="BF1421" s="145"/>
      <c r="BG1421" s="145"/>
      <c r="BH1421" s="145"/>
      <c r="BI1421" s="145"/>
      <c r="BJ1421" s="14"/>
      <c r="BK1421" s="145"/>
      <c r="BL1421" s="14"/>
      <c r="BM1421" s="144"/>
    </row>
    <row r="1422" spans="1:65" s="2" customFormat="1" ht="24.25" hidden="1" customHeight="1">
      <c r="A1422" s="26"/>
      <c r="B1422" s="156"/>
      <c r="C1422" s="163"/>
      <c r="D1422" s="163"/>
      <c r="E1422" s="164"/>
      <c r="F1422" s="165"/>
      <c r="G1422" s="166"/>
      <c r="H1422" s="167"/>
      <c r="I1422" s="168"/>
      <c r="J1422" s="168"/>
      <c r="K1422" s="146"/>
      <c r="L1422" s="147"/>
      <c r="M1422" s="148"/>
      <c r="N1422" s="149"/>
      <c r="O1422" s="142"/>
      <c r="P1422" s="142"/>
      <c r="Q1422" s="142"/>
      <c r="R1422" s="142"/>
      <c r="S1422" s="142"/>
      <c r="T1422" s="143"/>
      <c r="U1422" s="26"/>
      <c r="V1422" s="26"/>
      <c r="W1422" s="26"/>
      <c r="X1422" s="26"/>
      <c r="Y1422" s="26"/>
      <c r="Z1422" s="26"/>
      <c r="AA1422" s="26"/>
      <c r="AB1422" s="26"/>
      <c r="AC1422" s="26"/>
      <c r="AD1422" s="26"/>
      <c r="AE1422" s="26"/>
      <c r="AR1422" s="144"/>
      <c r="AT1422" s="144"/>
      <c r="AU1422" s="144"/>
      <c r="AY1422" s="14"/>
      <c r="BE1422" s="145"/>
      <c r="BF1422" s="145"/>
      <c r="BG1422" s="145"/>
      <c r="BH1422" s="145"/>
      <c r="BI1422" s="145"/>
      <c r="BJ1422" s="14"/>
      <c r="BK1422" s="145"/>
      <c r="BL1422" s="14"/>
      <c r="BM1422" s="144"/>
    </row>
    <row r="1423" spans="1:65" s="2" customFormat="1" ht="16.5" hidden="1" customHeight="1">
      <c r="A1423" s="26"/>
      <c r="B1423" s="156"/>
      <c r="C1423" s="163"/>
      <c r="D1423" s="163"/>
      <c r="E1423" s="164"/>
      <c r="F1423" s="165"/>
      <c r="G1423" s="166"/>
      <c r="H1423" s="167"/>
      <c r="I1423" s="168"/>
      <c r="J1423" s="168"/>
      <c r="K1423" s="146"/>
      <c r="L1423" s="147"/>
      <c r="M1423" s="148"/>
      <c r="N1423" s="149"/>
      <c r="O1423" s="142"/>
      <c r="P1423" s="142"/>
      <c r="Q1423" s="142"/>
      <c r="R1423" s="142"/>
      <c r="S1423" s="142"/>
      <c r="T1423" s="143"/>
      <c r="U1423" s="26"/>
      <c r="V1423" s="26"/>
      <c r="W1423" s="26"/>
      <c r="X1423" s="26"/>
      <c r="Y1423" s="26"/>
      <c r="Z1423" s="26"/>
      <c r="AA1423" s="26"/>
      <c r="AB1423" s="26"/>
      <c r="AC1423" s="26"/>
      <c r="AD1423" s="26"/>
      <c r="AE1423" s="26"/>
      <c r="AR1423" s="144"/>
      <c r="AT1423" s="144"/>
      <c r="AU1423" s="144"/>
      <c r="AY1423" s="14"/>
      <c r="BE1423" s="145"/>
      <c r="BF1423" s="145"/>
      <c r="BG1423" s="145"/>
      <c r="BH1423" s="145"/>
      <c r="BI1423" s="145"/>
      <c r="BJ1423" s="14"/>
      <c r="BK1423" s="145"/>
      <c r="BL1423" s="14"/>
      <c r="BM1423" s="144"/>
    </row>
    <row r="1424" spans="1:65" s="2" customFormat="1" ht="24.25" hidden="1" customHeight="1">
      <c r="A1424" s="26"/>
      <c r="B1424" s="156"/>
      <c r="C1424" s="163"/>
      <c r="D1424" s="163"/>
      <c r="E1424" s="164"/>
      <c r="F1424" s="165"/>
      <c r="G1424" s="166"/>
      <c r="H1424" s="167"/>
      <c r="I1424" s="168"/>
      <c r="J1424" s="168"/>
      <c r="K1424" s="146"/>
      <c r="L1424" s="147"/>
      <c r="M1424" s="148"/>
      <c r="N1424" s="149"/>
      <c r="O1424" s="142"/>
      <c r="P1424" s="142"/>
      <c r="Q1424" s="142"/>
      <c r="R1424" s="142"/>
      <c r="S1424" s="142"/>
      <c r="T1424" s="143"/>
      <c r="U1424" s="26"/>
      <c r="V1424" s="26"/>
      <c r="W1424" s="26"/>
      <c r="X1424" s="26"/>
      <c r="Y1424" s="26"/>
      <c r="Z1424" s="26"/>
      <c r="AA1424" s="26"/>
      <c r="AB1424" s="26"/>
      <c r="AC1424" s="26"/>
      <c r="AD1424" s="26"/>
      <c r="AE1424" s="26"/>
      <c r="AR1424" s="144"/>
      <c r="AT1424" s="144"/>
      <c r="AU1424" s="144"/>
      <c r="AY1424" s="14"/>
      <c r="BE1424" s="145"/>
      <c r="BF1424" s="145"/>
      <c r="BG1424" s="145"/>
      <c r="BH1424" s="145"/>
      <c r="BI1424" s="145"/>
      <c r="BJ1424" s="14"/>
      <c r="BK1424" s="145"/>
      <c r="BL1424" s="14"/>
      <c r="BM1424" s="144"/>
    </row>
    <row r="1425" spans="1:65" s="2" customFormat="1" ht="24.25" hidden="1" customHeight="1">
      <c r="A1425" s="26"/>
      <c r="B1425" s="156"/>
      <c r="C1425" s="163"/>
      <c r="D1425" s="163"/>
      <c r="E1425" s="164"/>
      <c r="F1425" s="165"/>
      <c r="G1425" s="166"/>
      <c r="H1425" s="167"/>
      <c r="I1425" s="168"/>
      <c r="J1425" s="168"/>
      <c r="K1425" s="146"/>
      <c r="L1425" s="147"/>
      <c r="M1425" s="148"/>
      <c r="N1425" s="149"/>
      <c r="O1425" s="142"/>
      <c r="P1425" s="142"/>
      <c r="Q1425" s="142"/>
      <c r="R1425" s="142"/>
      <c r="S1425" s="142"/>
      <c r="T1425" s="143"/>
      <c r="U1425" s="26"/>
      <c r="V1425" s="26"/>
      <c r="W1425" s="26"/>
      <c r="X1425" s="26"/>
      <c r="Y1425" s="26"/>
      <c r="Z1425" s="26"/>
      <c r="AA1425" s="26"/>
      <c r="AB1425" s="26"/>
      <c r="AC1425" s="26"/>
      <c r="AD1425" s="26"/>
      <c r="AE1425" s="26"/>
      <c r="AR1425" s="144"/>
      <c r="AT1425" s="144"/>
      <c r="AU1425" s="144"/>
      <c r="AY1425" s="14"/>
      <c r="BE1425" s="145"/>
      <c r="BF1425" s="145"/>
      <c r="BG1425" s="145"/>
      <c r="BH1425" s="145"/>
      <c r="BI1425" s="145"/>
      <c r="BJ1425" s="14"/>
      <c r="BK1425" s="145"/>
      <c r="BL1425" s="14"/>
      <c r="BM1425" s="144"/>
    </row>
    <row r="1426" spans="1:65" s="2" customFormat="1" ht="24.25" hidden="1" customHeight="1">
      <c r="A1426" s="26"/>
      <c r="B1426" s="156"/>
      <c r="C1426" s="157"/>
      <c r="D1426" s="157"/>
      <c r="E1426" s="158"/>
      <c r="F1426" s="159"/>
      <c r="G1426" s="160"/>
      <c r="H1426" s="161"/>
      <c r="I1426" s="162"/>
      <c r="J1426" s="162"/>
      <c r="K1426" s="139"/>
      <c r="L1426" s="27"/>
      <c r="M1426" s="140"/>
      <c r="N1426" s="141"/>
      <c r="O1426" s="142"/>
      <c r="P1426" s="142"/>
      <c r="Q1426" s="142"/>
      <c r="R1426" s="142"/>
      <c r="S1426" s="142"/>
      <c r="T1426" s="143"/>
      <c r="U1426" s="26"/>
      <c r="V1426" s="26"/>
      <c r="W1426" s="26"/>
      <c r="X1426" s="26"/>
      <c r="Y1426" s="26"/>
      <c r="Z1426" s="26"/>
      <c r="AA1426" s="26"/>
      <c r="AB1426" s="26"/>
      <c r="AC1426" s="26"/>
      <c r="AD1426" s="26"/>
      <c r="AE1426" s="26"/>
      <c r="AR1426" s="144"/>
      <c r="AT1426" s="144"/>
      <c r="AU1426" s="144"/>
      <c r="AY1426" s="14"/>
      <c r="BE1426" s="145"/>
      <c r="BF1426" s="145"/>
      <c r="BG1426" s="145"/>
      <c r="BH1426" s="145"/>
      <c r="BI1426" s="145"/>
      <c r="BJ1426" s="14"/>
      <c r="BK1426" s="145"/>
      <c r="BL1426" s="14"/>
      <c r="BM1426" s="144"/>
    </row>
    <row r="1427" spans="1:65" s="2" customFormat="1" ht="21.75" hidden="1" customHeight="1">
      <c r="A1427" s="26"/>
      <c r="B1427" s="156"/>
      <c r="C1427" s="163"/>
      <c r="D1427" s="163"/>
      <c r="E1427" s="164"/>
      <c r="F1427" s="165"/>
      <c r="G1427" s="166"/>
      <c r="H1427" s="167"/>
      <c r="I1427" s="168"/>
      <c r="J1427" s="168"/>
      <c r="K1427" s="146"/>
      <c r="L1427" s="147"/>
      <c r="M1427" s="148"/>
      <c r="N1427" s="149"/>
      <c r="O1427" s="142"/>
      <c r="P1427" s="142"/>
      <c r="Q1427" s="142"/>
      <c r="R1427" s="142"/>
      <c r="S1427" s="142"/>
      <c r="T1427" s="143"/>
      <c r="U1427" s="26"/>
      <c r="V1427" s="26"/>
      <c r="W1427" s="26"/>
      <c r="X1427" s="26"/>
      <c r="Y1427" s="26"/>
      <c r="Z1427" s="26"/>
      <c r="AA1427" s="26"/>
      <c r="AB1427" s="26"/>
      <c r="AC1427" s="26"/>
      <c r="AD1427" s="26"/>
      <c r="AE1427" s="26"/>
      <c r="AR1427" s="144"/>
      <c r="AT1427" s="144"/>
      <c r="AU1427" s="144"/>
      <c r="AY1427" s="14"/>
      <c r="BE1427" s="145"/>
      <c r="BF1427" s="145"/>
      <c r="BG1427" s="145"/>
      <c r="BH1427" s="145"/>
      <c r="BI1427" s="145"/>
      <c r="BJ1427" s="14"/>
      <c r="BK1427" s="145"/>
      <c r="BL1427" s="14"/>
      <c r="BM1427" s="144"/>
    </row>
    <row r="1428" spans="1:65" s="2" customFormat="1" ht="16.5" hidden="1" customHeight="1">
      <c r="A1428" s="26"/>
      <c r="B1428" s="156"/>
      <c r="C1428" s="163"/>
      <c r="D1428" s="163"/>
      <c r="E1428" s="164"/>
      <c r="F1428" s="165"/>
      <c r="G1428" s="166"/>
      <c r="H1428" s="167"/>
      <c r="I1428" s="168"/>
      <c r="J1428" s="168"/>
      <c r="K1428" s="146"/>
      <c r="L1428" s="147"/>
      <c r="M1428" s="148"/>
      <c r="N1428" s="149"/>
      <c r="O1428" s="142"/>
      <c r="P1428" s="142"/>
      <c r="Q1428" s="142"/>
      <c r="R1428" s="142"/>
      <c r="S1428" s="142"/>
      <c r="T1428" s="143"/>
      <c r="U1428" s="26"/>
      <c r="V1428" s="26"/>
      <c r="W1428" s="26"/>
      <c r="X1428" s="26"/>
      <c r="Y1428" s="26"/>
      <c r="Z1428" s="26"/>
      <c r="AA1428" s="26"/>
      <c r="AB1428" s="26"/>
      <c r="AC1428" s="26"/>
      <c r="AD1428" s="26"/>
      <c r="AE1428" s="26"/>
      <c r="AR1428" s="144"/>
      <c r="AT1428" s="144"/>
      <c r="AU1428" s="144"/>
      <c r="AY1428" s="14"/>
      <c r="BE1428" s="145"/>
      <c r="BF1428" s="145"/>
      <c r="BG1428" s="145"/>
      <c r="BH1428" s="145"/>
      <c r="BI1428" s="145"/>
      <c r="BJ1428" s="14"/>
      <c r="BK1428" s="145"/>
      <c r="BL1428" s="14"/>
      <c r="BM1428" s="144"/>
    </row>
    <row r="1429" spans="1:65" s="2" customFormat="1" ht="24.25" hidden="1" customHeight="1">
      <c r="A1429" s="26"/>
      <c r="B1429" s="156"/>
      <c r="C1429" s="157"/>
      <c r="D1429" s="157"/>
      <c r="E1429" s="158"/>
      <c r="F1429" s="159"/>
      <c r="G1429" s="160"/>
      <c r="H1429" s="161"/>
      <c r="I1429" s="162"/>
      <c r="J1429" s="162"/>
      <c r="K1429" s="139"/>
      <c r="L1429" s="27"/>
      <c r="M1429" s="140"/>
      <c r="N1429" s="141"/>
      <c r="O1429" s="142"/>
      <c r="P1429" s="142"/>
      <c r="Q1429" s="142"/>
      <c r="R1429" s="142"/>
      <c r="S1429" s="142"/>
      <c r="T1429" s="143"/>
      <c r="U1429" s="26"/>
      <c r="V1429" s="26"/>
      <c r="W1429" s="26"/>
      <c r="X1429" s="26"/>
      <c r="Y1429" s="26"/>
      <c r="Z1429" s="26"/>
      <c r="AA1429" s="26"/>
      <c r="AB1429" s="26"/>
      <c r="AC1429" s="26"/>
      <c r="AD1429" s="26"/>
      <c r="AE1429" s="26"/>
      <c r="AR1429" s="144"/>
      <c r="AT1429" s="144"/>
      <c r="AU1429" s="144"/>
      <c r="AY1429" s="14"/>
      <c r="BE1429" s="145"/>
      <c r="BF1429" s="145"/>
      <c r="BG1429" s="145"/>
      <c r="BH1429" s="145"/>
      <c r="BI1429" s="145"/>
      <c r="BJ1429" s="14"/>
      <c r="BK1429" s="145"/>
      <c r="BL1429" s="14"/>
      <c r="BM1429" s="144"/>
    </row>
    <row r="1430" spans="1:65" s="2" customFormat="1" ht="16.5" hidden="1" customHeight="1">
      <c r="A1430" s="26"/>
      <c r="B1430" s="156"/>
      <c r="C1430" s="163"/>
      <c r="D1430" s="163"/>
      <c r="E1430" s="164"/>
      <c r="F1430" s="165"/>
      <c r="G1430" s="166"/>
      <c r="H1430" s="167"/>
      <c r="I1430" s="168"/>
      <c r="J1430" s="168"/>
      <c r="K1430" s="146"/>
      <c r="L1430" s="147"/>
      <c r="M1430" s="148"/>
      <c r="N1430" s="149"/>
      <c r="O1430" s="142"/>
      <c r="P1430" s="142"/>
      <c r="Q1430" s="142"/>
      <c r="R1430" s="142"/>
      <c r="S1430" s="142"/>
      <c r="T1430" s="143"/>
      <c r="U1430" s="26"/>
      <c r="V1430" s="26"/>
      <c r="W1430" s="26"/>
      <c r="X1430" s="26"/>
      <c r="Y1430" s="26"/>
      <c r="Z1430" s="26"/>
      <c r="AA1430" s="26"/>
      <c r="AB1430" s="26"/>
      <c r="AC1430" s="26"/>
      <c r="AD1430" s="26"/>
      <c r="AE1430" s="26"/>
      <c r="AR1430" s="144"/>
      <c r="AT1430" s="144"/>
      <c r="AU1430" s="144"/>
      <c r="AY1430" s="14"/>
      <c r="BE1430" s="145"/>
      <c r="BF1430" s="145"/>
      <c r="BG1430" s="145"/>
      <c r="BH1430" s="145"/>
      <c r="BI1430" s="145"/>
      <c r="BJ1430" s="14"/>
      <c r="BK1430" s="145"/>
      <c r="BL1430" s="14"/>
      <c r="BM1430" s="144"/>
    </row>
    <row r="1431" spans="1:65" s="2" customFormat="1" ht="16.5" hidden="1" customHeight="1">
      <c r="A1431" s="26"/>
      <c r="B1431" s="156"/>
      <c r="C1431" s="163"/>
      <c r="D1431" s="163"/>
      <c r="E1431" s="164"/>
      <c r="F1431" s="165"/>
      <c r="G1431" s="166"/>
      <c r="H1431" s="167"/>
      <c r="I1431" s="168"/>
      <c r="J1431" s="168"/>
      <c r="K1431" s="146"/>
      <c r="L1431" s="147"/>
      <c r="M1431" s="148"/>
      <c r="N1431" s="149"/>
      <c r="O1431" s="142"/>
      <c r="P1431" s="142"/>
      <c r="Q1431" s="142"/>
      <c r="R1431" s="142"/>
      <c r="S1431" s="142"/>
      <c r="T1431" s="143"/>
      <c r="U1431" s="26"/>
      <c r="V1431" s="26"/>
      <c r="W1431" s="26"/>
      <c r="X1431" s="26"/>
      <c r="Y1431" s="26"/>
      <c r="Z1431" s="26"/>
      <c r="AA1431" s="26"/>
      <c r="AB1431" s="26"/>
      <c r="AC1431" s="26"/>
      <c r="AD1431" s="26"/>
      <c r="AE1431" s="26"/>
      <c r="AR1431" s="144"/>
      <c r="AT1431" s="144"/>
      <c r="AU1431" s="144"/>
      <c r="AY1431" s="14"/>
      <c r="BE1431" s="145"/>
      <c r="BF1431" s="145"/>
      <c r="BG1431" s="145"/>
      <c r="BH1431" s="145"/>
      <c r="BI1431" s="145"/>
      <c r="BJ1431" s="14"/>
      <c r="BK1431" s="145"/>
      <c r="BL1431" s="14"/>
      <c r="BM1431" s="144"/>
    </row>
    <row r="1432" spans="1:65" s="2" customFormat="1" ht="24.25" hidden="1" customHeight="1">
      <c r="A1432" s="26"/>
      <c r="B1432" s="156"/>
      <c r="C1432" s="157"/>
      <c r="D1432" s="157"/>
      <c r="E1432" s="158"/>
      <c r="F1432" s="159"/>
      <c r="G1432" s="160"/>
      <c r="H1432" s="161"/>
      <c r="I1432" s="162"/>
      <c r="J1432" s="162"/>
      <c r="K1432" s="139"/>
      <c r="L1432" s="27"/>
      <c r="M1432" s="140"/>
      <c r="N1432" s="141"/>
      <c r="O1432" s="142"/>
      <c r="P1432" s="142"/>
      <c r="Q1432" s="142"/>
      <c r="R1432" s="142"/>
      <c r="S1432" s="142"/>
      <c r="T1432" s="143"/>
      <c r="U1432" s="26"/>
      <c r="V1432" s="26"/>
      <c r="W1432" s="26"/>
      <c r="X1432" s="26"/>
      <c r="Y1432" s="26"/>
      <c r="Z1432" s="26"/>
      <c r="AA1432" s="26"/>
      <c r="AB1432" s="26"/>
      <c r="AC1432" s="26"/>
      <c r="AD1432" s="26"/>
      <c r="AE1432" s="26"/>
      <c r="AR1432" s="144"/>
      <c r="AT1432" s="144"/>
      <c r="AU1432" s="144"/>
      <c r="AY1432" s="14"/>
      <c r="BE1432" s="145"/>
      <c r="BF1432" s="145"/>
      <c r="BG1432" s="145"/>
      <c r="BH1432" s="145"/>
      <c r="BI1432" s="145"/>
      <c r="BJ1432" s="14"/>
      <c r="BK1432" s="145"/>
      <c r="BL1432" s="14"/>
      <c r="BM1432" s="144"/>
    </row>
    <row r="1433" spans="1:65" s="2" customFormat="1" ht="16.5" hidden="1" customHeight="1">
      <c r="A1433" s="26"/>
      <c r="B1433" s="156"/>
      <c r="C1433" s="163"/>
      <c r="D1433" s="163"/>
      <c r="E1433" s="164"/>
      <c r="F1433" s="165"/>
      <c r="G1433" s="166"/>
      <c r="H1433" s="167"/>
      <c r="I1433" s="168"/>
      <c r="J1433" s="168"/>
      <c r="K1433" s="146"/>
      <c r="L1433" s="147"/>
      <c r="M1433" s="148"/>
      <c r="N1433" s="149"/>
      <c r="O1433" s="142"/>
      <c r="P1433" s="142"/>
      <c r="Q1433" s="142"/>
      <c r="R1433" s="142"/>
      <c r="S1433" s="142"/>
      <c r="T1433" s="143"/>
      <c r="U1433" s="26"/>
      <c r="V1433" s="26"/>
      <c r="W1433" s="26"/>
      <c r="X1433" s="26"/>
      <c r="Y1433" s="26"/>
      <c r="Z1433" s="26"/>
      <c r="AA1433" s="26"/>
      <c r="AB1433" s="26"/>
      <c r="AC1433" s="26"/>
      <c r="AD1433" s="26"/>
      <c r="AE1433" s="26"/>
      <c r="AR1433" s="144"/>
      <c r="AT1433" s="144"/>
      <c r="AU1433" s="144"/>
      <c r="AY1433" s="14"/>
      <c r="BE1433" s="145"/>
      <c r="BF1433" s="145"/>
      <c r="BG1433" s="145"/>
      <c r="BH1433" s="145"/>
      <c r="BI1433" s="145"/>
      <c r="BJ1433" s="14"/>
      <c r="BK1433" s="145"/>
      <c r="BL1433" s="14"/>
      <c r="BM1433" s="144"/>
    </row>
    <row r="1434" spans="1:65" s="2" customFormat="1" ht="24.25" hidden="1" customHeight="1">
      <c r="A1434" s="26"/>
      <c r="B1434" s="156"/>
      <c r="C1434" s="157"/>
      <c r="D1434" s="157"/>
      <c r="E1434" s="158"/>
      <c r="F1434" s="159"/>
      <c r="G1434" s="160"/>
      <c r="H1434" s="161"/>
      <c r="I1434" s="162"/>
      <c r="J1434" s="162"/>
      <c r="K1434" s="139"/>
      <c r="L1434" s="27"/>
      <c r="M1434" s="140"/>
      <c r="N1434" s="141"/>
      <c r="O1434" s="142"/>
      <c r="P1434" s="142"/>
      <c r="Q1434" s="142"/>
      <c r="R1434" s="142"/>
      <c r="S1434" s="142"/>
      <c r="T1434" s="143"/>
      <c r="U1434" s="26"/>
      <c r="V1434" s="26"/>
      <c r="W1434" s="26"/>
      <c r="X1434" s="26"/>
      <c r="Y1434" s="26"/>
      <c r="Z1434" s="26"/>
      <c r="AA1434" s="26"/>
      <c r="AB1434" s="26"/>
      <c r="AC1434" s="26"/>
      <c r="AD1434" s="26"/>
      <c r="AE1434" s="26"/>
      <c r="AR1434" s="144"/>
      <c r="AT1434" s="144"/>
      <c r="AU1434" s="144"/>
      <c r="AY1434" s="14"/>
      <c r="BE1434" s="145"/>
      <c r="BF1434" s="145"/>
      <c r="BG1434" s="145"/>
      <c r="BH1434" s="145"/>
      <c r="BI1434" s="145"/>
      <c r="BJ1434" s="14"/>
      <c r="BK1434" s="145"/>
      <c r="BL1434" s="14"/>
      <c r="BM1434" s="144"/>
    </row>
    <row r="1435" spans="1:65" s="2" customFormat="1" ht="24.25" hidden="1" customHeight="1">
      <c r="A1435" s="26"/>
      <c r="B1435" s="156"/>
      <c r="C1435" s="157"/>
      <c r="D1435" s="157"/>
      <c r="E1435" s="158"/>
      <c r="F1435" s="159"/>
      <c r="G1435" s="160"/>
      <c r="H1435" s="161"/>
      <c r="I1435" s="162"/>
      <c r="J1435" s="162"/>
      <c r="K1435" s="139"/>
      <c r="L1435" s="27"/>
      <c r="M1435" s="140"/>
      <c r="N1435" s="141"/>
      <c r="O1435" s="142"/>
      <c r="P1435" s="142"/>
      <c r="Q1435" s="142"/>
      <c r="R1435" s="142"/>
      <c r="S1435" s="142"/>
      <c r="T1435" s="143"/>
      <c r="U1435" s="26"/>
      <c r="V1435" s="26"/>
      <c r="W1435" s="26"/>
      <c r="X1435" s="26"/>
      <c r="Y1435" s="26"/>
      <c r="Z1435" s="26"/>
      <c r="AA1435" s="26"/>
      <c r="AB1435" s="26"/>
      <c r="AC1435" s="26"/>
      <c r="AD1435" s="26"/>
      <c r="AE1435" s="26"/>
      <c r="AR1435" s="144"/>
      <c r="AT1435" s="144"/>
      <c r="AU1435" s="144"/>
      <c r="AY1435" s="14"/>
      <c r="BE1435" s="145"/>
      <c r="BF1435" s="145"/>
      <c r="BG1435" s="145"/>
      <c r="BH1435" s="145"/>
      <c r="BI1435" s="145"/>
      <c r="BJ1435" s="14"/>
      <c r="BK1435" s="145"/>
      <c r="BL1435" s="14"/>
      <c r="BM1435" s="144"/>
    </row>
    <row r="1436" spans="1:65" s="2" customFormat="1" ht="24.25" hidden="1" customHeight="1">
      <c r="A1436" s="26"/>
      <c r="B1436" s="156"/>
      <c r="C1436" s="157"/>
      <c r="D1436" s="157"/>
      <c r="E1436" s="158"/>
      <c r="F1436" s="159"/>
      <c r="G1436" s="160"/>
      <c r="H1436" s="161"/>
      <c r="I1436" s="162"/>
      <c r="J1436" s="162"/>
      <c r="K1436" s="139"/>
      <c r="L1436" s="27"/>
      <c r="M1436" s="140"/>
      <c r="N1436" s="141"/>
      <c r="O1436" s="142"/>
      <c r="P1436" s="142"/>
      <c r="Q1436" s="142"/>
      <c r="R1436" s="142"/>
      <c r="S1436" s="142"/>
      <c r="T1436" s="143"/>
      <c r="U1436" s="26"/>
      <c r="V1436" s="26"/>
      <c r="W1436" s="26"/>
      <c r="X1436" s="26"/>
      <c r="Y1436" s="26"/>
      <c r="Z1436" s="26"/>
      <c r="AA1436" s="26"/>
      <c r="AB1436" s="26"/>
      <c r="AC1436" s="26"/>
      <c r="AD1436" s="26"/>
      <c r="AE1436" s="26"/>
      <c r="AR1436" s="144"/>
      <c r="AT1436" s="144"/>
      <c r="AU1436" s="144"/>
      <c r="AY1436" s="14"/>
      <c r="BE1436" s="145"/>
      <c r="BF1436" s="145"/>
      <c r="BG1436" s="145"/>
      <c r="BH1436" s="145"/>
      <c r="BI1436" s="145"/>
      <c r="BJ1436" s="14"/>
      <c r="BK1436" s="145"/>
      <c r="BL1436" s="14"/>
      <c r="BM1436" s="144"/>
    </row>
    <row r="1437" spans="1:65" s="2" customFormat="1" ht="24.25" hidden="1" customHeight="1">
      <c r="A1437" s="26"/>
      <c r="B1437" s="156"/>
      <c r="C1437" s="157"/>
      <c r="D1437" s="157"/>
      <c r="E1437" s="158"/>
      <c r="F1437" s="159"/>
      <c r="G1437" s="160"/>
      <c r="H1437" s="161"/>
      <c r="I1437" s="162"/>
      <c r="J1437" s="162"/>
      <c r="K1437" s="139"/>
      <c r="L1437" s="27"/>
      <c r="M1437" s="140"/>
      <c r="N1437" s="141"/>
      <c r="O1437" s="142"/>
      <c r="P1437" s="142"/>
      <c r="Q1437" s="142"/>
      <c r="R1437" s="142"/>
      <c r="S1437" s="142"/>
      <c r="T1437" s="143"/>
      <c r="U1437" s="26"/>
      <c r="V1437" s="26"/>
      <c r="W1437" s="26"/>
      <c r="X1437" s="26"/>
      <c r="Y1437" s="26"/>
      <c r="Z1437" s="26"/>
      <c r="AA1437" s="26"/>
      <c r="AB1437" s="26"/>
      <c r="AC1437" s="26"/>
      <c r="AD1437" s="26"/>
      <c r="AE1437" s="26"/>
      <c r="AR1437" s="144"/>
      <c r="AT1437" s="144"/>
      <c r="AU1437" s="144"/>
      <c r="AY1437" s="14"/>
      <c r="BE1437" s="145"/>
      <c r="BF1437" s="145"/>
      <c r="BG1437" s="145"/>
      <c r="BH1437" s="145"/>
      <c r="BI1437" s="145"/>
      <c r="BJ1437" s="14"/>
      <c r="BK1437" s="145"/>
      <c r="BL1437" s="14"/>
      <c r="BM1437" s="144"/>
    </row>
    <row r="1438" spans="1:65" s="2" customFormat="1" ht="24.25" hidden="1" customHeight="1">
      <c r="A1438" s="26"/>
      <c r="B1438" s="156"/>
      <c r="C1438" s="157"/>
      <c r="D1438" s="157"/>
      <c r="E1438" s="158"/>
      <c r="F1438" s="159"/>
      <c r="G1438" s="160"/>
      <c r="H1438" s="161"/>
      <c r="I1438" s="162"/>
      <c r="J1438" s="162"/>
      <c r="K1438" s="139"/>
      <c r="L1438" s="27"/>
      <c r="M1438" s="140"/>
      <c r="N1438" s="141"/>
      <c r="O1438" s="142"/>
      <c r="P1438" s="142"/>
      <c r="Q1438" s="142"/>
      <c r="R1438" s="142"/>
      <c r="S1438" s="142"/>
      <c r="T1438" s="143"/>
      <c r="U1438" s="26"/>
      <c r="V1438" s="26"/>
      <c r="W1438" s="26"/>
      <c r="X1438" s="26"/>
      <c r="Y1438" s="26"/>
      <c r="Z1438" s="26"/>
      <c r="AA1438" s="26"/>
      <c r="AB1438" s="26"/>
      <c r="AC1438" s="26"/>
      <c r="AD1438" s="26"/>
      <c r="AE1438" s="26"/>
      <c r="AR1438" s="144"/>
      <c r="AT1438" s="144"/>
      <c r="AU1438" s="144"/>
      <c r="AY1438" s="14"/>
      <c r="BE1438" s="145"/>
      <c r="BF1438" s="145"/>
      <c r="BG1438" s="145"/>
      <c r="BH1438" s="145"/>
      <c r="BI1438" s="145"/>
      <c r="BJ1438" s="14"/>
      <c r="BK1438" s="145"/>
      <c r="BL1438" s="14"/>
      <c r="BM1438" s="144"/>
    </row>
    <row r="1439" spans="1:65" s="2" customFormat="1" ht="24.25" hidden="1" customHeight="1">
      <c r="A1439" s="26"/>
      <c r="B1439" s="156"/>
      <c r="C1439" s="163"/>
      <c r="D1439" s="163"/>
      <c r="E1439" s="164"/>
      <c r="F1439" s="165"/>
      <c r="G1439" s="166"/>
      <c r="H1439" s="167"/>
      <c r="I1439" s="168"/>
      <c r="J1439" s="168"/>
      <c r="K1439" s="146"/>
      <c r="L1439" s="147"/>
      <c r="M1439" s="148"/>
      <c r="N1439" s="149"/>
      <c r="O1439" s="142"/>
      <c r="P1439" s="142"/>
      <c r="Q1439" s="142"/>
      <c r="R1439" s="142"/>
      <c r="S1439" s="142"/>
      <c r="T1439" s="143"/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  <c r="AE1439" s="26"/>
      <c r="AR1439" s="144"/>
      <c r="AT1439" s="144"/>
      <c r="AU1439" s="144"/>
      <c r="AY1439" s="14"/>
      <c r="BE1439" s="145"/>
      <c r="BF1439" s="145"/>
      <c r="BG1439" s="145"/>
      <c r="BH1439" s="145"/>
      <c r="BI1439" s="145"/>
      <c r="BJ1439" s="14"/>
      <c r="BK1439" s="145"/>
      <c r="BL1439" s="14"/>
      <c r="BM1439" s="144"/>
    </row>
    <row r="1440" spans="1:65" s="2" customFormat="1" ht="24.25" hidden="1" customHeight="1">
      <c r="A1440" s="26"/>
      <c r="B1440" s="156"/>
      <c r="C1440" s="157"/>
      <c r="D1440" s="157"/>
      <c r="E1440" s="158"/>
      <c r="F1440" s="159"/>
      <c r="G1440" s="160"/>
      <c r="H1440" s="161"/>
      <c r="I1440" s="162"/>
      <c r="J1440" s="162"/>
      <c r="K1440" s="139"/>
      <c r="L1440" s="27"/>
      <c r="M1440" s="140"/>
      <c r="N1440" s="141"/>
      <c r="O1440" s="142"/>
      <c r="P1440" s="142"/>
      <c r="Q1440" s="142"/>
      <c r="R1440" s="142"/>
      <c r="S1440" s="142"/>
      <c r="T1440" s="143"/>
      <c r="U1440" s="26"/>
      <c r="V1440" s="26"/>
      <c r="W1440" s="26"/>
      <c r="X1440" s="26"/>
      <c r="Y1440" s="26"/>
      <c r="Z1440" s="26"/>
      <c r="AA1440" s="26"/>
      <c r="AB1440" s="26"/>
      <c r="AC1440" s="26"/>
      <c r="AD1440" s="26"/>
      <c r="AE1440" s="26"/>
      <c r="AR1440" s="144"/>
      <c r="AT1440" s="144"/>
      <c r="AU1440" s="144"/>
      <c r="AY1440" s="14"/>
      <c r="BE1440" s="145"/>
      <c r="BF1440" s="145"/>
      <c r="BG1440" s="145"/>
      <c r="BH1440" s="145"/>
      <c r="BI1440" s="145"/>
      <c r="BJ1440" s="14"/>
      <c r="BK1440" s="145"/>
      <c r="BL1440" s="14"/>
      <c r="BM1440" s="144"/>
    </row>
    <row r="1441" spans="1:65" s="2" customFormat="1" ht="16.5" hidden="1" customHeight="1">
      <c r="A1441" s="26"/>
      <c r="B1441" s="156"/>
      <c r="C1441" s="163"/>
      <c r="D1441" s="163"/>
      <c r="E1441" s="164"/>
      <c r="F1441" s="165"/>
      <c r="G1441" s="166"/>
      <c r="H1441" s="167"/>
      <c r="I1441" s="168"/>
      <c r="J1441" s="168"/>
      <c r="K1441" s="146"/>
      <c r="L1441" s="147"/>
      <c r="M1441" s="148"/>
      <c r="N1441" s="149"/>
      <c r="O1441" s="142"/>
      <c r="P1441" s="142"/>
      <c r="Q1441" s="142"/>
      <c r="R1441" s="142"/>
      <c r="S1441" s="142"/>
      <c r="T1441" s="143"/>
      <c r="U1441" s="26"/>
      <c r="V1441" s="26"/>
      <c r="W1441" s="26"/>
      <c r="X1441" s="26"/>
      <c r="Y1441" s="26"/>
      <c r="Z1441" s="26"/>
      <c r="AA1441" s="26"/>
      <c r="AB1441" s="26"/>
      <c r="AC1441" s="26"/>
      <c r="AD1441" s="26"/>
      <c r="AE1441" s="26"/>
      <c r="AR1441" s="144"/>
      <c r="AT1441" s="144"/>
      <c r="AU1441" s="144"/>
      <c r="AY1441" s="14"/>
      <c r="BE1441" s="145"/>
      <c r="BF1441" s="145"/>
      <c r="BG1441" s="145"/>
      <c r="BH1441" s="145"/>
      <c r="BI1441" s="145"/>
      <c r="BJ1441" s="14"/>
      <c r="BK1441" s="145"/>
      <c r="BL1441" s="14"/>
      <c r="BM1441" s="144"/>
    </row>
    <row r="1442" spans="1:65" s="2" customFormat="1" ht="24.25" hidden="1" customHeight="1">
      <c r="A1442" s="26"/>
      <c r="B1442" s="156"/>
      <c r="C1442" s="157"/>
      <c r="D1442" s="157"/>
      <c r="E1442" s="158"/>
      <c r="F1442" s="159"/>
      <c r="G1442" s="160"/>
      <c r="H1442" s="161"/>
      <c r="I1442" s="162"/>
      <c r="J1442" s="162"/>
      <c r="K1442" s="139"/>
      <c r="L1442" s="27"/>
      <c r="M1442" s="140"/>
      <c r="N1442" s="141"/>
      <c r="O1442" s="142"/>
      <c r="P1442" s="142"/>
      <c r="Q1442" s="142"/>
      <c r="R1442" s="142"/>
      <c r="S1442" s="142"/>
      <c r="T1442" s="143"/>
      <c r="U1442" s="26"/>
      <c r="V1442" s="26"/>
      <c r="W1442" s="26"/>
      <c r="X1442" s="26"/>
      <c r="Y1442" s="26"/>
      <c r="Z1442" s="26"/>
      <c r="AA1442" s="26"/>
      <c r="AB1442" s="26"/>
      <c r="AC1442" s="26"/>
      <c r="AD1442" s="26"/>
      <c r="AE1442" s="26"/>
      <c r="AR1442" s="144"/>
      <c r="AT1442" s="144"/>
      <c r="AU1442" s="144"/>
      <c r="AY1442" s="14"/>
      <c r="BE1442" s="145"/>
      <c r="BF1442" s="145"/>
      <c r="BG1442" s="145"/>
      <c r="BH1442" s="145"/>
      <c r="BI1442" s="145"/>
      <c r="BJ1442" s="14"/>
      <c r="BK1442" s="145"/>
      <c r="BL1442" s="14"/>
      <c r="BM1442" s="144"/>
    </row>
    <row r="1443" spans="1:65" s="2" customFormat="1" ht="24.25" hidden="1" customHeight="1">
      <c r="A1443" s="26"/>
      <c r="B1443" s="156"/>
      <c r="C1443" s="163"/>
      <c r="D1443" s="163"/>
      <c r="E1443" s="164"/>
      <c r="F1443" s="165"/>
      <c r="G1443" s="166"/>
      <c r="H1443" s="167"/>
      <c r="I1443" s="168"/>
      <c r="J1443" s="168"/>
      <c r="K1443" s="146"/>
      <c r="L1443" s="147"/>
      <c r="M1443" s="148"/>
      <c r="N1443" s="149"/>
      <c r="O1443" s="142"/>
      <c r="P1443" s="142"/>
      <c r="Q1443" s="142"/>
      <c r="R1443" s="142"/>
      <c r="S1443" s="142"/>
      <c r="T1443" s="143"/>
      <c r="U1443" s="26"/>
      <c r="V1443" s="26"/>
      <c r="W1443" s="26"/>
      <c r="X1443" s="26"/>
      <c r="Y1443" s="26"/>
      <c r="Z1443" s="26"/>
      <c r="AA1443" s="26"/>
      <c r="AB1443" s="26"/>
      <c r="AC1443" s="26"/>
      <c r="AD1443" s="26"/>
      <c r="AE1443" s="26"/>
      <c r="AR1443" s="144"/>
      <c r="AT1443" s="144"/>
      <c r="AU1443" s="144"/>
      <c r="AY1443" s="14"/>
      <c r="BE1443" s="145"/>
      <c r="BF1443" s="145"/>
      <c r="BG1443" s="145"/>
      <c r="BH1443" s="145"/>
      <c r="BI1443" s="145"/>
      <c r="BJ1443" s="14"/>
      <c r="BK1443" s="145"/>
      <c r="BL1443" s="14"/>
      <c r="BM1443" s="144"/>
    </row>
    <row r="1444" spans="1:65" s="2" customFormat="1" ht="16.5" hidden="1" customHeight="1">
      <c r="A1444" s="26"/>
      <c r="B1444" s="156"/>
      <c r="C1444" s="157"/>
      <c r="D1444" s="157"/>
      <c r="E1444" s="158"/>
      <c r="F1444" s="159"/>
      <c r="G1444" s="160"/>
      <c r="H1444" s="161"/>
      <c r="I1444" s="162"/>
      <c r="J1444" s="162"/>
      <c r="K1444" s="139"/>
      <c r="L1444" s="27"/>
      <c r="M1444" s="140"/>
      <c r="N1444" s="141"/>
      <c r="O1444" s="142"/>
      <c r="P1444" s="142"/>
      <c r="Q1444" s="142"/>
      <c r="R1444" s="142"/>
      <c r="S1444" s="142"/>
      <c r="T1444" s="143"/>
      <c r="U1444" s="26"/>
      <c r="V1444" s="26"/>
      <c r="W1444" s="26"/>
      <c r="X1444" s="26"/>
      <c r="Y1444" s="26"/>
      <c r="Z1444" s="26"/>
      <c r="AA1444" s="26"/>
      <c r="AB1444" s="26"/>
      <c r="AC1444" s="26"/>
      <c r="AD1444" s="26"/>
      <c r="AE1444" s="26"/>
      <c r="AR1444" s="144"/>
      <c r="AT1444" s="144"/>
      <c r="AU1444" s="144"/>
      <c r="AY1444" s="14"/>
      <c r="BE1444" s="145"/>
      <c r="BF1444" s="145"/>
      <c r="BG1444" s="145"/>
      <c r="BH1444" s="145"/>
      <c r="BI1444" s="145"/>
      <c r="BJ1444" s="14"/>
      <c r="BK1444" s="145"/>
      <c r="BL1444" s="14"/>
      <c r="BM1444" s="144"/>
    </row>
    <row r="1445" spans="1:65" s="2" customFormat="1" ht="16.5" hidden="1" customHeight="1">
      <c r="A1445" s="26"/>
      <c r="B1445" s="156"/>
      <c r="C1445" s="163"/>
      <c r="D1445" s="163"/>
      <c r="E1445" s="164"/>
      <c r="F1445" s="165"/>
      <c r="G1445" s="166"/>
      <c r="H1445" s="167"/>
      <c r="I1445" s="168"/>
      <c r="J1445" s="168"/>
      <c r="K1445" s="146"/>
      <c r="L1445" s="147"/>
      <c r="M1445" s="148"/>
      <c r="N1445" s="149"/>
      <c r="O1445" s="142"/>
      <c r="P1445" s="142"/>
      <c r="Q1445" s="142"/>
      <c r="R1445" s="142"/>
      <c r="S1445" s="142"/>
      <c r="T1445" s="143"/>
      <c r="U1445" s="26"/>
      <c r="V1445" s="26"/>
      <c r="W1445" s="26"/>
      <c r="X1445" s="26"/>
      <c r="Y1445" s="26"/>
      <c r="Z1445" s="26"/>
      <c r="AA1445" s="26"/>
      <c r="AB1445" s="26"/>
      <c r="AC1445" s="26"/>
      <c r="AD1445" s="26"/>
      <c r="AE1445" s="26"/>
      <c r="AR1445" s="144"/>
      <c r="AT1445" s="144"/>
      <c r="AU1445" s="144"/>
      <c r="AY1445" s="14"/>
      <c r="BE1445" s="145"/>
      <c r="BF1445" s="145"/>
      <c r="BG1445" s="145"/>
      <c r="BH1445" s="145"/>
      <c r="BI1445" s="145"/>
      <c r="BJ1445" s="14"/>
      <c r="BK1445" s="145"/>
      <c r="BL1445" s="14"/>
      <c r="BM1445" s="144"/>
    </row>
    <row r="1446" spans="1:65" s="2" customFormat="1" ht="16.5" hidden="1" customHeight="1">
      <c r="A1446" s="26"/>
      <c r="B1446" s="156"/>
      <c r="C1446" s="157"/>
      <c r="D1446" s="157"/>
      <c r="E1446" s="158"/>
      <c r="F1446" s="159"/>
      <c r="G1446" s="160"/>
      <c r="H1446" s="161"/>
      <c r="I1446" s="162"/>
      <c r="J1446" s="162"/>
      <c r="K1446" s="139"/>
      <c r="L1446" s="27"/>
      <c r="M1446" s="140"/>
      <c r="N1446" s="141"/>
      <c r="O1446" s="142"/>
      <c r="P1446" s="142"/>
      <c r="Q1446" s="142"/>
      <c r="R1446" s="142"/>
      <c r="S1446" s="142"/>
      <c r="T1446" s="143"/>
      <c r="U1446" s="26"/>
      <c r="V1446" s="26"/>
      <c r="W1446" s="26"/>
      <c r="X1446" s="26"/>
      <c r="Y1446" s="26"/>
      <c r="Z1446" s="26"/>
      <c r="AA1446" s="26"/>
      <c r="AB1446" s="26"/>
      <c r="AC1446" s="26"/>
      <c r="AD1446" s="26"/>
      <c r="AE1446" s="26"/>
      <c r="AR1446" s="144"/>
      <c r="AT1446" s="144"/>
      <c r="AU1446" s="144"/>
      <c r="AY1446" s="14"/>
      <c r="BE1446" s="145"/>
      <c r="BF1446" s="145"/>
      <c r="BG1446" s="145"/>
      <c r="BH1446" s="145"/>
      <c r="BI1446" s="145"/>
      <c r="BJ1446" s="14"/>
      <c r="BK1446" s="145"/>
      <c r="BL1446" s="14"/>
      <c r="BM1446" s="144"/>
    </row>
    <row r="1447" spans="1:65" s="2" customFormat="1" ht="16.5" hidden="1" customHeight="1">
      <c r="A1447" s="26"/>
      <c r="B1447" s="156"/>
      <c r="C1447" s="163"/>
      <c r="D1447" s="163"/>
      <c r="E1447" s="164"/>
      <c r="F1447" s="165"/>
      <c r="G1447" s="166"/>
      <c r="H1447" s="167"/>
      <c r="I1447" s="168"/>
      <c r="J1447" s="168"/>
      <c r="K1447" s="146"/>
      <c r="L1447" s="147"/>
      <c r="M1447" s="148"/>
      <c r="N1447" s="149"/>
      <c r="O1447" s="142"/>
      <c r="P1447" s="142"/>
      <c r="Q1447" s="142"/>
      <c r="R1447" s="142"/>
      <c r="S1447" s="142"/>
      <c r="T1447" s="143"/>
      <c r="U1447" s="26"/>
      <c r="V1447" s="26"/>
      <c r="W1447" s="26"/>
      <c r="X1447" s="26"/>
      <c r="Y1447" s="26"/>
      <c r="Z1447" s="26"/>
      <c r="AA1447" s="26"/>
      <c r="AB1447" s="26"/>
      <c r="AC1447" s="26"/>
      <c r="AD1447" s="26"/>
      <c r="AE1447" s="26"/>
      <c r="AR1447" s="144"/>
      <c r="AT1447" s="144"/>
      <c r="AU1447" s="144"/>
      <c r="AY1447" s="14"/>
      <c r="BE1447" s="145"/>
      <c r="BF1447" s="145"/>
      <c r="BG1447" s="145"/>
      <c r="BH1447" s="145"/>
      <c r="BI1447" s="145"/>
      <c r="BJ1447" s="14"/>
      <c r="BK1447" s="145"/>
      <c r="BL1447" s="14"/>
      <c r="BM1447" s="144"/>
    </row>
    <row r="1448" spans="1:65" s="12" customFormat="1" ht="23" hidden="1" customHeight="1">
      <c r="B1448" s="169"/>
      <c r="C1448" s="170"/>
      <c r="D1448" s="171"/>
      <c r="E1448" s="172"/>
      <c r="F1448" s="172"/>
      <c r="G1448" s="170"/>
      <c r="H1448" s="170"/>
      <c r="I1448" s="170"/>
      <c r="J1448" s="173"/>
      <c r="L1448" s="127"/>
      <c r="M1448" s="131"/>
      <c r="N1448" s="132"/>
      <c r="O1448" s="132"/>
      <c r="P1448" s="133"/>
      <c r="Q1448" s="132"/>
      <c r="R1448" s="133"/>
      <c r="S1448" s="132"/>
      <c r="T1448" s="134"/>
      <c r="AR1448" s="128"/>
      <c r="AT1448" s="135"/>
      <c r="AU1448" s="135"/>
      <c r="AY1448" s="128"/>
      <c r="BK1448" s="136"/>
    </row>
    <row r="1449" spans="1:65" s="2" customFormat="1" ht="33" hidden="1" customHeight="1">
      <c r="A1449" s="26"/>
      <c r="B1449" s="156"/>
      <c r="C1449" s="157"/>
      <c r="D1449" s="157"/>
      <c r="E1449" s="158"/>
      <c r="F1449" s="159"/>
      <c r="G1449" s="160"/>
      <c r="H1449" s="161"/>
      <c r="I1449" s="162"/>
      <c r="J1449" s="162"/>
      <c r="K1449" s="139"/>
      <c r="L1449" s="27"/>
      <c r="M1449" s="140"/>
      <c r="N1449" s="141"/>
      <c r="O1449" s="142"/>
      <c r="P1449" s="142"/>
      <c r="Q1449" s="142"/>
      <c r="R1449" s="142"/>
      <c r="S1449" s="142"/>
      <c r="T1449" s="143"/>
      <c r="U1449" s="26"/>
      <c r="V1449" s="26"/>
      <c r="W1449" s="26"/>
      <c r="X1449" s="26"/>
      <c r="Y1449" s="26"/>
      <c r="Z1449" s="26"/>
      <c r="AA1449" s="26"/>
      <c r="AB1449" s="26"/>
      <c r="AC1449" s="26"/>
      <c r="AD1449" s="26"/>
      <c r="AE1449" s="26"/>
      <c r="AR1449" s="144"/>
      <c r="AT1449" s="144"/>
      <c r="AU1449" s="144"/>
      <c r="AY1449" s="14"/>
      <c r="BE1449" s="145"/>
      <c r="BF1449" s="145"/>
      <c r="BG1449" s="145"/>
      <c r="BH1449" s="145"/>
      <c r="BI1449" s="145"/>
      <c r="BJ1449" s="14"/>
      <c r="BK1449" s="145"/>
      <c r="BL1449" s="14"/>
      <c r="BM1449" s="144"/>
    </row>
    <row r="1450" spans="1:65" s="12" customFormat="1" ht="23" hidden="1" customHeight="1">
      <c r="B1450" s="169"/>
      <c r="C1450" s="170"/>
      <c r="D1450" s="171"/>
      <c r="E1450" s="172"/>
      <c r="F1450" s="172"/>
      <c r="G1450" s="170"/>
      <c r="H1450" s="170"/>
      <c r="I1450" s="170"/>
      <c r="J1450" s="173"/>
      <c r="L1450" s="127"/>
      <c r="M1450" s="131"/>
      <c r="N1450" s="132"/>
      <c r="O1450" s="132"/>
      <c r="P1450" s="133"/>
      <c r="Q1450" s="132"/>
      <c r="R1450" s="133"/>
      <c r="S1450" s="132"/>
      <c r="T1450" s="134"/>
      <c r="AR1450" s="128"/>
      <c r="AT1450" s="135"/>
      <c r="AU1450" s="135"/>
      <c r="AY1450" s="128"/>
      <c r="BK1450" s="136"/>
    </row>
    <row r="1451" spans="1:65" s="12" customFormat="1" ht="23" hidden="1" customHeight="1">
      <c r="B1451" s="169"/>
      <c r="C1451" s="170"/>
      <c r="D1451" s="171"/>
      <c r="E1451" s="172"/>
      <c r="F1451" s="172"/>
      <c r="G1451" s="170"/>
      <c r="H1451" s="170"/>
      <c r="I1451" s="170"/>
      <c r="J1451" s="173"/>
      <c r="L1451" s="127"/>
      <c r="M1451" s="131"/>
      <c r="N1451" s="132"/>
      <c r="O1451" s="132"/>
      <c r="P1451" s="133"/>
      <c r="Q1451" s="132"/>
      <c r="R1451" s="133"/>
      <c r="S1451" s="132"/>
      <c r="T1451" s="134"/>
      <c r="AR1451" s="128"/>
      <c r="AT1451" s="135"/>
      <c r="AU1451" s="135"/>
      <c r="AY1451" s="128"/>
      <c r="BK1451" s="136"/>
    </row>
    <row r="1452" spans="1:65" s="2" customFormat="1" ht="24.25" hidden="1" customHeight="1">
      <c r="A1452" s="26"/>
      <c r="B1452" s="156"/>
      <c r="C1452" s="157"/>
      <c r="D1452" s="157"/>
      <c r="E1452" s="158"/>
      <c r="F1452" s="159"/>
      <c r="G1452" s="160"/>
      <c r="H1452" s="161"/>
      <c r="I1452" s="162"/>
      <c r="J1452" s="162"/>
      <c r="K1452" s="139"/>
      <c r="L1452" s="27"/>
      <c r="M1452" s="140"/>
      <c r="N1452" s="141"/>
      <c r="O1452" s="142"/>
      <c r="P1452" s="142"/>
      <c r="Q1452" s="142"/>
      <c r="R1452" s="142"/>
      <c r="S1452" s="142"/>
      <c r="T1452" s="143"/>
      <c r="U1452" s="26"/>
      <c r="V1452" s="26"/>
      <c r="W1452" s="26"/>
      <c r="X1452" s="26"/>
      <c r="Y1452" s="26"/>
      <c r="Z1452" s="26"/>
      <c r="AA1452" s="26"/>
      <c r="AB1452" s="26"/>
      <c r="AC1452" s="26"/>
      <c r="AD1452" s="26"/>
      <c r="AE1452" s="26"/>
      <c r="AR1452" s="144"/>
      <c r="AT1452" s="144"/>
      <c r="AU1452" s="144"/>
      <c r="AY1452" s="14"/>
      <c r="BE1452" s="145"/>
      <c r="BF1452" s="145"/>
      <c r="BG1452" s="145"/>
      <c r="BH1452" s="145"/>
      <c r="BI1452" s="145"/>
      <c r="BJ1452" s="14"/>
      <c r="BK1452" s="145"/>
      <c r="BL1452" s="14"/>
      <c r="BM1452" s="144"/>
    </row>
    <row r="1453" spans="1:65" s="2" customFormat="1" ht="24.25" hidden="1" customHeight="1">
      <c r="A1453" s="26"/>
      <c r="B1453" s="156"/>
      <c r="C1453" s="163"/>
      <c r="D1453" s="163"/>
      <c r="E1453" s="164"/>
      <c r="F1453" s="165"/>
      <c r="G1453" s="166"/>
      <c r="H1453" s="167"/>
      <c r="I1453" s="168"/>
      <c r="J1453" s="168"/>
      <c r="K1453" s="146"/>
      <c r="L1453" s="147"/>
      <c r="M1453" s="148"/>
      <c r="N1453" s="149"/>
      <c r="O1453" s="142"/>
      <c r="P1453" s="142"/>
      <c r="Q1453" s="142"/>
      <c r="R1453" s="142"/>
      <c r="S1453" s="142"/>
      <c r="T1453" s="143"/>
      <c r="U1453" s="26"/>
      <c r="V1453" s="26"/>
      <c r="W1453" s="26"/>
      <c r="X1453" s="26"/>
      <c r="Y1453" s="26"/>
      <c r="Z1453" s="26"/>
      <c r="AA1453" s="26"/>
      <c r="AB1453" s="26"/>
      <c r="AC1453" s="26"/>
      <c r="AD1453" s="26"/>
      <c r="AE1453" s="26"/>
      <c r="AR1453" s="144"/>
      <c r="AT1453" s="144"/>
      <c r="AU1453" s="144"/>
      <c r="AY1453" s="14"/>
      <c r="BE1453" s="145"/>
      <c r="BF1453" s="145"/>
      <c r="BG1453" s="145"/>
      <c r="BH1453" s="145"/>
      <c r="BI1453" s="145"/>
      <c r="BJ1453" s="14"/>
      <c r="BK1453" s="145"/>
      <c r="BL1453" s="14"/>
      <c r="BM1453" s="144"/>
    </row>
    <row r="1454" spans="1:65" s="2" customFormat="1" ht="24.25" hidden="1" customHeight="1">
      <c r="A1454" s="26"/>
      <c r="B1454" s="156"/>
      <c r="C1454" s="157"/>
      <c r="D1454" s="157"/>
      <c r="E1454" s="158"/>
      <c r="F1454" s="159"/>
      <c r="G1454" s="160"/>
      <c r="H1454" s="161"/>
      <c r="I1454" s="162"/>
      <c r="J1454" s="162"/>
      <c r="K1454" s="139"/>
      <c r="L1454" s="27"/>
      <c r="M1454" s="140"/>
      <c r="N1454" s="141"/>
      <c r="O1454" s="142"/>
      <c r="P1454" s="142"/>
      <c r="Q1454" s="142"/>
      <c r="R1454" s="142"/>
      <c r="S1454" s="142"/>
      <c r="T1454" s="143"/>
      <c r="U1454" s="26"/>
      <c r="V1454" s="26"/>
      <c r="W1454" s="26"/>
      <c r="X1454" s="26"/>
      <c r="Y1454" s="26"/>
      <c r="Z1454" s="26"/>
      <c r="AA1454" s="26"/>
      <c r="AB1454" s="26"/>
      <c r="AC1454" s="26"/>
      <c r="AD1454" s="26"/>
      <c r="AE1454" s="26"/>
      <c r="AR1454" s="144"/>
      <c r="AT1454" s="144"/>
      <c r="AU1454" s="144"/>
      <c r="AY1454" s="14"/>
      <c r="BE1454" s="145"/>
      <c r="BF1454" s="145"/>
      <c r="BG1454" s="145"/>
      <c r="BH1454" s="145"/>
      <c r="BI1454" s="145"/>
      <c r="BJ1454" s="14"/>
      <c r="BK1454" s="145"/>
      <c r="BL1454" s="14"/>
      <c r="BM1454" s="144"/>
    </row>
    <row r="1455" spans="1:65" s="2" customFormat="1" ht="24.25" hidden="1" customHeight="1">
      <c r="A1455" s="26"/>
      <c r="B1455" s="156"/>
      <c r="C1455" s="163"/>
      <c r="D1455" s="163"/>
      <c r="E1455" s="164"/>
      <c r="F1455" s="165"/>
      <c r="G1455" s="166"/>
      <c r="H1455" s="167"/>
      <c r="I1455" s="168"/>
      <c r="J1455" s="168"/>
      <c r="K1455" s="146"/>
      <c r="L1455" s="147"/>
      <c r="M1455" s="148"/>
      <c r="N1455" s="149"/>
      <c r="O1455" s="142"/>
      <c r="P1455" s="142"/>
      <c r="Q1455" s="142"/>
      <c r="R1455" s="142"/>
      <c r="S1455" s="142"/>
      <c r="T1455" s="143"/>
      <c r="U1455" s="26"/>
      <c r="V1455" s="26"/>
      <c r="W1455" s="26"/>
      <c r="X1455" s="26"/>
      <c r="Y1455" s="26"/>
      <c r="Z1455" s="26"/>
      <c r="AA1455" s="26"/>
      <c r="AB1455" s="26"/>
      <c r="AC1455" s="26"/>
      <c r="AD1455" s="26"/>
      <c r="AE1455" s="26"/>
      <c r="AR1455" s="144"/>
      <c r="AT1455" s="144"/>
      <c r="AU1455" s="144"/>
      <c r="AY1455" s="14"/>
      <c r="BE1455" s="145"/>
      <c r="BF1455" s="145"/>
      <c r="BG1455" s="145"/>
      <c r="BH1455" s="145"/>
      <c r="BI1455" s="145"/>
      <c r="BJ1455" s="14"/>
      <c r="BK1455" s="145"/>
      <c r="BL1455" s="14"/>
      <c r="BM1455" s="144"/>
    </row>
    <row r="1456" spans="1:65" s="2" customFormat="1" ht="24.25" hidden="1" customHeight="1">
      <c r="A1456" s="26"/>
      <c r="B1456" s="156"/>
      <c r="C1456" s="157"/>
      <c r="D1456" s="157"/>
      <c r="E1456" s="158"/>
      <c r="F1456" s="159"/>
      <c r="G1456" s="160"/>
      <c r="H1456" s="161"/>
      <c r="I1456" s="162"/>
      <c r="J1456" s="162"/>
      <c r="K1456" s="139"/>
      <c r="L1456" s="27"/>
      <c r="M1456" s="140"/>
      <c r="N1456" s="141"/>
      <c r="O1456" s="142"/>
      <c r="P1456" s="142"/>
      <c r="Q1456" s="142"/>
      <c r="R1456" s="142"/>
      <c r="S1456" s="142"/>
      <c r="T1456" s="143"/>
      <c r="U1456" s="26"/>
      <c r="V1456" s="26"/>
      <c r="W1456" s="26"/>
      <c r="X1456" s="26"/>
      <c r="Y1456" s="26"/>
      <c r="Z1456" s="26"/>
      <c r="AA1456" s="26"/>
      <c r="AB1456" s="26"/>
      <c r="AC1456" s="26"/>
      <c r="AD1456" s="26"/>
      <c r="AE1456" s="26"/>
      <c r="AR1456" s="144"/>
      <c r="AT1456" s="144"/>
      <c r="AU1456" s="144"/>
      <c r="AY1456" s="14"/>
      <c r="BE1456" s="145"/>
      <c r="BF1456" s="145"/>
      <c r="BG1456" s="145"/>
      <c r="BH1456" s="145"/>
      <c r="BI1456" s="145"/>
      <c r="BJ1456" s="14"/>
      <c r="BK1456" s="145"/>
      <c r="BL1456" s="14"/>
      <c r="BM1456" s="144"/>
    </row>
    <row r="1457" spans="1:65" s="2" customFormat="1" ht="24.25" hidden="1" customHeight="1">
      <c r="A1457" s="26"/>
      <c r="B1457" s="156"/>
      <c r="C1457" s="163"/>
      <c r="D1457" s="163"/>
      <c r="E1457" s="164"/>
      <c r="F1457" s="165"/>
      <c r="G1457" s="166"/>
      <c r="H1457" s="167"/>
      <c r="I1457" s="168"/>
      <c r="J1457" s="168"/>
      <c r="K1457" s="146"/>
      <c r="L1457" s="147"/>
      <c r="M1457" s="148"/>
      <c r="N1457" s="149"/>
      <c r="O1457" s="142"/>
      <c r="P1457" s="142"/>
      <c r="Q1457" s="142"/>
      <c r="R1457" s="142"/>
      <c r="S1457" s="142"/>
      <c r="T1457" s="143"/>
      <c r="U1457" s="26"/>
      <c r="V1457" s="26"/>
      <c r="W1457" s="26"/>
      <c r="X1457" s="26"/>
      <c r="Y1457" s="26"/>
      <c r="Z1457" s="26"/>
      <c r="AA1457" s="26"/>
      <c r="AB1457" s="26"/>
      <c r="AC1457" s="26"/>
      <c r="AD1457" s="26"/>
      <c r="AE1457" s="26"/>
      <c r="AR1457" s="144"/>
      <c r="AT1457" s="144"/>
      <c r="AU1457" s="144"/>
      <c r="AY1457" s="14"/>
      <c r="BE1457" s="145"/>
      <c r="BF1457" s="145"/>
      <c r="BG1457" s="145"/>
      <c r="BH1457" s="145"/>
      <c r="BI1457" s="145"/>
      <c r="BJ1457" s="14"/>
      <c r="BK1457" s="145"/>
      <c r="BL1457" s="14"/>
      <c r="BM1457" s="144"/>
    </row>
    <row r="1458" spans="1:65" s="2" customFormat="1" ht="24.25" hidden="1" customHeight="1">
      <c r="A1458" s="26"/>
      <c r="B1458" s="156"/>
      <c r="C1458" s="157"/>
      <c r="D1458" s="157"/>
      <c r="E1458" s="158"/>
      <c r="F1458" s="159"/>
      <c r="G1458" s="160"/>
      <c r="H1458" s="161"/>
      <c r="I1458" s="162"/>
      <c r="J1458" s="162"/>
      <c r="K1458" s="139"/>
      <c r="L1458" s="27"/>
      <c r="M1458" s="140"/>
      <c r="N1458" s="141"/>
      <c r="O1458" s="142"/>
      <c r="P1458" s="142"/>
      <c r="Q1458" s="142"/>
      <c r="R1458" s="142"/>
      <c r="S1458" s="142"/>
      <c r="T1458" s="143"/>
      <c r="U1458" s="26"/>
      <c r="V1458" s="26"/>
      <c r="W1458" s="26"/>
      <c r="X1458" s="26"/>
      <c r="Y1458" s="26"/>
      <c r="Z1458" s="26"/>
      <c r="AA1458" s="26"/>
      <c r="AB1458" s="26"/>
      <c r="AC1458" s="26"/>
      <c r="AD1458" s="26"/>
      <c r="AE1458" s="26"/>
      <c r="AR1458" s="144"/>
      <c r="AT1458" s="144"/>
      <c r="AU1458" s="144"/>
      <c r="AY1458" s="14"/>
      <c r="BE1458" s="145"/>
      <c r="BF1458" s="145"/>
      <c r="BG1458" s="145"/>
      <c r="BH1458" s="145"/>
      <c r="BI1458" s="145"/>
      <c r="BJ1458" s="14"/>
      <c r="BK1458" s="145"/>
      <c r="BL1458" s="14"/>
      <c r="BM1458" s="144"/>
    </row>
    <row r="1459" spans="1:65" s="2" customFormat="1" ht="24.25" hidden="1" customHeight="1">
      <c r="A1459" s="26"/>
      <c r="B1459" s="156"/>
      <c r="C1459" s="163"/>
      <c r="D1459" s="163"/>
      <c r="E1459" s="164"/>
      <c r="F1459" s="165"/>
      <c r="G1459" s="166"/>
      <c r="H1459" s="167"/>
      <c r="I1459" s="168"/>
      <c r="J1459" s="168"/>
      <c r="K1459" s="146"/>
      <c r="L1459" s="147"/>
      <c r="M1459" s="148"/>
      <c r="N1459" s="149"/>
      <c r="O1459" s="142"/>
      <c r="P1459" s="142"/>
      <c r="Q1459" s="142"/>
      <c r="R1459" s="142"/>
      <c r="S1459" s="142"/>
      <c r="T1459" s="143"/>
      <c r="U1459" s="26"/>
      <c r="V1459" s="26"/>
      <c r="W1459" s="26"/>
      <c r="X1459" s="26"/>
      <c r="Y1459" s="26"/>
      <c r="Z1459" s="26"/>
      <c r="AA1459" s="26"/>
      <c r="AB1459" s="26"/>
      <c r="AC1459" s="26"/>
      <c r="AD1459" s="26"/>
      <c r="AE1459" s="26"/>
      <c r="AR1459" s="144"/>
      <c r="AT1459" s="144"/>
      <c r="AU1459" s="144"/>
      <c r="AY1459" s="14"/>
      <c r="BE1459" s="145"/>
      <c r="BF1459" s="145"/>
      <c r="BG1459" s="145"/>
      <c r="BH1459" s="145"/>
      <c r="BI1459" s="145"/>
      <c r="BJ1459" s="14"/>
      <c r="BK1459" s="145"/>
      <c r="BL1459" s="14"/>
      <c r="BM1459" s="144"/>
    </row>
    <row r="1460" spans="1:65" s="2" customFormat="1" ht="24.25" hidden="1" customHeight="1">
      <c r="A1460" s="26"/>
      <c r="B1460" s="156"/>
      <c r="C1460" s="163"/>
      <c r="D1460" s="163"/>
      <c r="E1460" s="164"/>
      <c r="F1460" s="165"/>
      <c r="G1460" s="166"/>
      <c r="H1460" s="167"/>
      <c r="I1460" s="168"/>
      <c r="J1460" s="168"/>
      <c r="K1460" s="146"/>
      <c r="L1460" s="147"/>
      <c r="M1460" s="148"/>
      <c r="N1460" s="149"/>
      <c r="O1460" s="142"/>
      <c r="P1460" s="142"/>
      <c r="Q1460" s="142"/>
      <c r="R1460" s="142"/>
      <c r="S1460" s="142"/>
      <c r="T1460" s="143"/>
      <c r="U1460" s="26"/>
      <c r="V1460" s="26"/>
      <c r="W1460" s="26"/>
      <c r="X1460" s="26"/>
      <c r="Y1460" s="26"/>
      <c r="Z1460" s="26"/>
      <c r="AA1460" s="26"/>
      <c r="AB1460" s="26"/>
      <c r="AC1460" s="26"/>
      <c r="AD1460" s="26"/>
      <c r="AE1460" s="26"/>
      <c r="AR1460" s="144"/>
      <c r="AT1460" s="144"/>
      <c r="AU1460" s="144"/>
      <c r="AY1460" s="14"/>
      <c r="BE1460" s="145"/>
      <c r="BF1460" s="145"/>
      <c r="BG1460" s="145"/>
      <c r="BH1460" s="145"/>
      <c r="BI1460" s="145"/>
      <c r="BJ1460" s="14"/>
      <c r="BK1460" s="145"/>
      <c r="BL1460" s="14"/>
      <c r="BM1460" s="144"/>
    </row>
    <row r="1461" spans="1:65" s="2" customFormat="1" ht="24.25" hidden="1" customHeight="1">
      <c r="A1461" s="26"/>
      <c r="B1461" s="156"/>
      <c r="C1461" s="163"/>
      <c r="D1461" s="163"/>
      <c r="E1461" s="164"/>
      <c r="F1461" s="165"/>
      <c r="G1461" s="166"/>
      <c r="H1461" s="167"/>
      <c r="I1461" s="168"/>
      <c r="J1461" s="168"/>
      <c r="K1461" s="146"/>
      <c r="L1461" s="147"/>
      <c r="M1461" s="148"/>
      <c r="N1461" s="149"/>
      <c r="O1461" s="142"/>
      <c r="P1461" s="142"/>
      <c r="Q1461" s="142"/>
      <c r="R1461" s="142"/>
      <c r="S1461" s="142"/>
      <c r="T1461" s="143"/>
      <c r="U1461" s="26"/>
      <c r="V1461" s="26"/>
      <c r="W1461" s="26"/>
      <c r="X1461" s="26"/>
      <c r="Y1461" s="26"/>
      <c r="Z1461" s="26"/>
      <c r="AA1461" s="26"/>
      <c r="AB1461" s="26"/>
      <c r="AC1461" s="26"/>
      <c r="AD1461" s="26"/>
      <c r="AE1461" s="26"/>
      <c r="AR1461" s="144"/>
      <c r="AT1461" s="144"/>
      <c r="AU1461" s="144"/>
      <c r="AY1461" s="14"/>
      <c r="BE1461" s="145"/>
      <c r="BF1461" s="145"/>
      <c r="BG1461" s="145"/>
      <c r="BH1461" s="145"/>
      <c r="BI1461" s="145"/>
      <c r="BJ1461" s="14"/>
      <c r="BK1461" s="145"/>
      <c r="BL1461" s="14"/>
      <c r="BM1461" s="144"/>
    </row>
    <row r="1462" spans="1:65" s="2" customFormat="1" ht="24.25" hidden="1" customHeight="1">
      <c r="A1462" s="26"/>
      <c r="B1462" s="156"/>
      <c r="C1462" s="163"/>
      <c r="D1462" s="163"/>
      <c r="E1462" s="164"/>
      <c r="F1462" s="165"/>
      <c r="G1462" s="166"/>
      <c r="H1462" s="167"/>
      <c r="I1462" s="168"/>
      <c r="J1462" s="168"/>
      <c r="K1462" s="146"/>
      <c r="L1462" s="147"/>
      <c r="M1462" s="148"/>
      <c r="N1462" s="149"/>
      <c r="O1462" s="142"/>
      <c r="P1462" s="142"/>
      <c r="Q1462" s="142"/>
      <c r="R1462" s="142"/>
      <c r="S1462" s="142"/>
      <c r="T1462" s="143"/>
      <c r="U1462" s="26"/>
      <c r="V1462" s="26"/>
      <c r="W1462" s="26"/>
      <c r="X1462" s="26"/>
      <c r="Y1462" s="26"/>
      <c r="Z1462" s="26"/>
      <c r="AA1462" s="26"/>
      <c r="AB1462" s="26"/>
      <c r="AC1462" s="26"/>
      <c r="AD1462" s="26"/>
      <c r="AE1462" s="26"/>
      <c r="AR1462" s="144"/>
      <c r="AT1462" s="144"/>
      <c r="AU1462" s="144"/>
      <c r="AY1462" s="14"/>
      <c r="BE1462" s="145"/>
      <c r="BF1462" s="145"/>
      <c r="BG1462" s="145"/>
      <c r="BH1462" s="145"/>
      <c r="BI1462" s="145"/>
      <c r="BJ1462" s="14"/>
      <c r="BK1462" s="145"/>
      <c r="BL1462" s="14"/>
      <c r="BM1462" s="144"/>
    </row>
    <row r="1463" spans="1:65" s="2" customFormat="1" ht="24.25" hidden="1" customHeight="1">
      <c r="A1463" s="26"/>
      <c r="B1463" s="156"/>
      <c r="C1463" s="163"/>
      <c r="D1463" s="163"/>
      <c r="E1463" s="164"/>
      <c r="F1463" s="165"/>
      <c r="G1463" s="166"/>
      <c r="H1463" s="167"/>
      <c r="I1463" s="168"/>
      <c r="J1463" s="168"/>
      <c r="K1463" s="146"/>
      <c r="L1463" s="147"/>
      <c r="M1463" s="148"/>
      <c r="N1463" s="149"/>
      <c r="O1463" s="142"/>
      <c r="P1463" s="142"/>
      <c r="Q1463" s="142"/>
      <c r="R1463" s="142"/>
      <c r="S1463" s="142"/>
      <c r="T1463" s="143"/>
      <c r="U1463" s="26"/>
      <c r="V1463" s="26"/>
      <c r="W1463" s="26"/>
      <c r="X1463" s="26"/>
      <c r="Y1463" s="26"/>
      <c r="Z1463" s="26"/>
      <c r="AA1463" s="26"/>
      <c r="AB1463" s="26"/>
      <c r="AC1463" s="26"/>
      <c r="AD1463" s="26"/>
      <c r="AE1463" s="26"/>
      <c r="AR1463" s="144"/>
      <c r="AT1463" s="144"/>
      <c r="AU1463" s="144"/>
      <c r="AY1463" s="14"/>
      <c r="BE1463" s="145"/>
      <c r="BF1463" s="145"/>
      <c r="BG1463" s="145"/>
      <c r="BH1463" s="145"/>
      <c r="BI1463" s="145"/>
      <c r="BJ1463" s="14"/>
      <c r="BK1463" s="145"/>
      <c r="BL1463" s="14"/>
      <c r="BM1463" s="144"/>
    </row>
    <row r="1464" spans="1:65" s="2" customFormat="1" ht="24.25" hidden="1" customHeight="1">
      <c r="A1464" s="26"/>
      <c r="B1464" s="156"/>
      <c r="C1464" s="157"/>
      <c r="D1464" s="157"/>
      <c r="E1464" s="158"/>
      <c r="F1464" s="159"/>
      <c r="G1464" s="160"/>
      <c r="H1464" s="161"/>
      <c r="I1464" s="162"/>
      <c r="J1464" s="162"/>
      <c r="K1464" s="139"/>
      <c r="L1464" s="27"/>
      <c r="M1464" s="140"/>
      <c r="N1464" s="141"/>
      <c r="O1464" s="142"/>
      <c r="P1464" s="142"/>
      <c r="Q1464" s="142"/>
      <c r="R1464" s="142"/>
      <c r="S1464" s="142"/>
      <c r="T1464" s="143"/>
      <c r="U1464" s="26"/>
      <c r="V1464" s="26"/>
      <c r="W1464" s="26"/>
      <c r="X1464" s="26"/>
      <c r="Y1464" s="26"/>
      <c r="Z1464" s="26"/>
      <c r="AA1464" s="26"/>
      <c r="AB1464" s="26"/>
      <c r="AC1464" s="26"/>
      <c r="AD1464" s="26"/>
      <c r="AE1464" s="26"/>
      <c r="AR1464" s="144"/>
      <c r="AT1464" s="144"/>
      <c r="AU1464" s="144"/>
      <c r="AY1464" s="14"/>
      <c r="BE1464" s="145"/>
      <c r="BF1464" s="145"/>
      <c r="BG1464" s="145"/>
      <c r="BH1464" s="145"/>
      <c r="BI1464" s="145"/>
      <c r="BJ1464" s="14"/>
      <c r="BK1464" s="145"/>
      <c r="BL1464" s="14"/>
      <c r="BM1464" s="144"/>
    </row>
    <row r="1465" spans="1:65" s="2" customFormat="1" ht="24.25" hidden="1" customHeight="1">
      <c r="A1465" s="26"/>
      <c r="B1465" s="156"/>
      <c r="C1465" s="163"/>
      <c r="D1465" s="163"/>
      <c r="E1465" s="164"/>
      <c r="F1465" s="165"/>
      <c r="G1465" s="166"/>
      <c r="H1465" s="167"/>
      <c r="I1465" s="168"/>
      <c r="J1465" s="168"/>
      <c r="K1465" s="146"/>
      <c r="L1465" s="147"/>
      <c r="M1465" s="148"/>
      <c r="N1465" s="149"/>
      <c r="O1465" s="142"/>
      <c r="P1465" s="142"/>
      <c r="Q1465" s="142"/>
      <c r="R1465" s="142"/>
      <c r="S1465" s="142"/>
      <c r="T1465" s="143"/>
      <c r="U1465" s="26"/>
      <c r="V1465" s="26"/>
      <c r="W1465" s="26"/>
      <c r="X1465" s="26"/>
      <c r="Y1465" s="26"/>
      <c r="Z1465" s="26"/>
      <c r="AA1465" s="26"/>
      <c r="AB1465" s="26"/>
      <c r="AC1465" s="26"/>
      <c r="AD1465" s="26"/>
      <c r="AE1465" s="26"/>
      <c r="AR1465" s="144"/>
      <c r="AT1465" s="144"/>
      <c r="AU1465" s="144"/>
      <c r="AY1465" s="14"/>
      <c r="BE1465" s="145"/>
      <c r="BF1465" s="145"/>
      <c r="BG1465" s="145"/>
      <c r="BH1465" s="145"/>
      <c r="BI1465" s="145"/>
      <c r="BJ1465" s="14"/>
      <c r="BK1465" s="145"/>
      <c r="BL1465" s="14"/>
      <c r="BM1465" s="144"/>
    </row>
    <row r="1466" spans="1:65" s="12" customFormat="1" ht="26" hidden="1" customHeight="1">
      <c r="B1466" s="169"/>
      <c r="C1466" s="170"/>
      <c r="D1466" s="171"/>
      <c r="E1466" s="174"/>
      <c r="F1466" s="174"/>
      <c r="G1466" s="170"/>
      <c r="H1466" s="170"/>
      <c r="I1466" s="170"/>
      <c r="J1466" s="175"/>
      <c r="L1466" s="127"/>
      <c r="M1466" s="131"/>
      <c r="N1466" s="132"/>
      <c r="O1466" s="132"/>
      <c r="P1466" s="133"/>
      <c r="Q1466" s="132"/>
      <c r="R1466" s="133"/>
      <c r="S1466" s="132"/>
      <c r="T1466" s="134"/>
      <c r="AR1466" s="128"/>
      <c r="AT1466" s="135"/>
      <c r="AU1466" s="135"/>
      <c r="AY1466" s="128"/>
      <c r="BK1466" s="136"/>
    </row>
    <row r="1467" spans="1:65" s="12" customFormat="1" ht="23" hidden="1" customHeight="1">
      <c r="B1467" s="169"/>
      <c r="C1467" s="170"/>
      <c r="D1467" s="171"/>
      <c r="E1467" s="172"/>
      <c r="F1467" s="172"/>
      <c r="G1467" s="170"/>
      <c r="H1467" s="170"/>
      <c r="I1467" s="170"/>
      <c r="J1467" s="173"/>
      <c r="L1467" s="127"/>
      <c r="M1467" s="131"/>
      <c r="N1467" s="132"/>
      <c r="O1467" s="132"/>
      <c r="P1467" s="133"/>
      <c r="Q1467" s="132"/>
      <c r="R1467" s="133"/>
      <c r="S1467" s="132"/>
      <c r="T1467" s="134"/>
      <c r="AR1467" s="128"/>
      <c r="AT1467" s="135"/>
      <c r="AU1467" s="135"/>
      <c r="AY1467" s="128"/>
      <c r="BK1467" s="136"/>
    </row>
    <row r="1468" spans="1:65" s="12" customFormat="1" ht="23" hidden="1" customHeight="1">
      <c r="B1468" s="169"/>
      <c r="C1468" s="170"/>
      <c r="D1468" s="171"/>
      <c r="E1468" s="172"/>
      <c r="F1468" s="172"/>
      <c r="G1468" s="170"/>
      <c r="H1468" s="170"/>
      <c r="I1468" s="170"/>
      <c r="J1468" s="173"/>
      <c r="L1468" s="127"/>
      <c r="M1468" s="131"/>
      <c r="N1468" s="132"/>
      <c r="O1468" s="132"/>
      <c r="P1468" s="133"/>
      <c r="Q1468" s="132"/>
      <c r="R1468" s="133"/>
      <c r="S1468" s="132"/>
      <c r="T1468" s="134"/>
      <c r="AR1468" s="128"/>
      <c r="AT1468" s="135"/>
      <c r="AU1468" s="135"/>
      <c r="AY1468" s="128"/>
      <c r="BK1468" s="136"/>
    </row>
    <row r="1469" spans="1:65" s="2" customFormat="1" ht="33" hidden="1" customHeight="1">
      <c r="A1469" s="26"/>
      <c r="B1469" s="156"/>
      <c r="C1469" s="157"/>
      <c r="D1469" s="157"/>
      <c r="E1469" s="158"/>
      <c r="F1469" s="159"/>
      <c r="G1469" s="160"/>
      <c r="H1469" s="161"/>
      <c r="I1469" s="162"/>
      <c r="J1469" s="162"/>
      <c r="K1469" s="139"/>
      <c r="L1469" s="27"/>
      <c r="M1469" s="140"/>
      <c r="N1469" s="141"/>
      <c r="O1469" s="142"/>
      <c r="P1469" s="142"/>
      <c r="Q1469" s="142"/>
      <c r="R1469" s="142"/>
      <c r="S1469" s="142"/>
      <c r="T1469" s="143"/>
      <c r="U1469" s="26"/>
      <c r="V1469" s="26"/>
      <c r="W1469" s="26"/>
      <c r="X1469" s="26"/>
      <c r="Y1469" s="26"/>
      <c r="Z1469" s="26"/>
      <c r="AA1469" s="26"/>
      <c r="AB1469" s="26"/>
      <c r="AC1469" s="26"/>
      <c r="AD1469" s="26"/>
      <c r="AE1469" s="26"/>
      <c r="AR1469" s="144"/>
      <c r="AT1469" s="144"/>
      <c r="AU1469" s="144"/>
      <c r="AY1469" s="14"/>
      <c r="BE1469" s="145"/>
      <c r="BF1469" s="145"/>
      <c r="BG1469" s="145"/>
      <c r="BH1469" s="145"/>
      <c r="BI1469" s="145"/>
      <c r="BJ1469" s="14"/>
      <c r="BK1469" s="145"/>
      <c r="BL1469" s="14"/>
      <c r="BM1469" s="144"/>
    </row>
    <row r="1470" spans="1:65" s="2" customFormat="1" ht="24.25" hidden="1" customHeight="1">
      <c r="A1470" s="26"/>
      <c r="B1470" s="156"/>
      <c r="C1470" s="157"/>
      <c r="D1470" s="157"/>
      <c r="E1470" s="158"/>
      <c r="F1470" s="159"/>
      <c r="G1470" s="160"/>
      <c r="H1470" s="161"/>
      <c r="I1470" s="162"/>
      <c r="J1470" s="162"/>
      <c r="K1470" s="139"/>
      <c r="L1470" s="27"/>
      <c r="M1470" s="140"/>
      <c r="N1470" s="141"/>
      <c r="O1470" s="142"/>
      <c r="P1470" s="142"/>
      <c r="Q1470" s="142"/>
      <c r="R1470" s="142"/>
      <c r="S1470" s="142"/>
      <c r="T1470" s="143"/>
      <c r="U1470" s="26"/>
      <c r="V1470" s="26"/>
      <c r="W1470" s="26"/>
      <c r="X1470" s="26"/>
      <c r="Y1470" s="26"/>
      <c r="Z1470" s="26"/>
      <c r="AA1470" s="26"/>
      <c r="AB1470" s="26"/>
      <c r="AC1470" s="26"/>
      <c r="AD1470" s="26"/>
      <c r="AE1470" s="26"/>
      <c r="AR1470" s="144"/>
      <c r="AT1470" s="144"/>
      <c r="AU1470" s="144"/>
      <c r="AY1470" s="14"/>
      <c r="BE1470" s="145"/>
      <c r="BF1470" s="145"/>
      <c r="BG1470" s="145"/>
      <c r="BH1470" s="145"/>
      <c r="BI1470" s="145"/>
      <c r="BJ1470" s="14"/>
      <c r="BK1470" s="145"/>
      <c r="BL1470" s="14"/>
      <c r="BM1470" s="144"/>
    </row>
    <row r="1471" spans="1:65" s="2" customFormat="1" ht="24.25" hidden="1" customHeight="1">
      <c r="A1471" s="26"/>
      <c r="B1471" s="156"/>
      <c r="C1471" s="157"/>
      <c r="D1471" s="157"/>
      <c r="E1471" s="158"/>
      <c r="F1471" s="159"/>
      <c r="G1471" s="160"/>
      <c r="H1471" s="161"/>
      <c r="I1471" s="162"/>
      <c r="J1471" s="162"/>
      <c r="K1471" s="139"/>
      <c r="L1471" s="27"/>
      <c r="M1471" s="140"/>
      <c r="N1471" s="141"/>
      <c r="O1471" s="142"/>
      <c r="P1471" s="142"/>
      <c r="Q1471" s="142"/>
      <c r="R1471" s="142"/>
      <c r="S1471" s="142"/>
      <c r="T1471" s="143"/>
      <c r="U1471" s="26"/>
      <c r="V1471" s="26"/>
      <c r="W1471" s="26"/>
      <c r="X1471" s="26"/>
      <c r="Y1471" s="26"/>
      <c r="Z1471" s="26"/>
      <c r="AA1471" s="26"/>
      <c r="AB1471" s="26"/>
      <c r="AC1471" s="26"/>
      <c r="AD1471" s="26"/>
      <c r="AE1471" s="26"/>
      <c r="AR1471" s="144"/>
      <c r="AT1471" s="144"/>
      <c r="AU1471" s="144"/>
      <c r="AY1471" s="14"/>
      <c r="BE1471" s="145"/>
      <c r="BF1471" s="145"/>
      <c r="BG1471" s="145"/>
      <c r="BH1471" s="145"/>
      <c r="BI1471" s="145"/>
      <c r="BJ1471" s="14"/>
      <c r="BK1471" s="145"/>
      <c r="BL1471" s="14"/>
      <c r="BM1471" s="144"/>
    </row>
    <row r="1472" spans="1:65" s="2" customFormat="1" ht="21.75" hidden="1" customHeight="1">
      <c r="A1472" s="26"/>
      <c r="B1472" s="156"/>
      <c r="C1472" s="157"/>
      <c r="D1472" s="157"/>
      <c r="E1472" s="158"/>
      <c r="F1472" s="159"/>
      <c r="G1472" s="160"/>
      <c r="H1472" s="161"/>
      <c r="I1472" s="162"/>
      <c r="J1472" s="162"/>
      <c r="K1472" s="139"/>
      <c r="L1472" s="27"/>
      <c r="M1472" s="140"/>
      <c r="N1472" s="141"/>
      <c r="O1472" s="142"/>
      <c r="P1472" s="142"/>
      <c r="Q1472" s="142"/>
      <c r="R1472" s="142"/>
      <c r="S1472" s="142"/>
      <c r="T1472" s="143"/>
      <c r="U1472" s="26"/>
      <c r="V1472" s="26"/>
      <c r="W1472" s="26"/>
      <c r="X1472" s="26"/>
      <c r="Y1472" s="26"/>
      <c r="Z1472" s="26"/>
      <c r="AA1472" s="26"/>
      <c r="AB1472" s="26"/>
      <c r="AC1472" s="26"/>
      <c r="AD1472" s="26"/>
      <c r="AE1472" s="26"/>
      <c r="AR1472" s="144"/>
      <c r="AT1472" s="144"/>
      <c r="AU1472" s="144"/>
      <c r="AY1472" s="14"/>
      <c r="BE1472" s="145"/>
      <c r="BF1472" s="145"/>
      <c r="BG1472" s="145"/>
      <c r="BH1472" s="145"/>
      <c r="BI1472" s="145"/>
      <c r="BJ1472" s="14"/>
      <c r="BK1472" s="145"/>
      <c r="BL1472" s="14"/>
      <c r="BM1472" s="144"/>
    </row>
    <row r="1473" spans="1:65" s="2" customFormat="1" ht="38" hidden="1" customHeight="1">
      <c r="A1473" s="26"/>
      <c r="B1473" s="156"/>
      <c r="C1473" s="157"/>
      <c r="D1473" s="157"/>
      <c r="E1473" s="158"/>
      <c r="F1473" s="159"/>
      <c r="G1473" s="160"/>
      <c r="H1473" s="161"/>
      <c r="I1473" s="162"/>
      <c r="J1473" s="162"/>
      <c r="K1473" s="139"/>
      <c r="L1473" s="27"/>
      <c r="M1473" s="140"/>
      <c r="N1473" s="141"/>
      <c r="O1473" s="142"/>
      <c r="P1473" s="142"/>
      <c r="Q1473" s="142"/>
      <c r="R1473" s="142"/>
      <c r="S1473" s="142"/>
      <c r="T1473" s="143"/>
      <c r="U1473" s="26"/>
      <c r="V1473" s="26"/>
      <c r="W1473" s="26"/>
      <c r="X1473" s="26"/>
      <c r="Y1473" s="26"/>
      <c r="Z1473" s="26"/>
      <c r="AA1473" s="26"/>
      <c r="AB1473" s="26"/>
      <c r="AC1473" s="26"/>
      <c r="AD1473" s="26"/>
      <c r="AE1473" s="26"/>
      <c r="AR1473" s="144"/>
      <c r="AT1473" s="144"/>
      <c r="AU1473" s="144"/>
      <c r="AY1473" s="14"/>
      <c r="BE1473" s="145"/>
      <c r="BF1473" s="145"/>
      <c r="BG1473" s="145"/>
      <c r="BH1473" s="145"/>
      <c r="BI1473" s="145"/>
      <c r="BJ1473" s="14"/>
      <c r="BK1473" s="145"/>
      <c r="BL1473" s="14"/>
      <c r="BM1473" s="144"/>
    </row>
    <row r="1474" spans="1:65" s="2" customFormat="1" ht="38" hidden="1" customHeight="1">
      <c r="A1474" s="26"/>
      <c r="B1474" s="156"/>
      <c r="C1474" s="157"/>
      <c r="D1474" s="157"/>
      <c r="E1474" s="158"/>
      <c r="F1474" s="159"/>
      <c r="G1474" s="160"/>
      <c r="H1474" s="161"/>
      <c r="I1474" s="162"/>
      <c r="J1474" s="162"/>
      <c r="K1474" s="139"/>
      <c r="L1474" s="27"/>
      <c r="M1474" s="140"/>
      <c r="N1474" s="141"/>
      <c r="O1474" s="142"/>
      <c r="P1474" s="142"/>
      <c r="Q1474" s="142"/>
      <c r="R1474" s="142"/>
      <c r="S1474" s="142"/>
      <c r="T1474" s="143"/>
      <c r="U1474" s="26"/>
      <c r="V1474" s="26"/>
      <c r="W1474" s="26"/>
      <c r="X1474" s="26"/>
      <c r="Y1474" s="26"/>
      <c r="Z1474" s="26"/>
      <c r="AA1474" s="26"/>
      <c r="AB1474" s="26"/>
      <c r="AC1474" s="26"/>
      <c r="AD1474" s="26"/>
      <c r="AE1474" s="26"/>
      <c r="AR1474" s="144"/>
      <c r="AT1474" s="144"/>
      <c r="AU1474" s="144"/>
      <c r="AY1474" s="14"/>
      <c r="BE1474" s="145"/>
      <c r="BF1474" s="145"/>
      <c r="BG1474" s="145"/>
      <c r="BH1474" s="145"/>
      <c r="BI1474" s="145"/>
      <c r="BJ1474" s="14"/>
      <c r="BK1474" s="145"/>
      <c r="BL1474" s="14"/>
      <c r="BM1474" s="144"/>
    </row>
    <row r="1475" spans="1:65" s="2" customFormat="1" ht="44.25" hidden="1" customHeight="1">
      <c r="A1475" s="26"/>
      <c r="B1475" s="156"/>
      <c r="C1475" s="157"/>
      <c r="D1475" s="157"/>
      <c r="E1475" s="158"/>
      <c r="F1475" s="159"/>
      <c r="G1475" s="160"/>
      <c r="H1475" s="161"/>
      <c r="I1475" s="162"/>
      <c r="J1475" s="162"/>
      <c r="K1475" s="139"/>
      <c r="L1475" s="27"/>
      <c r="M1475" s="140"/>
      <c r="N1475" s="141"/>
      <c r="O1475" s="142"/>
      <c r="P1475" s="142"/>
      <c r="Q1475" s="142"/>
      <c r="R1475" s="142"/>
      <c r="S1475" s="142"/>
      <c r="T1475" s="143"/>
      <c r="U1475" s="26"/>
      <c r="V1475" s="26"/>
      <c r="W1475" s="26"/>
      <c r="X1475" s="26"/>
      <c r="Y1475" s="26"/>
      <c r="Z1475" s="26"/>
      <c r="AA1475" s="26"/>
      <c r="AB1475" s="26"/>
      <c r="AC1475" s="26"/>
      <c r="AD1475" s="26"/>
      <c r="AE1475" s="26"/>
      <c r="AR1475" s="144"/>
      <c r="AT1475" s="144"/>
      <c r="AU1475" s="144"/>
      <c r="AY1475" s="14"/>
      <c r="BE1475" s="145"/>
      <c r="BF1475" s="145"/>
      <c r="BG1475" s="145"/>
      <c r="BH1475" s="145"/>
      <c r="BI1475" s="145"/>
      <c r="BJ1475" s="14"/>
      <c r="BK1475" s="145"/>
      <c r="BL1475" s="14"/>
      <c r="BM1475" s="144"/>
    </row>
    <row r="1476" spans="1:65" s="2" customFormat="1" ht="16.5" hidden="1" customHeight="1">
      <c r="A1476" s="26"/>
      <c r="B1476" s="156"/>
      <c r="C1476" s="157"/>
      <c r="D1476" s="157"/>
      <c r="E1476" s="158"/>
      <c r="F1476" s="159"/>
      <c r="G1476" s="160"/>
      <c r="H1476" s="161"/>
      <c r="I1476" s="162"/>
      <c r="J1476" s="162"/>
      <c r="K1476" s="139"/>
      <c r="L1476" s="27"/>
      <c r="M1476" s="140"/>
      <c r="N1476" s="141"/>
      <c r="O1476" s="142"/>
      <c r="P1476" s="142"/>
      <c r="Q1476" s="142"/>
      <c r="R1476" s="142"/>
      <c r="S1476" s="142"/>
      <c r="T1476" s="143"/>
      <c r="U1476" s="26"/>
      <c r="V1476" s="26"/>
      <c r="W1476" s="26"/>
      <c r="X1476" s="26"/>
      <c r="Y1476" s="26"/>
      <c r="Z1476" s="26"/>
      <c r="AA1476" s="26"/>
      <c r="AB1476" s="26"/>
      <c r="AC1476" s="26"/>
      <c r="AD1476" s="26"/>
      <c r="AE1476" s="26"/>
      <c r="AR1476" s="144"/>
      <c r="AT1476" s="144"/>
      <c r="AU1476" s="144"/>
      <c r="AY1476" s="14"/>
      <c r="BE1476" s="145"/>
      <c r="BF1476" s="145"/>
      <c r="BG1476" s="145"/>
      <c r="BH1476" s="145"/>
      <c r="BI1476" s="145"/>
      <c r="BJ1476" s="14"/>
      <c r="BK1476" s="145"/>
      <c r="BL1476" s="14"/>
      <c r="BM1476" s="144"/>
    </row>
    <row r="1477" spans="1:65" s="2" customFormat="1" ht="24.25" hidden="1" customHeight="1">
      <c r="A1477" s="26"/>
      <c r="B1477" s="156"/>
      <c r="C1477" s="157"/>
      <c r="D1477" s="157"/>
      <c r="E1477" s="158"/>
      <c r="F1477" s="159"/>
      <c r="G1477" s="160"/>
      <c r="H1477" s="161"/>
      <c r="I1477" s="162"/>
      <c r="J1477" s="162"/>
      <c r="K1477" s="139"/>
      <c r="L1477" s="27"/>
      <c r="M1477" s="140"/>
      <c r="N1477" s="141"/>
      <c r="O1477" s="142"/>
      <c r="P1477" s="142"/>
      <c r="Q1477" s="142"/>
      <c r="R1477" s="142"/>
      <c r="S1477" s="142"/>
      <c r="T1477" s="143"/>
      <c r="U1477" s="26"/>
      <c r="V1477" s="26"/>
      <c r="W1477" s="26"/>
      <c r="X1477" s="26"/>
      <c r="Y1477" s="26"/>
      <c r="Z1477" s="26"/>
      <c r="AA1477" s="26"/>
      <c r="AB1477" s="26"/>
      <c r="AC1477" s="26"/>
      <c r="AD1477" s="26"/>
      <c r="AE1477" s="26"/>
      <c r="AR1477" s="144"/>
      <c r="AT1477" s="144"/>
      <c r="AU1477" s="144"/>
      <c r="AY1477" s="14"/>
      <c r="BE1477" s="145"/>
      <c r="BF1477" s="145"/>
      <c r="BG1477" s="145"/>
      <c r="BH1477" s="145"/>
      <c r="BI1477" s="145"/>
      <c r="BJ1477" s="14"/>
      <c r="BK1477" s="145"/>
      <c r="BL1477" s="14"/>
      <c r="BM1477" s="144"/>
    </row>
    <row r="1478" spans="1:65" s="2" customFormat="1" ht="24.25" hidden="1" customHeight="1">
      <c r="A1478" s="26"/>
      <c r="B1478" s="156"/>
      <c r="C1478" s="157"/>
      <c r="D1478" s="157"/>
      <c r="E1478" s="158"/>
      <c r="F1478" s="159"/>
      <c r="G1478" s="160"/>
      <c r="H1478" s="161"/>
      <c r="I1478" s="162"/>
      <c r="J1478" s="162"/>
      <c r="K1478" s="139"/>
      <c r="L1478" s="27"/>
      <c r="M1478" s="140"/>
      <c r="N1478" s="141"/>
      <c r="O1478" s="142"/>
      <c r="P1478" s="142"/>
      <c r="Q1478" s="142"/>
      <c r="R1478" s="142"/>
      <c r="S1478" s="142"/>
      <c r="T1478" s="143"/>
      <c r="U1478" s="26"/>
      <c r="V1478" s="26"/>
      <c r="W1478" s="26"/>
      <c r="X1478" s="26"/>
      <c r="Y1478" s="26"/>
      <c r="Z1478" s="26"/>
      <c r="AA1478" s="26"/>
      <c r="AB1478" s="26"/>
      <c r="AC1478" s="26"/>
      <c r="AD1478" s="26"/>
      <c r="AE1478" s="26"/>
      <c r="AR1478" s="144"/>
      <c r="AT1478" s="144"/>
      <c r="AU1478" s="144"/>
      <c r="AY1478" s="14"/>
      <c r="BE1478" s="145"/>
      <c r="BF1478" s="145"/>
      <c r="BG1478" s="145"/>
      <c r="BH1478" s="145"/>
      <c r="BI1478" s="145"/>
      <c r="BJ1478" s="14"/>
      <c r="BK1478" s="145"/>
      <c r="BL1478" s="14"/>
      <c r="BM1478" s="144"/>
    </row>
    <row r="1479" spans="1:65" s="2" customFormat="1" ht="16.5" hidden="1" customHeight="1">
      <c r="A1479" s="26"/>
      <c r="B1479" s="156"/>
      <c r="C1479" s="163"/>
      <c r="D1479" s="163"/>
      <c r="E1479" s="164"/>
      <c r="F1479" s="165"/>
      <c r="G1479" s="166"/>
      <c r="H1479" s="167"/>
      <c r="I1479" s="168"/>
      <c r="J1479" s="168"/>
      <c r="K1479" s="146"/>
      <c r="L1479" s="147"/>
      <c r="M1479" s="148"/>
      <c r="N1479" s="149"/>
      <c r="O1479" s="142"/>
      <c r="P1479" s="142"/>
      <c r="Q1479" s="142"/>
      <c r="R1479" s="142"/>
      <c r="S1479" s="142"/>
      <c r="T1479" s="143"/>
      <c r="U1479" s="26"/>
      <c r="V1479" s="26"/>
      <c r="W1479" s="26"/>
      <c r="X1479" s="26"/>
      <c r="Y1479" s="26"/>
      <c r="Z1479" s="26"/>
      <c r="AA1479" s="26"/>
      <c r="AB1479" s="26"/>
      <c r="AC1479" s="26"/>
      <c r="AD1479" s="26"/>
      <c r="AE1479" s="26"/>
      <c r="AR1479" s="144"/>
      <c r="AT1479" s="144"/>
      <c r="AU1479" s="144"/>
      <c r="AY1479" s="14"/>
      <c r="BE1479" s="145"/>
      <c r="BF1479" s="145"/>
      <c r="BG1479" s="145"/>
      <c r="BH1479" s="145"/>
      <c r="BI1479" s="145"/>
      <c r="BJ1479" s="14"/>
      <c r="BK1479" s="145"/>
      <c r="BL1479" s="14"/>
      <c r="BM1479" s="144"/>
    </row>
    <row r="1480" spans="1:65" s="12" customFormat="1" ht="23" hidden="1" customHeight="1">
      <c r="B1480" s="169"/>
      <c r="C1480" s="170"/>
      <c r="D1480" s="171"/>
      <c r="E1480" s="172"/>
      <c r="F1480" s="172"/>
      <c r="G1480" s="170"/>
      <c r="H1480" s="170"/>
      <c r="I1480" s="170"/>
      <c r="J1480" s="173"/>
      <c r="L1480" s="127"/>
      <c r="M1480" s="131"/>
      <c r="N1480" s="132"/>
      <c r="O1480" s="132"/>
      <c r="P1480" s="133"/>
      <c r="Q1480" s="132"/>
      <c r="R1480" s="133"/>
      <c r="S1480" s="132"/>
      <c r="T1480" s="134"/>
      <c r="AR1480" s="128"/>
      <c r="AT1480" s="135"/>
      <c r="AU1480" s="135"/>
      <c r="AY1480" s="128"/>
      <c r="BK1480" s="136"/>
    </row>
    <row r="1481" spans="1:65" s="2" customFormat="1" ht="33" hidden="1" customHeight="1">
      <c r="A1481" s="26"/>
      <c r="B1481" s="156"/>
      <c r="C1481" s="157"/>
      <c r="D1481" s="157"/>
      <c r="E1481" s="158"/>
      <c r="F1481" s="159"/>
      <c r="G1481" s="160"/>
      <c r="H1481" s="161"/>
      <c r="I1481" s="162"/>
      <c r="J1481" s="162"/>
      <c r="K1481" s="139"/>
      <c r="L1481" s="27"/>
      <c r="M1481" s="140"/>
      <c r="N1481" s="141"/>
      <c r="O1481" s="142"/>
      <c r="P1481" s="142"/>
      <c r="Q1481" s="142"/>
      <c r="R1481" s="142"/>
      <c r="S1481" s="142"/>
      <c r="T1481" s="143"/>
      <c r="U1481" s="26"/>
      <c r="V1481" s="26"/>
      <c r="W1481" s="26"/>
      <c r="X1481" s="26"/>
      <c r="Y1481" s="26"/>
      <c r="Z1481" s="26"/>
      <c r="AA1481" s="26"/>
      <c r="AB1481" s="26"/>
      <c r="AC1481" s="26"/>
      <c r="AD1481" s="26"/>
      <c r="AE1481" s="26"/>
      <c r="AR1481" s="144"/>
      <c r="AT1481" s="144"/>
      <c r="AU1481" s="144"/>
      <c r="AY1481" s="14"/>
      <c r="BE1481" s="145"/>
      <c r="BF1481" s="145"/>
      <c r="BG1481" s="145"/>
      <c r="BH1481" s="145"/>
      <c r="BI1481" s="145"/>
      <c r="BJ1481" s="14"/>
      <c r="BK1481" s="145"/>
      <c r="BL1481" s="14"/>
      <c r="BM1481" s="144"/>
    </row>
    <row r="1482" spans="1:65" s="2" customFormat="1" ht="33" hidden="1" customHeight="1">
      <c r="A1482" s="26"/>
      <c r="B1482" s="156"/>
      <c r="C1482" s="157"/>
      <c r="D1482" s="157"/>
      <c r="E1482" s="158"/>
      <c r="F1482" s="159"/>
      <c r="G1482" s="160"/>
      <c r="H1482" s="161"/>
      <c r="I1482" s="162"/>
      <c r="J1482" s="162"/>
      <c r="K1482" s="139"/>
      <c r="L1482" s="27"/>
      <c r="M1482" s="140"/>
      <c r="N1482" s="141"/>
      <c r="O1482" s="142"/>
      <c r="P1482" s="142"/>
      <c r="Q1482" s="142"/>
      <c r="R1482" s="142"/>
      <c r="S1482" s="142"/>
      <c r="T1482" s="143"/>
      <c r="U1482" s="26"/>
      <c r="V1482" s="26"/>
      <c r="W1482" s="26"/>
      <c r="X1482" s="26"/>
      <c r="Y1482" s="26"/>
      <c r="Z1482" s="26"/>
      <c r="AA1482" s="26"/>
      <c r="AB1482" s="26"/>
      <c r="AC1482" s="26"/>
      <c r="AD1482" s="26"/>
      <c r="AE1482" s="26"/>
      <c r="AR1482" s="144"/>
      <c r="AT1482" s="144"/>
      <c r="AU1482" s="144"/>
      <c r="AY1482" s="14"/>
      <c r="BE1482" s="145"/>
      <c r="BF1482" s="145"/>
      <c r="BG1482" s="145"/>
      <c r="BH1482" s="145"/>
      <c r="BI1482" s="145"/>
      <c r="BJ1482" s="14"/>
      <c r="BK1482" s="145"/>
      <c r="BL1482" s="14"/>
      <c r="BM1482" s="144"/>
    </row>
    <row r="1483" spans="1:65" s="2" customFormat="1" ht="21.75" hidden="1" customHeight="1">
      <c r="A1483" s="26"/>
      <c r="B1483" s="156"/>
      <c r="C1483" s="163"/>
      <c r="D1483" s="163"/>
      <c r="E1483" s="164"/>
      <c r="F1483" s="165"/>
      <c r="G1483" s="166"/>
      <c r="H1483" s="167"/>
      <c r="I1483" s="168"/>
      <c r="J1483" s="168"/>
      <c r="K1483" s="146"/>
      <c r="L1483" s="147"/>
      <c r="M1483" s="148"/>
      <c r="N1483" s="149"/>
      <c r="O1483" s="142"/>
      <c r="P1483" s="142"/>
      <c r="Q1483" s="142"/>
      <c r="R1483" s="142"/>
      <c r="S1483" s="142"/>
      <c r="T1483" s="143"/>
      <c r="U1483" s="26"/>
      <c r="V1483" s="26"/>
      <c r="W1483" s="26"/>
      <c r="X1483" s="26"/>
      <c r="Y1483" s="26"/>
      <c r="Z1483" s="26"/>
      <c r="AA1483" s="26"/>
      <c r="AB1483" s="26"/>
      <c r="AC1483" s="26"/>
      <c r="AD1483" s="26"/>
      <c r="AE1483" s="26"/>
      <c r="AR1483" s="144"/>
      <c r="AT1483" s="144"/>
      <c r="AU1483" s="144"/>
      <c r="AY1483" s="14"/>
      <c r="BE1483" s="145"/>
      <c r="BF1483" s="145"/>
      <c r="BG1483" s="145"/>
      <c r="BH1483" s="145"/>
      <c r="BI1483" s="145"/>
      <c r="BJ1483" s="14"/>
      <c r="BK1483" s="145"/>
      <c r="BL1483" s="14"/>
      <c r="BM1483" s="144"/>
    </row>
    <row r="1484" spans="1:65" s="12" customFormat="1" ht="23" hidden="1" customHeight="1">
      <c r="B1484" s="169"/>
      <c r="C1484" s="170"/>
      <c r="D1484" s="171"/>
      <c r="E1484" s="172"/>
      <c r="F1484" s="172"/>
      <c r="G1484" s="170"/>
      <c r="H1484" s="170"/>
      <c r="I1484" s="170"/>
      <c r="J1484" s="173"/>
      <c r="L1484" s="127"/>
      <c r="M1484" s="131"/>
      <c r="N1484" s="132"/>
      <c r="O1484" s="132"/>
      <c r="P1484" s="133"/>
      <c r="Q1484" s="132"/>
      <c r="R1484" s="133"/>
      <c r="S1484" s="132"/>
      <c r="T1484" s="134"/>
      <c r="AR1484" s="128"/>
      <c r="AT1484" s="135"/>
      <c r="AU1484" s="135"/>
      <c r="AY1484" s="128"/>
      <c r="BK1484" s="136"/>
    </row>
    <row r="1485" spans="1:65" s="2" customFormat="1" ht="33" hidden="1" customHeight="1">
      <c r="A1485" s="26"/>
      <c r="B1485" s="156"/>
      <c r="C1485" s="157"/>
      <c r="D1485" s="157"/>
      <c r="E1485" s="158"/>
      <c r="F1485" s="159"/>
      <c r="G1485" s="160"/>
      <c r="H1485" s="161"/>
      <c r="I1485" s="162"/>
      <c r="J1485" s="162"/>
      <c r="K1485" s="139"/>
      <c r="L1485" s="27"/>
      <c r="M1485" s="140"/>
      <c r="N1485" s="141"/>
      <c r="O1485" s="142"/>
      <c r="P1485" s="142"/>
      <c r="Q1485" s="142"/>
      <c r="R1485" s="142"/>
      <c r="S1485" s="142"/>
      <c r="T1485" s="143"/>
      <c r="U1485" s="26"/>
      <c r="V1485" s="26"/>
      <c r="W1485" s="26"/>
      <c r="X1485" s="26"/>
      <c r="Y1485" s="26"/>
      <c r="Z1485" s="26"/>
      <c r="AA1485" s="26"/>
      <c r="AB1485" s="26"/>
      <c r="AC1485" s="26"/>
      <c r="AD1485" s="26"/>
      <c r="AE1485" s="26"/>
      <c r="AR1485" s="144"/>
      <c r="AT1485" s="144"/>
      <c r="AU1485" s="144"/>
      <c r="AY1485" s="14"/>
      <c r="BE1485" s="145"/>
      <c r="BF1485" s="145"/>
      <c r="BG1485" s="145"/>
      <c r="BH1485" s="145"/>
      <c r="BI1485" s="145"/>
      <c r="BJ1485" s="14"/>
      <c r="BK1485" s="145"/>
      <c r="BL1485" s="14"/>
      <c r="BM1485" s="144"/>
    </row>
    <row r="1486" spans="1:65" s="2" customFormat="1" ht="33" hidden="1" customHeight="1">
      <c r="A1486" s="26"/>
      <c r="B1486" s="156"/>
      <c r="C1486" s="157"/>
      <c r="D1486" s="157"/>
      <c r="E1486" s="158"/>
      <c r="F1486" s="159"/>
      <c r="G1486" s="160"/>
      <c r="H1486" s="161"/>
      <c r="I1486" s="162"/>
      <c r="J1486" s="162"/>
      <c r="K1486" s="139"/>
      <c r="L1486" s="27"/>
      <c r="M1486" s="140"/>
      <c r="N1486" s="141"/>
      <c r="O1486" s="142"/>
      <c r="P1486" s="142"/>
      <c r="Q1486" s="142"/>
      <c r="R1486" s="142"/>
      <c r="S1486" s="142"/>
      <c r="T1486" s="143"/>
      <c r="U1486" s="26"/>
      <c r="V1486" s="26"/>
      <c r="W1486" s="26"/>
      <c r="X1486" s="26"/>
      <c r="Y1486" s="26"/>
      <c r="Z1486" s="26"/>
      <c r="AA1486" s="26"/>
      <c r="AB1486" s="26"/>
      <c r="AC1486" s="26"/>
      <c r="AD1486" s="26"/>
      <c r="AE1486" s="26"/>
      <c r="AR1486" s="144"/>
      <c r="AT1486" s="144"/>
      <c r="AU1486" s="144"/>
      <c r="AY1486" s="14"/>
      <c r="BE1486" s="145"/>
      <c r="BF1486" s="145"/>
      <c r="BG1486" s="145"/>
      <c r="BH1486" s="145"/>
      <c r="BI1486" s="145"/>
      <c r="BJ1486" s="14"/>
      <c r="BK1486" s="145"/>
      <c r="BL1486" s="14"/>
      <c r="BM1486" s="144"/>
    </row>
    <row r="1487" spans="1:65" s="2" customFormat="1" ht="24.25" hidden="1" customHeight="1">
      <c r="A1487" s="26"/>
      <c r="B1487" s="156"/>
      <c r="C1487" s="163"/>
      <c r="D1487" s="163"/>
      <c r="E1487" s="164"/>
      <c r="F1487" s="165"/>
      <c r="G1487" s="166"/>
      <c r="H1487" s="167"/>
      <c r="I1487" s="168"/>
      <c r="J1487" s="168"/>
      <c r="K1487" s="146"/>
      <c r="L1487" s="147"/>
      <c r="M1487" s="148"/>
      <c r="N1487" s="149"/>
      <c r="O1487" s="142"/>
      <c r="P1487" s="142"/>
      <c r="Q1487" s="142"/>
      <c r="R1487" s="142"/>
      <c r="S1487" s="142"/>
      <c r="T1487" s="143"/>
      <c r="U1487" s="26"/>
      <c r="V1487" s="26"/>
      <c r="W1487" s="26"/>
      <c r="X1487" s="26"/>
      <c r="Y1487" s="26"/>
      <c r="Z1487" s="26"/>
      <c r="AA1487" s="26"/>
      <c r="AB1487" s="26"/>
      <c r="AC1487" s="26"/>
      <c r="AD1487" s="26"/>
      <c r="AE1487" s="26"/>
      <c r="AR1487" s="144"/>
      <c r="AT1487" s="144"/>
      <c r="AU1487" s="144"/>
      <c r="AY1487" s="14"/>
      <c r="BE1487" s="145"/>
      <c r="BF1487" s="145"/>
      <c r="BG1487" s="145"/>
      <c r="BH1487" s="145"/>
      <c r="BI1487" s="145"/>
      <c r="BJ1487" s="14"/>
      <c r="BK1487" s="145"/>
      <c r="BL1487" s="14"/>
      <c r="BM1487" s="144"/>
    </row>
    <row r="1488" spans="1:65" s="2" customFormat="1" ht="16.5" hidden="1" customHeight="1">
      <c r="A1488" s="26"/>
      <c r="B1488" s="156"/>
      <c r="C1488" s="163"/>
      <c r="D1488" s="163"/>
      <c r="E1488" s="164"/>
      <c r="F1488" s="165"/>
      <c r="G1488" s="166"/>
      <c r="H1488" s="167"/>
      <c r="I1488" s="168"/>
      <c r="J1488" s="168"/>
      <c r="K1488" s="146"/>
      <c r="L1488" s="147"/>
      <c r="M1488" s="148"/>
      <c r="N1488" s="149"/>
      <c r="O1488" s="142"/>
      <c r="P1488" s="142"/>
      <c r="Q1488" s="142"/>
      <c r="R1488" s="142"/>
      <c r="S1488" s="142"/>
      <c r="T1488" s="143"/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  <c r="AE1488" s="26"/>
      <c r="AR1488" s="144"/>
      <c r="AT1488" s="144"/>
      <c r="AU1488" s="144"/>
      <c r="AY1488" s="14"/>
      <c r="BE1488" s="145"/>
      <c r="BF1488" s="145"/>
      <c r="BG1488" s="145"/>
      <c r="BH1488" s="145"/>
      <c r="BI1488" s="145"/>
      <c r="BJ1488" s="14"/>
      <c r="BK1488" s="145"/>
      <c r="BL1488" s="14"/>
      <c r="BM1488" s="144"/>
    </row>
    <row r="1489" spans="1:65" s="2" customFormat="1" ht="33" hidden="1" customHeight="1">
      <c r="A1489" s="26"/>
      <c r="B1489" s="156"/>
      <c r="C1489" s="157"/>
      <c r="D1489" s="157"/>
      <c r="E1489" s="158"/>
      <c r="F1489" s="159"/>
      <c r="G1489" s="160"/>
      <c r="H1489" s="161"/>
      <c r="I1489" s="162"/>
      <c r="J1489" s="162"/>
      <c r="K1489" s="139"/>
      <c r="L1489" s="27"/>
      <c r="M1489" s="140"/>
      <c r="N1489" s="141"/>
      <c r="O1489" s="142"/>
      <c r="P1489" s="142"/>
      <c r="Q1489" s="142"/>
      <c r="R1489" s="142"/>
      <c r="S1489" s="142"/>
      <c r="T1489" s="143"/>
      <c r="U1489" s="26"/>
      <c r="V1489" s="26"/>
      <c r="W1489" s="26"/>
      <c r="X1489" s="26"/>
      <c r="Y1489" s="26"/>
      <c r="Z1489" s="26"/>
      <c r="AA1489" s="26"/>
      <c r="AB1489" s="26"/>
      <c r="AC1489" s="26"/>
      <c r="AD1489" s="26"/>
      <c r="AE1489" s="26"/>
      <c r="AR1489" s="144"/>
      <c r="AT1489" s="144"/>
      <c r="AU1489" s="144"/>
      <c r="AY1489" s="14"/>
      <c r="BE1489" s="145"/>
      <c r="BF1489" s="145"/>
      <c r="BG1489" s="145"/>
      <c r="BH1489" s="145"/>
      <c r="BI1489" s="145"/>
      <c r="BJ1489" s="14"/>
      <c r="BK1489" s="145"/>
      <c r="BL1489" s="14"/>
      <c r="BM1489" s="144"/>
    </row>
    <row r="1490" spans="1:65" s="2" customFormat="1" ht="16.5" hidden="1" customHeight="1">
      <c r="A1490" s="26"/>
      <c r="B1490" s="156"/>
      <c r="C1490" s="163"/>
      <c r="D1490" s="163"/>
      <c r="E1490" s="164"/>
      <c r="F1490" s="165"/>
      <c r="G1490" s="166"/>
      <c r="H1490" s="167"/>
      <c r="I1490" s="168"/>
      <c r="J1490" s="168"/>
      <c r="K1490" s="146"/>
      <c r="L1490" s="147"/>
      <c r="M1490" s="148"/>
      <c r="N1490" s="149"/>
      <c r="O1490" s="142"/>
      <c r="P1490" s="142"/>
      <c r="Q1490" s="142"/>
      <c r="R1490" s="142"/>
      <c r="S1490" s="142"/>
      <c r="T1490" s="143"/>
      <c r="U1490" s="26"/>
      <c r="V1490" s="26"/>
      <c r="W1490" s="26"/>
      <c r="X1490" s="26"/>
      <c r="Y1490" s="26"/>
      <c r="Z1490" s="26"/>
      <c r="AA1490" s="26"/>
      <c r="AB1490" s="26"/>
      <c r="AC1490" s="26"/>
      <c r="AD1490" s="26"/>
      <c r="AE1490" s="26"/>
      <c r="AR1490" s="144"/>
      <c r="AT1490" s="144"/>
      <c r="AU1490" s="144"/>
      <c r="AY1490" s="14"/>
      <c r="BE1490" s="145"/>
      <c r="BF1490" s="145"/>
      <c r="BG1490" s="145"/>
      <c r="BH1490" s="145"/>
      <c r="BI1490" s="145"/>
      <c r="BJ1490" s="14"/>
      <c r="BK1490" s="145"/>
      <c r="BL1490" s="14"/>
      <c r="BM1490" s="144"/>
    </row>
    <row r="1491" spans="1:65" s="2" customFormat="1" ht="24.25" hidden="1" customHeight="1">
      <c r="A1491" s="26"/>
      <c r="B1491" s="156"/>
      <c r="C1491" s="157"/>
      <c r="D1491" s="157"/>
      <c r="E1491" s="158"/>
      <c r="F1491" s="159"/>
      <c r="G1491" s="160"/>
      <c r="H1491" s="161"/>
      <c r="I1491" s="162"/>
      <c r="J1491" s="162"/>
      <c r="K1491" s="139"/>
      <c r="L1491" s="27"/>
      <c r="M1491" s="140"/>
      <c r="N1491" s="141"/>
      <c r="O1491" s="142"/>
      <c r="P1491" s="142"/>
      <c r="Q1491" s="142"/>
      <c r="R1491" s="142"/>
      <c r="S1491" s="142"/>
      <c r="T1491" s="143"/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  <c r="AE1491" s="26"/>
      <c r="AR1491" s="144"/>
      <c r="AT1491" s="144"/>
      <c r="AU1491" s="144"/>
      <c r="AY1491" s="14"/>
      <c r="BE1491" s="145"/>
      <c r="BF1491" s="145"/>
      <c r="BG1491" s="145"/>
      <c r="BH1491" s="145"/>
      <c r="BI1491" s="145"/>
      <c r="BJ1491" s="14"/>
      <c r="BK1491" s="145"/>
      <c r="BL1491" s="14"/>
      <c r="BM1491" s="144"/>
    </row>
    <row r="1492" spans="1:65" s="2" customFormat="1" ht="24.25" hidden="1" customHeight="1">
      <c r="A1492" s="26"/>
      <c r="B1492" s="156"/>
      <c r="C1492" s="157"/>
      <c r="D1492" s="157"/>
      <c r="E1492" s="158"/>
      <c r="F1492" s="159"/>
      <c r="G1492" s="160"/>
      <c r="H1492" s="161"/>
      <c r="I1492" s="162"/>
      <c r="J1492" s="162"/>
      <c r="K1492" s="139"/>
      <c r="L1492" s="27"/>
      <c r="M1492" s="140"/>
      <c r="N1492" s="141"/>
      <c r="O1492" s="142"/>
      <c r="P1492" s="142"/>
      <c r="Q1492" s="142"/>
      <c r="R1492" s="142"/>
      <c r="S1492" s="142"/>
      <c r="T1492" s="143"/>
      <c r="U1492" s="26"/>
      <c r="V1492" s="26"/>
      <c r="W1492" s="26"/>
      <c r="X1492" s="26"/>
      <c r="Y1492" s="26"/>
      <c r="Z1492" s="26"/>
      <c r="AA1492" s="26"/>
      <c r="AB1492" s="26"/>
      <c r="AC1492" s="26"/>
      <c r="AD1492" s="26"/>
      <c r="AE1492" s="26"/>
      <c r="AR1492" s="144"/>
      <c r="AT1492" s="144"/>
      <c r="AU1492" s="144"/>
      <c r="AY1492" s="14"/>
      <c r="BE1492" s="145"/>
      <c r="BF1492" s="145"/>
      <c r="BG1492" s="145"/>
      <c r="BH1492" s="145"/>
      <c r="BI1492" s="145"/>
      <c r="BJ1492" s="14"/>
      <c r="BK1492" s="145"/>
      <c r="BL1492" s="14"/>
      <c r="BM1492" s="144"/>
    </row>
    <row r="1493" spans="1:65" s="12" customFormat="1" ht="23" hidden="1" customHeight="1">
      <c r="B1493" s="169"/>
      <c r="C1493" s="170"/>
      <c r="D1493" s="171"/>
      <c r="E1493" s="172"/>
      <c r="F1493" s="172"/>
      <c r="G1493" s="170"/>
      <c r="H1493" s="170"/>
      <c r="I1493" s="170"/>
      <c r="J1493" s="173"/>
      <c r="L1493" s="127"/>
      <c r="M1493" s="131"/>
      <c r="N1493" s="132"/>
      <c r="O1493" s="132"/>
      <c r="P1493" s="133"/>
      <c r="Q1493" s="132"/>
      <c r="R1493" s="133"/>
      <c r="S1493" s="132"/>
      <c r="T1493" s="134"/>
      <c r="AR1493" s="128"/>
      <c r="AT1493" s="135"/>
      <c r="AU1493" s="135"/>
      <c r="AY1493" s="128"/>
      <c r="BK1493" s="136"/>
    </row>
    <row r="1494" spans="1:65" s="2" customFormat="1" ht="33" hidden="1" customHeight="1">
      <c r="A1494" s="26"/>
      <c r="B1494" s="156"/>
      <c r="C1494" s="157"/>
      <c r="D1494" s="157"/>
      <c r="E1494" s="158"/>
      <c r="F1494" s="159"/>
      <c r="G1494" s="160"/>
      <c r="H1494" s="161"/>
      <c r="I1494" s="162"/>
      <c r="J1494" s="162"/>
      <c r="K1494" s="139"/>
      <c r="L1494" s="27"/>
      <c r="M1494" s="140"/>
      <c r="N1494" s="141"/>
      <c r="O1494" s="142"/>
      <c r="P1494" s="142"/>
      <c r="Q1494" s="142"/>
      <c r="R1494" s="142"/>
      <c r="S1494" s="142"/>
      <c r="T1494" s="143"/>
      <c r="U1494" s="26"/>
      <c r="V1494" s="26"/>
      <c r="W1494" s="26"/>
      <c r="X1494" s="26"/>
      <c r="Y1494" s="26"/>
      <c r="Z1494" s="26"/>
      <c r="AA1494" s="26"/>
      <c r="AB1494" s="26"/>
      <c r="AC1494" s="26"/>
      <c r="AD1494" s="26"/>
      <c r="AE1494" s="26"/>
      <c r="AR1494" s="144"/>
      <c r="AT1494" s="144"/>
      <c r="AU1494" s="144"/>
      <c r="AY1494" s="14"/>
      <c r="BE1494" s="145"/>
      <c r="BF1494" s="145"/>
      <c r="BG1494" s="145"/>
      <c r="BH1494" s="145"/>
      <c r="BI1494" s="145"/>
      <c r="BJ1494" s="14"/>
      <c r="BK1494" s="145"/>
      <c r="BL1494" s="14"/>
      <c r="BM1494" s="144"/>
    </row>
    <row r="1495" spans="1:65" s="12" customFormat="1" ht="26" hidden="1" customHeight="1">
      <c r="B1495" s="169"/>
      <c r="C1495" s="170"/>
      <c r="D1495" s="171"/>
      <c r="E1495" s="174"/>
      <c r="F1495" s="174"/>
      <c r="G1495" s="170"/>
      <c r="H1495" s="170"/>
      <c r="I1495" s="170"/>
      <c r="J1495" s="175"/>
      <c r="L1495" s="127"/>
      <c r="M1495" s="131"/>
      <c r="N1495" s="132"/>
      <c r="O1495" s="132"/>
      <c r="P1495" s="133"/>
      <c r="Q1495" s="132"/>
      <c r="R1495" s="133"/>
      <c r="S1495" s="132"/>
      <c r="T1495" s="134"/>
      <c r="AR1495" s="128"/>
      <c r="AT1495" s="135"/>
      <c r="AU1495" s="135"/>
      <c r="AY1495" s="128"/>
      <c r="BK1495" s="136"/>
    </row>
    <row r="1496" spans="1:65" s="12" customFormat="1" ht="23" hidden="1" customHeight="1">
      <c r="B1496" s="169"/>
      <c r="C1496" s="170"/>
      <c r="D1496" s="171"/>
      <c r="E1496" s="172"/>
      <c r="F1496" s="172"/>
      <c r="G1496" s="170"/>
      <c r="H1496" s="170"/>
      <c r="I1496" s="170"/>
      <c r="J1496" s="173"/>
      <c r="L1496" s="127"/>
      <c r="M1496" s="131"/>
      <c r="N1496" s="132"/>
      <c r="O1496" s="132"/>
      <c r="P1496" s="133"/>
      <c r="Q1496" s="132"/>
      <c r="R1496" s="133"/>
      <c r="S1496" s="132"/>
      <c r="T1496" s="134"/>
      <c r="AR1496" s="128"/>
      <c r="AT1496" s="135"/>
      <c r="AU1496" s="135"/>
      <c r="AY1496" s="128"/>
      <c r="BK1496" s="136"/>
    </row>
    <row r="1497" spans="1:65" s="12" customFormat="1" ht="23" hidden="1" customHeight="1">
      <c r="B1497" s="169"/>
      <c r="C1497" s="170"/>
      <c r="D1497" s="171"/>
      <c r="E1497" s="172"/>
      <c r="F1497" s="172"/>
      <c r="G1497" s="170"/>
      <c r="H1497" s="170"/>
      <c r="I1497" s="170"/>
      <c r="J1497" s="173"/>
      <c r="L1497" s="127"/>
      <c r="M1497" s="131"/>
      <c r="N1497" s="132"/>
      <c r="O1497" s="132"/>
      <c r="P1497" s="133"/>
      <c r="Q1497" s="132"/>
      <c r="R1497" s="133"/>
      <c r="S1497" s="132"/>
      <c r="T1497" s="134"/>
      <c r="AR1497" s="128"/>
      <c r="AT1497" s="135"/>
      <c r="AU1497" s="135"/>
      <c r="AY1497" s="128"/>
      <c r="BK1497" s="136"/>
    </row>
    <row r="1498" spans="1:65" s="2" customFormat="1" ht="24.25" hidden="1" customHeight="1">
      <c r="A1498" s="26"/>
      <c r="B1498" s="156"/>
      <c r="C1498" s="157"/>
      <c r="D1498" s="157"/>
      <c r="E1498" s="158"/>
      <c r="F1498" s="159"/>
      <c r="G1498" s="160"/>
      <c r="H1498" s="161"/>
      <c r="I1498" s="162"/>
      <c r="J1498" s="162"/>
      <c r="K1498" s="139"/>
      <c r="L1498" s="27"/>
      <c r="M1498" s="140"/>
      <c r="N1498" s="141"/>
      <c r="O1498" s="142"/>
      <c r="P1498" s="142"/>
      <c r="Q1498" s="142"/>
      <c r="R1498" s="142"/>
      <c r="S1498" s="142"/>
      <c r="T1498" s="143"/>
      <c r="U1498" s="26"/>
      <c r="V1498" s="26"/>
      <c r="W1498" s="26"/>
      <c r="X1498" s="26"/>
      <c r="Y1498" s="26"/>
      <c r="Z1498" s="26"/>
      <c r="AA1498" s="26"/>
      <c r="AB1498" s="26"/>
      <c r="AC1498" s="26"/>
      <c r="AD1498" s="26"/>
      <c r="AE1498" s="26"/>
      <c r="AR1498" s="144"/>
      <c r="AT1498" s="144"/>
      <c r="AU1498" s="144"/>
      <c r="AY1498" s="14"/>
      <c r="BE1498" s="145"/>
      <c r="BF1498" s="145"/>
      <c r="BG1498" s="145"/>
      <c r="BH1498" s="145"/>
      <c r="BI1498" s="145"/>
      <c r="BJ1498" s="14"/>
      <c r="BK1498" s="145"/>
      <c r="BL1498" s="14"/>
      <c r="BM1498" s="144"/>
    </row>
    <row r="1499" spans="1:65" s="2" customFormat="1" ht="21.75" hidden="1" customHeight="1">
      <c r="A1499" s="26"/>
      <c r="B1499" s="156"/>
      <c r="C1499" s="157"/>
      <c r="D1499" s="157"/>
      <c r="E1499" s="158"/>
      <c r="F1499" s="159"/>
      <c r="G1499" s="160"/>
      <c r="H1499" s="161"/>
      <c r="I1499" s="162"/>
      <c r="J1499" s="162"/>
      <c r="K1499" s="139"/>
      <c r="L1499" s="27"/>
      <c r="M1499" s="140"/>
      <c r="N1499" s="141"/>
      <c r="O1499" s="142"/>
      <c r="P1499" s="142"/>
      <c r="Q1499" s="142"/>
      <c r="R1499" s="142"/>
      <c r="S1499" s="142"/>
      <c r="T1499" s="143"/>
      <c r="U1499" s="26"/>
      <c r="V1499" s="26"/>
      <c r="W1499" s="26"/>
      <c r="X1499" s="26"/>
      <c r="Y1499" s="26"/>
      <c r="Z1499" s="26"/>
      <c r="AA1499" s="26"/>
      <c r="AB1499" s="26"/>
      <c r="AC1499" s="26"/>
      <c r="AD1499" s="26"/>
      <c r="AE1499" s="26"/>
      <c r="AR1499" s="144"/>
      <c r="AT1499" s="144"/>
      <c r="AU1499" s="144"/>
      <c r="AY1499" s="14"/>
      <c r="BE1499" s="145"/>
      <c r="BF1499" s="145"/>
      <c r="BG1499" s="145"/>
      <c r="BH1499" s="145"/>
      <c r="BI1499" s="145"/>
      <c r="BJ1499" s="14"/>
      <c r="BK1499" s="145"/>
      <c r="BL1499" s="14"/>
      <c r="BM1499" s="144"/>
    </row>
    <row r="1500" spans="1:65" s="2" customFormat="1" ht="16.5" hidden="1" customHeight="1">
      <c r="A1500" s="26"/>
      <c r="B1500" s="156"/>
      <c r="C1500" s="157"/>
      <c r="D1500" s="157"/>
      <c r="E1500" s="158"/>
      <c r="F1500" s="159"/>
      <c r="G1500" s="160"/>
      <c r="H1500" s="161"/>
      <c r="I1500" s="162"/>
      <c r="J1500" s="162"/>
      <c r="K1500" s="139"/>
      <c r="L1500" s="27"/>
      <c r="M1500" s="140"/>
      <c r="N1500" s="141"/>
      <c r="O1500" s="142"/>
      <c r="P1500" s="142"/>
      <c r="Q1500" s="142"/>
      <c r="R1500" s="142"/>
      <c r="S1500" s="142"/>
      <c r="T1500" s="143"/>
      <c r="U1500" s="26"/>
      <c r="V1500" s="26"/>
      <c r="W1500" s="26"/>
      <c r="X1500" s="26"/>
      <c r="Y1500" s="26"/>
      <c r="Z1500" s="26"/>
      <c r="AA1500" s="26"/>
      <c r="AB1500" s="26"/>
      <c r="AC1500" s="26"/>
      <c r="AD1500" s="26"/>
      <c r="AE1500" s="26"/>
      <c r="AR1500" s="144"/>
      <c r="AT1500" s="144"/>
      <c r="AU1500" s="144"/>
      <c r="AY1500" s="14"/>
      <c r="BE1500" s="145"/>
      <c r="BF1500" s="145"/>
      <c r="BG1500" s="145"/>
      <c r="BH1500" s="145"/>
      <c r="BI1500" s="145"/>
      <c r="BJ1500" s="14"/>
      <c r="BK1500" s="145"/>
      <c r="BL1500" s="14"/>
      <c r="BM1500" s="144"/>
    </row>
    <row r="1501" spans="1:65" s="2" customFormat="1" ht="38" hidden="1" customHeight="1">
      <c r="A1501" s="26"/>
      <c r="B1501" s="156"/>
      <c r="C1501" s="157"/>
      <c r="D1501" s="157"/>
      <c r="E1501" s="158"/>
      <c r="F1501" s="159"/>
      <c r="G1501" s="160"/>
      <c r="H1501" s="161"/>
      <c r="I1501" s="162"/>
      <c r="J1501" s="162"/>
      <c r="K1501" s="139"/>
      <c r="L1501" s="27"/>
      <c r="M1501" s="140"/>
      <c r="N1501" s="141"/>
      <c r="O1501" s="142"/>
      <c r="P1501" s="142"/>
      <c r="Q1501" s="142"/>
      <c r="R1501" s="142"/>
      <c r="S1501" s="142"/>
      <c r="T1501" s="143"/>
      <c r="U1501" s="26"/>
      <c r="V1501" s="26"/>
      <c r="W1501" s="26"/>
      <c r="X1501" s="26"/>
      <c r="Y1501" s="26"/>
      <c r="Z1501" s="26"/>
      <c r="AA1501" s="26"/>
      <c r="AB1501" s="26"/>
      <c r="AC1501" s="26"/>
      <c r="AD1501" s="26"/>
      <c r="AE1501" s="26"/>
      <c r="AR1501" s="144"/>
      <c r="AT1501" s="144"/>
      <c r="AU1501" s="144"/>
      <c r="AY1501" s="14"/>
      <c r="BE1501" s="145"/>
      <c r="BF1501" s="145"/>
      <c r="BG1501" s="145"/>
      <c r="BH1501" s="145"/>
      <c r="BI1501" s="145"/>
      <c r="BJ1501" s="14"/>
      <c r="BK1501" s="145"/>
      <c r="BL1501" s="14"/>
      <c r="BM1501" s="144"/>
    </row>
    <row r="1502" spans="1:65" s="2" customFormat="1" ht="44.25" hidden="1" customHeight="1">
      <c r="A1502" s="26"/>
      <c r="B1502" s="156"/>
      <c r="C1502" s="157"/>
      <c r="D1502" s="157"/>
      <c r="E1502" s="158"/>
      <c r="F1502" s="159"/>
      <c r="G1502" s="160"/>
      <c r="H1502" s="161"/>
      <c r="I1502" s="162"/>
      <c r="J1502" s="162"/>
      <c r="K1502" s="139"/>
      <c r="L1502" s="27"/>
      <c r="M1502" s="140"/>
      <c r="N1502" s="141"/>
      <c r="O1502" s="142"/>
      <c r="P1502" s="142"/>
      <c r="Q1502" s="142"/>
      <c r="R1502" s="142"/>
      <c r="S1502" s="142"/>
      <c r="T1502" s="143"/>
      <c r="U1502" s="26"/>
      <c r="V1502" s="26"/>
      <c r="W1502" s="26"/>
      <c r="X1502" s="26"/>
      <c r="Y1502" s="26"/>
      <c r="Z1502" s="26"/>
      <c r="AA1502" s="26"/>
      <c r="AB1502" s="26"/>
      <c r="AC1502" s="26"/>
      <c r="AD1502" s="26"/>
      <c r="AE1502" s="26"/>
      <c r="AR1502" s="144"/>
      <c r="AT1502" s="144"/>
      <c r="AU1502" s="144"/>
      <c r="AY1502" s="14"/>
      <c r="BE1502" s="145"/>
      <c r="BF1502" s="145"/>
      <c r="BG1502" s="145"/>
      <c r="BH1502" s="145"/>
      <c r="BI1502" s="145"/>
      <c r="BJ1502" s="14"/>
      <c r="BK1502" s="145"/>
      <c r="BL1502" s="14"/>
      <c r="BM1502" s="144"/>
    </row>
    <row r="1503" spans="1:65" s="2" customFormat="1" ht="24.25" hidden="1" customHeight="1">
      <c r="A1503" s="26"/>
      <c r="B1503" s="156"/>
      <c r="C1503" s="157"/>
      <c r="D1503" s="157"/>
      <c r="E1503" s="158"/>
      <c r="F1503" s="159"/>
      <c r="G1503" s="160"/>
      <c r="H1503" s="161"/>
      <c r="I1503" s="162"/>
      <c r="J1503" s="162"/>
      <c r="K1503" s="139"/>
      <c r="L1503" s="27"/>
      <c r="M1503" s="140"/>
      <c r="N1503" s="141"/>
      <c r="O1503" s="142"/>
      <c r="P1503" s="142"/>
      <c r="Q1503" s="142"/>
      <c r="R1503" s="142"/>
      <c r="S1503" s="142"/>
      <c r="T1503" s="143"/>
      <c r="U1503" s="26"/>
      <c r="V1503" s="26"/>
      <c r="W1503" s="26"/>
      <c r="X1503" s="26"/>
      <c r="Y1503" s="26"/>
      <c r="Z1503" s="26"/>
      <c r="AA1503" s="26"/>
      <c r="AB1503" s="26"/>
      <c r="AC1503" s="26"/>
      <c r="AD1503" s="26"/>
      <c r="AE1503" s="26"/>
      <c r="AR1503" s="144"/>
      <c r="AT1503" s="144"/>
      <c r="AU1503" s="144"/>
      <c r="AY1503" s="14"/>
      <c r="BE1503" s="145"/>
      <c r="BF1503" s="145"/>
      <c r="BG1503" s="145"/>
      <c r="BH1503" s="145"/>
      <c r="BI1503" s="145"/>
      <c r="BJ1503" s="14"/>
      <c r="BK1503" s="145"/>
      <c r="BL1503" s="14"/>
      <c r="BM1503" s="144"/>
    </row>
    <row r="1504" spans="1:65" s="12" customFormat="1" ht="23" hidden="1" customHeight="1">
      <c r="B1504" s="169"/>
      <c r="C1504" s="170"/>
      <c r="D1504" s="171"/>
      <c r="E1504" s="172"/>
      <c r="F1504" s="172"/>
      <c r="G1504" s="170"/>
      <c r="H1504" s="170"/>
      <c r="I1504" s="170"/>
      <c r="J1504" s="173"/>
      <c r="L1504" s="127"/>
      <c r="M1504" s="131"/>
      <c r="N1504" s="132"/>
      <c r="O1504" s="132"/>
      <c r="P1504" s="133"/>
      <c r="Q1504" s="132"/>
      <c r="R1504" s="133"/>
      <c r="S1504" s="132"/>
      <c r="T1504" s="134"/>
      <c r="AR1504" s="128"/>
      <c r="AT1504" s="135"/>
      <c r="AU1504" s="135"/>
      <c r="AY1504" s="128"/>
      <c r="BK1504" s="136"/>
    </row>
    <row r="1505" spans="1:65" s="2" customFormat="1" ht="16.5" hidden="1" customHeight="1">
      <c r="A1505" s="26"/>
      <c r="B1505" s="156"/>
      <c r="C1505" s="157"/>
      <c r="D1505" s="157"/>
      <c r="E1505" s="158"/>
      <c r="F1505" s="159"/>
      <c r="G1505" s="160"/>
      <c r="H1505" s="161"/>
      <c r="I1505" s="162"/>
      <c r="J1505" s="162"/>
      <c r="K1505" s="139"/>
      <c r="L1505" s="27"/>
      <c r="M1505" s="140"/>
      <c r="N1505" s="141"/>
      <c r="O1505" s="142"/>
      <c r="P1505" s="142"/>
      <c r="Q1505" s="142"/>
      <c r="R1505" s="142"/>
      <c r="S1505" s="142"/>
      <c r="T1505" s="143"/>
      <c r="U1505" s="26"/>
      <c r="V1505" s="26"/>
      <c r="W1505" s="26"/>
      <c r="X1505" s="26"/>
      <c r="Y1505" s="26"/>
      <c r="Z1505" s="26"/>
      <c r="AA1505" s="26"/>
      <c r="AB1505" s="26"/>
      <c r="AC1505" s="26"/>
      <c r="AD1505" s="26"/>
      <c r="AE1505" s="26"/>
      <c r="AR1505" s="144"/>
      <c r="AT1505" s="144"/>
      <c r="AU1505" s="144"/>
      <c r="AY1505" s="14"/>
      <c r="BE1505" s="145"/>
      <c r="BF1505" s="145"/>
      <c r="BG1505" s="145"/>
      <c r="BH1505" s="145"/>
      <c r="BI1505" s="145"/>
      <c r="BJ1505" s="14"/>
      <c r="BK1505" s="145"/>
      <c r="BL1505" s="14"/>
      <c r="BM1505" s="144"/>
    </row>
    <row r="1506" spans="1:65" s="2" customFormat="1" ht="24.25" hidden="1" customHeight="1">
      <c r="A1506" s="26"/>
      <c r="B1506" s="156"/>
      <c r="C1506" s="157"/>
      <c r="D1506" s="157"/>
      <c r="E1506" s="158"/>
      <c r="F1506" s="159"/>
      <c r="G1506" s="160"/>
      <c r="H1506" s="161"/>
      <c r="I1506" s="162"/>
      <c r="J1506" s="162"/>
      <c r="K1506" s="139"/>
      <c r="L1506" s="27"/>
      <c r="M1506" s="140"/>
      <c r="N1506" s="141"/>
      <c r="O1506" s="142"/>
      <c r="P1506" s="142"/>
      <c r="Q1506" s="142"/>
      <c r="R1506" s="142"/>
      <c r="S1506" s="142"/>
      <c r="T1506" s="143"/>
      <c r="U1506" s="26"/>
      <c r="V1506" s="26"/>
      <c r="W1506" s="26"/>
      <c r="X1506" s="26"/>
      <c r="Y1506" s="26"/>
      <c r="Z1506" s="26"/>
      <c r="AA1506" s="26"/>
      <c r="AB1506" s="26"/>
      <c r="AC1506" s="26"/>
      <c r="AD1506" s="26"/>
      <c r="AE1506" s="26"/>
      <c r="AR1506" s="144"/>
      <c r="AT1506" s="144"/>
      <c r="AU1506" s="144"/>
      <c r="AY1506" s="14"/>
      <c r="BE1506" s="145"/>
      <c r="BF1506" s="145"/>
      <c r="BG1506" s="145"/>
      <c r="BH1506" s="145"/>
      <c r="BI1506" s="145"/>
      <c r="BJ1506" s="14"/>
      <c r="BK1506" s="145"/>
      <c r="BL1506" s="14"/>
      <c r="BM1506" s="144"/>
    </row>
    <row r="1507" spans="1:65" s="2" customFormat="1" ht="16.5" hidden="1" customHeight="1">
      <c r="A1507" s="26"/>
      <c r="B1507" s="156"/>
      <c r="C1507" s="157"/>
      <c r="D1507" s="157"/>
      <c r="E1507" s="158"/>
      <c r="F1507" s="159"/>
      <c r="G1507" s="160"/>
      <c r="H1507" s="161"/>
      <c r="I1507" s="162"/>
      <c r="J1507" s="162"/>
      <c r="K1507" s="139"/>
      <c r="L1507" s="27"/>
      <c r="M1507" s="140"/>
      <c r="N1507" s="141"/>
      <c r="O1507" s="142"/>
      <c r="P1507" s="142"/>
      <c r="Q1507" s="142"/>
      <c r="R1507" s="142"/>
      <c r="S1507" s="142"/>
      <c r="T1507" s="143"/>
      <c r="U1507" s="26"/>
      <c r="V1507" s="26"/>
      <c r="W1507" s="26"/>
      <c r="X1507" s="26"/>
      <c r="Y1507" s="26"/>
      <c r="Z1507" s="26"/>
      <c r="AA1507" s="26"/>
      <c r="AB1507" s="26"/>
      <c r="AC1507" s="26"/>
      <c r="AD1507" s="26"/>
      <c r="AE1507" s="26"/>
      <c r="AR1507" s="144"/>
      <c r="AT1507" s="144"/>
      <c r="AU1507" s="144"/>
      <c r="AY1507" s="14"/>
      <c r="BE1507" s="145"/>
      <c r="BF1507" s="145"/>
      <c r="BG1507" s="145"/>
      <c r="BH1507" s="145"/>
      <c r="BI1507" s="145"/>
      <c r="BJ1507" s="14"/>
      <c r="BK1507" s="145"/>
      <c r="BL1507" s="14"/>
      <c r="BM1507" s="144"/>
    </row>
    <row r="1508" spans="1:65" s="12" customFormat="1" ht="23" hidden="1" customHeight="1">
      <c r="B1508" s="169"/>
      <c r="C1508" s="170"/>
      <c r="D1508" s="171"/>
      <c r="E1508" s="172"/>
      <c r="F1508" s="172"/>
      <c r="G1508" s="170"/>
      <c r="H1508" s="170"/>
      <c r="I1508" s="170"/>
      <c r="J1508" s="173"/>
      <c r="L1508" s="127"/>
      <c r="M1508" s="131"/>
      <c r="N1508" s="132"/>
      <c r="O1508" s="132"/>
      <c r="P1508" s="133"/>
      <c r="Q1508" s="132"/>
      <c r="R1508" s="133"/>
      <c r="S1508" s="132"/>
      <c r="T1508" s="134"/>
      <c r="AR1508" s="128"/>
      <c r="AT1508" s="135"/>
      <c r="AU1508" s="135"/>
      <c r="AY1508" s="128"/>
      <c r="BK1508" s="136"/>
    </row>
    <row r="1509" spans="1:65" s="2" customFormat="1" ht="24.25" hidden="1" customHeight="1">
      <c r="A1509" s="26"/>
      <c r="B1509" s="156"/>
      <c r="C1509" s="157"/>
      <c r="D1509" s="157"/>
      <c r="E1509" s="158"/>
      <c r="F1509" s="159"/>
      <c r="G1509" s="160"/>
      <c r="H1509" s="161"/>
      <c r="I1509" s="162"/>
      <c r="J1509" s="162"/>
      <c r="K1509" s="139"/>
      <c r="L1509" s="27"/>
      <c r="M1509" s="140"/>
      <c r="N1509" s="141"/>
      <c r="O1509" s="142"/>
      <c r="P1509" s="142"/>
      <c r="Q1509" s="142"/>
      <c r="R1509" s="142"/>
      <c r="S1509" s="142"/>
      <c r="T1509" s="143"/>
      <c r="U1509" s="26"/>
      <c r="V1509" s="26"/>
      <c r="W1509" s="26"/>
      <c r="X1509" s="26"/>
      <c r="Y1509" s="26"/>
      <c r="Z1509" s="26"/>
      <c r="AA1509" s="26"/>
      <c r="AB1509" s="26"/>
      <c r="AC1509" s="26"/>
      <c r="AD1509" s="26"/>
      <c r="AE1509" s="26"/>
      <c r="AR1509" s="144"/>
      <c r="AT1509" s="144"/>
      <c r="AU1509" s="144"/>
      <c r="AY1509" s="14"/>
      <c r="BE1509" s="145"/>
      <c r="BF1509" s="145"/>
      <c r="BG1509" s="145"/>
      <c r="BH1509" s="145"/>
      <c r="BI1509" s="145"/>
      <c r="BJ1509" s="14"/>
      <c r="BK1509" s="145"/>
      <c r="BL1509" s="14"/>
      <c r="BM1509" s="144"/>
    </row>
    <row r="1510" spans="1:65" s="2" customFormat="1" ht="16.5" hidden="1" customHeight="1">
      <c r="A1510" s="26"/>
      <c r="B1510" s="156"/>
      <c r="C1510" s="163"/>
      <c r="D1510" s="163"/>
      <c r="E1510" s="164"/>
      <c r="F1510" s="165"/>
      <c r="G1510" s="166"/>
      <c r="H1510" s="167"/>
      <c r="I1510" s="168"/>
      <c r="J1510" s="168"/>
      <c r="K1510" s="146"/>
      <c r="L1510" s="147"/>
      <c r="M1510" s="148"/>
      <c r="N1510" s="149"/>
      <c r="O1510" s="142"/>
      <c r="P1510" s="142"/>
      <c r="Q1510" s="142"/>
      <c r="R1510" s="142"/>
      <c r="S1510" s="142"/>
      <c r="T1510" s="143"/>
      <c r="U1510" s="26"/>
      <c r="V1510" s="26"/>
      <c r="W1510" s="26"/>
      <c r="X1510" s="26"/>
      <c r="Y1510" s="26"/>
      <c r="Z1510" s="26"/>
      <c r="AA1510" s="26"/>
      <c r="AB1510" s="26"/>
      <c r="AC1510" s="26"/>
      <c r="AD1510" s="26"/>
      <c r="AE1510" s="26"/>
      <c r="AR1510" s="144"/>
      <c r="AT1510" s="144"/>
      <c r="AU1510" s="144"/>
      <c r="AY1510" s="14"/>
      <c r="BE1510" s="145"/>
      <c r="BF1510" s="145"/>
      <c r="BG1510" s="145"/>
      <c r="BH1510" s="145"/>
      <c r="BI1510" s="145"/>
      <c r="BJ1510" s="14"/>
      <c r="BK1510" s="145"/>
      <c r="BL1510" s="14"/>
      <c r="BM1510" s="144"/>
    </row>
    <row r="1511" spans="1:65" s="2" customFormat="1" ht="24.25" hidden="1" customHeight="1">
      <c r="A1511" s="26"/>
      <c r="B1511" s="156"/>
      <c r="C1511" s="157"/>
      <c r="D1511" s="157"/>
      <c r="E1511" s="158"/>
      <c r="F1511" s="159"/>
      <c r="G1511" s="160"/>
      <c r="H1511" s="161"/>
      <c r="I1511" s="162"/>
      <c r="J1511" s="162"/>
      <c r="K1511" s="139"/>
      <c r="L1511" s="27"/>
      <c r="M1511" s="140"/>
      <c r="N1511" s="141"/>
      <c r="O1511" s="142"/>
      <c r="P1511" s="142"/>
      <c r="Q1511" s="142"/>
      <c r="R1511" s="142"/>
      <c r="S1511" s="142"/>
      <c r="T1511" s="143"/>
      <c r="U1511" s="26"/>
      <c r="V1511" s="26"/>
      <c r="W1511" s="26"/>
      <c r="X1511" s="26"/>
      <c r="Y1511" s="26"/>
      <c r="Z1511" s="26"/>
      <c r="AA1511" s="26"/>
      <c r="AB1511" s="26"/>
      <c r="AC1511" s="26"/>
      <c r="AD1511" s="26"/>
      <c r="AE1511" s="26"/>
      <c r="AR1511" s="144"/>
      <c r="AT1511" s="144"/>
      <c r="AU1511" s="144"/>
      <c r="AY1511" s="14"/>
      <c r="BE1511" s="145"/>
      <c r="BF1511" s="145"/>
      <c r="BG1511" s="145"/>
      <c r="BH1511" s="145"/>
      <c r="BI1511" s="145"/>
      <c r="BJ1511" s="14"/>
      <c r="BK1511" s="145"/>
      <c r="BL1511" s="14"/>
      <c r="BM1511" s="144"/>
    </row>
    <row r="1512" spans="1:65" s="2" customFormat="1" ht="24.25" hidden="1" customHeight="1">
      <c r="A1512" s="26"/>
      <c r="B1512" s="156"/>
      <c r="C1512" s="163"/>
      <c r="D1512" s="163"/>
      <c r="E1512" s="164"/>
      <c r="F1512" s="165"/>
      <c r="G1512" s="166"/>
      <c r="H1512" s="167"/>
      <c r="I1512" s="168"/>
      <c r="J1512" s="168"/>
      <c r="K1512" s="146"/>
      <c r="L1512" s="147"/>
      <c r="M1512" s="148"/>
      <c r="N1512" s="149"/>
      <c r="O1512" s="142"/>
      <c r="P1512" s="142"/>
      <c r="Q1512" s="142"/>
      <c r="R1512" s="142"/>
      <c r="S1512" s="142"/>
      <c r="T1512" s="143"/>
      <c r="U1512" s="26"/>
      <c r="V1512" s="26"/>
      <c r="W1512" s="26"/>
      <c r="X1512" s="26"/>
      <c r="Y1512" s="26"/>
      <c r="Z1512" s="26"/>
      <c r="AA1512" s="26"/>
      <c r="AB1512" s="26"/>
      <c r="AC1512" s="26"/>
      <c r="AD1512" s="26"/>
      <c r="AE1512" s="26"/>
      <c r="AR1512" s="144"/>
      <c r="AT1512" s="144"/>
      <c r="AU1512" s="144"/>
      <c r="AY1512" s="14"/>
      <c r="BE1512" s="145"/>
      <c r="BF1512" s="145"/>
      <c r="BG1512" s="145"/>
      <c r="BH1512" s="145"/>
      <c r="BI1512" s="145"/>
      <c r="BJ1512" s="14"/>
      <c r="BK1512" s="145"/>
      <c r="BL1512" s="14"/>
      <c r="BM1512" s="144"/>
    </row>
    <row r="1513" spans="1:65" s="12" customFormat="1" ht="23" hidden="1" customHeight="1">
      <c r="B1513" s="169"/>
      <c r="C1513" s="170"/>
      <c r="D1513" s="171"/>
      <c r="E1513" s="172"/>
      <c r="F1513" s="172"/>
      <c r="G1513" s="170"/>
      <c r="H1513" s="170"/>
      <c r="I1513" s="170"/>
      <c r="J1513" s="173"/>
      <c r="L1513" s="127"/>
      <c r="M1513" s="131"/>
      <c r="N1513" s="132"/>
      <c r="O1513" s="132"/>
      <c r="P1513" s="133"/>
      <c r="Q1513" s="132"/>
      <c r="R1513" s="133"/>
      <c r="S1513" s="132"/>
      <c r="T1513" s="134"/>
      <c r="AR1513" s="128"/>
      <c r="AT1513" s="135"/>
      <c r="AU1513" s="135"/>
      <c r="AY1513" s="128"/>
      <c r="BK1513" s="136"/>
    </row>
    <row r="1514" spans="1:65" s="2" customFormat="1" ht="24.25" hidden="1" customHeight="1">
      <c r="A1514" s="26"/>
      <c r="B1514" s="156"/>
      <c r="C1514" s="157"/>
      <c r="D1514" s="157"/>
      <c r="E1514" s="158"/>
      <c r="F1514" s="159"/>
      <c r="G1514" s="160"/>
      <c r="H1514" s="161"/>
      <c r="I1514" s="162"/>
      <c r="J1514" s="162"/>
      <c r="K1514" s="139"/>
      <c r="L1514" s="27"/>
      <c r="M1514" s="140"/>
      <c r="N1514" s="141"/>
      <c r="O1514" s="142"/>
      <c r="P1514" s="142"/>
      <c r="Q1514" s="142"/>
      <c r="R1514" s="142"/>
      <c r="S1514" s="142"/>
      <c r="T1514" s="143"/>
      <c r="U1514" s="26"/>
      <c r="V1514" s="26"/>
      <c r="W1514" s="26"/>
      <c r="X1514" s="26"/>
      <c r="Y1514" s="26"/>
      <c r="Z1514" s="26"/>
      <c r="AA1514" s="26"/>
      <c r="AB1514" s="26"/>
      <c r="AC1514" s="26"/>
      <c r="AD1514" s="26"/>
      <c r="AE1514" s="26"/>
      <c r="AR1514" s="144"/>
      <c r="AT1514" s="144"/>
      <c r="AU1514" s="144"/>
      <c r="AY1514" s="14"/>
      <c r="BE1514" s="145"/>
      <c r="BF1514" s="145"/>
      <c r="BG1514" s="145"/>
      <c r="BH1514" s="145"/>
      <c r="BI1514" s="145"/>
      <c r="BJ1514" s="14"/>
      <c r="BK1514" s="145"/>
      <c r="BL1514" s="14"/>
      <c r="BM1514" s="144"/>
    </row>
    <row r="1515" spans="1:65" s="12" customFormat="1" ht="23" hidden="1" customHeight="1">
      <c r="B1515" s="169"/>
      <c r="C1515" s="170"/>
      <c r="D1515" s="171"/>
      <c r="E1515" s="172"/>
      <c r="F1515" s="172"/>
      <c r="G1515" s="170"/>
      <c r="H1515" s="170"/>
      <c r="I1515" s="170"/>
      <c r="J1515" s="173"/>
      <c r="L1515" s="127"/>
      <c r="M1515" s="131"/>
      <c r="N1515" s="132"/>
      <c r="O1515" s="132"/>
      <c r="P1515" s="133"/>
      <c r="Q1515" s="132"/>
      <c r="R1515" s="133"/>
      <c r="S1515" s="132"/>
      <c r="T1515" s="134"/>
      <c r="AR1515" s="128"/>
      <c r="AT1515" s="135"/>
      <c r="AU1515" s="135"/>
      <c r="AY1515" s="128"/>
      <c r="BK1515" s="136"/>
    </row>
    <row r="1516" spans="1:65" s="12" customFormat="1" ht="23" hidden="1" customHeight="1">
      <c r="B1516" s="169"/>
      <c r="C1516" s="170"/>
      <c r="D1516" s="171"/>
      <c r="E1516" s="172"/>
      <c r="F1516" s="172"/>
      <c r="G1516" s="170"/>
      <c r="H1516" s="170"/>
      <c r="I1516" s="170"/>
      <c r="J1516" s="173"/>
      <c r="L1516" s="127"/>
      <c r="M1516" s="131"/>
      <c r="N1516" s="132"/>
      <c r="O1516" s="132"/>
      <c r="P1516" s="133"/>
      <c r="Q1516" s="132"/>
      <c r="R1516" s="133"/>
      <c r="S1516" s="132"/>
      <c r="T1516" s="134"/>
      <c r="AR1516" s="128"/>
      <c r="AT1516" s="135"/>
      <c r="AU1516" s="135"/>
      <c r="AY1516" s="128"/>
      <c r="BK1516" s="136"/>
    </row>
    <row r="1517" spans="1:65" s="2" customFormat="1" ht="24.25" hidden="1" customHeight="1">
      <c r="A1517" s="26"/>
      <c r="B1517" s="156"/>
      <c r="C1517" s="157"/>
      <c r="D1517" s="157"/>
      <c r="E1517" s="158"/>
      <c r="F1517" s="159"/>
      <c r="G1517" s="160"/>
      <c r="H1517" s="161"/>
      <c r="I1517" s="162"/>
      <c r="J1517" s="162"/>
      <c r="K1517" s="139"/>
      <c r="L1517" s="27"/>
      <c r="M1517" s="140"/>
      <c r="N1517" s="141"/>
      <c r="O1517" s="142"/>
      <c r="P1517" s="142"/>
      <c r="Q1517" s="142"/>
      <c r="R1517" s="142"/>
      <c r="S1517" s="142"/>
      <c r="T1517" s="143"/>
      <c r="U1517" s="26"/>
      <c r="V1517" s="26"/>
      <c r="W1517" s="26"/>
      <c r="X1517" s="26"/>
      <c r="Y1517" s="26"/>
      <c r="Z1517" s="26"/>
      <c r="AA1517" s="26"/>
      <c r="AB1517" s="26"/>
      <c r="AC1517" s="26"/>
      <c r="AD1517" s="26"/>
      <c r="AE1517" s="26"/>
      <c r="AR1517" s="144"/>
      <c r="AT1517" s="144"/>
      <c r="AU1517" s="144"/>
      <c r="AY1517" s="14"/>
      <c r="BE1517" s="145"/>
      <c r="BF1517" s="145"/>
      <c r="BG1517" s="145"/>
      <c r="BH1517" s="145"/>
      <c r="BI1517" s="145"/>
      <c r="BJ1517" s="14"/>
      <c r="BK1517" s="145"/>
      <c r="BL1517" s="14"/>
      <c r="BM1517" s="144"/>
    </row>
    <row r="1518" spans="1:65" s="2" customFormat="1" ht="33" hidden="1" customHeight="1">
      <c r="A1518" s="26"/>
      <c r="B1518" s="156"/>
      <c r="C1518" s="163"/>
      <c r="D1518" s="163"/>
      <c r="E1518" s="164"/>
      <c r="F1518" s="165"/>
      <c r="G1518" s="166"/>
      <c r="H1518" s="167"/>
      <c r="I1518" s="168"/>
      <c r="J1518" s="168"/>
      <c r="K1518" s="146"/>
      <c r="L1518" s="147"/>
      <c r="M1518" s="148"/>
      <c r="N1518" s="149"/>
      <c r="O1518" s="142"/>
      <c r="P1518" s="142"/>
      <c r="Q1518" s="142"/>
      <c r="R1518" s="142"/>
      <c r="S1518" s="142"/>
      <c r="T1518" s="143"/>
      <c r="U1518" s="26"/>
      <c r="V1518" s="26"/>
      <c r="W1518" s="26"/>
      <c r="X1518" s="26"/>
      <c r="Y1518" s="26"/>
      <c r="Z1518" s="26"/>
      <c r="AA1518" s="26"/>
      <c r="AB1518" s="26"/>
      <c r="AC1518" s="26"/>
      <c r="AD1518" s="26"/>
      <c r="AE1518" s="26"/>
      <c r="AR1518" s="144"/>
      <c r="AT1518" s="144"/>
      <c r="AU1518" s="144"/>
      <c r="AY1518" s="14"/>
      <c r="BE1518" s="145"/>
      <c r="BF1518" s="145"/>
      <c r="BG1518" s="145"/>
      <c r="BH1518" s="145"/>
      <c r="BI1518" s="145"/>
      <c r="BJ1518" s="14"/>
      <c r="BK1518" s="145"/>
      <c r="BL1518" s="14"/>
      <c r="BM1518" s="144"/>
    </row>
    <row r="1519" spans="1:65" s="2" customFormat="1" ht="21.75" hidden="1" customHeight="1">
      <c r="A1519" s="26"/>
      <c r="B1519" s="156"/>
      <c r="C1519" s="163"/>
      <c r="D1519" s="163"/>
      <c r="E1519" s="164"/>
      <c r="F1519" s="165"/>
      <c r="G1519" s="166"/>
      <c r="H1519" s="167"/>
      <c r="I1519" s="168"/>
      <c r="J1519" s="168"/>
      <c r="K1519" s="146"/>
      <c r="L1519" s="147"/>
      <c r="M1519" s="148"/>
      <c r="N1519" s="149"/>
      <c r="O1519" s="142"/>
      <c r="P1519" s="142"/>
      <c r="Q1519" s="142"/>
      <c r="R1519" s="142"/>
      <c r="S1519" s="142"/>
      <c r="T1519" s="143"/>
      <c r="U1519" s="26"/>
      <c r="V1519" s="26"/>
      <c r="W1519" s="26"/>
      <c r="X1519" s="26"/>
      <c r="Y1519" s="26"/>
      <c r="Z1519" s="26"/>
      <c r="AA1519" s="26"/>
      <c r="AB1519" s="26"/>
      <c r="AC1519" s="26"/>
      <c r="AD1519" s="26"/>
      <c r="AE1519" s="26"/>
      <c r="AR1519" s="144"/>
      <c r="AT1519" s="144"/>
      <c r="AU1519" s="144"/>
      <c r="AY1519" s="14"/>
      <c r="BE1519" s="145"/>
      <c r="BF1519" s="145"/>
      <c r="BG1519" s="145"/>
      <c r="BH1519" s="145"/>
      <c r="BI1519" s="145"/>
      <c r="BJ1519" s="14"/>
      <c r="BK1519" s="145"/>
      <c r="BL1519" s="14"/>
      <c r="BM1519" s="144"/>
    </row>
    <row r="1520" spans="1:65" s="2" customFormat="1" ht="24.25" hidden="1" customHeight="1">
      <c r="A1520" s="26"/>
      <c r="B1520" s="156"/>
      <c r="C1520" s="163"/>
      <c r="D1520" s="163"/>
      <c r="E1520" s="164"/>
      <c r="F1520" s="165"/>
      <c r="G1520" s="166"/>
      <c r="H1520" s="167"/>
      <c r="I1520" s="168"/>
      <c r="J1520" s="168"/>
      <c r="K1520" s="146"/>
      <c r="L1520" s="147"/>
      <c r="M1520" s="148"/>
      <c r="N1520" s="149"/>
      <c r="O1520" s="142"/>
      <c r="P1520" s="142"/>
      <c r="Q1520" s="142"/>
      <c r="R1520" s="142"/>
      <c r="S1520" s="142"/>
      <c r="T1520" s="143"/>
      <c r="U1520" s="26"/>
      <c r="V1520" s="26"/>
      <c r="W1520" s="26"/>
      <c r="X1520" s="26"/>
      <c r="Y1520" s="26"/>
      <c r="Z1520" s="26"/>
      <c r="AA1520" s="26"/>
      <c r="AB1520" s="26"/>
      <c r="AC1520" s="26"/>
      <c r="AD1520" s="26"/>
      <c r="AE1520" s="26"/>
      <c r="AR1520" s="144"/>
      <c r="AT1520" s="144"/>
      <c r="AU1520" s="144"/>
      <c r="AY1520" s="14"/>
      <c r="BE1520" s="145"/>
      <c r="BF1520" s="145"/>
      <c r="BG1520" s="145"/>
      <c r="BH1520" s="145"/>
      <c r="BI1520" s="145"/>
      <c r="BJ1520" s="14"/>
      <c r="BK1520" s="145"/>
      <c r="BL1520" s="14"/>
      <c r="BM1520" s="144"/>
    </row>
    <row r="1521" spans="1:65" s="2" customFormat="1" ht="38" hidden="1" customHeight="1">
      <c r="A1521" s="26"/>
      <c r="B1521" s="156"/>
      <c r="C1521" s="163"/>
      <c r="D1521" s="163"/>
      <c r="E1521" s="164"/>
      <c r="F1521" s="165"/>
      <c r="G1521" s="166"/>
      <c r="H1521" s="167"/>
      <c r="I1521" s="168"/>
      <c r="J1521" s="168"/>
      <c r="K1521" s="146"/>
      <c r="L1521" s="147"/>
      <c r="M1521" s="148"/>
      <c r="N1521" s="149"/>
      <c r="O1521" s="142"/>
      <c r="P1521" s="142"/>
      <c r="Q1521" s="142"/>
      <c r="R1521" s="142"/>
      <c r="S1521" s="142"/>
      <c r="T1521" s="143"/>
      <c r="U1521" s="26"/>
      <c r="V1521" s="26"/>
      <c r="W1521" s="26"/>
      <c r="X1521" s="26"/>
      <c r="Y1521" s="26"/>
      <c r="Z1521" s="26"/>
      <c r="AA1521" s="26"/>
      <c r="AB1521" s="26"/>
      <c r="AC1521" s="26"/>
      <c r="AD1521" s="26"/>
      <c r="AE1521" s="26"/>
      <c r="AR1521" s="144"/>
      <c r="AT1521" s="144"/>
      <c r="AU1521" s="144"/>
      <c r="AY1521" s="14"/>
      <c r="BE1521" s="145"/>
      <c r="BF1521" s="145"/>
      <c r="BG1521" s="145"/>
      <c r="BH1521" s="145"/>
      <c r="BI1521" s="145"/>
      <c r="BJ1521" s="14"/>
      <c r="BK1521" s="145"/>
      <c r="BL1521" s="14"/>
      <c r="BM1521" s="144"/>
    </row>
    <row r="1522" spans="1:65" s="12" customFormat="1" ht="26" hidden="1" customHeight="1">
      <c r="B1522" s="169"/>
      <c r="C1522" s="170"/>
      <c r="D1522" s="171"/>
      <c r="E1522" s="174"/>
      <c r="F1522" s="174"/>
      <c r="G1522" s="170"/>
      <c r="H1522" s="170"/>
      <c r="I1522" s="170"/>
      <c r="J1522" s="175"/>
      <c r="L1522" s="127"/>
      <c r="M1522" s="131"/>
      <c r="N1522" s="132"/>
      <c r="O1522" s="132"/>
      <c r="P1522" s="133"/>
      <c r="Q1522" s="132"/>
      <c r="R1522" s="133"/>
      <c r="S1522" s="132"/>
      <c r="T1522" s="134"/>
      <c r="AR1522" s="128"/>
      <c r="AT1522" s="135"/>
      <c r="AU1522" s="135"/>
      <c r="AY1522" s="128"/>
      <c r="BK1522" s="136"/>
    </row>
    <row r="1523" spans="1:65" s="12" customFormat="1" ht="23" hidden="1" customHeight="1">
      <c r="B1523" s="169"/>
      <c r="C1523" s="170"/>
      <c r="D1523" s="171"/>
      <c r="E1523" s="172"/>
      <c r="F1523" s="172"/>
      <c r="G1523" s="170"/>
      <c r="H1523" s="170"/>
      <c r="I1523" s="170"/>
      <c r="J1523" s="173"/>
      <c r="L1523" s="127"/>
      <c r="M1523" s="131"/>
      <c r="N1523" s="132"/>
      <c r="O1523" s="132"/>
      <c r="P1523" s="133"/>
      <c r="Q1523" s="132"/>
      <c r="R1523" s="133"/>
      <c r="S1523" s="132"/>
      <c r="T1523" s="134"/>
      <c r="AR1523" s="128"/>
      <c r="AT1523" s="135"/>
      <c r="AU1523" s="135"/>
      <c r="AY1523" s="128"/>
      <c r="BK1523" s="136"/>
    </row>
    <row r="1524" spans="1:65" s="12" customFormat="1" ht="23" hidden="1" customHeight="1">
      <c r="B1524" s="169"/>
      <c r="C1524" s="170"/>
      <c r="D1524" s="171"/>
      <c r="E1524" s="172"/>
      <c r="F1524" s="172"/>
      <c r="G1524" s="170"/>
      <c r="H1524" s="170"/>
      <c r="I1524" s="170"/>
      <c r="J1524" s="173"/>
      <c r="L1524" s="127"/>
      <c r="M1524" s="131"/>
      <c r="N1524" s="132"/>
      <c r="O1524" s="132"/>
      <c r="P1524" s="133"/>
      <c r="Q1524" s="132"/>
      <c r="R1524" s="133"/>
      <c r="S1524" s="132"/>
      <c r="T1524" s="134"/>
      <c r="AR1524" s="128"/>
      <c r="AT1524" s="135"/>
      <c r="AU1524" s="135"/>
      <c r="AY1524" s="128"/>
      <c r="BK1524" s="136"/>
    </row>
    <row r="1525" spans="1:65" s="2" customFormat="1" ht="38" hidden="1" customHeight="1">
      <c r="A1525" s="26"/>
      <c r="B1525" s="156"/>
      <c r="C1525" s="157"/>
      <c r="D1525" s="157"/>
      <c r="E1525" s="158"/>
      <c r="F1525" s="159"/>
      <c r="G1525" s="160"/>
      <c r="H1525" s="161"/>
      <c r="I1525" s="162"/>
      <c r="J1525" s="162"/>
      <c r="K1525" s="139"/>
      <c r="L1525" s="27"/>
      <c r="M1525" s="140"/>
      <c r="N1525" s="141"/>
      <c r="O1525" s="142"/>
      <c r="P1525" s="142"/>
      <c r="Q1525" s="142"/>
      <c r="R1525" s="142"/>
      <c r="S1525" s="142"/>
      <c r="T1525" s="143"/>
      <c r="U1525" s="26"/>
      <c r="V1525" s="26"/>
      <c r="W1525" s="26"/>
      <c r="X1525" s="26"/>
      <c r="Y1525" s="26"/>
      <c r="Z1525" s="26"/>
      <c r="AA1525" s="26"/>
      <c r="AB1525" s="26"/>
      <c r="AC1525" s="26"/>
      <c r="AD1525" s="26"/>
      <c r="AE1525" s="26"/>
      <c r="AR1525" s="144"/>
      <c r="AT1525" s="144"/>
      <c r="AU1525" s="144"/>
      <c r="AY1525" s="14"/>
      <c r="BE1525" s="145"/>
      <c r="BF1525" s="145"/>
      <c r="BG1525" s="145"/>
      <c r="BH1525" s="145"/>
      <c r="BI1525" s="145"/>
      <c r="BJ1525" s="14"/>
      <c r="BK1525" s="145"/>
      <c r="BL1525" s="14"/>
      <c r="BM1525" s="144"/>
    </row>
    <row r="1526" spans="1:65" s="2" customFormat="1" ht="24.25" hidden="1" customHeight="1">
      <c r="A1526" s="26"/>
      <c r="B1526" s="156"/>
      <c r="C1526" s="157"/>
      <c r="D1526" s="157"/>
      <c r="E1526" s="158"/>
      <c r="F1526" s="159"/>
      <c r="G1526" s="160"/>
      <c r="H1526" s="161"/>
      <c r="I1526" s="162"/>
      <c r="J1526" s="162"/>
      <c r="K1526" s="139"/>
      <c r="L1526" s="27"/>
      <c r="M1526" s="140"/>
      <c r="N1526" s="141"/>
      <c r="O1526" s="142"/>
      <c r="P1526" s="142"/>
      <c r="Q1526" s="142"/>
      <c r="R1526" s="142"/>
      <c r="S1526" s="142"/>
      <c r="T1526" s="143"/>
      <c r="U1526" s="26"/>
      <c r="V1526" s="26"/>
      <c r="W1526" s="26"/>
      <c r="X1526" s="26"/>
      <c r="Y1526" s="26"/>
      <c r="Z1526" s="26"/>
      <c r="AA1526" s="26"/>
      <c r="AB1526" s="26"/>
      <c r="AC1526" s="26"/>
      <c r="AD1526" s="26"/>
      <c r="AE1526" s="26"/>
      <c r="AR1526" s="144"/>
      <c r="AT1526" s="144"/>
      <c r="AU1526" s="144"/>
      <c r="AY1526" s="14"/>
      <c r="BE1526" s="145"/>
      <c r="BF1526" s="145"/>
      <c r="BG1526" s="145"/>
      <c r="BH1526" s="145"/>
      <c r="BI1526" s="145"/>
      <c r="BJ1526" s="14"/>
      <c r="BK1526" s="145"/>
      <c r="BL1526" s="14"/>
      <c r="BM1526" s="144"/>
    </row>
    <row r="1527" spans="1:65" s="2" customFormat="1" ht="21.75" hidden="1" customHeight="1">
      <c r="A1527" s="26"/>
      <c r="B1527" s="156"/>
      <c r="C1527" s="157"/>
      <c r="D1527" s="157"/>
      <c r="E1527" s="158"/>
      <c r="F1527" s="159"/>
      <c r="G1527" s="160"/>
      <c r="H1527" s="161"/>
      <c r="I1527" s="162"/>
      <c r="J1527" s="162"/>
      <c r="K1527" s="139"/>
      <c r="L1527" s="27"/>
      <c r="M1527" s="140"/>
      <c r="N1527" s="141"/>
      <c r="O1527" s="142"/>
      <c r="P1527" s="142"/>
      <c r="Q1527" s="142"/>
      <c r="R1527" s="142"/>
      <c r="S1527" s="142"/>
      <c r="T1527" s="143"/>
      <c r="U1527" s="26"/>
      <c r="V1527" s="26"/>
      <c r="W1527" s="26"/>
      <c r="X1527" s="26"/>
      <c r="Y1527" s="26"/>
      <c r="Z1527" s="26"/>
      <c r="AA1527" s="26"/>
      <c r="AB1527" s="26"/>
      <c r="AC1527" s="26"/>
      <c r="AD1527" s="26"/>
      <c r="AE1527" s="26"/>
      <c r="AR1527" s="144"/>
      <c r="AT1527" s="144"/>
      <c r="AU1527" s="144"/>
      <c r="AY1527" s="14"/>
      <c r="BE1527" s="145"/>
      <c r="BF1527" s="145"/>
      <c r="BG1527" s="145"/>
      <c r="BH1527" s="145"/>
      <c r="BI1527" s="145"/>
      <c r="BJ1527" s="14"/>
      <c r="BK1527" s="145"/>
      <c r="BL1527" s="14"/>
      <c r="BM1527" s="144"/>
    </row>
    <row r="1528" spans="1:65" s="2" customFormat="1" ht="16.5" hidden="1" customHeight="1">
      <c r="A1528" s="26"/>
      <c r="B1528" s="156"/>
      <c r="C1528" s="163"/>
      <c r="D1528" s="163"/>
      <c r="E1528" s="164"/>
      <c r="F1528" s="165"/>
      <c r="G1528" s="166"/>
      <c r="H1528" s="167"/>
      <c r="I1528" s="168"/>
      <c r="J1528" s="168"/>
      <c r="K1528" s="146"/>
      <c r="L1528" s="147"/>
      <c r="M1528" s="148"/>
      <c r="N1528" s="149"/>
      <c r="O1528" s="142"/>
      <c r="P1528" s="142"/>
      <c r="Q1528" s="142"/>
      <c r="R1528" s="142"/>
      <c r="S1528" s="142"/>
      <c r="T1528" s="143"/>
      <c r="U1528" s="26"/>
      <c r="V1528" s="26"/>
      <c r="W1528" s="26"/>
      <c r="X1528" s="26"/>
      <c r="Y1528" s="26"/>
      <c r="Z1528" s="26"/>
      <c r="AA1528" s="26"/>
      <c r="AB1528" s="26"/>
      <c r="AC1528" s="26"/>
      <c r="AD1528" s="26"/>
      <c r="AE1528" s="26"/>
      <c r="AR1528" s="144"/>
      <c r="AT1528" s="144"/>
      <c r="AU1528" s="144"/>
      <c r="AY1528" s="14"/>
      <c r="BE1528" s="145"/>
      <c r="BF1528" s="145"/>
      <c r="BG1528" s="145"/>
      <c r="BH1528" s="145"/>
      <c r="BI1528" s="145"/>
      <c r="BJ1528" s="14"/>
      <c r="BK1528" s="145"/>
      <c r="BL1528" s="14"/>
      <c r="BM1528" s="144"/>
    </row>
    <row r="1529" spans="1:65" s="2" customFormat="1" ht="24.25" hidden="1" customHeight="1">
      <c r="A1529" s="26"/>
      <c r="B1529" s="156"/>
      <c r="C1529" s="157"/>
      <c r="D1529" s="157"/>
      <c r="E1529" s="158"/>
      <c r="F1529" s="159"/>
      <c r="G1529" s="160"/>
      <c r="H1529" s="161"/>
      <c r="I1529" s="162"/>
      <c r="J1529" s="162"/>
      <c r="K1529" s="139"/>
      <c r="L1529" s="27"/>
      <c r="M1529" s="140"/>
      <c r="N1529" s="141"/>
      <c r="O1529" s="142"/>
      <c r="P1529" s="142"/>
      <c r="Q1529" s="142"/>
      <c r="R1529" s="142"/>
      <c r="S1529" s="142"/>
      <c r="T1529" s="143"/>
      <c r="U1529" s="26"/>
      <c r="V1529" s="26"/>
      <c r="W1529" s="26"/>
      <c r="X1529" s="26"/>
      <c r="Y1529" s="26"/>
      <c r="Z1529" s="26"/>
      <c r="AA1529" s="26"/>
      <c r="AB1529" s="26"/>
      <c r="AC1529" s="26"/>
      <c r="AD1529" s="26"/>
      <c r="AE1529" s="26"/>
      <c r="AR1529" s="144"/>
      <c r="AT1529" s="144"/>
      <c r="AU1529" s="144"/>
      <c r="AY1529" s="14"/>
      <c r="BE1529" s="145"/>
      <c r="BF1529" s="145"/>
      <c r="BG1529" s="145"/>
      <c r="BH1529" s="145"/>
      <c r="BI1529" s="145"/>
      <c r="BJ1529" s="14"/>
      <c r="BK1529" s="145"/>
      <c r="BL1529" s="14"/>
      <c r="BM1529" s="144"/>
    </row>
    <row r="1530" spans="1:65" s="2" customFormat="1" ht="24.25" hidden="1" customHeight="1">
      <c r="A1530" s="26"/>
      <c r="B1530" s="156"/>
      <c r="C1530" s="157"/>
      <c r="D1530" s="157"/>
      <c r="E1530" s="158"/>
      <c r="F1530" s="159"/>
      <c r="G1530" s="160"/>
      <c r="H1530" s="161"/>
      <c r="I1530" s="162"/>
      <c r="J1530" s="162"/>
      <c r="K1530" s="139"/>
      <c r="L1530" s="27"/>
      <c r="M1530" s="140"/>
      <c r="N1530" s="141"/>
      <c r="O1530" s="142"/>
      <c r="P1530" s="142"/>
      <c r="Q1530" s="142"/>
      <c r="R1530" s="142"/>
      <c r="S1530" s="142"/>
      <c r="T1530" s="143"/>
      <c r="U1530" s="26"/>
      <c r="V1530" s="26"/>
      <c r="W1530" s="26"/>
      <c r="X1530" s="26"/>
      <c r="Y1530" s="26"/>
      <c r="Z1530" s="26"/>
      <c r="AA1530" s="26"/>
      <c r="AB1530" s="26"/>
      <c r="AC1530" s="26"/>
      <c r="AD1530" s="26"/>
      <c r="AE1530" s="26"/>
      <c r="AR1530" s="144"/>
      <c r="AT1530" s="144"/>
      <c r="AU1530" s="144"/>
      <c r="AY1530" s="14"/>
      <c r="BE1530" s="145"/>
      <c r="BF1530" s="145"/>
      <c r="BG1530" s="145"/>
      <c r="BH1530" s="145"/>
      <c r="BI1530" s="145"/>
      <c r="BJ1530" s="14"/>
      <c r="BK1530" s="145"/>
      <c r="BL1530" s="14"/>
      <c r="BM1530" s="144"/>
    </row>
    <row r="1531" spans="1:65" s="12" customFormat="1" ht="26" hidden="1" customHeight="1">
      <c r="B1531" s="169"/>
      <c r="C1531" s="170"/>
      <c r="D1531" s="171"/>
      <c r="E1531" s="174"/>
      <c r="F1531" s="174"/>
      <c r="G1531" s="170"/>
      <c r="H1531" s="170"/>
      <c r="I1531" s="170"/>
      <c r="J1531" s="175"/>
      <c r="L1531" s="127"/>
      <c r="M1531" s="131"/>
      <c r="N1531" s="132"/>
      <c r="O1531" s="132"/>
      <c r="P1531" s="133"/>
      <c r="Q1531" s="132"/>
      <c r="R1531" s="133"/>
      <c r="S1531" s="132"/>
      <c r="T1531" s="134"/>
      <c r="AR1531" s="128"/>
      <c r="AT1531" s="135"/>
      <c r="AU1531" s="135"/>
      <c r="AY1531" s="128"/>
      <c r="BK1531" s="136"/>
    </row>
    <row r="1532" spans="1:65" s="12" customFormat="1" ht="23" hidden="1" customHeight="1">
      <c r="B1532" s="169"/>
      <c r="C1532" s="170"/>
      <c r="D1532" s="171"/>
      <c r="E1532" s="172"/>
      <c r="F1532" s="172"/>
      <c r="G1532" s="170"/>
      <c r="H1532" s="170"/>
      <c r="I1532" s="170"/>
      <c r="J1532" s="173"/>
      <c r="L1532" s="127"/>
      <c r="M1532" s="131"/>
      <c r="N1532" s="132"/>
      <c r="O1532" s="132"/>
      <c r="P1532" s="133"/>
      <c r="Q1532" s="132"/>
      <c r="R1532" s="133"/>
      <c r="S1532" s="132"/>
      <c r="T1532" s="134"/>
      <c r="AR1532" s="128"/>
      <c r="AT1532" s="135"/>
      <c r="AU1532" s="135"/>
      <c r="AY1532" s="128"/>
      <c r="BK1532" s="136"/>
    </row>
    <row r="1533" spans="1:65" s="12" customFormat="1" ht="23" hidden="1" customHeight="1">
      <c r="B1533" s="169"/>
      <c r="C1533" s="170"/>
      <c r="D1533" s="171"/>
      <c r="E1533" s="172"/>
      <c r="F1533" s="172"/>
      <c r="G1533" s="170"/>
      <c r="H1533" s="170"/>
      <c r="I1533" s="170"/>
      <c r="J1533" s="173"/>
      <c r="L1533" s="127"/>
      <c r="M1533" s="131"/>
      <c r="N1533" s="132"/>
      <c r="O1533" s="132"/>
      <c r="P1533" s="133"/>
      <c r="Q1533" s="132"/>
      <c r="R1533" s="133"/>
      <c r="S1533" s="132"/>
      <c r="T1533" s="134"/>
      <c r="AR1533" s="128"/>
      <c r="AT1533" s="135"/>
      <c r="AU1533" s="135"/>
      <c r="AY1533" s="128"/>
      <c r="BK1533" s="136"/>
    </row>
    <row r="1534" spans="1:65" s="2" customFormat="1" ht="38" hidden="1" customHeight="1">
      <c r="A1534" s="26"/>
      <c r="B1534" s="156"/>
      <c r="C1534" s="157"/>
      <c r="D1534" s="157"/>
      <c r="E1534" s="158"/>
      <c r="F1534" s="159"/>
      <c r="G1534" s="160"/>
      <c r="H1534" s="161"/>
      <c r="I1534" s="162"/>
      <c r="J1534" s="162"/>
      <c r="K1534" s="139"/>
      <c r="L1534" s="27"/>
      <c r="M1534" s="140"/>
      <c r="N1534" s="141"/>
      <c r="O1534" s="142"/>
      <c r="P1534" s="142"/>
      <c r="Q1534" s="142"/>
      <c r="R1534" s="142"/>
      <c r="S1534" s="142"/>
      <c r="T1534" s="143"/>
      <c r="U1534" s="26"/>
      <c r="V1534" s="26"/>
      <c r="W1534" s="26"/>
      <c r="X1534" s="26"/>
      <c r="Y1534" s="26"/>
      <c r="Z1534" s="26"/>
      <c r="AA1534" s="26"/>
      <c r="AB1534" s="26"/>
      <c r="AC1534" s="26"/>
      <c r="AD1534" s="26"/>
      <c r="AE1534" s="26"/>
      <c r="AR1534" s="144"/>
      <c r="AT1534" s="144"/>
      <c r="AU1534" s="144"/>
      <c r="AY1534" s="14"/>
      <c r="BE1534" s="145"/>
      <c r="BF1534" s="145"/>
      <c r="BG1534" s="145"/>
      <c r="BH1534" s="145"/>
      <c r="BI1534" s="145"/>
      <c r="BJ1534" s="14"/>
      <c r="BK1534" s="145"/>
      <c r="BL1534" s="14"/>
      <c r="BM1534" s="144"/>
    </row>
    <row r="1535" spans="1:65" s="2" customFormat="1" ht="24.25" hidden="1" customHeight="1">
      <c r="A1535" s="26"/>
      <c r="B1535" s="156"/>
      <c r="C1535" s="157"/>
      <c r="D1535" s="157"/>
      <c r="E1535" s="158"/>
      <c r="F1535" s="159"/>
      <c r="G1535" s="160"/>
      <c r="H1535" s="161"/>
      <c r="I1535" s="162"/>
      <c r="J1535" s="162"/>
      <c r="K1535" s="139"/>
      <c r="L1535" s="27"/>
      <c r="M1535" s="140"/>
      <c r="N1535" s="141"/>
      <c r="O1535" s="142"/>
      <c r="P1535" s="142"/>
      <c r="Q1535" s="142"/>
      <c r="R1535" s="142"/>
      <c r="S1535" s="142"/>
      <c r="T1535" s="143"/>
      <c r="U1535" s="26"/>
      <c r="V1535" s="26"/>
      <c r="W1535" s="26"/>
      <c r="X1535" s="26"/>
      <c r="Y1535" s="26"/>
      <c r="Z1535" s="26"/>
      <c r="AA1535" s="26"/>
      <c r="AB1535" s="26"/>
      <c r="AC1535" s="26"/>
      <c r="AD1535" s="26"/>
      <c r="AE1535" s="26"/>
      <c r="AR1535" s="144"/>
      <c r="AT1535" s="144"/>
      <c r="AU1535" s="144"/>
      <c r="AY1535" s="14"/>
      <c r="BE1535" s="145"/>
      <c r="BF1535" s="145"/>
      <c r="BG1535" s="145"/>
      <c r="BH1535" s="145"/>
      <c r="BI1535" s="145"/>
      <c r="BJ1535" s="14"/>
      <c r="BK1535" s="145"/>
      <c r="BL1535" s="14"/>
      <c r="BM1535" s="144"/>
    </row>
    <row r="1536" spans="1:65" s="2" customFormat="1" ht="24.25" hidden="1" customHeight="1">
      <c r="A1536" s="26"/>
      <c r="B1536" s="156"/>
      <c r="C1536" s="157"/>
      <c r="D1536" s="157"/>
      <c r="E1536" s="158"/>
      <c r="F1536" s="159"/>
      <c r="G1536" s="160"/>
      <c r="H1536" s="161"/>
      <c r="I1536" s="162"/>
      <c r="J1536" s="162"/>
      <c r="K1536" s="139"/>
      <c r="L1536" s="27"/>
      <c r="M1536" s="140"/>
      <c r="N1536" s="141"/>
      <c r="O1536" s="142"/>
      <c r="P1536" s="142"/>
      <c r="Q1536" s="142"/>
      <c r="R1536" s="142"/>
      <c r="S1536" s="142"/>
      <c r="T1536" s="143"/>
      <c r="U1536" s="26"/>
      <c r="V1536" s="26"/>
      <c r="W1536" s="26"/>
      <c r="X1536" s="26"/>
      <c r="Y1536" s="26"/>
      <c r="Z1536" s="26"/>
      <c r="AA1536" s="26"/>
      <c r="AB1536" s="26"/>
      <c r="AC1536" s="26"/>
      <c r="AD1536" s="26"/>
      <c r="AE1536" s="26"/>
      <c r="AR1536" s="144"/>
      <c r="AT1536" s="144"/>
      <c r="AU1536" s="144"/>
      <c r="AY1536" s="14"/>
      <c r="BE1536" s="145"/>
      <c r="BF1536" s="145"/>
      <c r="BG1536" s="145"/>
      <c r="BH1536" s="145"/>
      <c r="BI1536" s="145"/>
      <c r="BJ1536" s="14"/>
      <c r="BK1536" s="145"/>
      <c r="BL1536" s="14"/>
      <c r="BM1536" s="144"/>
    </row>
    <row r="1537" spans="1:65" s="2" customFormat="1" ht="38" hidden="1" customHeight="1">
      <c r="A1537" s="26"/>
      <c r="B1537" s="156"/>
      <c r="C1537" s="157"/>
      <c r="D1537" s="157"/>
      <c r="E1537" s="158"/>
      <c r="F1537" s="159"/>
      <c r="G1537" s="160"/>
      <c r="H1537" s="161"/>
      <c r="I1537" s="162"/>
      <c r="J1537" s="162"/>
      <c r="K1537" s="139"/>
      <c r="L1537" s="27"/>
      <c r="M1537" s="140"/>
      <c r="N1537" s="141"/>
      <c r="O1537" s="142"/>
      <c r="P1537" s="142"/>
      <c r="Q1537" s="142"/>
      <c r="R1537" s="142"/>
      <c r="S1537" s="142"/>
      <c r="T1537" s="143"/>
      <c r="U1537" s="26"/>
      <c r="V1537" s="26"/>
      <c r="W1537" s="26"/>
      <c r="X1537" s="26"/>
      <c r="Y1537" s="26"/>
      <c r="Z1537" s="26"/>
      <c r="AA1537" s="26"/>
      <c r="AB1537" s="26"/>
      <c r="AC1537" s="26"/>
      <c r="AD1537" s="26"/>
      <c r="AE1537" s="26"/>
      <c r="AR1537" s="144"/>
      <c r="AT1537" s="144"/>
      <c r="AU1537" s="144"/>
      <c r="AY1537" s="14"/>
      <c r="BE1537" s="145"/>
      <c r="BF1537" s="145"/>
      <c r="BG1537" s="145"/>
      <c r="BH1537" s="145"/>
      <c r="BI1537" s="145"/>
      <c r="BJ1537" s="14"/>
      <c r="BK1537" s="145"/>
      <c r="BL1537" s="14"/>
      <c r="BM1537" s="144"/>
    </row>
    <row r="1538" spans="1:65" s="2" customFormat="1" ht="44.25" hidden="1" customHeight="1">
      <c r="A1538" s="26"/>
      <c r="B1538" s="156"/>
      <c r="C1538" s="157"/>
      <c r="D1538" s="157"/>
      <c r="E1538" s="158"/>
      <c r="F1538" s="159"/>
      <c r="G1538" s="160"/>
      <c r="H1538" s="161"/>
      <c r="I1538" s="162"/>
      <c r="J1538" s="162"/>
      <c r="K1538" s="139"/>
      <c r="L1538" s="27"/>
      <c r="M1538" s="140"/>
      <c r="N1538" s="141"/>
      <c r="O1538" s="142"/>
      <c r="P1538" s="142"/>
      <c r="Q1538" s="142"/>
      <c r="R1538" s="142"/>
      <c r="S1538" s="142"/>
      <c r="T1538" s="143"/>
      <c r="U1538" s="26"/>
      <c r="V1538" s="26"/>
      <c r="W1538" s="26"/>
      <c r="X1538" s="26"/>
      <c r="Y1538" s="26"/>
      <c r="Z1538" s="26"/>
      <c r="AA1538" s="26"/>
      <c r="AB1538" s="26"/>
      <c r="AC1538" s="26"/>
      <c r="AD1538" s="26"/>
      <c r="AE1538" s="26"/>
      <c r="AR1538" s="144"/>
      <c r="AT1538" s="144"/>
      <c r="AU1538" s="144"/>
      <c r="AY1538" s="14"/>
      <c r="BE1538" s="145"/>
      <c r="BF1538" s="145"/>
      <c r="BG1538" s="145"/>
      <c r="BH1538" s="145"/>
      <c r="BI1538" s="145"/>
      <c r="BJ1538" s="14"/>
      <c r="BK1538" s="145"/>
      <c r="BL1538" s="14"/>
      <c r="BM1538" s="144"/>
    </row>
    <row r="1539" spans="1:65" s="2" customFormat="1" ht="24.25" hidden="1" customHeight="1">
      <c r="A1539" s="26"/>
      <c r="B1539" s="156"/>
      <c r="C1539" s="157"/>
      <c r="D1539" s="157"/>
      <c r="E1539" s="158"/>
      <c r="F1539" s="159"/>
      <c r="G1539" s="160"/>
      <c r="H1539" s="161"/>
      <c r="I1539" s="162"/>
      <c r="J1539" s="162"/>
      <c r="K1539" s="139"/>
      <c r="L1539" s="27"/>
      <c r="M1539" s="140"/>
      <c r="N1539" s="141"/>
      <c r="O1539" s="142"/>
      <c r="P1539" s="142"/>
      <c r="Q1539" s="142"/>
      <c r="R1539" s="142"/>
      <c r="S1539" s="142"/>
      <c r="T1539" s="143"/>
      <c r="U1539" s="26"/>
      <c r="V1539" s="26"/>
      <c r="W1539" s="26"/>
      <c r="X1539" s="26"/>
      <c r="Y1539" s="26"/>
      <c r="Z1539" s="26"/>
      <c r="AA1539" s="26"/>
      <c r="AB1539" s="26"/>
      <c r="AC1539" s="26"/>
      <c r="AD1539" s="26"/>
      <c r="AE1539" s="26"/>
      <c r="AR1539" s="144"/>
      <c r="AT1539" s="144"/>
      <c r="AU1539" s="144"/>
      <c r="AY1539" s="14"/>
      <c r="BE1539" s="145"/>
      <c r="BF1539" s="145"/>
      <c r="BG1539" s="145"/>
      <c r="BH1539" s="145"/>
      <c r="BI1539" s="145"/>
      <c r="BJ1539" s="14"/>
      <c r="BK1539" s="145"/>
      <c r="BL1539" s="14"/>
      <c r="BM1539" s="144"/>
    </row>
    <row r="1540" spans="1:65" s="2" customFormat="1" ht="24.25" hidden="1" customHeight="1">
      <c r="A1540" s="26"/>
      <c r="B1540" s="156"/>
      <c r="C1540" s="157"/>
      <c r="D1540" s="157"/>
      <c r="E1540" s="158"/>
      <c r="F1540" s="159"/>
      <c r="G1540" s="160"/>
      <c r="H1540" s="161"/>
      <c r="I1540" s="162"/>
      <c r="J1540" s="162"/>
      <c r="K1540" s="139"/>
      <c r="L1540" s="27"/>
      <c r="M1540" s="140"/>
      <c r="N1540" s="141"/>
      <c r="O1540" s="142"/>
      <c r="P1540" s="142"/>
      <c r="Q1540" s="142"/>
      <c r="R1540" s="142"/>
      <c r="S1540" s="142"/>
      <c r="T1540" s="143"/>
      <c r="U1540" s="26"/>
      <c r="V1540" s="26"/>
      <c r="W1540" s="26"/>
      <c r="X1540" s="26"/>
      <c r="Y1540" s="26"/>
      <c r="Z1540" s="26"/>
      <c r="AA1540" s="26"/>
      <c r="AB1540" s="26"/>
      <c r="AC1540" s="26"/>
      <c r="AD1540" s="26"/>
      <c r="AE1540" s="26"/>
      <c r="AR1540" s="144"/>
      <c r="AT1540" s="144"/>
      <c r="AU1540" s="144"/>
      <c r="AY1540" s="14"/>
      <c r="BE1540" s="145"/>
      <c r="BF1540" s="145"/>
      <c r="BG1540" s="145"/>
      <c r="BH1540" s="145"/>
      <c r="BI1540" s="145"/>
      <c r="BJ1540" s="14"/>
      <c r="BK1540" s="145"/>
      <c r="BL1540" s="14"/>
      <c r="BM1540" s="144"/>
    </row>
    <row r="1541" spans="1:65" s="12" customFormat="1" ht="23" hidden="1" customHeight="1">
      <c r="B1541" s="169"/>
      <c r="C1541" s="170"/>
      <c r="D1541" s="171"/>
      <c r="E1541" s="172"/>
      <c r="F1541" s="172"/>
      <c r="G1541" s="170"/>
      <c r="H1541" s="170"/>
      <c r="I1541" s="170"/>
      <c r="J1541" s="173"/>
      <c r="L1541" s="127"/>
      <c r="M1541" s="131"/>
      <c r="N1541" s="132"/>
      <c r="O1541" s="132"/>
      <c r="P1541" s="133"/>
      <c r="Q1541" s="132"/>
      <c r="R1541" s="133"/>
      <c r="S1541" s="132"/>
      <c r="T1541" s="134"/>
      <c r="AR1541" s="128"/>
      <c r="AT1541" s="135"/>
      <c r="AU1541" s="135"/>
      <c r="AY1541" s="128"/>
      <c r="BK1541" s="136"/>
    </row>
    <row r="1542" spans="1:65" s="2" customFormat="1" ht="33" hidden="1" customHeight="1">
      <c r="A1542" s="26"/>
      <c r="B1542" s="156"/>
      <c r="C1542" s="157"/>
      <c r="D1542" s="157"/>
      <c r="E1542" s="158"/>
      <c r="F1542" s="159"/>
      <c r="G1542" s="160"/>
      <c r="H1542" s="161"/>
      <c r="I1542" s="162"/>
      <c r="J1542" s="162"/>
      <c r="K1542" s="139"/>
      <c r="L1542" s="27"/>
      <c r="M1542" s="140"/>
      <c r="N1542" s="141"/>
      <c r="O1542" s="142"/>
      <c r="P1542" s="142"/>
      <c r="Q1542" s="142"/>
      <c r="R1542" s="142"/>
      <c r="S1542" s="142"/>
      <c r="T1542" s="143"/>
      <c r="U1542" s="26"/>
      <c r="V1542" s="26"/>
      <c r="W1542" s="26"/>
      <c r="X1542" s="26"/>
      <c r="Y1542" s="26"/>
      <c r="Z1542" s="26"/>
      <c r="AA1542" s="26"/>
      <c r="AB1542" s="26"/>
      <c r="AC1542" s="26"/>
      <c r="AD1542" s="26"/>
      <c r="AE1542" s="26"/>
      <c r="AR1542" s="144"/>
      <c r="AT1542" s="144"/>
      <c r="AU1542" s="144"/>
      <c r="AY1542" s="14"/>
      <c r="BE1542" s="145"/>
      <c r="BF1542" s="145"/>
      <c r="BG1542" s="145"/>
      <c r="BH1542" s="145"/>
      <c r="BI1542" s="145"/>
      <c r="BJ1542" s="14"/>
      <c r="BK1542" s="145"/>
      <c r="BL1542" s="14"/>
      <c r="BM1542" s="144"/>
    </row>
    <row r="1543" spans="1:65" s="2" customFormat="1" ht="24.25" hidden="1" customHeight="1">
      <c r="A1543" s="26"/>
      <c r="B1543" s="156"/>
      <c r="C1543" s="157"/>
      <c r="D1543" s="157"/>
      <c r="E1543" s="158"/>
      <c r="F1543" s="159"/>
      <c r="G1543" s="160"/>
      <c r="H1543" s="161"/>
      <c r="I1543" s="162"/>
      <c r="J1543" s="162"/>
      <c r="K1543" s="139"/>
      <c r="L1543" s="27"/>
      <c r="M1543" s="140"/>
      <c r="N1543" s="141"/>
      <c r="O1543" s="142"/>
      <c r="P1543" s="142"/>
      <c r="Q1543" s="142"/>
      <c r="R1543" s="142"/>
      <c r="S1543" s="142"/>
      <c r="T1543" s="143"/>
      <c r="U1543" s="26"/>
      <c r="V1543" s="26"/>
      <c r="W1543" s="26"/>
      <c r="X1543" s="26"/>
      <c r="Y1543" s="26"/>
      <c r="Z1543" s="26"/>
      <c r="AA1543" s="26"/>
      <c r="AB1543" s="26"/>
      <c r="AC1543" s="26"/>
      <c r="AD1543" s="26"/>
      <c r="AE1543" s="26"/>
      <c r="AR1543" s="144"/>
      <c r="AT1543" s="144"/>
      <c r="AU1543" s="144"/>
      <c r="AY1543" s="14"/>
      <c r="BE1543" s="145"/>
      <c r="BF1543" s="145"/>
      <c r="BG1543" s="145"/>
      <c r="BH1543" s="145"/>
      <c r="BI1543" s="145"/>
      <c r="BJ1543" s="14"/>
      <c r="BK1543" s="145"/>
      <c r="BL1543" s="14"/>
      <c r="BM1543" s="144"/>
    </row>
    <row r="1544" spans="1:65" s="2" customFormat="1" ht="24.25" hidden="1" customHeight="1">
      <c r="A1544" s="26"/>
      <c r="B1544" s="156"/>
      <c r="C1544" s="157"/>
      <c r="D1544" s="157"/>
      <c r="E1544" s="158"/>
      <c r="F1544" s="159"/>
      <c r="G1544" s="160"/>
      <c r="H1544" s="161"/>
      <c r="I1544" s="162"/>
      <c r="J1544" s="162"/>
      <c r="K1544" s="139"/>
      <c r="L1544" s="27"/>
      <c r="M1544" s="140"/>
      <c r="N1544" s="141"/>
      <c r="O1544" s="142"/>
      <c r="P1544" s="142"/>
      <c r="Q1544" s="142"/>
      <c r="R1544" s="142"/>
      <c r="S1544" s="142"/>
      <c r="T1544" s="143"/>
      <c r="U1544" s="26"/>
      <c r="V1544" s="26"/>
      <c r="W1544" s="26"/>
      <c r="X1544" s="26"/>
      <c r="Y1544" s="26"/>
      <c r="Z1544" s="26"/>
      <c r="AA1544" s="26"/>
      <c r="AB1544" s="26"/>
      <c r="AC1544" s="26"/>
      <c r="AD1544" s="26"/>
      <c r="AE1544" s="26"/>
      <c r="AR1544" s="144"/>
      <c r="AT1544" s="144"/>
      <c r="AU1544" s="144"/>
      <c r="AY1544" s="14"/>
      <c r="BE1544" s="145"/>
      <c r="BF1544" s="145"/>
      <c r="BG1544" s="145"/>
      <c r="BH1544" s="145"/>
      <c r="BI1544" s="145"/>
      <c r="BJ1544" s="14"/>
      <c r="BK1544" s="145"/>
      <c r="BL1544" s="14"/>
      <c r="BM1544" s="144"/>
    </row>
    <row r="1545" spans="1:65" s="2" customFormat="1" ht="24.25" hidden="1" customHeight="1">
      <c r="A1545" s="26"/>
      <c r="B1545" s="156"/>
      <c r="C1545" s="163"/>
      <c r="D1545" s="163"/>
      <c r="E1545" s="164"/>
      <c r="F1545" s="165"/>
      <c r="G1545" s="166"/>
      <c r="H1545" s="167"/>
      <c r="I1545" s="168"/>
      <c r="J1545" s="168"/>
      <c r="K1545" s="146"/>
      <c r="L1545" s="147"/>
      <c r="M1545" s="148"/>
      <c r="N1545" s="149"/>
      <c r="O1545" s="142"/>
      <c r="P1545" s="142"/>
      <c r="Q1545" s="142"/>
      <c r="R1545" s="142"/>
      <c r="S1545" s="142"/>
      <c r="T1545" s="143"/>
      <c r="U1545" s="26"/>
      <c r="V1545" s="26"/>
      <c r="W1545" s="26"/>
      <c r="X1545" s="26"/>
      <c r="Y1545" s="26"/>
      <c r="Z1545" s="26"/>
      <c r="AA1545" s="26"/>
      <c r="AB1545" s="26"/>
      <c r="AC1545" s="26"/>
      <c r="AD1545" s="26"/>
      <c r="AE1545" s="26"/>
      <c r="AR1545" s="144"/>
      <c r="AT1545" s="144"/>
      <c r="AU1545" s="144"/>
      <c r="AY1545" s="14"/>
      <c r="BE1545" s="145"/>
      <c r="BF1545" s="145"/>
      <c r="BG1545" s="145"/>
      <c r="BH1545" s="145"/>
      <c r="BI1545" s="145"/>
      <c r="BJ1545" s="14"/>
      <c r="BK1545" s="145"/>
      <c r="BL1545" s="14"/>
      <c r="BM1545" s="144"/>
    </row>
    <row r="1546" spans="1:65" s="2" customFormat="1" ht="33" hidden="1" customHeight="1">
      <c r="A1546" s="26"/>
      <c r="B1546" s="156"/>
      <c r="C1546" s="157"/>
      <c r="D1546" s="157"/>
      <c r="E1546" s="158"/>
      <c r="F1546" s="159"/>
      <c r="G1546" s="160"/>
      <c r="H1546" s="161"/>
      <c r="I1546" s="162"/>
      <c r="J1546" s="162"/>
      <c r="K1546" s="139"/>
      <c r="L1546" s="27"/>
      <c r="M1546" s="140"/>
      <c r="N1546" s="141"/>
      <c r="O1546" s="142"/>
      <c r="P1546" s="142"/>
      <c r="Q1546" s="142"/>
      <c r="R1546" s="142"/>
      <c r="S1546" s="142"/>
      <c r="T1546" s="143"/>
      <c r="U1546" s="26"/>
      <c r="V1546" s="26"/>
      <c r="W1546" s="26"/>
      <c r="X1546" s="26"/>
      <c r="Y1546" s="26"/>
      <c r="Z1546" s="26"/>
      <c r="AA1546" s="26"/>
      <c r="AB1546" s="26"/>
      <c r="AC1546" s="26"/>
      <c r="AD1546" s="26"/>
      <c r="AE1546" s="26"/>
      <c r="AR1546" s="144"/>
      <c r="AT1546" s="144"/>
      <c r="AU1546" s="144"/>
      <c r="AY1546" s="14"/>
      <c r="BE1546" s="145"/>
      <c r="BF1546" s="145"/>
      <c r="BG1546" s="145"/>
      <c r="BH1546" s="145"/>
      <c r="BI1546" s="145"/>
      <c r="BJ1546" s="14"/>
      <c r="BK1546" s="145"/>
      <c r="BL1546" s="14"/>
      <c r="BM1546" s="144"/>
    </row>
    <row r="1547" spans="1:65" s="2" customFormat="1" ht="24.25" hidden="1" customHeight="1">
      <c r="A1547" s="26"/>
      <c r="B1547" s="156"/>
      <c r="C1547" s="157"/>
      <c r="D1547" s="157"/>
      <c r="E1547" s="158"/>
      <c r="F1547" s="159"/>
      <c r="G1547" s="160"/>
      <c r="H1547" s="161"/>
      <c r="I1547" s="162"/>
      <c r="J1547" s="162"/>
      <c r="K1547" s="139"/>
      <c r="L1547" s="27"/>
      <c r="M1547" s="140"/>
      <c r="N1547" s="141"/>
      <c r="O1547" s="142"/>
      <c r="P1547" s="142"/>
      <c r="Q1547" s="142"/>
      <c r="R1547" s="142"/>
      <c r="S1547" s="142"/>
      <c r="T1547" s="143"/>
      <c r="U1547" s="26"/>
      <c r="V1547" s="26"/>
      <c r="W1547" s="26"/>
      <c r="X1547" s="26"/>
      <c r="Y1547" s="26"/>
      <c r="Z1547" s="26"/>
      <c r="AA1547" s="26"/>
      <c r="AB1547" s="26"/>
      <c r="AC1547" s="26"/>
      <c r="AD1547" s="26"/>
      <c r="AE1547" s="26"/>
      <c r="AR1547" s="144"/>
      <c r="AT1547" s="144"/>
      <c r="AU1547" s="144"/>
      <c r="AY1547" s="14"/>
      <c r="BE1547" s="145"/>
      <c r="BF1547" s="145"/>
      <c r="BG1547" s="145"/>
      <c r="BH1547" s="145"/>
      <c r="BI1547" s="145"/>
      <c r="BJ1547" s="14"/>
      <c r="BK1547" s="145"/>
      <c r="BL1547" s="14"/>
      <c r="BM1547" s="144"/>
    </row>
    <row r="1548" spans="1:65" s="2" customFormat="1" ht="24.25" hidden="1" customHeight="1">
      <c r="A1548" s="26"/>
      <c r="B1548" s="156"/>
      <c r="C1548" s="157"/>
      <c r="D1548" s="157"/>
      <c r="E1548" s="158"/>
      <c r="F1548" s="159"/>
      <c r="G1548" s="160"/>
      <c r="H1548" s="161"/>
      <c r="I1548" s="162"/>
      <c r="J1548" s="162"/>
      <c r="K1548" s="139"/>
      <c r="L1548" s="27"/>
      <c r="M1548" s="140"/>
      <c r="N1548" s="141"/>
      <c r="O1548" s="142"/>
      <c r="P1548" s="142"/>
      <c r="Q1548" s="142"/>
      <c r="R1548" s="142"/>
      <c r="S1548" s="142"/>
      <c r="T1548" s="143"/>
      <c r="U1548" s="26"/>
      <c r="V1548" s="26"/>
      <c r="W1548" s="26"/>
      <c r="X1548" s="26"/>
      <c r="Y1548" s="26"/>
      <c r="Z1548" s="26"/>
      <c r="AA1548" s="26"/>
      <c r="AB1548" s="26"/>
      <c r="AC1548" s="26"/>
      <c r="AD1548" s="26"/>
      <c r="AE1548" s="26"/>
      <c r="AR1548" s="144"/>
      <c r="AT1548" s="144"/>
      <c r="AU1548" s="144"/>
      <c r="AY1548" s="14"/>
      <c r="BE1548" s="145"/>
      <c r="BF1548" s="145"/>
      <c r="BG1548" s="145"/>
      <c r="BH1548" s="145"/>
      <c r="BI1548" s="145"/>
      <c r="BJ1548" s="14"/>
      <c r="BK1548" s="145"/>
      <c r="BL1548" s="14"/>
      <c r="BM1548" s="144"/>
    </row>
    <row r="1549" spans="1:65" s="2" customFormat="1" ht="24.25" hidden="1" customHeight="1">
      <c r="A1549" s="26"/>
      <c r="B1549" s="156"/>
      <c r="C1549" s="163"/>
      <c r="D1549" s="163"/>
      <c r="E1549" s="164"/>
      <c r="F1549" s="165"/>
      <c r="G1549" s="166"/>
      <c r="H1549" s="167"/>
      <c r="I1549" s="168"/>
      <c r="J1549" s="168"/>
      <c r="K1549" s="146"/>
      <c r="L1549" s="147"/>
      <c r="M1549" s="148"/>
      <c r="N1549" s="149"/>
      <c r="O1549" s="142"/>
      <c r="P1549" s="142"/>
      <c r="Q1549" s="142"/>
      <c r="R1549" s="142"/>
      <c r="S1549" s="142"/>
      <c r="T1549" s="143"/>
      <c r="U1549" s="26"/>
      <c r="V1549" s="26"/>
      <c r="W1549" s="26"/>
      <c r="X1549" s="26"/>
      <c r="Y1549" s="26"/>
      <c r="Z1549" s="26"/>
      <c r="AA1549" s="26"/>
      <c r="AB1549" s="26"/>
      <c r="AC1549" s="26"/>
      <c r="AD1549" s="26"/>
      <c r="AE1549" s="26"/>
      <c r="AR1549" s="144"/>
      <c r="AT1549" s="144"/>
      <c r="AU1549" s="144"/>
      <c r="AY1549" s="14"/>
      <c r="BE1549" s="145"/>
      <c r="BF1549" s="145"/>
      <c r="BG1549" s="145"/>
      <c r="BH1549" s="145"/>
      <c r="BI1549" s="145"/>
      <c r="BJ1549" s="14"/>
      <c r="BK1549" s="145"/>
      <c r="BL1549" s="14"/>
      <c r="BM1549" s="144"/>
    </row>
    <row r="1550" spans="1:65" s="2" customFormat="1" ht="16.5" hidden="1" customHeight="1">
      <c r="A1550" s="26"/>
      <c r="B1550" s="156"/>
      <c r="C1550" s="157"/>
      <c r="D1550" s="157"/>
      <c r="E1550" s="158"/>
      <c r="F1550" s="159"/>
      <c r="G1550" s="160"/>
      <c r="H1550" s="161"/>
      <c r="I1550" s="162"/>
      <c r="J1550" s="162"/>
      <c r="K1550" s="139"/>
      <c r="L1550" s="27"/>
      <c r="M1550" s="140"/>
      <c r="N1550" s="141"/>
      <c r="O1550" s="142"/>
      <c r="P1550" s="142"/>
      <c r="Q1550" s="142"/>
      <c r="R1550" s="142"/>
      <c r="S1550" s="142"/>
      <c r="T1550" s="143"/>
      <c r="U1550" s="26"/>
      <c r="V1550" s="26"/>
      <c r="W1550" s="26"/>
      <c r="X1550" s="26"/>
      <c r="Y1550" s="26"/>
      <c r="Z1550" s="26"/>
      <c r="AA1550" s="26"/>
      <c r="AB1550" s="26"/>
      <c r="AC1550" s="26"/>
      <c r="AD1550" s="26"/>
      <c r="AE1550" s="26"/>
      <c r="AR1550" s="144"/>
      <c r="AT1550" s="144"/>
      <c r="AU1550" s="144"/>
      <c r="AY1550" s="14"/>
      <c r="BE1550" s="145"/>
      <c r="BF1550" s="145"/>
      <c r="BG1550" s="145"/>
      <c r="BH1550" s="145"/>
      <c r="BI1550" s="145"/>
      <c r="BJ1550" s="14"/>
      <c r="BK1550" s="145"/>
      <c r="BL1550" s="14"/>
      <c r="BM1550" s="144"/>
    </row>
    <row r="1551" spans="1:65" s="2" customFormat="1" ht="16.5" hidden="1" customHeight="1">
      <c r="A1551" s="26"/>
      <c r="B1551" s="156"/>
      <c r="C1551" s="157"/>
      <c r="D1551" s="157"/>
      <c r="E1551" s="158"/>
      <c r="F1551" s="159"/>
      <c r="G1551" s="160"/>
      <c r="H1551" s="161"/>
      <c r="I1551" s="162"/>
      <c r="J1551" s="162"/>
      <c r="K1551" s="139"/>
      <c r="L1551" s="27"/>
      <c r="M1551" s="140"/>
      <c r="N1551" s="141"/>
      <c r="O1551" s="142"/>
      <c r="P1551" s="142"/>
      <c r="Q1551" s="142"/>
      <c r="R1551" s="142"/>
      <c r="S1551" s="142"/>
      <c r="T1551" s="143"/>
      <c r="U1551" s="26"/>
      <c r="V1551" s="26"/>
      <c r="W1551" s="26"/>
      <c r="X1551" s="26"/>
      <c r="Y1551" s="26"/>
      <c r="Z1551" s="26"/>
      <c r="AA1551" s="26"/>
      <c r="AB1551" s="26"/>
      <c r="AC1551" s="26"/>
      <c r="AD1551" s="26"/>
      <c r="AE1551" s="26"/>
      <c r="AR1551" s="144"/>
      <c r="AT1551" s="144"/>
      <c r="AU1551" s="144"/>
      <c r="AY1551" s="14"/>
      <c r="BE1551" s="145"/>
      <c r="BF1551" s="145"/>
      <c r="BG1551" s="145"/>
      <c r="BH1551" s="145"/>
      <c r="BI1551" s="145"/>
      <c r="BJ1551" s="14"/>
      <c r="BK1551" s="145"/>
      <c r="BL1551" s="14"/>
      <c r="BM1551" s="144"/>
    </row>
    <row r="1552" spans="1:65" s="2" customFormat="1" ht="24.25" hidden="1" customHeight="1">
      <c r="A1552" s="26"/>
      <c r="B1552" s="156"/>
      <c r="C1552" s="157"/>
      <c r="D1552" s="157"/>
      <c r="E1552" s="158"/>
      <c r="F1552" s="159"/>
      <c r="G1552" s="160"/>
      <c r="H1552" s="161"/>
      <c r="I1552" s="162"/>
      <c r="J1552" s="162"/>
      <c r="K1552" s="139"/>
      <c r="L1552" s="27"/>
      <c r="M1552" s="140"/>
      <c r="N1552" s="141"/>
      <c r="O1552" s="142"/>
      <c r="P1552" s="142"/>
      <c r="Q1552" s="142"/>
      <c r="R1552" s="142"/>
      <c r="S1552" s="142"/>
      <c r="T1552" s="143"/>
      <c r="U1552" s="26"/>
      <c r="V1552" s="26"/>
      <c r="W1552" s="26"/>
      <c r="X1552" s="26"/>
      <c r="Y1552" s="26"/>
      <c r="Z1552" s="26"/>
      <c r="AA1552" s="26"/>
      <c r="AB1552" s="26"/>
      <c r="AC1552" s="26"/>
      <c r="AD1552" s="26"/>
      <c r="AE1552" s="26"/>
      <c r="AR1552" s="144"/>
      <c r="AT1552" s="144"/>
      <c r="AU1552" s="144"/>
      <c r="AY1552" s="14"/>
      <c r="BE1552" s="145"/>
      <c r="BF1552" s="145"/>
      <c r="BG1552" s="145"/>
      <c r="BH1552" s="145"/>
      <c r="BI1552" s="145"/>
      <c r="BJ1552" s="14"/>
      <c r="BK1552" s="145"/>
      <c r="BL1552" s="14"/>
      <c r="BM1552" s="144"/>
    </row>
    <row r="1553" spans="1:65" s="2" customFormat="1" ht="24.25" hidden="1" customHeight="1">
      <c r="A1553" s="26"/>
      <c r="B1553" s="156"/>
      <c r="C1553" s="157"/>
      <c r="D1553" s="157"/>
      <c r="E1553" s="158"/>
      <c r="F1553" s="159"/>
      <c r="G1553" s="160"/>
      <c r="H1553" s="161"/>
      <c r="I1553" s="162"/>
      <c r="J1553" s="162"/>
      <c r="K1553" s="139"/>
      <c r="L1553" s="27"/>
      <c r="M1553" s="140"/>
      <c r="N1553" s="141"/>
      <c r="O1553" s="142"/>
      <c r="P1553" s="142"/>
      <c r="Q1553" s="142"/>
      <c r="R1553" s="142"/>
      <c r="S1553" s="142"/>
      <c r="T1553" s="143"/>
      <c r="U1553" s="26"/>
      <c r="V1553" s="26"/>
      <c r="W1553" s="26"/>
      <c r="X1553" s="26"/>
      <c r="Y1553" s="26"/>
      <c r="Z1553" s="26"/>
      <c r="AA1553" s="26"/>
      <c r="AB1553" s="26"/>
      <c r="AC1553" s="26"/>
      <c r="AD1553" s="26"/>
      <c r="AE1553" s="26"/>
      <c r="AR1553" s="144"/>
      <c r="AT1553" s="144"/>
      <c r="AU1553" s="144"/>
      <c r="AY1553" s="14"/>
      <c r="BE1553" s="145"/>
      <c r="BF1553" s="145"/>
      <c r="BG1553" s="145"/>
      <c r="BH1553" s="145"/>
      <c r="BI1553" s="145"/>
      <c r="BJ1553" s="14"/>
      <c r="BK1553" s="145"/>
      <c r="BL1553" s="14"/>
      <c r="BM1553" s="144"/>
    </row>
    <row r="1554" spans="1:65" s="2" customFormat="1" ht="16.5" hidden="1" customHeight="1">
      <c r="A1554" s="26"/>
      <c r="B1554" s="156"/>
      <c r="C1554" s="157"/>
      <c r="D1554" s="157"/>
      <c r="E1554" s="158"/>
      <c r="F1554" s="159"/>
      <c r="G1554" s="160"/>
      <c r="H1554" s="161"/>
      <c r="I1554" s="162"/>
      <c r="J1554" s="162"/>
      <c r="K1554" s="139"/>
      <c r="L1554" s="27"/>
      <c r="M1554" s="140"/>
      <c r="N1554" s="141"/>
      <c r="O1554" s="142"/>
      <c r="P1554" s="142"/>
      <c r="Q1554" s="142"/>
      <c r="R1554" s="142"/>
      <c r="S1554" s="142"/>
      <c r="T1554" s="143"/>
      <c r="U1554" s="26"/>
      <c r="V1554" s="26"/>
      <c r="W1554" s="26"/>
      <c r="X1554" s="26"/>
      <c r="Y1554" s="26"/>
      <c r="Z1554" s="26"/>
      <c r="AA1554" s="26"/>
      <c r="AB1554" s="26"/>
      <c r="AC1554" s="26"/>
      <c r="AD1554" s="26"/>
      <c r="AE1554" s="26"/>
      <c r="AR1554" s="144"/>
      <c r="AT1554" s="144"/>
      <c r="AU1554" s="144"/>
      <c r="AY1554" s="14"/>
      <c r="BE1554" s="145"/>
      <c r="BF1554" s="145"/>
      <c r="BG1554" s="145"/>
      <c r="BH1554" s="145"/>
      <c r="BI1554" s="145"/>
      <c r="BJ1554" s="14"/>
      <c r="BK1554" s="145"/>
      <c r="BL1554" s="14"/>
      <c r="BM1554" s="144"/>
    </row>
    <row r="1555" spans="1:65" s="2" customFormat="1" ht="21.75" hidden="1" customHeight="1">
      <c r="A1555" s="26"/>
      <c r="B1555" s="156"/>
      <c r="C1555" s="157"/>
      <c r="D1555" s="157"/>
      <c r="E1555" s="158"/>
      <c r="F1555" s="159"/>
      <c r="G1555" s="160"/>
      <c r="H1555" s="161"/>
      <c r="I1555" s="162"/>
      <c r="J1555" s="162"/>
      <c r="K1555" s="139"/>
      <c r="L1555" s="27"/>
      <c r="M1555" s="140"/>
      <c r="N1555" s="141"/>
      <c r="O1555" s="142"/>
      <c r="P1555" s="142"/>
      <c r="Q1555" s="142"/>
      <c r="R1555" s="142"/>
      <c r="S1555" s="142"/>
      <c r="T1555" s="143"/>
      <c r="U1555" s="26"/>
      <c r="V1555" s="26"/>
      <c r="W1555" s="26"/>
      <c r="X1555" s="26"/>
      <c r="Y1555" s="26"/>
      <c r="Z1555" s="26"/>
      <c r="AA1555" s="26"/>
      <c r="AB1555" s="26"/>
      <c r="AC1555" s="26"/>
      <c r="AD1555" s="26"/>
      <c r="AE1555" s="26"/>
      <c r="AR1555" s="144"/>
      <c r="AT1555" s="144"/>
      <c r="AU1555" s="144"/>
      <c r="AY1555" s="14"/>
      <c r="BE1555" s="145"/>
      <c r="BF1555" s="145"/>
      <c r="BG1555" s="145"/>
      <c r="BH1555" s="145"/>
      <c r="BI1555" s="145"/>
      <c r="BJ1555" s="14"/>
      <c r="BK1555" s="145"/>
      <c r="BL1555" s="14"/>
      <c r="BM1555" s="144"/>
    </row>
    <row r="1556" spans="1:65" s="2" customFormat="1" ht="24.25" hidden="1" customHeight="1">
      <c r="A1556" s="26"/>
      <c r="B1556" s="156"/>
      <c r="C1556" s="157"/>
      <c r="D1556" s="157"/>
      <c r="E1556" s="158"/>
      <c r="F1556" s="159"/>
      <c r="G1556" s="160"/>
      <c r="H1556" s="161"/>
      <c r="I1556" s="162"/>
      <c r="J1556" s="162"/>
      <c r="K1556" s="139"/>
      <c r="L1556" s="27"/>
      <c r="M1556" s="140"/>
      <c r="N1556" s="141"/>
      <c r="O1556" s="142"/>
      <c r="P1556" s="142"/>
      <c r="Q1556" s="142"/>
      <c r="R1556" s="142"/>
      <c r="S1556" s="142"/>
      <c r="T1556" s="143"/>
      <c r="U1556" s="26"/>
      <c r="V1556" s="26"/>
      <c r="W1556" s="26"/>
      <c r="X1556" s="26"/>
      <c r="Y1556" s="26"/>
      <c r="Z1556" s="26"/>
      <c r="AA1556" s="26"/>
      <c r="AB1556" s="26"/>
      <c r="AC1556" s="26"/>
      <c r="AD1556" s="26"/>
      <c r="AE1556" s="26"/>
      <c r="AR1556" s="144"/>
      <c r="AT1556" s="144"/>
      <c r="AU1556" s="144"/>
      <c r="AY1556" s="14"/>
      <c r="BE1556" s="145"/>
      <c r="BF1556" s="145"/>
      <c r="BG1556" s="145"/>
      <c r="BH1556" s="145"/>
      <c r="BI1556" s="145"/>
      <c r="BJ1556" s="14"/>
      <c r="BK1556" s="145"/>
      <c r="BL1556" s="14"/>
      <c r="BM1556" s="144"/>
    </row>
    <row r="1557" spans="1:65" s="12" customFormat="1" ht="23" hidden="1" customHeight="1">
      <c r="B1557" s="169"/>
      <c r="C1557" s="170"/>
      <c r="D1557" s="171"/>
      <c r="E1557" s="172"/>
      <c r="F1557" s="172"/>
      <c r="G1557" s="170"/>
      <c r="H1557" s="170"/>
      <c r="I1557" s="170"/>
      <c r="J1557" s="173"/>
      <c r="L1557" s="127"/>
      <c r="M1557" s="131"/>
      <c r="N1557" s="132"/>
      <c r="O1557" s="132"/>
      <c r="P1557" s="133"/>
      <c r="Q1557" s="132"/>
      <c r="R1557" s="133"/>
      <c r="S1557" s="132"/>
      <c r="T1557" s="134"/>
      <c r="AR1557" s="128"/>
      <c r="AT1557" s="135"/>
      <c r="AU1557" s="135"/>
      <c r="AY1557" s="128"/>
      <c r="BK1557" s="136"/>
    </row>
    <row r="1558" spans="1:65" s="2" customFormat="1" ht="24.25" hidden="1" customHeight="1">
      <c r="A1558" s="26"/>
      <c r="B1558" s="156"/>
      <c r="C1558" s="157"/>
      <c r="D1558" s="157"/>
      <c r="E1558" s="158"/>
      <c r="F1558" s="159"/>
      <c r="G1558" s="160"/>
      <c r="H1558" s="161"/>
      <c r="I1558" s="162"/>
      <c r="J1558" s="162"/>
      <c r="K1558" s="139"/>
      <c r="L1558" s="27"/>
      <c r="M1558" s="140"/>
      <c r="N1558" s="141"/>
      <c r="O1558" s="142"/>
      <c r="P1558" s="142"/>
      <c r="Q1558" s="142"/>
      <c r="R1558" s="142"/>
      <c r="S1558" s="142"/>
      <c r="T1558" s="143"/>
      <c r="U1558" s="26"/>
      <c r="V1558" s="26"/>
      <c r="W1558" s="26"/>
      <c r="X1558" s="26"/>
      <c r="Y1558" s="26"/>
      <c r="Z1558" s="26"/>
      <c r="AA1558" s="26"/>
      <c r="AB1558" s="26"/>
      <c r="AC1558" s="26"/>
      <c r="AD1558" s="26"/>
      <c r="AE1558" s="26"/>
      <c r="AR1558" s="144"/>
      <c r="AT1558" s="144"/>
      <c r="AU1558" s="144"/>
      <c r="AY1558" s="14"/>
      <c r="BE1558" s="145"/>
      <c r="BF1558" s="145"/>
      <c r="BG1558" s="145"/>
      <c r="BH1558" s="145"/>
      <c r="BI1558" s="145"/>
      <c r="BJ1558" s="14"/>
      <c r="BK1558" s="145"/>
      <c r="BL1558" s="14"/>
      <c r="BM1558" s="144"/>
    </row>
    <row r="1559" spans="1:65" s="2" customFormat="1" ht="24.25" hidden="1" customHeight="1">
      <c r="A1559" s="26"/>
      <c r="B1559" s="156"/>
      <c r="C1559" s="157"/>
      <c r="D1559" s="157"/>
      <c r="E1559" s="158"/>
      <c r="F1559" s="159"/>
      <c r="G1559" s="160"/>
      <c r="H1559" s="161"/>
      <c r="I1559" s="162"/>
      <c r="J1559" s="162"/>
      <c r="K1559" s="139"/>
      <c r="L1559" s="27"/>
      <c r="M1559" s="140"/>
      <c r="N1559" s="141"/>
      <c r="O1559" s="142"/>
      <c r="P1559" s="142"/>
      <c r="Q1559" s="142"/>
      <c r="R1559" s="142"/>
      <c r="S1559" s="142"/>
      <c r="T1559" s="143"/>
      <c r="U1559" s="26"/>
      <c r="V1559" s="26"/>
      <c r="W1559" s="26"/>
      <c r="X1559" s="26"/>
      <c r="Y1559" s="26"/>
      <c r="Z1559" s="26"/>
      <c r="AA1559" s="26"/>
      <c r="AB1559" s="26"/>
      <c r="AC1559" s="26"/>
      <c r="AD1559" s="26"/>
      <c r="AE1559" s="26"/>
      <c r="AR1559" s="144"/>
      <c r="AT1559" s="144"/>
      <c r="AU1559" s="144"/>
      <c r="AY1559" s="14"/>
      <c r="BE1559" s="145"/>
      <c r="BF1559" s="145"/>
      <c r="BG1559" s="145"/>
      <c r="BH1559" s="145"/>
      <c r="BI1559" s="145"/>
      <c r="BJ1559" s="14"/>
      <c r="BK1559" s="145"/>
      <c r="BL1559" s="14"/>
      <c r="BM1559" s="144"/>
    </row>
    <row r="1560" spans="1:65" s="2" customFormat="1" ht="33" hidden="1" customHeight="1">
      <c r="A1560" s="26"/>
      <c r="B1560" s="156"/>
      <c r="C1560" s="157"/>
      <c r="D1560" s="157"/>
      <c r="E1560" s="158"/>
      <c r="F1560" s="159"/>
      <c r="G1560" s="160"/>
      <c r="H1560" s="161"/>
      <c r="I1560" s="162"/>
      <c r="J1560" s="162"/>
      <c r="K1560" s="139"/>
      <c r="L1560" s="27"/>
      <c r="M1560" s="140"/>
      <c r="N1560" s="141"/>
      <c r="O1560" s="142"/>
      <c r="P1560" s="142"/>
      <c r="Q1560" s="142"/>
      <c r="R1560" s="142"/>
      <c r="S1560" s="142"/>
      <c r="T1560" s="143"/>
      <c r="U1560" s="26"/>
      <c r="V1560" s="26"/>
      <c r="W1560" s="26"/>
      <c r="X1560" s="26"/>
      <c r="Y1560" s="26"/>
      <c r="Z1560" s="26"/>
      <c r="AA1560" s="26"/>
      <c r="AB1560" s="26"/>
      <c r="AC1560" s="26"/>
      <c r="AD1560" s="26"/>
      <c r="AE1560" s="26"/>
      <c r="AR1560" s="144"/>
      <c r="AT1560" s="144"/>
      <c r="AU1560" s="144"/>
      <c r="AY1560" s="14"/>
      <c r="BE1560" s="145"/>
      <c r="BF1560" s="145"/>
      <c r="BG1560" s="145"/>
      <c r="BH1560" s="145"/>
      <c r="BI1560" s="145"/>
      <c r="BJ1560" s="14"/>
      <c r="BK1560" s="145"/>
      <c r="BL1560" s="14"/>
      <c r="BM1560" s="144"/>
    </row>
    <row r="1561" spans="1:65" s="2" customFormat="1" ht="33" hidden="1" customHeight="1">
      <c r="A1561" s="26"/>
      <c r="B1561" s="156"/>
      <c r="C1561" s="157"/>
      <c r="D1561" s="157"/>
      <c r="E1561" s="158"/>
      <c r="F1561" s="159"/>
      <c r="G1561" s="160"/>
      <c r="H1561" s="161"/>
      <c r="I1561" s="162"/>
      <c r="J1561" s="162"/>
      <c r="K1561" s="139"/>
      <c r="L1561" s="27"/>
      <c r="M1561" s="140"/>
      <c r="N1561" s="141"/>
      <c r="O1561" s="142"/>
      <c r="P1561" s="142"/>
      <c r="Q1561" s="142"/>
      <c r="R1561" s="142"/>
      <c r="S1561" s="142"/>
      <c r="T1561" s="143"/>
      <c r="U1561" s="26"/>
      <c r="V1561" s="26"/>
      <c r="W1561" s="26"/>
      <c r="X1561" s="26"/>
      <c r="Y1561" s="26"/>
      <c r="Z1561" s="26"/>
      <c r="AA1561" s="26"/>
      <c r="AB1561" s="26"/>
      <c r="AC1561" s="26"/>
      <c r="AD1561" s="26"/>
      <c r="AE1561" s="26"/>
      <c r="AR1561" s="144"/>
      <c r="AT1561" s="144"/>
      <c r="AU1561" s="144"/>
      <c r="AY1561" s="14"/>
      <c r="BE1561" s="145"/>
      <c r="BF1561" s="145"/>
      <c r="BG1561" s="145"/>
      <c r="BH1561" s="145"/>
      <c r="BI1561" s="145"/>
      <c r="BJ1561" s="14"/>
      <c r="BK1561" s="145"/>
      <c r="BL1561" s="14"/>
      <c r="BM1561" s="144"/>
    </row>
    <row r="1562" spans="1:65" s="2" customFormat="1" ht="33" hidden="1" customHeight="1">
      <c r="A1562" s="26"/>
      <c r="B1562" s="156"/>
      <c r="C1562" s="157"/>
      <c r="D1562" s="157"/>
      <c r="E1562" s="158"/>
      <c r="F1562" s="159"/>
      <c r="G1562" s="160"/>
      <c r="H1562" s="161"/>
      <c r="I1562" s="162"/>
      <c r="J1562" s="162"/>
      <c r="K1562" s="139"/>
      <c r="L1562" s="27"/>
      <c r="M1562" s="140"/>
      <c r="N1562" s="141"/>
      <c r="O1562" s="142"/>
      <c r="P1562" s="142"/>
      <c r="Q1562" s="142"/>
      <c r="R1562" s="142"/>
      <c r="S1562" s="142"/>
      <c r="T1562" s="143"/>
      <c r="U1562" s="26"/>
      <c r="V1562" s="26"/>
      <c r="W1562" s="26"/>
      <c r="X1562" s="26"/>
      <c r="Y1562" s="26"/>
      <c r="Z1562" s="26"/>
      <c r="AA1562" s="26"/>
      <c r="AB1562" s="26"/>
      <c r="AC1562" s="26"/>
      <c r="AD1562" s="26"/>
      <c r="AE1562" s="26"/>
      <c r="AR1562" s="144"/>
      <c r="AT1562" s="144"/>
      <c r="AU1562" s="144"/>
      <c r="AY1562" s="14"/>
      <c r="BE1562" s="145"/>
      <c r="BF1562" s="145"/>
      <c r="BG1562" s="145"/>
      <c r="BH1562" s="145"/>
      <c r="BI1562" s="145"/>
      <c r="BJ1562" s="14"/>
      <c r="BK1562" s="145"/>
      <c r="BL1562" s="14"/>
      <c r="BM1562" s="144"/>
    </row>
    <row r="1563" spans="1:65" s="2" customFormat="1" ht="33" hidden="1" customHeight="1">
      <c r="A1563" s="26"/>
      <c r="B1563" s="156"/>
      <c r="C1563" s="157"/>
      <c r="D1563" s="157"/>
      <c r="E1563" s="158"/>
      <c r="F1563" s="159"/>
      <c r="G1563" s="160"/>
      <c r="H1563" s="161"/>
      <c r="I1563" s="162"/>
      <c r="J1563" s="162"/>
      <c r="K1563" s="139"/>
      <c r="L1563" s="27"/>
      <c r="M1563" s="140"/>
      <c r="N1563" s="141"/>
      <c r="O1563" s="142"/>
      <c r="P1563" s="142"/>
      <c r="Q1563" s="142"/>
      <c r="R1563" s="142"/>
      <c r="S1563" s="142"/>
      <c r="T1563" s="143"/>
      <c r="U1563" s="26"/>
      <c r="V1563" s="26"/>
      <c r="W1563" s="26"/>
      <c r="X1563" s="26"/>
      <c r="Y1563" s="26"/>
      <c r="Z1563" s="26"/>
      <c r="AA1563" s="26"/>
      <c r="AB1563" s="26"/>
      <c r="AC1563" s="26"/>
      <c r="AD1563" s="26"/>
      <c r="AE1563" s="26"/>
      <c r="AR1563" s="144"/>
      <c r="AT1563" s="144"/>
      <c r="AU1563" s="144"/>
      <c r="AY1563" s="14"/>
      <c r="BE1563" s="145"/>
      <c r="BF1563" s="145"/>
      <c r="BG1563" s="145"/>
      <c r="BH1563" s="145"/>
      <c r="BI1563" s="145"/>
      <c r="BJ1563" s="14"/>
      <c r="BK1563" s="145"/>
      <c r="BL1563" s="14"/>
      <c r="BM1563" s="144"/>
    </row>
    <row r="1564" spans="1:65" s="2" customFormat="1" ht="24.25" hidden="1" customHeight="1">
      <c r="A1564" s="26"/>
      <c r="B1564" s="156"/>
      <c r="C1564" s="157"/>
      <c r="D1564" s="157"/>
      <c r="E1564" s="158"/>
      <c r="F1564" s="159"/>
      <c r="G1564" s="160"/>
      <c r="H1564" s="161"/>
      <c r="I1564" s="162"/>
      <c r="J1564" s="162"/>
      <c r="K1564" s="139"/>
      <c r="L1564" s="27"/>
      <c r="M1564" s="140"/>
      <c r="N1564" s="141"/>
      <c r="O1564" s="142"/>
      <c r="P1564" s="142"/>
      <c r="Q1564" s="142"/>
      <c r="R1564" s="142"/>
      <c r="S1564" s="142"/>
      <c r="T1564" s="143"/>
      <c r="U1564" s="26"/>
      <c r="V1564" s="26"/>
      <c r="W1564" s="26"/>
      <c r="X1564" s="26"/>
      <c r="Y1564" s="26"/>
      <c r="Z1564" s="26"/>
      <c r="AA1564" s="26"/>
      <c r="AB1564" s="26"/>
      <c r="AC1564" s="26"/>
      <c r="AD1564" s="26"/>
      <c r="AE1564" s="26"/>
      <c r="AR1564" s="144"/>
      <c r="AT1564" s="144"/>
      <c r="AU1564" s="144"/>
      <c r="AY1564" s="14"/>
      <c r="BE1564" s="145"/>
      <c r="BF1564" s="145"/>
      <c r="BG1564" s="145"/>
      <c r="BH1564" s="145"/>
      <c r="BI1564" s="145"/>
      <c r="BJ1564" s="14"/>
      <c r="BK1564" s="145"/>
      <c r="BL1564" s="14"/>
      <c r="BM1564" s="144"/>
    </row>
    <row r="1565" spans="1:65" s="12" customFormat="1" ht="23" hidden="1" customHeight="1">
      <c r="B1565" s="169"/>
      <c r="C1565" s="170"/>
      <c r="D1565" s="171"/>
      <c r="E1565" s="172"/>
      <c r="F1565" s="172"/>
      <c r="G1565" s="170"/>
      <c r="H1565" s="170"/>
      <c r="I1565" s="170"/>
      <c r="J1565" s="173"/>
      <c r="L1565" s="127"/>
      <c r="M1565" s="131"/>
      <c r="N1565" s="132"/>
      <c r="O1565" s="132"/>
      <c r="P1565" s="133"/>
      <c r="Q1565" s="132"/>
      <c r="R1565" s="133"/>
      <c r="S1565" s="132"/>
      <c r="T1565" s="134"/>
      <c r="AR1565" s="128"/>
      <c r="AT1565" s="135"/>
      <c r="AU1565" s="135"/>
      <c r="AY1565" s="128"/>
      <c r="BK1565" s="136"/>
    </row>
    <row r="1566" spans="1:65" s="2" customFormat="1" ht="24.25" hidden="1" customHeight="1">
      <c r="A1566" s="26"/>
      <c r="B1566" s="156"/>
      <c r="C1566" s="157"/>
      <c r="D1566" s="157"/>
      <c r="E1566" s="158"/>
      <c r="F1566" s="159"/>
      <c r="G1566" s="160"/>
      <c r="H1566" s="161"/>
      <c r="I1566" s="162"/>
      <c r="J1566" s="162"/>
      <c r="K1566" s="139"/>
      <c r="L1566" s="27"/>
      <c r="M1566" s="140"/>
      <c r="N1566" s="141"/>
      <c r="O1566" s="142"/>
      <c r="P1566" s="142"/>
      <c r="Q1566" s="142"/>
      <c r="R1566" s="142"/>
      <c r="S1566" s="142"/>
      <c r="T1566" s="143"/>
      <c r="U1566" s="26"/>
      <c r="V1566" s="26"/>
      <c r="W1566" s="26"/>
      <c r="X1566" s="26"/>
      <c r="Y1566" s="26"/>
      <c r="Z1566" s="26"/>
      <c r="AA1566" s="26"/>
      <c r="AB1566" s="26"/>
      <c r="AC1566" s="26"/>
      <c r="AD1566" s="26"/>
      <c r="AE1566" s="26"/>
      <c r="AR1566" s="144"/>
      <c r="AT1566" s="144"/>
      <c r="AU1566" s="144"/>
      <c r="AY1566" s="14"/>
      <c r="BE1566" s="145"/>
      <c r="BF1566" s="145"/>
      <c r="BG1566" s="145"/>
      <c r="BH1566" s="145"/>
      <c r="BI1566" s="145"/>
      <c r="BJ1566" s="14"/>
      <c r="BK1566" s="145"/>
      <c r="BL1566" s="14"/>
      <c r="BM1566" s="144"/>
    </row>
    <row r="1567" spans="1:65" s="2" customFormat="1" ht="24.25" hidden="1" customHeight="1">
      <c r="A1567" s="26"/>
      <c r="B1567" s="156"/>
      <c r="C1567" s="157"/>
      <c r="D1567" s="157"/>
      <c r="E1567" s="158"/>
      <c r="F1567" s="159"/>
      <c r="G1567" s="160"/>
      <c r="H1567" s="161"/>
      <c r="I1567" s="162"/>
      <c r="J1567" s="162"/>
      <c r="K1567" s="139"/>
      <c r="L1567" s="27"/>
      <c r="M1567" s="140"/>
      <c r="N1567" s="141"/>
      <c r="O1567" s="142"/>
      <c r="P1567" s="142"/>
      <c r="Q1567" s="142"/>
      <c r="R1567" s="142"/>
      <c r="S1567" s="142"/>
      <c r="T1567" s="143"/>
      <c r="U1567" s="26"/>
      <c r="V1567" s="26"/>
      <c r="W1567" s="26"/>
      <c r="X1567" s="26"/>
      <c r="Y1567" s="26"/>
      <c r="Z1567" s="26"/>
      <c r="AA1567" s="26"/>
      <c r="AB1567" s="26"/>
      <c r="AC1567" s="26"/>
      <c r="AD1567" s="26"/>
      <c r="AE1567" s="26"/>
      <c r="AR1567" s="144"/>
      <c r="AT1567" s="144"/>
      <c r="AU1567" s="144"/>
      <c r="AY1567" s="14"/>
      <c r="BE1567" s="145"/>
      <c r="BF1567" s="145"/>
      <c r="BG1567" s="145"/>
      <c r="BH1567" s="145"/>
      <c r="BI1567" s="145"/>
      <c r="BJ1567" s="14"/>
      <c r="BK1567" s="145"/>
      <c r="BL1567" s="14"/>
      <c r="BM1567" s="144"/>
    </row>
    <row r="1568" spans="1:65" s="2" customFormat="1" ht="24.25" hidden="1" customHeight="1">
      <c r="A1568" s="26"/>
      <c r="B1568" s="156"/>
      <c r="C1568" s="163"/>
      <c r="D1568" s="163"/>
      <c r="E1568" s="164"/>
      <c r="F1568" s="165"/>
      <c r="G1568" s="166"/>
      <c r="H1568" s="167"/>
      <c r="I1568" s="168"/>
      <c r="J1568" s="168"/>
      <c r="K1568" s="146"/>
      <c r="L1568" s="147"/>
      <c r="M1568" s="148"/>
      <c r="N1568" s="149"/>
      <c r="O1568" s="142"/>
      <c r="P1568" s="142"/>
      <c r="Q1568" s="142"/>
      <c r="R1568" s="142"/>
      <c r="S1568" s="142"/>
      <c r="T1568" s="143"/>
      <c r="U1568" s="26"/>
      <c r="V1568" s="26"/>
      <c r="W1568" s="26"/>
      <c r="X1568" s="26"/>
      <c r="Y1568" s="26"/>
      <c r="Z1568" s="26"/>
      <c r="AA1568" s="26"/>
      <c r="AB1568" s="26"/>
      <c r="AC1568" s="26"/>
      <c r="AD1568" s="26"/>
      <c r="AE1568" s="26"/>
      <c r="AR1568" s="144"/>
      <c r="AT1568" s="144"/>
      <c r="AU1568" s="144"/>
      <c r="AY1568" s="14"/>
      <c r="BE1568" s="145"/>
      <c r="BF1568" s="145"/>
      <c r="BG1568" s="145"/>
      <c r="BH1568" s="145"/>
      <c r="BI1568" s="145"/>
      <c r="BJ1568" s="14"/>
      <c r="BK1568" s="145"/>
      <c r="BL1568" s="14"/>
      <c r="BM1568" s="144"/>
    </row>
    <row r="1569" spans="1:65" s="12" customFormat="1" ht="23" hidden="1" customHeight="1">
      <c r="B1569" s="169"/>
      <c r="C1569" s="170"/>
      <c r="D1569" s="171"/>
      <c r="E1569" s="172"/>
      <c r="F1569" s="172"/>
      <c r="G1569" s="170"/>
      <c r="H1569" s="170"/>
      <c r="I1569" s="170"/>
      <c r="J1569" s="173"/>
      <c r="L1569" s="127"/>
      <c r="M1569" s="131"/>
      <c r="N1569" s="132"/>
      <c r="O1569" s="132"/>
      <c r="P1569" s="133"/>
      <c r="Q1569" s="132"/>
      <c r="R1569" s="133"/>
      <c r="S1569" s="132"/>
      <c r="T1569" s="134"/>
      <c r="AR1569" s="128"/>
      <c r="AT1569" s="135"/>
      <c r="AU1569" s="135"/>
      <c r="AY1569" s="128"/>
      <c r="BK1569" s="136"/>
    </row>
    <row r="1570" spans="1:65" s="2" customFormat="1" ht="33" hidden="1" customHeight="1">
      <c r="A1570" s="26"/>
      <c r="B1570" s="156"/>
      <c r="C1570" s="157"/>
      <c r="D1570" s="157"/>
      <c r="E1570" s="158"/>
      <c r="F1570" s="159"/>
      <c r="G1570" s="160"/>
      <c r="H1570" s="161"/>
      <c r="I1570" s="162"/>
      <c r="J1570" s="162"/>
      <c r="K1570" s="139"/>
      <c r="L1570" s="27"/>
      <c r="M1570" s="140"/>
      <c r="N1570" s="141"/>
      <c r="O1570" s="142"/>
      <c r="P1570" s="142"/>
      <c r="Q1570" s="142"/>
      <c r="R1570" s="142"/>
      <c r="S1570" s="142"/>
      <c r="T1570" s="143"/>
      <c r="U1570" s="26"/>
      <c r="V1570" s="26"/>
      <c r="W1570" s="26"/>
      <c r="X1570" s="26"/>
      <c r="Y1570" s="26"/>
      <c r="Z1570" s="26"/>
      <c r="AA1570" s="26"/>
      <c r="AB1570" s="26"/>
      <c r="AC1570" s="26"/>
      <c r="AD1570" s="26"/>
      <c r="AE1570" s="26"/>
      <c r="AR1570" s="144"/>
      <c r="AT1570" s="144"/>
      <c r="AU1570" s="144"/>
      <c r="AY1570" s="14"/>
      <c r="BE1570" s="145"/>
      <c r="BF1570" s="145"/>
      <c r="BG1570" s="145"/>
      <c r="BH1570" s="145"/>
      <c r="BI1570" s="145"/>
      <c r="BJ1570" s="14"/>
      <c r="BK1570" s="145"/>
      <c r="BL1570" s="14"/>
      <c r="BM1570" s="144"/>
    </row>
    <row r="1571" spans="1:65" s="2" customFormat="1" ht="24.25" hidden="1" customHeight="1">
      <c r="A1571" s="26"/>
      <c r="B1571" s="156"/>
      <c r="C1571" s="157"/>
      <c r="D1571" s="157"/>
      <c r="E1571" s="158"/>
      <c r="F1571" s="159"/>
      <c r="G1571" s="160"/>
      <c r="H1571" s="161"/>
      <c r="I1571" s="162"/>
      <c r="J1571" s="162"/>
      <c r="K1571" s="139"/>
      <c r="L1571" s="27"/>
      <c r="M1571" s="140"/>
      <c r="N1571" s="141"/>
      <c r="O1571" s="142"/>
      <c r="P1571" s="142"/>
      <c r="Q1571" s="142"/>
      <c r="R1571" s="142"/>
      <c r="S1571" s="142"/>
      <c r="T1571" s="143"/>
      <c r="U1571" s="26"/>
      <c r="V1571" s="26"/>
      <c r="W1571" s="26"/>
      <c r="X1571" s="26"/>
      <c r="Y1571" s="26"/>
      <c r="Z1571" s="26"/>
      <c r="AA1571" s="26"/>
      <c r="AB1571" s="26"/>
      <c r="AC1571" s="26"/>
      <c r="AD1571" s="26"/>
      <c r="AE1571" s="26"/>
      <c r="AR1571" s="144"/>
      <c r="AT1571" s="144"/>
      <c r="AU1571" s="144"/>
      <c r="AY1571" s="14"/>
      <c r="BE1571" s="145"/>
      <c r="BF1571" s="145"/>
      <c r="BG1571" s="145"/>
      <c r="BH1571" s="145"/>
      <c r="BI1571" s="145"/>
      <c r="BJ1571" s="14"/>
      <c r="BK1571" s="145"/>
      <c r="BL1571" s="14"/>
      <c r="BM1571" s="144"/>
    </row>
    <row r="1572" spans="1:65" s="12" customFormat="1" ht="23" hidden="1" customHeight="1">
      <c r="B1572" s="169"/>
      <c r="C1572" s="170"/>
      <c r="D1572" s="171"/>
      <c r="E1572" s="172"/>
      <c r="F1572" s="172"/>
      <c r="G1572" s="170"/>
      <c r="H1572" s="170"/>
      <c r="I1572" s="170"/>
      <c r="J1572" s="173"/>
      <c r="L1572" s="127"/>
      <c r="M1572" s="131"/>
      <c r="N1572" s="132"/>
      <c r="O1572" s="132"/>
      <c r="P1572" s="133"/>
      <c r="Q1572" s="132"/>
      <c r="R1572" s="133"/>
      <c r="S1572" s="132"/>
      <c r="T1572" s="134"/>
      <c r="AR1572" s="128"/>
      <c r="AT1572" s="135"/>
      <c r="AU1572" s="135"/>
      <c r="AY1572" s="128"/>
      <c r="BK1572" s="136"/>
    </row>
    <row r="1573" spans="1:65" s="2" customFormat="1" ht="24.25" hidden="1" customHeight="1">
      <c r="A1573" s="26"/>
      <c r="B1573" s="156"/>
      <c r="C1573" s="157"/>
      <c r="D1573" s="157"/>
      <c r="E1573" s="158"/>
      <c r="F1573" s="159"/>
      <c r="G1573" s="160"/>
      <c r="H1573" s="161"/>
      <c r="I1573" s="162"/>
      <c r="J1573" s="162"/>
      <c r="K1573" s="139"/>
      <c r="L1573" s="27"/>
      <c r="M1573" s="140"/>
      <c r="N1573" s="141"/>
      <c r="O1573" s="142"/>
      <c r="P1573" s="142"/>
      <c r="Q1573" s="142"/>
      <c r="R1573" s="142"/>
      <c r="S1573" s="142"/>
      <c r="T1573" s="143"/>
      <c r="U1573" s="26"/>
      <c r="V1573" s="26"/>
      <c r="W1573" s="26"/>
      <c r="X1573" s="26"/>
      <c r="Y1573" s="26"/>
      <c r="Z1573" s="26"/>
      <c r="AA1573" s="26"/>
      <c r="AB1573" s="26"/>
      <c r="AC1573" s="26"/>
      <c r="AD1573" s="26"/>
      <c r="AE1573" s="26"/>
      <c r="AR1573" s="144"/>
      <c r="AT1573" s="144"/>
      <c r="AU1573" s="144"/>
      <c r="AY1573" s="14"/>
      <c r="BE1573" s="145"/>
      <c r="BF1573" s="145"/>
      <c r="BG1573" s="145"/>
      <c r="BH1573" s="145"/>
      <c r="BI1573" s="145"/>
      <c r="BJ1573" s="14"/>
      <c r="BK1573" s="145"/>
      <c r="BL1573" s="14"/>
      <c r="BM1573" s="144"/>
    </row>
    <row r="1574" spans="1:65" s="2" customFormat="1" ht="33" hidden="1" customHeight="1">
      <c r="A1574" s="26"/>
      <c r="B1574" s="156"/>
      <c r="C1574" s="157"/>
      <c r="D1574" s="157"/>
      <c r="E1574" s="158"/>
      <c r="F1574" s="159"/>
      <c r="G1574" s="160"/>
      <c r="H1574" s="161"/>
      <c r="I1574" s="162"/>
      <c r="J1574" s="162"/>
      <c r="K1574" s="139"/>
      <c r="L1574" s="27"/>
      <c r="M1574" s="140"/>
      <c r="N1574" s="141"/>
      <c r="O1574" s="142"/>
      <c r="P1574" s="142"/>
      <c r="Q1574" s="142"/>
      <c r="R1574" s="142"/>
      <c r="S1574" s="142"/>
      <c r="T1574" s="143"/>
      <c r="U1574" s="26"/>
      <c r="V1574" s="26"/>
      <c r="W1574" s="26"/>
      <c r="X1574" s="26"/>
      <c r="Y1574" s="26"/>
      <c r="Z1574" s="26"/>
      <c r="AA1574" s="26"/>
      <c r="AB1574" s="26"/>
      <c r="AC1574" s="26"/>
      <c r="AD1574" s="26"/>
      <c r="AE1574" s="26"/>
      <c r="AR1574" s="144"/>
      <c r="AT1574" s="144"/>
      <c r="AU1574" s="144"/>
      <c r="AY1574" s="14"/>
      <c r="BE1574" s="145"/>
      <c r="BF1574" s="145"/>
      <c r="BG1574" s="145"/>
      <c r="BH1574" s="145"/>
      <c r="BI1574" s="145"/>
      <c r="BJ1574" s="14"/>
      <c r="BK1574" s="145"/>
      <c r="BL1574" s="14"/>
      <c r="BM1574" s="144"/>
    </row>
    <row r="1575" spans="1:65" s="2" customFormat="1" ht="16.5" hidden="1" customHeight="1">
      <c r="A1575" s="26"/>
      <c r="B1575" s="156"/>
      <c r="C1575" s="163"/>
      <c r="D1575" s="163"/>
      <c r="E1575" s="164"/>
      <c r="F1575" s="165"/>
      <c r="G1575" s="166"/>
      <c r="H1575" s="167"/>
      <c r="I1575" s="168"/>
      <c r="J1575" s="168"/>
      <c r="K1575" s="146"/>
      <c r="L1575" s="147"/>
      <c r="M1575" s="148"/>
      <c r="N1575" s="149"/>
      <c r="O1575" s="142"/>
      <c r="P1575" s="142"/>
      <c r="Q1575" s="142"/>
      <c r="R1575" s="142"/>
      <c r="S1575" s="142"/>
      <c r="T1575" s="143"/>
      <c r="U1575" s="26"/>
      <c r="V1575" s="26"/>
      <c r="W1575" s="26"/>
      <c r="X1575" s="26"/>
      <c r="Y1575" s="26"/>
      <c r="Z1575" s="26"/>
      <c r="AA1575" s="26"/>
      <c r="AB1575" s="26"/>
      <c r="AC1575" s="26"/>
      <c r="AD1575" s="26"/>
      <c r="AE1575" s="26"/>
      <c r="AR1575" s="144"/>
      <c r="AT1575" s="144"/>
      <c r="AU1575" s="144"/>
      <c r="AY1575" s="14"/>
      <c r="BE1575" s="145"/>
      <c r="BF1575" s="145"/>
      <c r="BG1575" s="145"/>
      <c r="BH1575" s="145"/>
      <c r="BI1575" s="145"/>
      <c r="BJ1575" s="14"/>
      <c r="BK1575" s="145"/>
      <c r="BL1575" s="14"/>
      <c r="BM1575" s="144"/>
    </row>
    <row r="1576" spans="1:65" s="2" customFormat="1" ht="16.5" hidden="1" customHeight="1">
      <c r="A1576" s="26"/>
      <c r="B1576" s="156"/>
      <c r="C1576" s="163"/>
      <c r="D1576" s="163"/>
      <c r="E1576" s="164"/>
      <c r="F1576" s="165"/>
      <c r="G1576" s="166"/>
      <c r="H1576" s="167"/>
      <c r="I1576" s="168"/>
      <c r="J1576" s="168"/>
      <c r="K1576" s="146"/>
      <c r="L1576" s="147"/>
      <c r="M1576" s="148"/>
      <c r="N1576" s="149"/>
      <c r="O1576" s="142"/>
      <c r="P1576" s="142"/>
      <c r="Q1576" s="142"/>
      <c r="R1576" s="142"/>
      <c r="S1576" s="142"/>
      <c r="T1576" s="143"/>
      <c r="U1576" s="26"/>
      <c r="V1576" s="26"/>
      <c r="W1576" s="26"/>
      <c r="X1576" s="26"/>
      <c r="Y1576" s="26"/>
      <c r="Z1576" s="26"/>
      <c r="AA1576" s="26"/>
      <c r="AB1576" s="26"/>
      <c r="AC1576" s="26"/>
      <c r="AD1576" s="26"/>
      <c r="AE1576" s="26"/>
      <c r="AR1576" s="144"/>
      <c r="AT1576" s="144"/>
      <c r="AU1576" s="144"/>
      <c r="AY1576" s="14"/>
      <c r="BE1576" s="145"/>
      <c r="BF1576" s="145"/>
      <c r="BG1576" s="145"/>
      <c r="BH1576" s="145"/>
      <c r="BI1576" s="145"/>
      <c r="BJ1576" s="14"/>
      <c r="BK1576" s="145"/>
      <c r="BL1576" s="14"/>
      <c r="BM1576" s="144"/>
    </row>
    <row r="1577" spans="1:65" s="2" customFormat="1" ht="24.25" hidden="1" customHeight="1">
      <c r="A1577" s="26"/>
      <c r="B1577" s="156"/>
      <c r="C1577" s="163"/>
      <c r="D1577" s="163"/>
      <c r="E1577" s="164"/>
      <c r="F1577" s="165"/>
      <c r="G1577" s="166"/>
      <c r="H1577" s="167"/>
      <c r="I1577" s="168"/>
      <c r="J1577" s="168"/>
      <c r="K1577" s="146"/>
      <c r="L1577" s="147"/>
      <c r="M1577" s="148"/>
      <c r="N1577" s="149"/>
      <c r="O1577" s="142"/>
      <c r="P1577" s="142"/>
      <c r="Q1577" s="142"/>
      <c r="R1577" s="142"/>
      <c r="S1577" s="142"/>
      <c r="T1577" s="143"/>
      <c r="U1577" s="26"/>
      <c r="V1577" s="26"/>
      <c r="W1577" s="26"/>
      <c r="X1577" s="26"/>
      <c r="Y1577" s="26"/>
      <c r="Z1577" s="26"/>
      <c r="AA1577" s="26"/>
      <c r="AB1577" s="26"/>
      <c r="AC1577" s="26"/>
      <c r="AD1577" s="26"/>
      <c r="AE1577" s="26"/>
      <c r="AR1577" s="144"/>
      <c r="AT1577" s="144"/>
      <c r="AU1577" s="144"/>
      <c r="AY1577" s="14"/>
      <c r="BE1577" s="145"/>
      <c r="BF1577" s="145"/>
      <c r="BG1577" s="145"/>
      <c r="BH1577" s="145"/>
      <c r="BI1577" s="145"/>
      <c r="BJ1577" s="14"/>
      <c r="BK1577" s="145"/>
      <c r="BL1577" s="14"/>
      <c r="BM1577" s="144"/>
    </row>
    <row r="1578" spans="1:65" s="2" customFormat="1" ht="24.25" hidden="1" customHeight="1">
      <c r="A1578" s="26"/>
      <c r="B1578" s="156"/>
      <c r="C1578" s="157"/>
      <c r="D1578" s="157"/>
      <c r="E1578" s="158"/>
      <c r="F1578" s="159"/>
      <c r="G1578" s="160"/>
      <c r="H1578" s="161"/>
      <c r="I1578" s="162"/>
      <c r="J1578" s="162"/>
      <c r="K1578" s="139"/>
      <c r="L1578" s="27"/>
      <c r="M1578" s="140"/>
      <c r="N1578" s="141"/>
      <c r="O1578" s="142"/>
      <c r="P1578" s="142"/>
      <c r="Q1578" s="142"/>
      <c r="R1578" s="142"/>
      <c r="S1578" s="142"/>
      <c r="T1578" s="143"/>
      <c r="U1578" s="26"/>
      <c r="V1578" s="26"/>
      <c r="W1578" s="26"/>
      <c r="X1578" s="26"/>
      <c r="Y1578" s="26"/>
      <c r="Z1578" s="26"/>
      <c r="AA1578" s="26"/>
      <c r="AB1578" s="26"/>
      <c r="AC1578" s="26"/>
      <c r="AD1578" s="26"/>
      <c r="AE1578" s="26"/>
      <c r="AR1578" s="144"/>
      <c r="AT1578" s="144"/>
      <c r="AU1578" s="144"/>
      <c r="AY1578" s="14"/>
      <c r="BE1578" s="145"/>
      <c r="BF1578" s="145"/>
      <c r="BG1578" s="145"/>
      <c r="BH1578" s="145"/>
      <c r="BI1578" s="145"/>
      <c r="BJ1578" s="14"/>
      <c r="BK1578" s="145"/>
      <c r="BL1578" s="14"/>
      <c r="BM1578" s="144"/>
    </row>
    <row r="1579" spans="1:65" s="2" customFormat="1" ht="24.25" hidden="1" customHeight="1">
      <c r="A1579" s="26"/>
      <c r="B1579" s="156"/>
      <c r="C1579" s="163"/>
      <c r="D1579" s="163"/>
      <c r="E1579" s="164"/>
      <c r="F1579" s="165"/>
      <c r="G1579" s="166"/>
      <c r="H1579" s="167"/>
      <c r="I1579" s="168"/>
      <c r="J1579" s="168"/>
      <c r="K1579" s="146"/>
      <c r="L1579" s="147"/>
      <c r="M1579" s="148"/>
      <c r="N1579" s="149"/>
      <c r="O1579" s="142"/>
      <c r="P1579" s="142"/>
      <c r="Q1579" s="142"/>
      <c r="R1579" s="142"/>
      <c r="S1579" s="142"/>
      <c r="T1579" s="143"/>
      <c r="U1579" s="26"/>
      <c r="V1579" s="26"/>
      <c r="W1579" s="26"/>
      <c r="X1579" s="26"/>
      <c r="Y1579" s="26"/>
      <c r="Z1579" s="26"/>
      <c r="AA1579" s="26"/>
      <c r="AB1579" s="26"/>
      <c r="AC1579" s="26"/>
      <c r="AD1579" s="26"/>
      <c r="AE1579" s="26"/>
      <c r="AR1579" s="144"/>
      <c r="AT1579" s="144"/>
      <c r="AU1579" s="144"/>
      <c r="AY1579" s="14"/>
      <c r="BE1579" s="145"/>
      <c r="BF1579" s="145"/>
      <c r="BG1579" s="145"/>
      <c r="BH1579" s="145"/>
      <c r="BI1579" s="145"/>
      <c r="BJ1579" s="14"/>
      <c r="BK1579" s="145"/>
      <c r="BL1579" s="14"/>
      <c r="BM1579" s="144"/>
    </row>
    <row r="1580" spans="1:65" s="2" customFormat="1" ht="24.25" hidden="1" customHeight="1">
      <c r="A1580" s="26"/>
      <c r="B1580" s="156"/>
      <c r="C1580" s="163"/>
      <c r="D1580" s="163"/>
      <c r="E1580" s="164"/>
      <c r="F1580" s="165"/>
      <c r="G1580" s="166"/>
      <c r="H1580" s="167"/>
      <c r="I1580" s="168"/>
      <c r="J1580" s="168"/>
      <c r="K1580" s="146"/>
      <c r="L1580" s="147"/>
      <c r="M1580" s="148"/>
      <c r="N1580" s="149"/>
      <c r="O1580" s="142"/>
      <c r="P1580" s="142"/>
      <c r="Q1580" s="142"/>
      <c r="R1580" s="142"/>
      <c r="S1580" s="142"/>
      <c r="T1580" s="143"/>
      <c r="U1580" s="26"/>
      <c r="V1580" s="26"/>
      <c r="W1580" s="26"/>
      <c r="X1580" s="26"/>
      <c r="Y1580" s="26"/>
      <c r="Z1580" s="26"/>
      <c r="AA1580" s="26"/>
      <c r="AB1580" s="26"/>
      <c r="AC1580" s="26"/>
      <c r="AD1580" s="26"/>
      <c r="AE1580" s="26"/>
      <c r="AR1580" s="144"/>
      <c r="AT1580" s="144"/>
      <c r="AU1580" s="144"/>
      <c r="AY1580" s="14"/>
      <c r="BE1580" s="145"/>
      <c r="BF1580" s="145"/>
      <c r="BG1580" s="145"/>
      <c r="BH1580" s="145"/>
      <c r="BI1580" s="145"/>
      <c r="BJ1580" s="14"/>
      <c r="BK1580" s="145"/>
      <c r="BL1580" s="14"/>
      <c r="BM1580" s="144"/>
    </row>
    <row r="1581" spans="1:65" s="2" customFormat="1" ht="24.25" hidden="1" customHeight="1">
      <c r="A1581" s="26"/>
      <c r="B1581" s="156"/>
      <c r="C1581" s="163"/>
      <c r="D1581" s="163"/>
      <c r="E1581" s="164"/>
      <c r="F1581" s="165"/>
      <c r="G1581" s="166"/>
      <c r="H1581" s="167"/>
      <c r="I1581" s="168"/>
      <c r="J1581" s="168"/>
      <c r="K1581" s="146"/>
      <c r="L1581" s="147"/>
      <c r="M1581" s="148"/>
      <c r="N1581" s="149"/>
      <c r="O1581" s="142"/>
      <c r="P1581" s="142"/>
      <c r="Q1581" s="142"/>
      <c r="R1581" s="142"/>
      <c r="S1581" s="142"/>
      <c r="T1581" s="143"/>
      <c r="U1581" s="26"/>
      <c r="V1581" s="26"/>
      <c r="W1581" s="26"/>
      <c r="X1581" s="26"/>
      <c r="Y1581" s="26"/>
      <c r="Z1581" s="26"/>
      <c r="AA1581" s="26"/>
      <c r="AB1581" s="26"/>
      <c r="AC1581" s="26"/>
      <c r="AD1581" s="26"/>
      <c r="AE1581" s="26"/>
      <c r="AR1581" s="144"/>
      <c r="AT1581" s="144"/>
      <c r="AU1581" s="144"/>
      <c r="AY1581" s="14"/>
      <c r="BE1581" s="145"/>
      <c r="BF1581" s="145"/>
      <c r="BG1581" s="145"/>
      <c r="BH1581" s="145"/>
      <c r="BI1581" s="145"/>
      <c r="BJ1581" s="14"/>
      <c r="BK1581" s="145"/>
      <c r="BL1581" s="14"/>
      <c r="BM1581" s="144"/>
    </row>
    <row r="1582" spans="1:65" s="12" customFormat="1" ht="23" hidden="1" customHeight="1">
      <c r="B1582" s="169"/>
      <c r="C1582" s="170"/>
      <c r="D1582" s="171"/>
      <c r="E1582" s="172"/>
      <c r="F1582" s="172"/>
      <c r="G1582" s="170"/>
      <c r="H1582" s="170"/>
      <c r="I1582" s="170"/>
      <c r="J1582" s="173"/>
      <c r="L1582" s="127"/>
      <c r="M1582" s="131"/>
      <c r="N1582" s="132"/>
      <c r="O1582" s="132"/>
      <c r="P1582" s="133"/>
      <c r="Q1582" s="132"/>
      <c r="R1582" s="133"/>
      <c r="S1582" s="132"/>
      <c r="T1582" s="134"/>
      <c r="AR1582" s="128"/>
      <c r="AT1582" s="135"/>
      <c r="AU1582" s="135"/>
      <c r="AY1582" s="128"/>
      <c r="BK1582" s="136"/>
    </row>
    <row r="1583" spans="1:65" s="2" customFormat="1" ht="24.25" hidden="1" customHeight="1">
      <c r="A1583" s="26"/>
      <c r="B1583" s="156"/>
      <c r="C1583" s="157"/>
      <c r="D1583" s="157"/>
      <c r="E1583" s="158"/>
      <c r="F1583" s="159"/>
      <c r="G1583" s="160"/>
      <c r="H1583" s="161"/>
      <c r="I1583" s="162"/>
      <c r="J1583" s="162"/>
      <c r="K1583" s="139"/>
      <c r="L1583" s="27"/>
      <c r="M1583" s="140"/>
      <c r="N1583" s="141"/>
      <c r="O1583" s="142"/>
      <c r="P1583" s="142"/>
      <c r="Q1583" s="142"/>
      <c r="R1583" s="142"/>
      <c r="S1583" s="142"/>
      <c r="T1583" s="143"/>
      <c r="U1583" s="26"/>
      <c r="V1583" s="26"/>
      <c r="W1583" s="26"/>
      <c r="X1583" s="26"/>
      <c r="Y1583" s="26"/>
      <c r="Z1583" s="26"/>
      <c r="AA1583" s="26"/>
      <c r="AB1583" s="26"/>
      <c r="AC1583" s="26"/>
      <c r="AD1583" s="26"/>
      <c r="AE1583" s="26"/>
      <c r="AR1583" s="144"/>
      <c r="AT1583" s="144"/>
      <c r="AU1583" s="144"/>
      <c r="AY1583" s="14"/>
      <c r="BE1583" s="145"/>
      <c r="BF1583" s="145"/>
      <c r="BG1583" s="145"/>
      <c r="BH1583" s="145"/>
      <c r="BI1583" s="145"/>
      <c r="BJ1583" s="14"/>
      <c r="BK1583" s="145"/>
      <c r="BL1583" s="14"/>
      <c r="BM1583" s="144"/>
    </row>
    <row r="1584" spans="1:65" s="12" customFormat="1" ht="23" hidden="1" customHeight="1">
      <c r="B1584" s="169"/>
      <c r="C1584" s="170"/>
      <c r="D1584" s="171"/>
      <c r="E1584" s="172"/>
      <c r="F1584" s="172"/>
      <c r="G1584" s="170"/>
      <c r="H1584" s="170"/>
      <c r="I1584" s="170"/>
      <c r="J1584" s="173"/>
      <c r="L1584" s="127"/>
      <c r="M1584" s="131"/>
      <c r="N1584" s="132"/>
      <c r="O1584" s="132"/>
      <c r="P1584" s="133"/>
      <c r="Q1584" s="132"/>
      <c r="R1584" s="133"/>
      <c r="S1584" s="132"/>
      <c r="T1584" s="134"/>
      <c r="AR1584" s="128"/>
      <c r="AT1584" s="135"/>
      <c r="AU1584" s="135"/>
      <c r="AY1584" s="128"/>
      <c r="BK1584" s="136"/>
    </row>
    <row r="1585" spans="1:65" s="12" customFormat="1" ht="23" hidden="1" customHeight="1">
      <c r="B1585" s="169"/>
      <c r="C1585" s="170"/>
      <c r="D1585" s="171"/>
      <c r="E1585" s="172"/>
      <c r="F1585" s="172"/>
      <c r="G1585" s="170"/>
      <c r="H1585" s="170"/>
      <c r="I1585" s="170"/>
      <c r="J1585" s="173"/>
      <c r="L1585" s="127"/>
      <c r="M1585" s="131"/>
      <c r="N1585" s="132"/>
      <c r="O1585" s="132"/>
      <c r="P1585" s="133"/>
      <c r="Q1585" s="132"/>
      <c r="R1585" s="133"/>
      <c r="S1585" s="132"/>
      <c r="T1585" s="134"/>
      <c r="AR1585" s="128"/>
      <c r="AT1585" s="135"/>
      <c r="AU1585" s="135"/>
      <c r="AY1585" s="128"/>
      <c r="BK1585" s="136"/>
    </row>
    <row r="1586" spans="1:65" s="2" customFormat="1" ht="24.25" hidden="1" customHeight="1">
      <c r="A1586" s="26"/>
      <c r="B1586" s="156"/>
      <c r="C1586" s="157"/>
      <c r="D1586" s="157"/>
      <c r="E1586" s="158"/>
      <c r="F1586" s="159"/>
      <c r="G1586" s="160"/>
      <c r="H1586" s="161"/>
      <c r="I1586" s="162"/>
      <c r="J1586" s="162"/>
      <c r="K1586" s="139"/>
      <c r="L1586" s="27"/>
      <c r="M1586" s="140"/>
      <c r="N1586" s="141"/>
      <c r="O1586" s="142"/>
      <c r="P1586" s="142"/>
      <c r="Q1586" s="142"/>
      <c r="R1586" s="142"/>
      <c r="S1586" s="142"/>
      <c r="T1586" s="143"/>
      <c r="U1586" s="26"/>
      <c r="V1586" s="26"/>
      <c r="W1586" s="26"/>
      <c r="X1586" s="26"/>
      <c r="Y1586" s="26"/>
      <c r="Z1586" s="26"/>
      <c r="AA1586" s="26"/>
      <c r="AB1586" s="26"/>
      <c r="AC1586" s="26"/>
      <c r="AD1586" s="26"/>
      <c r="AE1586" s="26"/>
      <c r="AR1586" s="144"/>
      <c r="AT1586" s="144"/>
      <c r="AU1586" s="144"/>
      <c r="AY1586" s="14"/>
      <c r="BE1586" s="145"/>
      <c r="BF1586" s="145"/>
      <c r="BG1586" s="145"/>
      <c r="BH1586" s="145"/>
      <c r="BI1586" s="145"/>
      <c r="BJ1586" s="14"/>
      <c r="BK1586" s="145"/>
      <c r="BL1586" s="14"/>
      <c r="BM1586" s="144"/>
    </row>
    <row r="1587" spans="1:65" s="2" customFormat="1" ht="24.25" hidden="1" customHeight="1">
      <c r="A1587" s="26"/>
      <c r="B1587" s="156"/>
      <c r="C1587" s="163"/>
      <c r="D1587" s="163"/>
      <c r="E1587" s="164"/>
      <c r="F1587" s="165"/>
      <c r="G1587" s="166"/>
      <c r="H1587" s="167"/>
      <c r="I1587" s="168"/>
      <c r="J1587" s="168"/>
      <c r="K1587" s="146"/>
      <c r="L1587" s="147"/>
      <c r="M1587" s="148"/>
      <c r="N1587" s="149"/>
      <c r="O1587" s="142"/>
      <c r="P1587" s="142"/>
      <c r="Q1587" s="142"/>
      <c r="R1587" s="142"/>
      <c r="S1587" s="142"/>
      <c r="T1587" s="143"/>
      <c r="U1587" s="26"/>
      <c r="V1587" s="26"/>
      <c r="W1587" s="26"/>
      <c r="X1587" s="26"/>
      <c r="Y1587" s="26"/>
      <c r="Z1587" s="26"/>
      <c r="AA1587" s="26"/>
      <c r="AB1587" s="26"/>
      <c r="AC1587" s="26"/>
      <c r="AD1587" s="26"/>
      <c r="AE1587" s="26"/>
      <c r="AR1587" s="144"/>
      <c r="AT1587" s="144"/>
      <c r="AU1587" s="144"/>
      <c r="AY1587" s="14"/>
      <c r="BE1587" s="145"/>
      <c r="BF1587" s="145"/>
      <c r="BG1587" s="145"/>
      <c r="BH1587" s="145"/>
      <c r="BI1587" s="145"/>
      <c r="BJ1587" s="14"/>
      <c r="BK1587" s="145"/>
      <c r="BL1587" s="14"/>
      <c r="BM1587" s="144"/>
    </row>
    <row r="1588" spans="1:65" s="2" customFormat="1" ht="24.25" hidden="1" customHeight="1">
      <c r="A1588" s="26"/>
      <c r="B1588" s="156"/>
      <c r="C1588" s="163"/>
      <c r="D1588" s="163"/>
      <c r="E1588" s="164"/>
      <c r="F1588" s="165"/>
      <c r="G1588" s="166"/>
      <c r="H1588" s="167"/>
      <c r="I1588" s="168"/>
      <c r="J1588" s="168"/>
      <c r="K1588" s="146"/>
      <c r="L1588" s="147"/>
      <c r="M1588" s="148"/>
      <c r="N1588" s="149"/>
      <c r="O1588" s="142"/>
      <c r="P1588" s="142"/>
      <c r="Q1588" s="142"/>
      <c r="R1588" s="142"/>
      <c r="S1588" s="142"/>
      <c r="T1588" s="143"/>
      <c r="U1588" s="26"/>
      <c r="V1588" s="26"/>
      <c r="W1588" s="26"/>
      <c r="X1588" s="26"/>
      <c r="Y1588" s="26"/>
      <c r="Z1588" s="26"/>
      <c r="AA1588" s="26"/>
      <c r="AB1588" s="26"/>
      <c r="AC1588" s="26"/>
      <c r="AD1588" s="26"/>
      <c r="AE1588" s="26"/>
      <c r="AR1588" s="144"/>
      <c r="AT1588" s="144"/>
      <c r="AU1588" s="144"/>
      <c r="AY1588" s="14"/>
      <c r="BE1588" s="145"/>
      <c r="BF1588" s="145"/>
      <c r="BG1588" s="145"/>
      <c r="BH1588" s="145"/>
      <c r="BI1588" s="145"/>
      <c r="BJ1588" s="14"/>
      <c r="BK1588" s="145"/>
      <c r="BL1588" s="14"/>
      <c r="BM1588" s="144"/>
    </row>
    <row r="1589" spans="1:65" s="2" customFormat="1" ht="38" hidden="1" customHeight="1">
      <c r="A1589" s="26"/>
      <c r="B1589" s="156"/>
      <c r="C1589" s="163"/>
      <c r="D1589" s="163"/>
      <c r="E1589" s="164"/>
      <c r="F1589" s="165"/>
      <c r="G1589" s="166"/>
      <c r="H1589" s="167"/>
      <c r="I1589" s="168"/>
      <c r="J1589" s="168"/>
      <c r="K1589" s="146"/>
      <c r="L1589" s="147"/>
      <c r="M1589" s="148"/>
      <c r="N1589" s="149"/>
      <c r="O1589" s="142"/>
      <c r="P1589" s="142"/>
      <c r="Q1589" s="142"/>
      <c r="R1589" s="142"/>
      <c r="S1589" s="142"/>
      <c r="T1589" s="143"/>
      <c r="U1589" s="26"/>
      <c r="V1589" s="26"/>
      <c r="W1589" s="26"/>
      <c r="X1589" s="26"/>
      <c r="Y1589" s="26"/>
      <c r="Z1589" s="26"/>
      <c r="AA1589" s="26"/>
      <c r="AB1589" s="26"/>
      <c r="AC1589" s="26"/>
      <c r="AD1589" s="26"/>
      <c r="AE1589" s="26"/>
      <c r="AR1589" s="144"/>
      <c r="AT1589" s="144"/>
      <c r="AU1589" s="144"/>
      <c r="AY1589" s="14"/>
      <c r="BE1589" s="145"/>
      <c r="BF1589" s="145"/>
      <c r="BG1589" s="145"/>
      <c r="BH1589" s="145"/>
      <c r="BI1589" s="145"/>
      <c r="BJ1589" s="14"/>
      <c r="BK1589" s="145"/>
      <c r="BL1589" s="14"/>
      <c r="BM1589" s="144"/>
    </row>
    <row r="1590" spans="1:65" s="2" customFormat="1" ht="24.25" hidden="1" customHeight="1">
      <c r="A1590" s="26"/>
      <c r="B1590" s="156"/>
      <c r="C1590" s="157"/>
      <c r="D1590" s="157"/>
      <c r="E1590" s="158"/>
      <c r="F1590" s="159"/>
      <c r="G1590" s="160"/>
      <c r="H1590" s="161"/>
      <c r="I1590" s="162"/>
      <c r="J1590" s="162"/>
      <c r="K1590" s="139"/>
      <c r="L1590" s="27"/>
      <c r="M1590" s="140"/>
      <c r="N1590" s="141"/>
      <c r="O1590" s="142"/>
      <c r="P1590" s="142"/>
      <c r="Q1590" s="142"/>
      <c r="R1590" s="142"/>
      <c r="S1590" s="142"/>
      <c r="T1590" s="143"/>
      <c r="U1590" s="26"/>
      <c r="V1590" s="26"/>
      <c r="W1590" s="26"/>
      <c r="X1590" s="26"/>
      <c r="Y1590" s="26"/>
      <c r="Z1590" s="26"/>
      <c r="AA1590" s="26"/>
      <c r="AB1590" s="26"/>
      <c r="AC1590" s="26"/>
      <c r="AD1590" s="26"/>
      <c r="AE1590" s="26"/>
      <c r="AR1590" s="144"/>
      <c r="AT1590" s="144"/>
      <c r="AU1590" s="144"/>
      <c r="AY1590" s="14"/>
      <c r="BE1590" s="145"/>
      <c r="BF1590" s="145"/>
      <c r="BG1590" s="145"/>
      <c r="BH1590" s="145"/>
      <c r="BI1590" s="145"/>
      <c r="BJ1590" s="14"/>
      <c r="BK1590" s="145"/>
      <c r="BL1590" s="14"/>
      <c r="BM1590" s="144"/>
    </row>
    <row r="1591" spans="1:65" s="12" customFormat="1" ht="26" hidden="1" customHeight="1">
      <c r="B1591" s="169"/>
      <c r="C1591" s="170"/>
      <c r="D1591" s="171"/>
      <c r="E1591" s="174"/>
      <c r="F1591" s="174"/>
      <c r="G1591" s="170"/>
      <c r="H1591" s="170"/>
      <c r="I1591" s="170"/>
      <c r="J1591" s="175"/>
      <c r="L1591" s="127"/>
      <c r="M1591" s="131"/>
      <c r="N1591" s="132"/>
      <c r="O1591" s="132"/>
      <c r="P1591" s="133"/>
      <c r="Q1591" s="132"/>
      <c r="R1591" s="133"/>
      <c r="S1591" s="132"/>
      <c r="T1591" s="134"/>
      <c r="AR1591" s="128"/>
      <c r="AT1591" s="135"/>
      <c r="AU1591" s="135"/>
      <c r="AY1591" s="128"/>
      <c r="BK1591" s="136"/>
    </row>
    <row r="1592" spans="1:65" s="12" customFormat="1" ht="23" hidden="1" customHeight="1">
      <c r="B1592" s="169"/>
      <c r="C1592" s="170"/>
      <c r="D1592" s="171"/>
      <c r="E1592" s="172"/>
      <c r="F1592" s="172"/>
      <c r="G1592" s="170"/>
      <c r="H1592" s="170"/>
      <c r="I1592" s="170"/>
      <c r="J1592" s="173"/>
      <c r="L1592" s="127"/>
      <c r="M1592" s="131"/>
      <c r="N1592" s="132"/>
      <c r="O1592" s="132"/>
      <c r="P1592" s="133"/>
      <c r="Q1592" s="132"/>
      <c r="R1592" s="133"/>
      <c r="S1592" s="132"/>
      <c r="T1592" s="134"/>
      <c r="AR1592" s="128"/>
      <c r="AT1592" s="135"/>
      <c r="AU1592" s="135"/>
      <c r="AY1592" s="128"/>
      <c r="BK1592" s="136"/>
    </row>
    <row r="1593" spans="1:65" s="12" customFormat="1" ht="23" hidden="1" customHeight="1">
      <c r="B1593" s="169"/>
      <c r="C1593" s="170"/>
      <c r="D1593" s="171"/>
      <c r="E1593" s="172"/>
      <c r="F1593" s="172"/>
      <c r="G1593" s="170"/>
      <c r="H1593" s="170"/>
      <c r="I1593" s="170"/>
      <c r="J1593" s="173"/>
      <c r="L1593" s="127"/>
      <c r="M1593" s="131"/>
      <c r="N1593" s="132"/>
      <c r="O1593" s="132"/>
      <c r="P1593" s="133"/>
      <c r="Q1593" s="132"/>
      <c r="R1593" s="133"/>
      <c r="S1593" s="132"/>
      <c r="T1593" s="134"/>
      <c r="AR1593" s="128"/>
      <c r="AT1593" s="135"/>
      <c r="AU1593" s="135"/>
      <c r="AY1593" s="128"/>
      <c r="BK1593" s="136"/>
    </row>
    <row r="1594" spans="1:65" s="2" customFormat="1" ht="38" hidden="1" customHeight="1">
      <c r="A1594" s="26"/>
      <c r="B1594" s="156"/>
      <c r="C1594" s="157"/>
      <c r="D1594" s="157"/>
      <c r="E1594" s="158"/>
      <c r="F1594" s="159"/>
      <c r="G1594" s="160"/>
      <c r="H1594" s="161"/>
      <c r="I1594" s="162"/>
      <c r="J1594" s="162"/>
      <c r="K1594" s="139"/>
      <c r="L1594" s="27"/>
      <c r="M1594" s="140"/>
      <c r="N1594" s="141"/>
      <c r="O1594" s="142"/>
      <c r="P1594" s="142"/>
      <c r="Q1594" s="142"/>
      <c r="R1594" s="142"/>
      <c r="S1594" s="142"/>
      <c r="T1594" s="143"/>
      <c r="U1594" s="26"/>
      <c r="V1594" s="26"/>
      <c r="W1594" s="26"/>
      <c r="X1594" s="26"/>
      <c r="Y1594" s="26"/>
      <c r="Z1594" s="26"/>
      <c r="AA1594" s="26"/>
      <c r="AB1594" s="26"/>
      <c r="AC1594" s="26"/>
      <c r="AD1594" s="26"/>
      <c r="AE1594" s="26"/>
      <c r="AR1594" s="144"/>
      <c r="AT1594" s="144"/>
      <c r="AU1594" s="144"/>
      <c r="AY1594" s="14"/>
      <c r="BE1594" s="145"/>
      <c r="BF1594" s="145"/>
      <c r="BG1594" s="145"/>
      <c r="BH1594" s="145"/>
      <c r="BI1594" s="145"/>
      <c r="BJ1594" s="14"/>
      <c r="BK1594" s="145"/>
      <c r="BL1594" s="14"/>
      <c r="BM1594" s="144"/>
    </row>
    <row r="1595" spans="1:65" s="2" customFormat="1" ht="24.25" hidden="1" customHeight="1">
      <c r="A1595" s="26"/>
      <c r="B1595" s="156"/>
      <c r="C1595" s="157"/>
      <c r="D1595" s="157"/>
      <c r="E1595" s="158"/>
      <c r="F1595" s="159"/>
      <c r="G1595" s="160"/>
      <c r="H1595" s="161"/>
      <c r="I1595" s="162"/>
      <c r="J1595" s="162"/>
      <c r="K1595" s="139"/>
      <c r="L1595" s="27"/>
      <c r="M1595" s="140"/>
      <c r="N1595" s="141"/>
      <c r="O1595" s="142"/>
      <c r="P1595" s="142"/>
      <c r="Q1595" s="142"/>
      <c r="R1595" s="142"/>
      <c r="S1595" s="142"/>
      <c r="T1595" s="143"/>
      <c r="U1595" s="26"/>
      <c r="V1595" s="26"/>
      <c r="W1595" s="26"/>
      <c r="X1595" s="26"/>
      <c r="Y1595" s="26"/>
      <c r="Z1595" s="26"/>
      <c r="AA1595" s="26"/>
      <c r="AB1595" s="26"/>
      <c r="AC1595" s="26"/>
      <c r="AD1595" s="26"/>
      <c r="AE1595" s="26"/>
      <c r="AR1595" s="144"/>
      <c r="AT1595" s="144"/>
      <c r="AU1595" s="144"/>
      <c r="AY1595" s="14"/>
      <c r="BE1595" s="145"/>
      <c r="BF1595" s="145"/>
      <c r="BG1595" s="145"/>
      <c r="BH1595" s="145"/>
      <c r="BI1595" s="145"/>
      <c r="BJ1595" s="14"/>
      <c r="BK1595" s="145"/>
      <c r="BL1595" s="14"/>
      <c r="BM1595" s="144"/>
    </row>
    <row r="1596" spans="1:65" s="2" customFormat="1" ht="24.25" hidden="1" customHeight="1">
      <c r="A1596" s="26"/>
      <c r="B1596" s="156"/>
      <c r="C1596" s="157"/>
      <c r="D1596" s="157"/>
      <c r="E1596" s="158"/>
      <c r="F1596" s="159"/>
      <c r="G1596" s="160"/>
      <c r="H1596" s="161"/>
      <c r="I1596" s="162"/>
      <c r="J1596" s="162"/>
      <c r="K1596" s="139"/>
      <c r="L1596" s="27"/>
      <c r="M1596" s="140"/>
      <c r="N1596" s="141"/>
      <c r="O1596" s="142"/>
      <c r="P1596" s="142"/>
      <c r="Q1596" s="142"/>
      <c r="R1596" s="142"/>
      <c r="S1596" s="142"/>
      <c r="T1596" s="143"/>
      <c r="U1596" s="26"/>
      <c r="V1596" s="26"/>
      <c r="W1596" s="26"/>
      <c r="X1596" s="26"/>
      <c r="Y1596" s="26"/>
      <c r="Z1596" s="26"/>
      <c r="AA1596" s="26"/>
      <c r="AB1596" s="26"/>
      <c r="AC1596" s="26"/>
      <c r="AD1596" s="26"/>
      <c r="AE1596" s="26"/>
      <c r="AR1596" s="144"/>
      <c r="AT1596" s="144"/>
      <c r="AU1596" s="144"/>
      <c r="AY1596" s="14"/>
      <c r="BE1596" s="145"/>
      <c r="BF1596" s="145"/>
      <c r="BG1596" s="145"/>
      <c r="BH1596" s="145"/>
      <c r="BI1596" s="145"/>
      <c r="BJ1596" s="14"/>
      <c r="BK1596" s="145"/>
      <c r="BL1596" s="14"/>
      <c r="BM1596" s="144"/>
    </row>
    <row r="1597" spans="1:65" s="2" customFormat="1" ht="38" hidden="1" customHeight="1">
      <c r="A1597" s="26"/>
      <c r="B1597" s="156"/>
      <c r="C1597" s="157"/>
      <c r="D1597" s="157"/>
      <c r="E1597" s="158"/>
      <c r="F1597" s="159"/>
      <c r="G1597" s="160"/>
      <c r="H1597" s="161"/>
      <c r="I1597" s="162"/>
      <c r="J1597" s="162"/>
      <c r="K1597" s="139"/>
      <c r="L1597" s="27"/>
      <c r="M1597" s="140"/>
      <c r="N1597" s="141"/>
      <c r="O1597" s="142"/>
      <c r="P1597" s="142"/>
      <c r="Q1597" s="142"/>
      <c r="R1597" s="142"/>
      <c r="S1597" s="142"/>
      <c r="T1597" s="143"/>
      <c r="U1597" s="26"/>
      <c r="V1597" s="26"/>
      <c r="W1597" s="26"/>
      <c r="X1597" s="26"/>
      <c r="Y1597" s="26"/>
      <c r="Z1597" s="26"/>
      <c r="AA1597" s="26"/>
      <c r="AB1597" s="26"/>
      <c r="AC1597" s="26"/>
      <c r="AD1597" s="26"/>
      <c r="AE1597" s="26"/>
      <c r="AR1597" s="144"/>
      <c r="AT1597" s="144"/>
      <c r="AU1597" s="144"/>
      <c r="AY1597" s="14"/>
      <c r="BE1597" s="145"/>
      <c r="BF1597" s="145"/>
      <c r="BG1597" s="145"/>
      <c r="BH1597" s="145"/>
      <c r="BI1597" s="145"/>
      <c r="BJ1597" s="14"/>
      <c r="BK1597" s="145"/>
      <c r="BL1597" s="14"/>
      <c r="BM1597" s="144"/>
    </row>
    <row r="1598" spans="1:65" s="2" customFormat="1" ht="44.25" hidden="1" customHeight="1">
      <c r="A1598" s="26"/>
      <c r="B1598" s="156"/>
      <c r="C1598" s="157"/>
      <c r="D1598" s="157"/>
      <c r="E1598" s="158"/>
      <c r="F1598" s="159"/>
      <c r="G1598" s="160"/>
      <c r="H1598" s="161"/>
      <c r="I1598" s="162"/>
      <c r="J1598" s="162"/>
      <c r="K1598" s="139"/>
      <c r="L1598" s="27"/>
      <c r="M1598" s="140"/>
      <c r="N1598" s="141"/>
      <c r="O1598" s="142"/>
      <c r="P1598" s="142"/>
      <c r="Q1598" s="142"/>
      <c r="R1598" s="142"/>
      <c r="S1598" s="142"/>
      <c r="T1598" s="143"/>
      <c r="U1598" s="26"/>
      <c r="V1598" s="26"/>
      <c r="W1598" s="26"/>
      <c r="X1598" s="26"/>
      <c r="Y1598" s="26"/>
      <c r="Z1598" s="26"/>
      <c r="AA1598" s="26"/>
      <c r="AB1598" s="26"/>
      <c r="AC1598" s="26"/>
      <c r="AD1598" s="26"/>
      <c r="AE1598" s="26"/>
      <c r="AR1598" s="144"/>
      <c r="AT1598" s="144"/>
      <c r="AU1598" s="144"/>
      <c r="AY1598" s="14"/>
      <c r="BE1598" s="145"/>
      <c r="BF1598" s="145"/>
      <c r="BG1598" s="145"/>
      <c r="BH1598" s="145"/>
      <c r="BI1598" s="145"/>
      <c r="BJ1598" s="14"/>
      <c r="BK1598" s="145"/>
      <c r="BL1598" s="14"/>
      <c r="BM1598" s="144"/>
    </row>
    <row r="1599" spans="1:65" s="2" customFormat="1" ht="24.25" hidden="1" customHeight="1">
      <c r="A1599" s="26"/>
      <c r="B1599" s="156"/>
      <c r="C1599" s="157"/>
      <c r="D1599" s="157"/>
      <c r="E1599" s="158"/>
      <c r="F1599" s="159"/>
      <c r="G1599" s="160"/>
      <c r="H1599" s="161"/>
      <c r="I1599" s="162"/>
      <c r="J1599" s="162"/>
      <c r="K1599" s="139"/>
      <c r="L1599" s="27"/>
      <c r="M1599" s="140"/>
      <c r="N1599" s="141"/>
      <c r="O1599" s="142"/>
      <c r="P1599" s="142"/>
      <c r="Q1599" s="142"/>
      <c r="R1599" s="142"/>
      <c r="S1599" s="142"/>
      <c r="T1599" s="143"/>
      <c r="U1599" s="26"/>
      <c r="V1599" s="26"/>
      <c r="W1599" s="26"/>
      <c r="X1599" s="26"/>
      <c r="Y1599" s="26"/>
      <c r="Z1599" s="26"/>
      <c r="AA1599" s="26"/>
      <c r="AB1599" s="26"/>
      <c r="AC1599" s="26"/>
      <c r="AD1599" s="26"/>
      <c r="AE1599" s="26"/>
      <c r="AR1599" s="144"/>
      <c r="AT1599" s="144"/>
      <c r="AU1599" s="144"/>
      <c r="AY1599" s="14"/>
      <c r="BE1599" s="145"/>
      <c r="BF1599" s="145"/>
      <c r="BG1599" s="145"/>
      <c r="BH1599" s="145"/>
      <c r="BI1599" s="145"/>
      <c r="BJ1599" s="14"/>
      <c r="BK1599" s="145"/>
      <c r="BL1599" s="14"/>
      <c r="BM1599" s="144"/>
    </row>
    <row r="1600" spans="1:65" s="2" customFormat="1" ht="24.25" hidden="1" customHeight="1">
      <c r="A1600" s="26"/>
      <c r="B1600" s="156"/>
      <c r="C1600" s="157"/>
      <c r="D1600" s="157"/>
      <c r="E1600" s="158"/>
      <c r="F1600" s="159"/>
      <c r="G1600" s="160"/>
      <c r="H1600" s="161"/>
      <c r="I1600" s="162"/>
      <c r="J1600" s="162"/>
      <c r="K1600" s="139"/>
      <c r="L1600" s="27"/>
      <c r="M1600" s="140"/>
      <c r="N1600" s="141"/>
      <c r="O1600" s="142"/>
      <c r="P1600" s="142"/>
      <c r="Q1600" s="142"/>
      <c r="R1600" s="142"/>
      <c r="S1600" s="142"/>
      <c r="T1600" s="143"/>
      <c r="U1600" s="26"/>
      <c r="V1600" s="26"/>
      <c r="W1600" s="26"/>
      <c r="X1600" s="26"/>
      <c r="Y1600" s="26"/>
      <c r="Z1600" s="26"/>
      <c r="AA1600" s="26"/>
      <c r="AB1600" s="26"/>
      <c r="AC1600" s="26"/>
      <c r="AD1600" s="26"/>
      <c r="AE1600" s="26"/>
      <c r="AR1600" s="144"/>
      <c r="AT1600" s="144"/>
      <c r="AU1600" s="144"/>
      <c r="AY1600" s="14"/>
      <c r="BE1600" s="145"/>
      <c r="BF1600" s="145"/>
      <c r="BG1600" s="145"/>
      <c r="BH1600" s="145"/>
      <c r="BI1600" s="145"/>
      <c r="BJ1600" s="14"/>
      <c r="BK1600" s="145"/>
      <c r="BL1600" s="14"/>
      <c r="BM1600" s="144"/>
    </row>
    <row r="1601" spans="1:65" s="12" customFormat="1" ht="23" hidden="1" customHeight="1">
      <c r="B1601" s="169"/>
      <c r="C1601" s="170"/>
      <c r="D1601" s="171"/>
      <c r="E1601" s="172"/>
      <c r="F1601" s="172"/>
      <c r="G1601" s="170"/>
      <c r="H1601" s="170"/>
      <c r="I1601" s="170"/>
      <c r="J1601" s="173"/>
      <c r="L1601" s="127"/>
      <c r="M1601" s="131"/>
      <c r="N1601" s="132"/>
      <c r="O1601" s="132"/>
      <c r="P1601" s="133"/>
      <c r="Q1601" s="132"/>
      <c r="R1601" s="133"/>
      <c r="S1601" s="132"/>
      <c r="T1601" s="134"/>
      <c r="AR1601" s="128"/>
      <c r="AT1601" s="135"/>
      <c r="AU1601" s="135"/>
      <c r="AY1601" s="128"/>
      <c r="BK1601" s="136"/>
    </row>
    <row r="1602" spans="1:65" s="2" customFormat="1" ht="33" hidden="1" customHeight="1">
      <c r="A1602" s="26"/>
      <c r="B1602" s="156"/>
      <c r="C1602" s="157"/>
      <c r="D1602" s="157"/>
      <c r="E1602" s="158"/>
      <c r="F1602" s="159"/>
      <c r="G1602" s="160"/>
      <c r="H1602" s="161"/>
      <c r="I1602" s="162"/>
      <c r="J1602" s="162"/>
      <c r="K1602" s="139"/>
      <c r="L1602" s="27"/>
      <c r="M1602" s="140"/>
      <c r="N1602" s="141"/>
      <c r="O1602" s="142"/>
      <c r="P1602" s="142"/>
      <c r="Q1602" s="142"/>
      <c r="R1602" s="142"/>
      <c r="S1602" s="142"/>
      <c r="T1602" s="143"/>
      <c r="U1602" s="26"/>
      <c r="V1602" s="26"/>
      <c r="W1602" s="26"/>
      <c r="X1602" s="26"/>
      <c r="Y1602" s="26"/>
      <c r="Z1602" s="26"/>
      <c r="AA1602" s="26"/>
      <c r="AB1602" s="26"/>
      <c r="AC1602" s="26"/>
      <c r="AD1602" s="26"/>
      <c r="AE1602" s="26"/>
      <c r="AR1602" s="144"/>
      <c r="AT1602" s="144"/>
      <c r="AU1602" s="144"/>
      <c r="AY1602" s="14"/>
      <c r="BE1602" s="145"/>
      <c r="BF1602" s="145"/>
      <c r="BG1602" s="145"/>
      <c r="BH1602" s="145"/>
      <c r="BI1602" s="145"/>
      <c r="BJ1602" s="14"/>
      <c r="BK1602" s="145"/>
      <c r="BL1602" s="14"/>
      <c r="BM1602" s="144"/>
    </row>
    <row r="1603" spans="1:65" s="2" customFormat="1" ht="16.5" hidden="1" customHeight="1">
      <c r="A1603" s="26"/>
      <c r="B1603" s="156"/>
      <c r="C1603" s="157"/>
      <c r="D1603" s="157"/>
      <c r="E1603" s="158"/>
      <c r="F1603" s="159"/>
      <c r="G1603" s="160"/>
      <c r="H1603" s="161"/>
      <c r="I1603" s="162"/>
      <c r="J1603" s="162"/>
      <c r="K1603" s="139"/>
      <c r="L1603" s="27"/>
      <c r="M1603" s="140"/>
      <c r="N1603" s="141"/>
      <c r="O1603" s="142"/>
      <c r="P1603" s="142"/>
      <c r="Q1603" s="142"/>
      <c r="R1603" s="142"/>
      <c r="S1603" s="142"/>
      <c r="T1603" s="143"/>
      <c r="U1603" s="26"/>
      <c r="V1603" s="26"/>
      <c r="W1603" s="26"/>
      <c r="X1603" s="26"/>
      <c r="Y1603" s="26"/>
      <c r="Z1603" s="26"/>
      <c r="AA1603" s="26"/>
      <c r="AB1603" s="26"/>
      <c r="AC1603" s="26"/>
      <c r="AD1603" s="26"/>
      <c r="AE1603" s="26"/>
      <c r="AR1603" s="144"/>
      <c r="AT1603" s="144"/>
      <c r="AU1603" s="144"/>
      <c r="AY1603" s="14"/>
      <c r="BE1603" s="145"/>
      <c r="BF1603" s="145"/>
      <c r="BG1603" s="145"/>
      <c r="BH1603" s="145"/>
      <c r="BI1603" s="145"/>
      <c r="BJ1603" s="14"/>
      <c r="BK1603" s="145"/>
      <c r="BL1603" s="14"/>
      <c r="BM1603" s="144"/>
    </row>
    <row r="1604" spans="1:65" s="2" customFormat="1" ht="16.5" hidden="1" customHeight="1">
      <c r="A1604" s="26"/>
      <c r="B1604" s="156"/>
      <c r="C1604" s="157"/>
      <c r="D1604" s="157"/>
      <c r="E1604" s="158"/>
      <c r="F1604" s="159"/>
      <c r="G1604" s="160"/>
      <c r="H1604" s="161"/>
      <c r="I1604" s="162"/>
      <c r="J1604" s="162"/>
      <c r="K1604" s="139"/>
      <c r="L1604" s="27"/>
      <c r="M1604" s="140"/>
      <c r="N1604" s="141"/>
      <c r="O1604" s="142"/>
      <c r="P1604" s="142"/>
      <c r="Q1604" s="142"/>
      <c r="R1604" s="142"/>
      <c r="S1604" s="142"/>
      <c r="T1604" s="143"/>
      <c r="U1604" s="26"/>
      <c r="V1604" s="26"/>
      <c r="W1604" s="26"/>
      <c r="X1604" s="26"/>
      <c r="Y1604" s="26"/>
      <c r="Z1604" s="26"/>
      <c r="AA1604" s="26"/>
      <c r="AB1604" s="26"/>
      <c r="AC1604" s="26"/>
      <c r="AD1604" s="26"/>
      <c r="AE1604" s="26"/>
      <c r="AR1604" s="144"/>
      <c r="AT1604" s="144"/>
      <c r="AU1604" s="144"/>
      <c r="AY1604" s="14"/>
      <c r="BE1604" s="145"/>
      <c r="BF1604" s="145"/>
      <c r="BG1604" s="145"/>
      <c r="BH1604" s="145"/>
      <c r="BI1604" s="145"/>
      <c r="BJ1604" s="14"/>
      <c r="BK1604" s="145"/>
      <c r="BL1604" s="14"/>
      <c r="BM1604" s="144"/>
    </row>
    <row r="1605" spans="1:65" s="2" customFormat="1" ht="24.25" hidden="1" customHeight="1">
      <c r="A1605" s="26"/>
      <c r="B1605" s="156"/>
      <c r="C1605" s="157"/>
      <c r="D1605" s="157"/>
      <c r="E1605" s="158"/>
      <c r="F1605" s="159"/>
      <c r="G1605" s="160"/>
      <c r="H1605" s="161"/>
      <c r="I1605" s="162"/>
      <c r="J1605" s="162"/>
      <c r="K1605" s="139"/>
      <c r="L1605" s="27"/>
      <c r="M1605" s="140"/>
      <c r="N1605" s="141"/>
      <c r="O1605" s="142"/>
      <c r="P1605" s="142"/>
      <c r="Q1605" s="142"/>
      <c r="R1605" s="142"/>
      <c r="S1605" s="142"/>
      <c r="T1605" s="143"/>
      <c r="U1605" s="26"/>
      <c r="V1605" s="26"/>
      <c r="W1605" s="26"/>
      <c r="X1605" s="26"/>
      <c r="Y1605" s="26"/>
      <c r="Z1605" s="26"/>
      <c r="AA1605" s="26"/>
      <c r="AB1605" s="26"/>
      <c r="AC1605" s="26"/>
      <c r="AD1605" s="26"/>
      <c r="AE1605" s="26"/>
      <c r="AR1605" s="144"/>
      <c r="AT1605" s="144"/>
      <c r="AU1605" s="144"/>
      <c r="AY1605" s="14"/>
      <c r="BE1605" s="145"/>
      <c r="BF1605" s="145"/>
      <c r="BG1605" s="145"/>
      <c r="BH1605" s="145"/>
      <c r="BI1605" s="145"/>
      <c r="BJ1605" s="14"/>
      <c r="BK1605" s="145"/>
      <c r="BL1605" s="14"/>
      <c r="BM1605" s="144"/>
    </row>
    <row r="1606" spans="1:65" s="2" customFormat="1" ht="24.25" hidden="1" customHeight="1">
      <c r="A1606" s="26"/>
      <c r="B1606" s="156"/>
      <c r="C1606" s="157"/>
      <c r="D1606" s="157"/>
      <c r="E1606" s="158"/>
      <c r="F1606" s="159"/>
      <c r="G1606" s="160"/>
      <c r="H1606" s="161"/>
      <c r="I1606" s="162"/>
      <c r="J1606" s="162"/>
      <c r="K1606" s="139"/>
      <c r="L1606" s="27"/>
      <c r="M1606" s="140"/>
      <c r="N1606" s="141"/>
      <c r="O1606" s="142"/>
      <c r="P1606" s="142"/>
      <c r="Q1606" s="142"/>
      <c r="R1606" s="142"/>
      <c r="S1606" s="142"/>
      <c r="T1606" s="143"/>
      <c r="U1606" s="26"/>
      <c r="V1606" s="26"/>
      <c r="W1606" s="26"/>
      <c r="X1606" s="26"/>
      <c r="Y1606" s="26"/>
      <c r="Z1606" s="26"/>
      <c r="AA1606" s="26"/>
      <c r="AB1606" s="26"/>
      <c r="AC1606" s="26"/>
      <c r="AD1606" s="26"/>
      <c r="AE1606" s="26"/>
      <c r="AR1606" s="144"/>
      <c r="AT1606" s="144"/>
      <c r="AU1606" s="144"/>
      <c r="AY1606" s="14"/>
      <c r="BE1606" s="145"/>
      <c r="BF1606" s="145"/>
      <c r="BG1606" s="145"/>
      <c r="BH1606" s="145"/>
      <c r="BI1606" s="145"/>
      <c r="BJ1606" s="14"/>
      <c r="BK1606" s="145"/>
      <c r="BL1606" s="14"/>
      <c r="BM1606" s="144"/>
    </row>
    <row r="1607" spans="1:65" s="2" customFormat="1" ht="16.5" hidden="1" customHeight="1">
      <c r="A1607" s="26"/>
      <c r="B1607" s="156"/>
      <c r="C1607" s="157"/>
      <c r="D1607" s="157"/>
      <c r="E1607" s="158"/>
      <c r="F1607" s="159"/>
      <c r="G1607" s="160"/>
      <c r="H1607" s="161"/>
      <c r="I1607" s="162"/>
      <c r="J1607" s="162"/>
      <c r="K1607" s="139"/>
      <c r="L1607" s="27"/>
      <c r="M1607" s="140"/>
      <c r="N1607" s="141"/>
      <c r="O1607" s="142"/>
      <c r="P1607" s="142"/>
      <c r="Q1607" s="142"/>
      <c r="R1607" s="142"/>
      <c r="S1607" s="142"/>
      <c r="T1607" s="143"/>
      <c r="U1607" s="26"/>
      <c r="V1607" s="26"/>
      <c r="W1607" s="26"/>
      <c r="X1607" s="26"/>
      <c r="Y1607" s="26"/>
      <c r="Z1607" s="26"/>
      <c r="AA1607" s="26"/>
      <c r="AB1607" s="26"/>
      <c r="AC1607" s="26"/>
      <c r="AD1607" s="26"/>
      <c r="AE1607" s="26"/>
      <c r="AR1607" s="144"/>
      <c r="AT1607" s="144"/>
      <c r="AU1607" s="144"/>
      <c r="AY1607" s="14"/>
      <c r="BE1607" s="145"/>
      <c r="BF1607" s="145"/>
      <c r="BG1607" s="145"/>
      <c r="BH1607" s="145"/>
      <c r="BI1607" s="145"/>
      <c r="BJ1607" s="14"/>
      <c r="BK1607" s="145"/>
      <c r="BL1607" s="14"/>
      <c r="BM1607" s="144"/>
    </row>
    <row r="1608" spans="1:65" s="2" customFormat="1" ht="21.75" hidden="1" customHeight="1">
      <c r="A1608" s="26"/>
      <c r="B1608" s="156"/>
      <c r="C1608" s="157"/>
      <c r="D1608" s="157"/>
      <c r="E1608" s="158"/>
      <c r="F1608" s="159"/>
      <c r="G1608" s="160"/>
      <c r="H1608" s="161"/>
      <c r="I1608" s="162"/>
      <c r="J1608" s="162"/>
      <c r="K1608" s="139"/>
      <c r="L1608" s="27"/>
      <c r="M1608" s="140"/>
      <c r="N1608" s="141"/>
      <c r="O1608" s="142"/>
      <c r="P1608" s="142"/>
      <c r="Q1608" s="142"/>
      <c r="R1608" s="142"/>
      <c r="S1608" s="142"/>
      <c r="T1608" s="143"/>
      <c r="U1608" s="26"/>
      <c r="V1608" s="26"/>
      <c r="W1608" s="26"/>
      <c r="X1608" s="26"/>
      <c r="Y1608" s="26"/>
      <c r="Z1608" s="26"/>
      <c r="AA1608" s="26"/>
      <c r="AB1608" s="26"/>
      <c r="AC1608" s="26"/>
      <c r="AD1608" s="26"/>
      <c r="AE1608" s="26"/>
      <c r="AR1608" s="144"/>
      <c r="AT1608" s="144"/>
      <c r="AU1608" s="144"/>
      <c r="AY1608" s="14"/>
      <c r="BE1608" s="145"/>
      <c r="BF1608" s="145"/>
      <c r="BG1608" s="145"/>
      <c r="BH1608" s="145"/>
      <c r="BI1608" s="145"/>
      <c r="BJ1608" s="14"/>
      <c r="BK1608" s="145"/>
      <c r="BL1608" s="14"/>
      <c r="BM1608" s="144"/>
    </row>
    <row r="1609" spans="1:65" s="2" customFormat="1" ht="24.25" hidden="1" customHeight="1">
      <c r="A1609" s="26"/>
      <c r="B1609" s="156"/>
      <c r="C1609" s="157"/>
      <c r="D1609" s="157"/>
      <c r="E1609" s="158"/>
      <c r="F1609" s="159"/>
      <c r="G1609" s="160"/>
      <c r="H1609" s="161"/>
      <c r="I1609" s="162"/>
      <c r="J1609" s="162"/>
      <c r="K1609" s="139"/>
      <c r="L1609" s="27"/>
      <c r="M1609" s="140"/>
      <c r="N1609" s="141"/>
      <c r="O1609" s="142"/>
      <c r="P1609" s="142"/>
      <c r="Q1609" s="142"/>
      <c r="R1609" s="142"/>
      <c r="S1609" s="142"/>
      <c r="T1609" s="143"/>
      <c r="U1609" s="26"/>
      <c r="V1609" s="26"/>
      <c r="W1609" s="26"/>
      <c r="X1609" s="26"/>
      <c r="Y1609" s="26"/>
      <c r="Z1609" s="26"/>
      <c r="AA1609" s="26"/>
      <c r="AB1609" s="26"/>
      <c r="AC1609" s="26"/>
      <c r="AD1609" s="26"/>
      <c r="AE1609" s="26"/>
      <c r="AR1609" s="144"/>
      <c r="AT1609" s="144"/>
      <c r="AU1609" s="144"/>
      <c r="AY1609" s="14"/>
      <c r="BE1609" s="145"/>
      <c r="BF1609" s="145"/>
      <c r="BG1609" s="145"/>
      <c r="BH1609" s="145"/>
      <c r="BI1609" s="145"/>
      <c r="BJ1609" s="14"/>
      <c r="BK1609" s="145"/>
      <c r="BL1609" s="14"/>
      <c r="BM1609" s="144"/>
    </row>
    <row r="1610" spans="1:65" s="12" customFormat="1" ht="23" hidden="1" customHeight="1">
      <c r="B1610" s="169"/>
      <c r="C1610" s="170"/>
      <c r="D1610" s="171"/>
      <c r="E1610" s="172"/>
      <c r="F1610" s="172"/>
      <c r="G1610" s="170"/>
      <c r="H1610" s="170"/>
      <c r="I1610" s="170"/>
      <c r="J1610" s="173"/>
      <c r="L1610" s="127"/>
      <c r="M1610" s="131"/>
      <c r="N1610" s="132"/>
      <c r="O1610" s="132"/>
      <c r="P1610" s="133"/>
      <c r="Q1610" s="132"/>
      <c r="R1610" s="133"/>
      <c r="S1610" s="132"/>
      <c r="T1610" s="134"/>
      <c r="AR1610" s="128"/>
      <c r="AT1610" s="135"/>
      <c r="AU1610" s="135"/>
      <c r="AY1610" s="128"/>
      <c r="BK1610" s="136"/>
    </row>
    <row r="1611" spans="1:65" s="2" customFormat="1" ht="24.25" hidden="1" customHeight="1">
      <c r="A1611" s="26"/>
      <c r="B1611" s="156"/>
      <c r="C1611" s="157"/>
      <c r="D1611" s="157"/>
      <c r="E1611" s="158"/>
      <c r="F1611" s="159"/>
      <c r="G1611" s="160"/>
      <c r="H1611" s="161"/>
      <c r="I1611" s="162"/>
      <c r="J1611" s="162"/>
      <c r="K1611" s="139"/>
      <c r="L1611" s="27"/>
      <c r="M1611" s="140"/>
      <c r="N1611" s="141"/>
      <c r="O1611" s="142"/>
      <c r="P1611" s="142"/>
      <c r="Q1611" s="142"/>
      <c r="R1611" s="142"/>
      <c r="S1611" s="142"/>
      <c r="T1611" s="143"/>
      <c r="U1611" s="26"/>
      <c r="V1611" s="26"/>
      <c r="W1611" s="26"/>
      <c r="X1611" s="26"/>
      <c r="Y1611" s="26"/>
      <c r="Z1611" s="26"/>
      <c r="AA1611" s="26"/>
      <c r="AB1611" s="26"/>
      <c r="AC1611" s="26"/>
      <c r="AD1611" s="26"/>
      <c r="AE1611" s="26"/>
      <c r="AR1611" s="144"/>
      <c r="AT1611" s="144"/>
      <c r="AU1611" s="144"/>
      <c r="AY1611" s="14"/>
      <c r="BE1611" s="145"/>
      <c r="BF1611" s="145"/>
      <c r="BG1611" s="145"/>
      <c r="BH1611" s="145"/>
      <c r="BI1611" s="145"/>
      <c r="BJ1611" s="14"/>
      <c r="BK1611" s="145"/>
      <c r="BL1611" s="14"/>
      <c r="BM1611" s="144"/>
    </row>
    <row r="1612" spans="1:65" s="2" customFormat="1" ht="24.25" hidden="1" customHeight="1">
      <c r="A1612" s="26"/>
      <c r="B1612" s="156"/>
      <c r="C1612" s="157"/>
      <c r="D1612" s="157"/>
      <c r="E1612" s="158"/>
      <c r="F1612" s="159"/>
      <c r="G1612" s="160"/>
      <c r="H1612" s="161"/>
      <c r="I1612" s="162"/>
      <c r="J1612" s="162"/>
      <c r="K1612" s="139"/>
      <c r="L1612" s="27"/>
      <c r="M1612" s="140"/>
      <c r="N1612" s="141"/>
      <c r="O1612" s="142"/>
      <c r="P1612" s="142"/>
      <c r="Q1612" s="142"/>
      <c r="R1612" s="142"/>
      <c r="S1612" s="142"/>
      <c r="T1612" s="143"/>
      <c r="U1612" s="26"/>
      <c r="V1612" s="26"/>
      <c r="W1612" s="26"/>
      <c r="X1612" s="26"/>
      <c r="Y1612" s="26"/>
      <c r="Z1612" s="26"/>
      <c r="AA1612" s="26"/>
      <c r="AB1612" s="26"/>
      <c r="AC1612" s="26"/>
      <c r="AD1612" s="26"/>
      <c r="AE1612" s="26"/>
      <c r="AR1612" s="144"/>
      <c r="AT1612" s="144"/>
      <c r="AU1612" s="144"/>
      <c r="AY1612" s="14"/>
      <c r="BE1612" s="145"/>
      <c r="BF1612" s="145"/>
      <c r="BG1612" s="145"/>
      <c r="BH1612" s="145"/>
      <c r="BI1612" s="145"/>
      <c r="BJ1612" s="14"/>
      <c r="BK1612" s="145"/>
      <c r="BL1612" s="14"/>
      <c r="BM1612" s="144"/>
    </row>
    <row r="1613" spans="1:65" s="2" customFormat="1" ht="33" hidden="1" customHeight="1">
      <c r="A1613" s="26"/>
      <c r="B1613" s="156"/>
      <c r="C1613" s="157"/>
      <c r="D1613" s="157"/>
      <c r="E1613" s="158"/>
      <c r="F1613" s="159"/>
      <c r="G1613" s="160"/>
      <c r="H1613" s="161"/>
      <c r="I1613" s="162"/>
      <c r="J1613" s="162"/>
      <c r="K1613" s="139"/>
      <c r="L1613" s="27"/>
      <c r="M1613" s="140"/>
      <c r="N1613" s="141"/>
      <c r="O1613" s="142"/>
      <c r="P1613" s="142"/>
      <c r="Q1613" s="142"/>
      <c r="R1613" s="142"/>
      <c r="S1613" s="142"/>
      <c r="T1613" s="143"/>
      <c r="U1613" s="26"/>
      <c r="V1613" s="26"/>
      <c r="W1613" s="26"/>
      <c r="X1613" s="26"/>
      <c r="Y1613" s="26"/>
      <c r="Z1613" s="26"/>
      <c r="AA1613" s="26"/>
      <c r="AB1613" s="26"/>
      <c r="AC1613" s="26"/>
      <c r="AD1613" s="26"/>
      <c r="AE1613" s="26"/>
      <c r="AR1613" s="144"/>
      <c r="AT1613" s="144"/>
      <c r="AU1613" s="144"/>
      <c r="AY1613" s="14"/>
      <c r="BE1613" s="145"/>
      <c r="BF1613" s="145"/>
      <c r="BG1613" s="145"/>
      <c r="BH1613" s="145"/>
      <c r="BI1613" s="145"/>
      <c r="BJ1613" s="14"/>
      <c r="BK1613" s="145"/>
      <c r="BL1613" s="14"/>
      <c r="BM1613" s="144"/>
    </row>
    <row r="1614" spans="1:65" s="2" customFormat="1" ht="33" hidden="1" customHeight="1">
      <c r="A1614" s="26"/>
      <c r="B1614" s="156"/>
      <c r="C1614" s="157"/>
      <c r="D1614" s="157"/>
      <c r="E1614" s="158"/>
      <c r="F1614" s="159"/>
      <c r="G1614" s="160"/>
      <c r="H1614" s="161"/>
      <c r="I1614" s="162"/>
      <c r="J1614" s="162"/>
      <c r="K1614" s="139"/>
      <c r="L1614" s="27"/>
      <c r="M1614" s="140"/>
      <c r="N1614" s="141"/>
      <c r="O1614" s="142"/>
      <c r="P1614" s="142"/>
      <c r="Q1614" s="142"/>
      <c r="R1614" s="142"/>
      <c r="S1614" s="142"/>
      <c r="T1614" s="143"/>
      <c r="U1614" s="26"/>
      <c r="V1614" s="26"/>
      <c r="W1614" s="26"/>
      <c r="X1614" s="26"/>
      <c r="Y1614" s="26"/>
      <c r="Z1614" s="26"/>
      <c r="AA1614" s="26"/>
      <c r="AB1614" s="26"/>
      <c r="AC1614" s="26"/>
      <c r="AD1614" s="26"/>
      <c r="AE1614" s="26"/>
      <c r="AR1614" s="144"/>
      <c r="AT1614" s="144"/>
      <c r="AU1614" s="144"/>
      <c r="AY1614" s="14"/>
      <c r="BE1614" s="145"/>
      <c r="BF1614" s="145"/>
      <c r="BG1614" s="145"/>
      <c r="BH1614" s="145"/>
      <c r="BI1614" s="145"/>
      <c r="BJ1614" s="14"/>
      <c r="BK1614" s="145"/>
      <c r="BL1614" s="14"/>
      <c r="BM1614" s="144"/>
    </row>
    <row r="1615" spans="1:65" s="2" customFormat="1" ht="33" hidden="1" customHeight="1">
      <c r="A1615" s="26"/>
      <c r="B1615" s="156"/>
      <c r="C1615" s="157"/>
      <c r="D1615" s="157"/>
      <c r="E1615" s="158"/>
      <c r="F1615" s="159"/>
      <c r="G1615" s="160"/>
      <c r="H1615" s="161"/>
      <c r="I1615" s="162"/>
      <c r="J1615" s="162"/>
      <c r="K1615" s="139"/>
      <c r="L1615" s="27"/>
      <c r="M1615" s="140"/>
      <c r="N1615" s="141"/>
      <c r="O1615" s="142"/>
      <c r="P1615" s="142"/>
      <c r="Q1615" s="142"/>
      <c r="R1615" s="142"/>
      <c r="S1615" s="142"/>
      <c r="T1615" s="143"/>
      <c r="U1615" s="26"/>
      <c r="V1615" s="26"/>
      <c r="W1615" s="26"/>
      <c r="X1615" s="26"/>
      <c r="Y1615" s="26"/>
      <c r="Z1615" s="26"/>
      <c r="AA1615" s="26"/>
      <c r="AB1615" s="26"/>
      <c r="AC1615" s="26"/>
      <c r="AD1615" s="26"/>
      <c r="AE1615" s="26"/>
      <c r="AR1615" s="144"/>
      <c r="AT1615" s="144"/>
      <c r="AU1615" s="144"/>
      <c r="AY1615" s="14"/>
      <c r="BE1615" s="145"/>
      <c r="BF1615" s="145"/>
      <c r="BG1615" s="145"/>
      <c r="BH1615" s="145"/>
      <c r="BI1615" s="145"/>
      <c r="BJ1615" s="14"/>
      <c r="BK1615" s="145"/>
      <c r="BL1615" s="14"/>
      <c r="BM1615" s="144"/>
    </row>
    <row r="1616" spans="1:65" s="2" customFormat="1" ht="33" hidden="1" customHeight="1">
      <c r="A1616" s="26"/>
      <c r="B1616" s="156"/>
      <c r="C1616" s="157"/>
      <c r="D1616" s="157"/>
      <c r="E1616" s="158"/>
      <c r="F1616" s="159"/>
      <c r="G1616" s="160"/>
      <c r="H1616" s="161"/>
      <c r="I1616" s="162"/>
      <c r="J1616" s="162"/>
      <c r="K1616" s="139"/>
      <c r="L1616" s="27"/>
      <c r="M1616" s="140"/>
      <c r="N1616" s="141"/>
      <c r="O1616" s="142"/>
      <c r="P1616" s="142"/>
      <c r="Q1616" s="142"/>
      <c r="R1616" s="142"/>
      <c r="S1616" s="142"/>
      <c r="T1616" s="143"/>
      <c r="U1616" s="26"/>
      <c r="V1616" s="26"/>
      <c r="W1616" s="26"/>
      <c r="X1616" s="26"/>
      <c r="Y1616" s="26"/>
      <c r="Z1616" s="26"/>
      <c r="AA1616" s="26"/>
      <c r="AB1616" s="26"/>
      <c r="AC1616" s="26"/>
      <c r="AD1616" s="26"/>
      <c r="AE1616" s="26"/>
      <c r="AR1616" s="144"/>
      <c r="AT1616" s="144"/>
      <c r="AU1616" s="144"/>
      <c r="AY1616" s="14"/>
      <c r="BE1616" s="145"/>
      <c r="BF1616" s="145"/>
      <c r="BG1616" s="145"/>
      <c r="BH1616" s="145"/>
      <c r="BI1616" s="145"/>
      <c r="BJ1616" s="14"/>
      <c r="BK1616" s="145"/>
      <c r="BL1616" s="14"/>
      <c r="BM1616" s="144"/>
    </row>
    <row r="1617" spans="1:65" s="2" customFormat="1" ht="24.25" hidden="1" customHeight="1">
      <c r="A1617" s="26"/>
      <c r="B1617" s="156"/>
      <c r="C1617" s="157"/>
      <c r="D1617" s="157"/>
      <c r="E1617" s="158"/>
      <c r="F1617" s="159"/>
      <c r="G1617" s="160"/>
      <c r="H1617" s="161"/>
      <c r="I1617" s="162"/>
      <c r="J1617" s="162"/>
      <c r="K1617" s="139"/>
      <c r="L1617" s="27"/>
      <c r="M1617" s="140"/>
      <c r="N1617" s="141"/>
      <c r="O1617" s="142"/>
      <c r="P1617" s="142"/>
      <c r="Q1617" s="142"/>
      <c r="R1617" s="142"/>
      <c r="S1617" s="142"/>
      <c r="T1617" s="143"/>
      <c r="U1617" s="26"/>
      <c r="V1617" s="26"/>
      <c r="W1617" s="26"/>
      <c r="X1617" s="26"/>
      <c r="Y1617" s="26"/>
      <c r="Z1617" s="26"/>
      <c r="AA1617" s="26"/>
      <c r="AB1617" s="26"/>
      <c r="AC1617" s="26"/>
      <c r="AD1617" s="26"/>
      <c r="AE1617" s="26"/>
      <c r="AR1617" s="144"/>
      <c r="AT1617" s="144"/>
      <c r="AU1617" s="144"/>
      <c r="AY1617" s="14"/>
      <c r="BE1617" s="145"/>
      <c r="BF1617" s="145"/>
      <c r="BG1617" s="145"/>
      <c r="BH1617" s="145"/>
      <c r="BI1617" s="145"/>
      <c r="BJ1617" s="14"/>
      <c r="BK1617" s="145"/>
      <c r="BL1617" s="14"/>
      <c r="BM1617" s="144"/>
    </row>
    <row r="1618" spans="1:65" s="12" customFormat="1" ht="23" hidden="1" customHeight="1">
      <c r="B1618" s="169"/>
      <c r="C1618" s="170"/>
      <c r="D1618" s="171"/>
      <c r="E1618" s="172"/>
      <c r="F1618" s="172"/>
      <c r="G1618" s="170"/>
      <c r="H1618" s="170"/>
      <c r="I1618" s="170"/>
      <c r="J1618" s="173"/>
      <c r="L1618" s="127"/>
      <c r="M1618" s="131"/>
      <c r="N1618" s="132"/>
      <c r="O1618" s="132"/>
      <c r="P1618" s="133"/>
      <c r="Q1618" s="132"/>
      <c r="R1618" s="133"/>
      <c r="S1618" s="132"/>
      <c r="T1618" s="134"/>
      <c r="AR1618" s="128"/>
      <c r="AT1618" s="135"/>
      <c r="AU1618" s="135"/>
      <c r="AY1618" s="128"/>
      <c r="BK1618" s="136"/>
    </row>
    <row r="1619" spans="1:65" s="2" customFormat="1" ht="24.25" hidden="1" customHeight="1">
      <c r="A1619" s="26"/>
      <c r="B1619" s="156"/>
      <c r="C1619" s="157"/>
      <c r="D1619" s="157"/>
      <c r="E1619" s="158"/>
      <c r="F1619" s="159"/>
      <c r="G1619" s="160"/>
      <c r="H1619" s="161"/>
      <c r="I1619" s="162"/>
      <c r="J1619" s="162"/>
      <c r="K1619" s="139"/>
      <c r="L1619" s="27"/>
      <c r="M1619" s="140"/>
      <c r="N1619" s="141"/>
      <c r="O1619" s="142"/>
      <c r="P1619" s="142"/>
      <c r="Q1619" s="142"/>
      <c r="R1619" s="142"/>
      <c r="S1619" s="142"/>
      <c r="T1619" s="143"/>
      <c r="U1619" s="26"/>
      <c r="V1619" s="26"/>
      <c r="W1619" s="26"/>
      <c r="X1619" s="26"/>
      <c r="Y1619" s="26"/>
      <c r="Z1619" s="26"/>
      <c r="AA1619" s="26"/>
      <c r="AB1619" s="26"/>
      <c r="AC1619" s="26"/>
      <c r="AD1619" s="26"/>
      <c r="AE1619" s="26"/>
      <c r="AR1619" s="144"/>
      <c r="AT1619" s="144"/>
      <c r="AU1619" s="144"/>
      <c r="AY1619" s="14"/>
      <c r="BE1619" s="145"/>
      <c r="BF1619" s="145"/>
      <c r="BG1619" s="145"/>
      <c r="BH1619" s="145"/>
      <c r="BI1619" s="145"/>
      <c r="BJ1619" s="14"/>
      <c r="BK1619" s="145"/>
      <c r="BL1619" s="14"/>
      <c r="BM1619" s="144"/>
    </row>
    <row r="1620" spans="1:65" s="2" customFormat="1" ht="24.25" hidden="1" customHeight="1">
      <c r="A1620" s="26"/>
      <c r="B1620" s="156"/>
      <c r="C1620" s="157"/>
      <c r="D1620" s="157"/>
      <c r="E1620" s="158"/>
      <c r="F1620" s="159"/>
      <c r="G1620" s="160"/>
      <c r="H1620" s="161"/>
      <c r="I1620" s="162"/>
      <c r="J1620" s="162"/>
      <c r="K1620" s="139"/>
      <c r="L1620" s="27"/>
      <c r="M1620" s="140"/>
      <c r="N1620" s="141"/>
      <c r="O1620" s="142"/>
      <c r="P1620" s="142"/>
      <c r="Q1620" s="142"/>
      <c r="R1620" s="142"/>
      <c r="S1620" s="142"/>
      <c r="T1620" s="143"/>
      <c r="U1620" s="26"/>
      <c r="V1620" s="26"/>
      <c r="W1620" s="26"/>
      <c r="X1620" s="26"/>
      <c r="Y1620" s="26"/>
      <c r="Z1620" s="26"/>
      <c r="AA1620" s="26"/>
      <c r="AB1620" s="26"/>
      <c r="AC1620" s="26"/>
      <c r="AD1620" s="26"/>
      <c r="AE1620" s="26"/>
      <c r="AR1620" s="144"/>
      <c r="AT1620" s="144"/>
      <c r="AU1620" s="144"/>
      <c r="AY1620" s="14"/>
      <c r="BE1620" s="145"/>
      <c r="BF1620" s="145"/>
      <c r="BG1620" s="145"/>
      <c r="BH1620" s="145"/>
      <c r="BI1620" s="145"/>
      <c r="BJ1620" s="14"/>
      <c r="BK1620" s="145"/>
      <c r="BL1620" s="14"/>
      <c r="BM1620" s="144"/>
    </row>
    <row r="1621" spans="1:65" s="2" customFormat="1" ht="24.25" hidden="1" customHeight="1">
      <c r="A1621" s="26"/>
      <c r="B1621" s="156"/>
      <c r="C1621" s="163"/>
      <c r="D1621" s="163"/>
      <c r="E1621" s="164"/>
      <c r="F1621" s="165"/>
      <c r="G1621" s="166"/>
      <c r="H1621" s="167"/>
      <c r="I1621" s="168"/>
      <c r="J1621" s="168"/>
      <c r="K1621" s="146"/>
      <c r="L1621" s="147"/>
      <c r="M1621" s="148"/>
      <c r="N1621" s="149"/>
      <c r="O1621" s="142"/>
      <c r="P1621" s="142"/>
      <c r="Q1621" s="142"/>
      <c r="R1621" s="142"/>
      <c r="S1621" s="142"/>
      <c r="T1621" s="143"/>
      <c r="U1621" s="26"/>
      <c r="V1621" s="26"/>
      <c r="W1621" s="26"/>
      <c r="X1621" s="26"/>
      <c r="Y1621" s="26"/>
      <c r="Z1621" s="26"/>
      <c r="AA1621" s="26"/>
      <c r="AB1621" s="26"/>
      <c r="AC1621" s="26"/>
      <c r="AD1621" s="26"/>
      <c r="AE1621" s="26"/>
      <c r="AR1621" s="144"/>
      <c r="AT1621" s="144"/>
      <c r="AU1621" s="144"/>
      <c r="AY1621" s="14"/>
      <c r="BE1621" s="145"/>
      <c r="BF1621" s="145"/>
      <c r="BG1621" s="145"/>
      <c r="BH1621" s="145"/>
      <c r="BI1621" s="145"/>
      <c r="BJ1621" s="14"/>
      <c r="BK1621" s="145"/>
      <c r="BL1621" s="14"/>
      <c r="BM1621" s="144"/>
    </row>
    <row r="1622" spans="1:65" s="12" customFormat="1" ht="23" hidden="1" customHeight="1">
      <c r="B1622" s="169"/>
      <c r="C1622" s="170"/>
      <c r="D1622" s="171"/>
      <c r="E1622" s="172"/>
      <c r="F1622" s="172"/>
      <c r="G1622" s="170"/>
      <c r="H1622" s="170"/>
      <c r="I1622" s="170"/>
      <c r="J1622" s="173"/>
      <c r="L1622" s="127"/>
      <c r="M1622" s="131"/>
      <c r="N1622" s="132"/>
      <c r="O1622" s="132"/>
      <c r="P1622" s="133"/>
      <c r="Q1622" s="132"/>
      <c r="R1622" s="133"/>
      <c r="S1622" s="132"/>
      <c r="T1622" s="134"/>
      <c r="AR1622" s="128"/>
      <c r="AT1622" s="135"/>
      <c r="AU1622" s="135"/>
      <c r="AY1622" s="128"/>
      <c r="BK1622" s="136"/>
    </row>
    <row r="1623" spans="1:65" s="2" customFormat="1" ht="33" hidden="1" customHeight="1">
      <c r="A1623" s="26"/>
      <c r="B1623" s="156"/>
      <c r="C1623" s="157"/>
      <c r="D1623" s="157"/>
      <c r="E1623" s="158"/>
      <c r="F1623" s="159"/>
      <c r="G1623" s="160"/>
      <c r="H1623" s="161"/>
      <c r="I1623" s="162"/>
      <c r="J1623" s="162"/>
      <c r="K1623" s="139"/>
      <c r="L1623" s="27"/>
      <c r="M1623" s="140"/>
      <c r="N1623" s="141"/>
      <c r="O1623" s="142"/>
      <c r="P1623" s="142"/>
      <c r="Q1623" s="142"/>
      <c r="R1623" s="142"/>
      <c r="S1623" s="142"/>
      <c r="T1623" s="143"/>
      <c r="U1623" s="26"/>
      <c r="V1623" s="26"/>
      <c r="W1623" s="26"/>
      <c r="X1623" s="26"/>
      <c r="Y1623" s="26"/>
      <c r="Z1623" s="26"/>
      <c r="AA1623" s="26"/>
      <c r="AB1623" s="26"/>
      <c r="AC1623" s="26"/>
      <c r="AD1623" s="26"/>
      <c r="AE1623" s="26"/>
      <c r="AR1623" s="144"/>
      <c r="AT1623" s="144"/>
      <c r="AU1623" s="144"/>
      <c r="AY1623" s="14"/>
      <c r="BE1623" s="145"/>
      <c r="BF1623" s="145"/>
      <c r="BG1623" s="145"/>
      <c r="BH1623" s="145"/>
      <c r="BI1623" s="145"/>
      <c r="BJ1623" s="14"/>
      <c r="BK1623" s="145"/>
      <c r="BL1623" s="14"/>
      <c r="BM1623" s="144"/>
    </row>
    <row r="1624" spans="1:65" s="2" customFormat="1" ht="24.25" hidden="1" customHeight="1">
      <c r="A1624" s="26"/>
      <c r="B1624" s="156"/>
      <c r="C1624" s="157"/>
      <c r="D1624" s="157"/>
      <c r="E1624" s="158"/>
      <c r="F1624" s="159"/>
      <c r="G1624" s="160"/>
      <c r="H1624" s="161"/>
      <c r="I1624" s="162"/>
      <c r="J1624" s="162"/>
      <c r="K1624" s="139"/>
      <c r="L1624" s="27"/>
      <c r="M1624" s="140"/>
      <c r="N1624" s="141"/>
      <c r="O1624" s="142"/>
      <c r="P1624" s="142"/>
      <c r="Q1624" s="142"/>
      <c r="R1624" s="142"/>
      <c r="S1624" s="142"/>
      <c r="T1624" s="143"/>
      <c r="U1624" s="26"/>
      <c r="V1624" s="26"/>
      <c r="W1624" s="26"/>
      <c r="X1624" s="26"/>
      <c r="Y1624" s="26"/>
      <c r="Z1624" s="26"/>
      <c r="AA1624" s="26"/>
      <c r="AB1624" s="26"/>
      <c r="AC1624" s="26"/>
      <c r="AD1624" s="26"/>
      <c r="AE1624" s="26"/>
      <c r="AR1624" s="144"/>
      <c r="AT1624" s="144"/>
      <c r="AU1624" s="144"/>
      <c r="AY1624" s="14"/>
      <c r="BE1624" s="145"/>
      <c r="BF1624" s="145"/>
      <c r="BG1624" s="145"/>
      <c r="BH1624" s="145"/>
      <c r="BI1624" s="145"/>
      <c r="BJ1624" s="14"/>
      <c r="BK1624" s="145"/>
      <c r="BL1624" s="14"/>
      <c r="BM1624" s="144"/>
    </row>
    <row r="1625" spans="1:65" s="12" customFormat="1" ht="23" hidden="1" customHeight="1">
      <c r="B1625" s="169"/>
      <c r="C1625" s="170"/>
      <c r="D1625" s="171"/>
      <c r="E1625" s="172"/>
      <c r="F1625" s="172"/>
      <c r="G1625" s="170"/>
      <c r="H1625" s="170"/>
      <c r="I1625" s="170"/>
      <c r="J1625" s="173"/>
      <c r="L1625" s="127"/>
      <c r="M1625" s="131"/>
      <c r="N1625" s="132"/>
      <c r="O1625" s="132"/>
      <c r="P1625" s="133"/>
      <c r="Q1625" s="132"/>
      <c r="R1625" s="133"/>
      <c r="S1625" s="132"/>
      <c r="T1625" s="134"/>
      <c r="AR1625" s="128"/>
      <c r="AT1625" s="135"/>
      <c r="AU1625" s="135"/>
      <c r="AY1625" s="128"/>
      <c r="BK1625" s="136"/>
    </row>
    <row r="1626" spans="1:65" s="2" customFormat="1" ht="24.25" hidden="1" customHeight="1">
      <c r="A1626" s="26"/>
      <c r="B1626" s="156"/>
      <c r="C1626" s="157"/>
      <c r="D1626" s="157"/>
      <c r="E1626" s="158"/>
      <c r="F1626" s="159"/>
      <c r="G1626" s="160"/>
      <c r="H1626" s="161"/>
      <c r="I1626" s="162"/>
      <c r="J1626" s="162"/>
      <c r="K1626" s="139"/>
      <c r="L1626" s="27"/>
      <c r="M1626" s="140"/>
      <c r="N1626" s="141"/>
      <c r="O1626" s="142"/>
      <c r="P1626" s="142"/>
      <c r="Q1626" s="142"/>
      <c r="R1626" s="142"/>
      <c r="S1626" s="142"/>
      <c r="T1626" s="143"/>
      <c r="U1626" s="26"/>
      <c r="V1626" s="26"/>
      <c r="W1626" s="26"/>
      <c r="X1626" s="26"/>
      <c r="Y1626" s="26"/>
      <c r="Z1626" s="26"/>
      <c r="AA1626" s="26"/>
      <c r="AB1626" s="26"/>
      <c r="AC1626" s="26"/>
      <c r="AD1626" s="26"/>
      <c r="AE1626" s="26"/>
      <c r="AR1626" s="144"/>
      <c r="AT1626" s="144"/>
      <c r="AU1626" s="144"/>
      <c r="AY1626" s="14"/>
      <c r="BE1626" s="145"/>
      <c r="BF1626" s="145"/>
      <c r="BG1626" s="145"/>
      <c r="BH1626" s="145"/>
      <c r="BI1626" s="145"/>
      <c r="BJ1626" s="14"/>
      <c r="BK1626" s="145"/>
      <c r="BL1626" s="14"/>
      <c r="BM1626" s="144"/>
    </row>
    <row r="1627" spans="1:65" s="2" customFormat="1" ht="33" hidden="1" customHeight="1">
      <c r="A1627" s="26"/>
      <c r="B1627" s="156"/>
      <c r="C1627" s="157"/>
      <c r="D1627" s="157"/>
      <c r="E1627" s="158"/>
      <c r="F1627" s="159"/>
      <c r="G1627" s="160"/>
      <c r="H1627" s="161"/>
      <c r="I1627" s="162"/>
      <c r="J1627" s="162"/>
      <c r="K1627" s="139"/>
      <c r="L1627" s="27"/>
      <c r="M1627" s="140"/>
      <c r="N1627" s="141"/>
      <c r="O1627" s="142"/>
      <c r="P1627" s="142"/>
      <c r="Q1627" s="142"/>
      <c r="R1627" s="142"/>
      <c r="S1627" s="142"/>
      <c r="T1627" s="143"/>
      <c r="U1627" s="26"/>
      <c r="V1627" s="26"/>
      <c r="W1627" s="26"/>
      <c r="X1627" s="26"/>
      <c r="Y1627" s="26"/>
      <c r="Z1627" s="26"/>
      <c r="AA1627" s="26"/>
      <c r="AB1627" s="26"/>
      <c r="AC1627" s="26"/>
      <c r="AD1627" s="26"/>
      <c r="AE1627" s="26"/>
      <c r="AR1627" s="144"/>
      <c r="AT1627" s="144"/>
      <c r="AU1627" s="144"/>
      <c r="AY1627" s="14"/>
      <c r="BE1627" s="145"/>
      <c r="BF1627" s="145"/>
      <c r="BG1627" s="145"/>
      <c r="BH1627" s="145"/>
      <c r="BI1627" s="145"/>
      <c r="BJ1627" s="14"/>
      <c r="BK1627" s="145"/>
      <c r="BL1627" s="14"/>
      <c r="BM1627" s="144"/>
    </row>
    <row r="1628" spans="1:65" s="2" customFormat="1" ht="16.5" hidden="1" customHeight="1">
      <c r="A1628" s="26"/>
      <c r="B1628" s="156"/>
      <c r="C1628" s="163"/>
      <c r="D1628" s="163"/>
      <c r="E1628" s="164"/>
      <c r="F1628" s="165"/>
      <c r="G1628" s="166"/>
      <c r="H1628" s="167"/>
      <c r="I1628" s="168"/>
      <c r="J1628" s="168"/>
      <c r="K1628" s="146"/>
      <c r="L1628" s="147"/>
      <c r="M1628" s="148"/>
      <c r="N1628" s="149"/>
      <c r="O1628" s="142"/>
      <c r="P1628" s="142"/>
      <c r="Q1628" s="142"/>
      <c r="R1628" s="142"/>
      <c r="S1628" s="142"/>
      <c r="T1628" s="143"/>
      <c r="U1628" s="26"/>
      <c r="V1628" s="26"/>
      <c r="W1628" s="26"/>
      <c r="X1628" s="26"/>
      <c r="Y1628" s="26"/>
      <c r="Z1628" s="26"/>
      <c r="AA1628" s="26"/>
      <c r="AB1628" s="26"/>
      <c r="AC1628" s="26"/>
      <c r="AD1628" s="26"/>
      <c r="AE1628" s="26"/>
      <c r="AR1628" s="144"/>
      <c r="AT1628" s="144"/>
      <c r="AU1628" s="144"/>
      <c r="AY1628" s="14"/>
      <c r="BE1628" s="145"/>
      <c r="BF1628" s="145"/>
      <c r="BG1628" s="145"/>
      <c r="BH1628" s="145"/>
      <c r="BI1628" s="145"/>
      <c r="BJ1628" s="14"/>
      <c r="BK1628" s="145"/>
      <c r="BL1628" s="14"/>
      <c r="BM1628" s="144"/>
    </row>
    <row r="1629" spans="1:65" s="2" customFormat="1" ht="21.75" hidden="1" customHeight="1">
      <c r="A1629" s="26"/>
      <c r="B1629" s="156"/>
      <c r="C1629" s="163"/>
      <c r="D1629" s="163"/>
      <c r="E1629" s="164"/>
      <c r="F1629" s="165"/>
      <c r="G1629" s="166"/>
      <c r="H1629" s="167"/>
      <c r="I1629" s="168"/>
      <c r="J1629" s="168"/>
      <c r="K1629" s="146"/>
      <c r="L1629" s="147"/>
      <c r="M1629" s="148"/>
      <c r="N1629" s="149"/>
      <c r="O1629" s="142"/>
      <c r="P1629" s="142"/>
      <c r="Q1629" s="142"/>
      <c r="R1629" s="142"/>
      <c r="S1629" s="142"/>
      <c r="T1629" s="143"/>
      <c r="U1629" s="26"/>
      <c r="V1629" s="26"/>
      <c r="W1629" s="26"/>
      <c r="X1629" s="26"/>
      <c r="Y1629" s="26"/>
      <c r="Z1629" s="26"/>
      <c r="AA1629" s="26"/>
      <c r="AB1629" s="26"/>
      <c r="AC1629" s="26"/>
      <c r="AD1629" s="26"/>
      <c r="AE1629" s="26"/>
      <c r="AR1629" s="144"/>
      <c r="AT1629" s="144"/>
      <c r="AU1629" s="144"/>
      <c r="AY1629" s="14"/>
      <c r="BE1629" s="145"/>
      <c r="BF1629" s="145"/>
      <c r="BG1629" s="145"/>
      <c r="BH1629" s="145"/>
      <c r="BI1629" s="145"/>
      <c r="BJ1629" s="14"/>
      <c r="BK1629" s="145"/>
      <c r="BL1629" s="14"/>
      <c r="BM1629" s="144"/>
    </row>
    <row r="1630" spans="1:65" s="2" customFormat="1" ht="21.75" hidden="1" customHeight="1">
      <c r="A1630" s="26"/>
      <c r="B1630" s="156"/>
      <c r="C1630" s="163"/>
      <c r="D1630" s="163"/>
      <c r="E1630" s="164"/>
      <c r="F1630" s="165"/>
      <c r="G1630" s="166"/>
      <c r="H1630" s="167"/>
      <c r="I1630" s="168"/>
      <c r="J1630" s="168"/>
      <c r="K1630" s="146"/>
      <c r="L1630" s="147"/>
      <c r="M1630" s="148"/>
      <c r="N1630" s="149"/>
      <c r="O1630" s="142"/>
      <c r="P1630" s="142"/>
      <c r="Q1630" s="142"/>
      <c r="R1630" s="142"/>
      <c r="S1630" s="142"/>
      <c r="T1630" s="143"/>
      <c r="U1630" s="26"/>
      <c r="V1630" s="26"/>
      <c r="W1630" s="26"/>
      <c r="X1630" s="26"/>
      <c r="Y1630" s="26"/>
      <c r="Z1630" s="26"/>
      <c r="AA1630" s="26"/>
      <c r="AB1630" s="26"/>
      <c r="AC1630" s="26"/>
      <c r="AD1630" s="26"/>
      <c r="AE1630" s="26"/>
      <c r="AR1630" s="144"/>
      <c r="AT1630" s="144"/>
      <c r="AU1630" s="144"/>
      <c r="AY1630" s="14"/>
      <c r="BE1630" s="145"/>
      <c r="BF1630" s="145"/>
      <c r="BG1630" s="145"/>
      <c r="BH1630" s="145"/>
      <c r="BI1630" s="145"/>
      <c r="BJ1630" s="14"/>
      <c r="BK1630" s="145"/>
      <c r="BL1630" s="14"/>
      <c r="BM1630" s="144"/>
    </row>
    <row r="1631" spans="1:65" s="2" customFormat="1" ht="21.75" hidden="1" customHeight="1">
      <c r="A1631" s="26"/>
      <c r="B1631" s="156"/>
      <c r="C1631" s="163"/>
      <c r="D1631" s="163"/>
      <c r="E1631" s="164"/>
      <c r="F1631" s="165"/>
      <c r="G1631" s="166"/>
      <c r="H1631" s="167"/>
      <c r="I1631" s="168"/>
      <c r="J1631" s="168"/>
      <c r="K1631" s="146"/>
      <c r="L1631" s="147"/>
      <c r="M1631" s="148"/>
      <c r="N1631" s="149"/>
      <c r="O1631" s="142"/>
      <c r="P1631" s="142"/>
      <c r="Q1631" s="142"/>
      <c r="R1631" s="142"/>
      <c r="S1631" s="142"/>
      <c r="T1631" s="143"/>
      <c r="U1631" s="26"/>
      <c r="V1631" s="26"/>
      <c r="W1631" s="26"/>
      <c r="X1631" s="26"/>
      <c r="Y1631" s="26"/>
      <c r="Z1631" s="26"/>
      <c r="AA1631" s="26"/>
      <c r="AB1631" s="26"/>
      <c r="AC1631" s="26"/>
      <c r="AD1631" s="26"/>
      <c r="AE1631" s="26"/>
      <c r="AR1631" s="144"/>
      <c r="AT1631" s="144"/>
      <c r="AU1631" s="144"/>
      <c r="AY1631" s="14"/>
      <c r="BE1631" s="145"/>
      <c r="BF1631" s="145"/>
      <c r="BG1631" s="145"/>
      <c r="BH1631" s="145"/>
      <c r="BI1631" s="145"/>
      <c r="BJ1631" s="14"/>
      <c r="BK1631" s="145"/>
      <c r="BL1631" s="14"/>
      <c r="BM1631" s="144"/>
    </row>
    <row r="1632" spans="1:65" s="2" customFormat="1" ht="16.5" hidden="1" customHeight="1">
      <c r="A1632" s="26"/>
      <c r="B1632" s="156"/>
      <c r="C1632" s="163"/>
      <c r="D1632" s="163"/>
      <c r="E1632" s="164"/>
      <c r="F1632" s="165"/>
      <c r="G1632" s="166"/>
      <c r="H1632" s="167"/>
      <c r="I1632" s="168"/>
      <c r="J1632" s="168"/>
      <c r="K1632" s="146"/>
      <c r="L1632" s="147"/>
      <c r="M1632" s="148"/>
      <c r="N1632" s="149"/>
      <c r="O1632" s="142"/>
      <c r="P1632" s="142"/>
      <c r="Q1632" s="142"/>
      <c r="R1632" s="142"/>
      <c r="S1632" s="142"/>
      <c r="T1632" s="143"/>
      <c r="U1632" s="26"/>
      <c r="V1632" s="26"/>
      <c r="W1632" s="26"/>
      <c r="X1632" s="26"/>
      <c r="Y1632" s="26"/>
      <c r="Z1632" s="26"/>
      <c r="AA1632" s="26"/>
      <c r="AB1632" s="26"/>
      <c r="AC1632" s="26"/>
      <c r="AD1632" s="26"/>
      <c r="AE1632" s="26"/>
      <c r="AR1632" s="144"/>
      <c r="AT1632" s="144"/>
      <c r="AU1632" s="144"/>
      <c r="AY1632" s="14"/>
      <c r="BE1632" s="145"/>
      <c r="BF1632" s="145"/>
      <c r="BG1632" s="145"/>
      <c r="BH1632" s="145"/>
      <c r="BI1632" s="145"/>
      <c r="BJ1632" s="14"/>
      <c r="BK1632" s="145"/>
      <c r="BL1632" s="14"/>
      <c r="BM1632" s="144"/>
    </row>
    <row r="1633" spans="1:65" s="2" customFormat="1" ht="21.75" hidden="1" customHeight="1">
      <c r="A1633" s="26"/>
      <c r="B1633" s="156"/>
      <c r="C1633" s="163"/>
      <c r="D1633" s="163"/>
      <c r="E1633" s="164"/>
      <c r="F1633" s="165"/>
      <c r="G1633" s="166"/>
      <c r="H1633" s="167"/>
      <c r="I1633" s="168"/>
      <c r="J1633" s="168"/>
      <c r="K1633" s="146"/>
      <c r="L1633" s="147"/>
      <c r="M1633" s="148"/>
      <c r="N1633" s="149"/>
      <c r="O1633" s="142"/>
      <c r="P1633" s="142"/>
      <c r="Q1633" s="142"/>
      <c r="R1633" s="142"/>
      <c r="S1633" s="142"/>
      <c r="T1633" s="143"/>
      <c r="U1633" s="26"/>
      <c r="V1633" s="26"/>
      <c r="W1633" s="26"/>
      <c r="X1633" s="26"/>
      <c r="Y1633" s="26"/>
      <c r="Z1633" s="26"/>
      <c r="AA1633" s="26"/>
      <c r="AB1633" s="26"/>
      <c r="AC1633" s="26"/>
      <c r="AD1633" s="26"/>
      <c r="AE1633" s="26"/>
      <c r="AR1633" s="144"/>
      <c r="AT1633" s="144"/>
      <c r="AU1633" s="144"/>
      <c r="AY1633" s="14"/>
      <c r="BE1633" s="145"/>
      <c r="BF1633" s="145"/>
      <c r="BG1633" s="145"/>
      <c r="BH1633" s="145"/>
      <c r="BI1633" s="145"/>
      <c r="BJ1633" s="14"/>
      <c r="BK1633" s="145"/>
      <c r="BL1633" s="14"/>
      <c r="BM1633" s="144"/>
    </row>
    <row r="1634" spans="1:65" s="2" customFormat="1" ht="24.25" hidden="1" customHeight="1">
      <c r="A1634" s="26"/>
      <c r="B1634" s="156"/>
      <c r="C1634" s="157"/>
      <c r="D1634" s="157"/>
      <c r="E1634" s="158"/>
      <c r="F1634" s="159"/>
      <c r="G1634" s="160"/>
      <c r="H1634" s="161"/>
      <c r="I1634" s="162"/>
      <c r="J1634" s="162"/>
      <c r="K1634" s="139"/>
      <c r="L1634" s="27"/>
      <c r="M1634" s="140"/>
      <c r="N1634" s="141"/>
      <c r="O1634" s="142"/>
      <c r="P1634" s="142"/>
      <c r="Q1634" s="142"/>
      <c r="R1634" s="142"/>
      <c r="S1634" s="142"/>
      <c r="T1634" s="143"/>
      <c r="U1634" s="26"/>
      <c r="V1634" s="26"/>
      <c r="W1634" s="26"/>
      <c r="X1634" s="26"/>
      <c r="Y1634" s="26"/>
      <c r="Z1634" s="26"/>
      <c r="AA1634" s="26"/>
      <c r="AB1634" s="26"/>
      <c r="AC1634" s="26"/>
      <c r="AD1634" s="26"/>
      <c r="AE1634" s="26"/>
      <c r="AR1634" s="144"/>
      <c r="AT1634" s="144"/>
      <c r="AU1634" s="144"/>
      <c r="AY1634" s="14"/>
      <c r="BE1634" s="145"/>
      <c r="BF1634" s="145"/>
      <c r="BG1634" s="145"/>
      <c r="BH1634" s="145"/>
      <c r="BI1634" s="145"/>
      <c r="BJ1634" s="14"/>
      <c r="BK1634" s="145"/>
      <c r="BL1634" s="14"/>
      <c r="BM1634" s="144"/>
    </row>
    <row r="1635" spans="1:65" s="2" customFormat="1" ht="24.25" hidden="1" customHeight="1">
      <c r="A1635" s="26"/>
      <c r="B1635" s="156"/>
      <c r="C1635" s="163"/>
      <c r="D1635" s="163"/>
      <c r="E1635" s="164"/>
      <c r="F1635" s="165"/>
      <c r="G1635" s="166"/>
      <c r="H1635" s="167"/>
      <c r="I1635" s="168"/>
      <c r="J1635" s="168"/>
      <c r="K1635" s="146"/>
      <c r="L1635" s="147"/>
      <c r="M1635" s="148"/>
      <c r="N1635" s="149"/>
      <c r="O1635" s="142"/>
      <c r="P1635" s="142"/>
      <c r="Q1635" s="142"/>
      <c r="R1635" s="142"/>
      <c r="S1635" s="142"/>
      <c r="T1635" s="143"/>
      <c r="U1635" s="26"/>
      <c r="V1635" s="26"/>
      <c r="W1635" s="26"/>
      <c r="X1635" s="26"/>
      <c r="Y1635" s="26"/>
      <c r="Z1635" s="26"/>
      <c r="AA1635" s="26"/>
      <c r="AB1635" s="26"/>
      <c r="AC1635" s="26"/>
      <c r="AD1635" s="26"/>
      <c r="AE1635" s="26"/>
      <c r="AR1635" s="144"/>
      <c r="AT1635" s="144"/>
      <c r="AU1635" s="144"/>
      <c r="AY1635" s="14"/>
      <c r="BE1635" s="145"/>
      <c r="BF1635" s="145"/>
      <c r="BG1635" s="145"/>
      <c r="BH1635" s="145"/>
      <c r="BI1635" s="145"/>
      <c r="BJ1635" s="14"/>
      <c r="BK1635" s="145"/>
      <c r="BL1635" s="14"/>
      <c r="BM1635" s="144"/>
    </row>
    <row r="1636" spans="1:65" s="2" customFormat="1" ht="24.25" hidden="1" customHeight="1">
      <c r="A1636" s="26"/>
      <c r="B1636" s="156"/>
      <c r="C1636" s="157"/>
      <c r="D1636" s="157"/>
      <c r="E1636" s="158"/>
      <c r="F1636" s="159"/>
      <c r="G1636" s="160"/>
      <c r="H1636" s="161"/>
      <c r="I1636" s="162"/>
      <c r="J1636" s="162"/>
      <c r="K1636" s="139"/>
      <c r="L1636" s="27"/>
      <c r="M1636" s="140"/>
      <c r="N1636" s="141"/>
      <c r="O1636" s="142"/>
      <c r="P1636" s="142"/>
      <c r="Q1636" s="142"/>
      <c r="R1636" s="142"/>
      <c r="S1636" s="142"/>
      <c r="T1636" s="143"/>
      <c r="U1636" s="26"/>
      <c r="V1636" s="26"/>
      <c r="W1636" s="26"/>
      <c r="X1636" s="26"/>
      <c r="Y1636" s="26"/>
      <c r="Z1636" s="26"/>
      <c r="AA1636" s="26"/>
      <c r="AB1636" s="26"/>
      <c r="AC1636" s="26"/>
      <c r="AD1636" s="26"/>
      <c r="AE1636" s="26"/>
      <c r="AR1636" s="144"/>
      <c r="AT1636" s="144"/>
      <c r="AU1636" s="144"/>
      <c r="AY1636" s="14"/>
      <c r="BE1636" s="145"/>
      <c r="BF1636" s="145"/>
      <c r="BG1636" s="145"/>
      <c r="BH1636" s="145"/>
      <c r="BI1636" s="145"/>
      <c r="BJ1636" s="14"/>
      <c r="BK1636" s="145"/>
      <c r="BL1636" s="14"/>
      <c r="BM1636" s="144"/>
    </row>
    <row r="1637" spans="1:65" s="2" customFormat="1" ht="24.25" hidden="1" customHeight="1">
      <c r="A1637" s="26"/>
      <c r="B1637" s="156"/>
      <c r="C1637" s="157"/>
      <c r="D1637" s="157"/>
      <c r="E1637" s="158"/>
      <c r="F1637" s="159"/>
      <c r="G1637" s="160"/>
      <c r="H1637" s="161"/>
      <c r="I1637" s="162"/>
      <c r="J1637" s="162"/>
      <c r="K1637" s="139"/>
      <c r="L1637" s="27"/>
      <c r="M1637" s="140"/>
      <c r="N1637" s="141"/>
      <c r="O1637" s="142"/>
      <c r="P1637" s="142"/>
      <c r="Q1637" s="142"/>
      <c r="R1637" s="142"/>
      <c r="S1637" s="142"/>
      <c r="T1637" s="143"/>
      <c r="U1637" s="26"/>
      <c r="V1637" s="26"/>
      <c r="W1637" s="26"/>
      <c r="X1637" s="26"/>
      <c r="Y1637" s="26"/>
      <c r="Z1637" s="26"/>
      <c r="AA1637" s="26"/>
      <c r="AB1637" s="26"/>
      <c r="AC1637" s="26"/>
      <c r="AD1637" s="26"/>
      <c r="AE1637" s="26"/>
      <c r="AR1637" s="144"/>
      <c r="AT1637" s="144"/>
      <c r="AU1637" s="144"/>
      <c r="AY1637" s="14"/>
      <c r="BE1637" s="145"/>
      <c r="BF1637" s="145"/>
      <c r="BG1637" s="145"/>
      <c r="BH1637" s="145"/>
      <c r="BI1637" s="145"/>
      <c r="BJ1637" s="14"/>
      <c r="BK1637" s="145"/>
      <c r="BL1637" s="14"/>
      <c r="BM1637" s="144"/>
    </row>
    <row r="1638" spans="1:65" s="12" customFormat="1" ht="23" hidden="1" customHeight="1">
      <c r="B1638" s="169"/>
      <c r="C1638" s="170"/>
      <c r="D1638" s="171"/>
      <c r="E1638" s="172"/>
      <c r="F1638" s="172"/>
      <c r="G1638" s="170"/>
      <c r="H1638" s="170"/>
      <c r="I1638" s="170"/>
      <c r="J1638" s="173"/>
      <c r="L1638" s="127"/>
      <c r="M1638" s="131"/>
      <c r="N1638" s="132"/>
      <c r="O1638" s="132"/>
      <c r="P1638" s="133"/>
      <c r="Q1638" s="132"/>
      <c r="R1638" s="133"/>
      <c r="S1638" s="132"/>
      <c r="T1638" s="134"/>
      <c r="AR1638" s="128"/>
      <c r="AT1638" s="135"/>
      <c r="AU1638" s="135"/>
      <c r="AY1638" s="128"/>
      <c r="BK1638" s="136"/>
    </row>
    <row r="1639" spans="1:65" s="2" customFormat="1" ht="24.25" hidden="1" customHeight="1">
      <c r="A1639" s="26"/>
      <c r="B1639" s="156"/>
      <c r="C1639" s="157"/>
      <c r="D1639" s="157"/>
      <c r="E1639" s="158"/>
      <c r="F1639" s="159"/>
      <c r="G1639" s="160"/>
      <c r="H1639" s="161"/>
      <c r="I1639" s="162"/>
      <c r="J1639" s="162"/>
      <c r="K1639" s="139"/>
      <c r="L1639" s="27"/>
      <c r="M1639" s="140"/>
      <c r="N1639" s="141"/>
      <c r="O1639" s="142"/>
      <c r="P1639" s="142"/>
      <c r="Q1639" s="142"/>
      <c r="R1639" s="142"/>
      <c r="S1639" s="142"/>
      <c r="T1639" s="143"/>
      <c r="U1639" s="26"/>
      <c r="V1639" s="26"/>
      <c r="W1639" s="26"/>
      <c r="X1639" s="26"/>
      <c r="Y1639" s="26"/>
      <c r="Z1639" s="26"/>
      <c r="AA1639" s="26"/>
      <c r="AB1639" s="26"/>
      <c r="AC1639" s="26"/>
      <c r="AD1639" s="26"/>
      <c r="AE1639" s="26"/>
      <c r="AR1639" s="144"/>
      <c r="AT1639" s="144"/>
      <c r="AU1639" s="144"/>
      <c r="AY1639" s="14"/>
      <c r="BE1639" s="145"/>
      <c r="BF1639" s="145"/>
      <c r="BG1639" s="145"/>
      <c r="BH1639" s="145"/>
      <c r="BI1639" s="145"/>
      <c r="BJ1639" s="14"/>
      <c r="BK1639" s="145"/>
      <c r="BL1639" s="14"/>
      <c r="BM1639" s="144"/>
    </row>
    <row r="1640" spans="1:65" s="12" customFormat="1" ht="23" hidden="1" customHeight="1">
      <c r="B1640" s="169"/>
      <c r="C1640" s="170"/>
      <c r="D1640" s="171"/>
      <c r="E1640" s="172"/>
      <c r="F1640" s="172"/>
      <c r="G1640" s="170"/>
      <c r="H1640" s="170"/>
      <c r="I1640" s="170"/>
      <c r="J1640" s="173"/>
      <c r="L1640" s="127"/>
      <c r="M1640" s="131"/>
      <c r="N1640" s="132"/>
      <c r="O1640" s="132"/>
      <c r="P1640" s="133"/>
      <c r="Q1640" s="132"/>
      <c r="R1640" s="133"/>
      <c r="S1640" s="132"/>
      <c r="T1640" s="134"/>
      <c r="AR1640" s="128"/>
      <c r="AT1640" s="135"/>
      <c r="AU1640" s="135"/>
      <c r="AY1640" s="128"/>
      <c r="BK1640" s="136"/>
    </row>
    <row r="1641" spans="1:65" s="12" customFormat="1" ht="23" hidden="1" customHeight="1">
      <c r="B1641" s="169"/>
      <c r="C1641" s="170"/>
      <c r="D1641" s="171"/>
      <c r="E1641" s="172"/>
      <c r="F1641" s="172"/>
      <c r="G1641" s="170"/>
      <c r="H1641" s="170"/>
      <c r="I1641" s="170"/>
      <c r="J1641" s="173"/>
      <c r="L1641" s="127"/>
      <c r="M1641" s="131"/>
      <c r="N1641" s="132"/>
      <c r="O1641" s="132"/>
      <c r="P1641" s="133"/>
      <c r="Q1641" s="132"/>
      <c r="R1641" s="133"/>
      <c r="S1641" s="132"/>
      <c r="T1641" s="134"/>
      <c r="AR1641" s="128"/>
      <c r="AT1641" s="135"/>
      <c r="AU1641" s="135"/>
      <c r="AY1641" s="128"/>
      <c r="BK1641" s="136"/>
    </row>
    <row r="1642" spans="1:65" s="2" customFormat="1" ht="24.25" hidden="1" customHeight="1">
      <c r="A1642" s="26"/>
      <c r="B1642" s="156"/>
      <c r="C1642" s="157"/>
      <c r="D1642" s="157"/>
      <c r="E1642" s="158"/>
      <c r="F1642" s="159"/>
      <c r="G1642" s="160"/>
      <c r="H1642" s="161"/>
      <c r="I1642" s="162"/>
      <c r="J1642" s="162"/>
      <c r="K1642" s="139"/>
      <c r="L1642" s="27"/>
      <c r="M1642" s="140"/>
      <c r="N1642" s="141"/>
      <c r="O1642" s="142"/>
      <c r="P1642" s="142"/>
      <c r="Q1642" s="142"/>
      <c r="R1642" s="142"/>
      <c r="S1642" s="142"/>
      <c r="T1642" s="143"/>
      <c r="U1642" s="26"/>
      <c r="V1642" s="26"/>
      <c r="W1642" s="26"/>
      <c r="X1642" s="26"/>
      <c r="Y1642" s="26"/>
      <c r="Z1642" s="26"/>
      <c r="AA1642" s="26"/>
      <c r="AB1642" s="26"/>
      <c r="AC1642" s="26"/>
      <c r="AD1642" s="26"/>
      <c r="AE1642" s="26"/>
      <c r="AR1642" s="144"/>
      <c r="AT1642" s="144"/>
      <c r="AU1642" s="144"/>
      <c r="AY1642" s="14"/>
      <c r="BE1642" s="145"/>
      <c r="BF1642" s="145"/>
      <c r="BG1642" s="145"/>
      <c r="BH1642" s="145"/>
      <c r="BI1642" s="145"/>
      <c r="BJ1642" s="14"/>
      <c r="BK1642" s="145"/>
      <c r="BL1642" s="14"/>
      <c r="BM1642" s="144"/>
    </row>
    <row r="1643" spans="1:65" s="2" customFormat="1" ht="24.25" hidden="1" customHeight="1">
      <c r="A1643" s="26"/>
      <c r="B1643" s="156"/>
      <c r="C1643" s="163"/>
      <c r="D1643" s="163"/>
      <c r="E1643" s="164"/>
      <c r="F1643" s="165"/>
      <c r="G1643" s="166"/>
      <c r="H1643" s="167"/>
      <c r="I1643" s="168"/>
      <c r="J1643" s="168"/>
      <c r="K1643" s="146"/>
      <c r="L1643" s="147"/>
      <c r="M1643" s="148"/>
      <c r="N1643" s="149"/>
      <c r="O1643" s="142"/>
      <c r="P1643" s="142"/>
      <c r="Q1643" s="142"/>
      <c r="R1643" s="142"/>
      <c r="S1643" s="142"/>
      <c r="T1643" s="143"/>
      <c r="U1643" s="26"/>
      <c r="V1643" s="26"/>
      <c r="W1643" s="26"/>
      <c r="X1643" s="26"/>
      <c r="Y1643" s="26"/>
      <c r="Z1643" s="26"/>
      <c r="AA1643" s="26"/>
      <c r="AB1643" s="26"/>
      <c r="AC1643" s="26"/>
      <c r="AD1643" s="26"/>
      <c r="AE1643" s="26"/>
      <c r="AR1643" s="144"/>
      <c r="AT1643" s="144"/>
      <c r="AU1643" s="144"/>
      <c r="AY1643" s="14"/>
      <c r="BE1643" s="145"/>
      <c r="BF1643" s="145"/>
      <c r="BG1643" s="145"/>
      <c r="BH1643" s="145"/>
      <c r="BI1643" s="145"/>
      <c r="BJ1643" s="14"/>
      <c r="BK1643" s="145"/>
      <c r="BL1643" s="14"/>
      <c r="BM1643" s="144"/>
    </row>
    <row r="1644" spans="1:65" s="2" customFormat="1" ht="24.25" hidden="1" customHeight="1">
      <c r="A1644" s="26"/>
      <c r="B1644" s="156"/>
      <c r="C1644" s="163"/>
      <c r="D1644" s="163"/>
      <c r="E1644" s="164"/>
      <c r="F1644" s="165"/>
      <c r="G1644" s="166"/>
      <c r="H1644" s="167"/>
      <c r="I1644" s="168"/>
      <c r="J1644" s="168"/>
      <c r="K1644" s="146"/>
      <c r="L1644" s="147"/>
      <c r="M1644" s="148"/>
      <c r="N1644" s="149"/>
      <c r="O1644" s="142"/>
      <c r="P1644" s="142"/>
      <c r="Q1644" s="142"/>
      <c r="R1644" s="142"/>
      <c r="S1644" s="142"/>
      <c r="T1644" s="143"/>
      <c r="U1644" s="26"/>
      <c r="V1644" s="26"/>
      <c r="W1644" s="26"/>
      <c r="X1644" s="26"/>
      <c r="Y1644" s="26"/>
      <c r="Z1644" s="26"/>
      <c r="AA1644" s="26"/>
      <c r="AB1644" s="26"/>
      <c r="AC1644" s="26"/>
      <c r="AD1644" s="26"/>
      <c r="AE1644" s="26"/>
      <c r="AR1644" s="144"/>
      <c r="AT1644" s="144"/>
      <c r="AU1644" s="144"/>
      <c r="AY1644" s="14"/>
      <c r="BE1644" s="145"/>
      <c r="BF1644" s="145"/>
      <c r="BG1644" s="145"/>
      <c r="BH1644" s="145"/>
      <c r="BI1644" s="145"/>
      <c r="BJ1644" s="14"/>
      <c r="BK1644" s="145"/>
      <c r="BL1644" s="14"/>
      <c r="BM1644" s="144"/>
    </row>
    <row r="1645" spans="1:65" s="2" customFormat="1" ht="38" hidden="1" customHeight="1">
      <c r="A1645" s="26"/>
      <c r="B1645" s="156"/>
      <c r="C1645" s="163"/>
      <c r="D1645" s="163"/>
      <c r="E1645" s="164"/>
      <c r="F1645" s="165"/>
      <c r="G1645" s="166"/>
      <c r="H1645" s="167"/>
      <c r="I1645" s="168"/>
      <c r="J1645" s="168"/>
      <c r="K1645" s="146"/>
      <c r="L1645" s="147"/>
      <c r="M1645" s="148"/>
      <c r="N1645" s="149"/>
      <c r="O1645" s="142"/>
      <c r="P1645" s="142"/>
      <c r="Q1645" s="142"/>
      <c r="R1645" s="142"/>
      <c r="S1645" s="142"/>
      <c r="T1645" s="143"/>
      <c r="U1645" s="26"/>
      <c r="V1645" s="26"/>
      <c r="W1645" s="26"/>
      <c r="X1645" s="26"/>
      <c r="Y1645" s="26"/>
      <c r="Z1645" s="26"/>
      <c r="AA1645" s="26"/>
      <c r="AB1645" s="26"/>
      <c r="AC1645" s="26"/>
      <c r="AD1645" s="26"/>
      <c r="AE1645" s="26"/>
      <c r="AR1645" s="144"/>
      <c r="AT1645" s="144"/>
      <c r="AU1645" s="144"/>
      <c r="AY1645" s="14"/>
      <c r="BE1645" s="145"/>
      <c r="BF1645" s="145"/>
      <c r="BG1645" s="145"/>
      <c r="BH1645" s="145"/>
      <c r="BI1645" s="145"/>
      <c r="BJ1645" s="14"/>
      <c r="BK1645" s="145"/>
      <c r="BL1645" s="14"/>
      <c r="BM1645" s="144"/>
    </row>
    <row r="1646" spans="1:65" s="2" customFormat="1" ht="24.25" hidden="1" customHeight="1">
      <c r="A1646" s="26"/>
      <c r="B1646" s="156"/>
      <c r="C1646" s="163"/>
      <c r="D1646" s="163"/>
      <c r="E1646" s="164"/>
      <c r="F1646" s="165"/>
      <c r="G1646" s="166"/>
      <c r="H1646" s="167"/>
      <c r="I1646" s="168"/>
      <c r="J1646" s="168"/>
      <c r="K1646" s="146"/>
      <c r="L1646" s="147"/>
      <c r="M1646" s="148"/>
      <c r="N1646" s="149"/>
      <c r="O1646" s="142"/>
      <c r="P1646" s="142"/>
      <c r="Q1646" s="142"/>
      <c r="R1646" s="142"/>
      <c r="S1646" s="142"/>
      <c r="T1646" s="143"/>
      <c r="U1646" s="26"/>
      <c r="V1646" s="26"/>
      <c r="W1646" s="26"/>
      <c r="X1646" s="26"/>
      <c r="Y1646" s="26"/>
      <c r="Z1646" s="26"/>
      <c r="AA1646" s="26"/>
      <c r="AB1646" s="26"/>
      <c r="AC1646" s="26"/>
      <c r="AD1646" s="26"/>
      <c r="AE1646" s="26"/>
      <c r="AR1646" s="144"/>
      <c r="AT1646" s="144"/>
      <c r="AU1646" s="144"/>
      <c r="AY1646" s="14"/>
      <c r="BE1646" s="145"/>
      <c r="BF1646" s="145"/>
      <c r="BG1646" s="145"/>
      <c r="BH1646" s="145"/>
      <c r="BI1646" s="145"/>
      <c r="BJ1646" s="14"/>
      <c r="BK1646" s="145"/>
      <c r="BL1646" s="14"/>
      <c r="BM1646" s="144"/>
    </row>
    <row r="1647" spans="1:65" s="2" customFormat="1" ht="24.25" hidden="1" customHeight="1">
      <c r="A1647" s="26"/>
      <c r="B1647" s="156"/>
      <c r="C1647" s="163"/>
      <c r="D1647" s="163"/>
      <c r="E1647" s="164"/>
      <c r="F1647" s="165"/>
      <c r="G1647" s="166"/>
      <c r="H1647" s="167"/>
      <c r="I1647" s="168"/>
      <c r="J1647" s="168"/>
      <c r="K1647" s="146"/>
      <c r="L1647" s="147"/>
      <c r="M1647" s="148"/>
      <c r="N1647" s="149"/>
      <c r="O1647" s="142"/>
      <c r="P1647" s="142"/>
      <c r="Q1647" s="142"/>
      <c r="R1647" s="142"/>
      <c r="S1647" s="142"/>
      <c r="T1647" s="143"/>
      <c r="U1647" s="26"/>
      <c r="V1647" s="26"/>
      <c r="W1647" s="26"/>
      <c r="X1647" s="26"/>
      <c r="Y1647" s="26"/>
      <c r="Z1647" s="26"/>
      <c r="AA1647" s="26"/>
      <c r="AB1647" s="26"/>
      <c r="AC1647" s="26"/>
      <c r="AD1647" s="26"/>
      <c r="AE1647" s="26"/>
      <c r="AR1647" s="144"/>
      <c r="AT1647" s="144"/>
      <c r="AU1647" s="144"/>
      <c r="AY1647" s="14"/>
      <c r="BE1647" s="145"/>
      <c r="BF1647" s="145"/>
      <c r="BG1647" s="145"/>
      <c r="BH1647" s="145"/>
      <c r="BI1647" s="145"/>
      <c r="BJ1647" s="14"/>
      <c r="BK1647" s="145"/>
      <c r="BL1647" s="14"/>
      <c r="BM1647" s="144"/>
    </row>
    <row r="1648" spans="1:65" s="2" customFormat="1" ht="24.25" hidden="1" customHeight="1">
      <c r="A1648" s="26"/>
      <c r="B1648" s="156"/>
      <c r="C1648" s="157"/>
      <c r="D1648" s="157"/>
      <c r="E1648" s="158"/>
      <c r="F1648" s="159"/>
      <c r="G1648" s="160"/>
      <c r="H1648" s="161"/>
      <c r="I1648" s="162"/>
      <c r="J1648" s="162"/>
      <c r="K1648" s="139"/>
      <c r="L1648" s="27"/>
      <c r="M1648" s="140"/>
      <c r="N1648" s="141"/>
      <c r="O1648" s="142"/>
      <c r="P1648" s="142"/>
      <c r="Q1648" s="142"/>
      <c r="R1648" s="142"/>
      <c r="S1648" s="142"/>
      <c r="T1648" s="143"/>
      <c r="U1648" s="26"/>
      <c r="V1648" s="26"/>
      <c r="W1648" s="26"/>
      <c r="X1648" s="26"/>
      <c r="Y1648" s="26"/>
      <c r="Z1648" s="26"/>
      <c r="AA1648" s="26"/>
      <c r="AB1648" s="26"/>
      <c r="AC1648" s="26"/>
      <c r="AD1648" s="26"/>
      <c r="AE1648" s="26"/>
      <c r="AR1648" s="144"/>
      <c r="AT1648" s="144"/>
      <c r="AU1648" s="144"/>
      <c r="AY1648" s="14"/>
      <c r="BE1648" s="145"/>
      <c r="BF1648" s="145"/>
      <c r="BG1648" s="145"/>
      <c r="BH1648" s="145"/>
      <c r="BI1648" s="145"/>
      <c r="BJ1648" s="14"/>
      <c r="BK1648" s="145"/>
      <c r="BL1648" s="14"/>
      <c r="BM1648" s="144"/>
    </row>
    <row r="1649" spans="1:65" s="2" customFormat="1" ht="21.75" hidden="1" customHeight="1">
      <c r="A1649" s="26"/>
      <c r="B1649" s="156"/>
      <c r="C1649" s="163"/>
      <c r="D1649" s="163"/>
      <c r="E1649" s="164"/>
      <c r="F1649" s="165"/>
      <c r="G1649" s="166"/>
      <c r="H1649" s="167"/>
      <c r="I1649" s="168"/>
      <c r="J1649" s="168"/>
      <c r="K1649" s="146"/>
      <c r="L1649" s="147"/>
      <c r="M1649" s="148"/>
      <c r="N1649" s="149"/>
      <c r="O1649" s="142"/>
      <c r="P1649" s="142"/>
      <c r="Q1649" s="142"/>
      <c r="R1649" s="142"/>
      <c r="S1649" s="142"/>
      <c r="T1649" s="143"/>
      <c r="U1649" s="26"/>
      <c r="V1649" s="26"/>
      <c r="W1649" s="26"/>
      <c r="X1649" s="26"/>
      <c r="Y1649" s="26"/>
      <c r="Z1649" s="26"/>
      <c r="AA1649" s="26"/>
      <c r="AB1649" s="26"/>
      <c r="AC1649" s="26"/>
      <c r="AD1649" s="26"/>
      <c r="AE1649" s="26"/>
      <c r="AR1649" s="144"/>
      <c r="AT1649" s="144"/>
      <c r="AU1649" s="144"/>
      <c r="AY1649" s="14"/>
      <c r="BE1649" s="145"/>
      <c r="BF1649" s="145"/>
      <c r="BG1649" s="145"/>
      <c r="BH1649" s="145"/>
      <c r="BI1649" s="145"/>
      <c r="BJ1649" s="14"/>
      <c r="BK1649" s="145"/>
      <c r="BL1649" s="14"/>
      <c r="BM1649" s="144"/>
    </row>
    <row r="1650" spans="1:65" s="2" customFormat="1" ht="24.25" hidden="1" customHeight="1">
      <c r="A1650" s="26"/>
      <c r="B1650" s="156"/>
      <c r="C1650" s="157"/>
      <c r="D1650" s="157"/>
      <c r="E1650" s="158"/>
      <c r="F1650" s="159"/>
      <c r="G1650" s="160"/>
      <c r="H1650" s="161"/>
      <c r="I1650" s="162"/>
      <c r="J1650" s="162"/>
      <c r="K1650" s="139"/>
      <c r="L1650" s="27"/>
      <c r="M1650" s="140"/>
      <c r="N1650" s="141"/>
      <c r="O1650" s="142"/>
      <c r="P1650" s="142"/>
      <c r="Q1650" s="142"/>
      <c r="R1650" s="142"/>
      <c r="S1650" s="142"/>
      <c r="T1650" s="143"/>
      <c r="U1650" s="26"/>
      <c r="V1650" s="26"/>
      <c r="W1650" s="26"/>
      <c r="X1650" s="26"/>
      <c r="Y1650" s="26"/>
      <c r="Z1650" s="26"/>
      <c r="AA1650" s="26"/>
      <c r="AB1650" s="26"/>
      <c r="AC1650" s="26"/>
      <c r="AD1650" s="26"/>
      <c r="AE1650" s="26"/>
      <c r="AR1650" s="144"/>
      <c r="AT1650" s="144"/>
      <c r="AU1650" s="144"/>
      <c r="AY1650" s="14"/>
      <c r="BE1650" s="145"/>
      <c r="BF1650" s="145"/>
      <c r="BG1650" s="145"/>
      <c r="BH1650" s="145"/>
      <c r="BI1650" s="145"/>
      <c r="BJ1650" s="14"/>
      <c r="BK1650" s="145"/>
      <c r="BL1650" s="14"/>
      <c r="BM1650" s="144"/>
    </row>
    <row r="1651" spans="1:65" s="12" customFormat="1" ht="23" hidden="1" customHeight="1">
      <c r="B1651" s="169"/>
      <c r="C1651" s="170"/>
      <c r="D1651" s="171"/>
      <c r="E1651" s="172"/>
      <c r="F1651" s="172"/>
      <c r="G1651" s="170"/>
      <c r="H1651" s="170"/>
      <c r="I1651" s="170"/>
      <c r="J1651" s="173"/>
      <c r="L1651" s="127"/>
      <c r="M1651" s="131"/>
      <c r="N1651" s="132"/>
      <c r="O1651" s="132"/>
      <c r="P1651" s="133"/>
      <c r="Q1651" s="132"/>
      <c r="R1651" s="133"/>
      <c r="S1651" s="132"/>
      <c r="T1651" s="134"/>
      <c r="AR1651" s="128"/>
      <c r="AT1651" s="135"/>
      <c r="AU1651" s="135"/>
      <c r="AY1651" s="128"/>
      <c r="BK1651" s="136"/>
    </row>
    <row r="1652" spans="1:65" s="2" customFormat="1" ht="16.5" hidden="1" customHeight="1">
      <c r="A1652" s="26"/>
      <c r="B1652" s="156"/>
      <c r="C1652" s="163"/>
      <c r="D1652" s="163"/>
      <c r="E1652" s="164"/>
      <c r="F1652" s="165"/>
      <c r="G1652" s="166"/>
      <c r="H1652" s="167"/>
      <c r="I1652" s="168"/>
      <c r="J1652" s="168"/>
      <c r="K1652" s="146"/>
      <c r="L1652" s="147"/>
      <c r="M1652" s="148"/>
      <c r="N1652" s="149"/>
      <c r="O1652" s="142"/>
      <c r="P1652" s="142"/>
      <c r="Q1652" s="142"/>
      <c r="R1652" s="142"/>
      <c r="S1652" s="142"/>
      <c r="T1652" s="143"/>
      <c r="U1652" s="26"/>
      <c r="V1652" s="26"/>
      <c r="W1652" s="26"/>
      <c r="X1652" s="26"/>
      <c r="Y1652" s="26"/>
      <c r="Z1652" s="26"/>
      <c r="AA1652" s="26"/>
      <c r="AB1652" s="26"/>
      <c r="AC1652" s="26"/>
      <c r="AD1652" s="26"/>
      <c r="AE1652" s="26"/>
      <c r="AR1652" s="144"/>
      <c r="AT1652" s="144"/>
      <c r="AU1652" s="144"/>
      <c r="AY1652" s="14"/>
      <c r="BE1652" s="145"/>
      <c r="BF1652" s="145"/>
      <c r="BG1652" s="145"/>
      <c r="BH1652" s="145"/>
      <c r="BI1652" s="145"/>
      <c r="BJ1652" s="14"/>
      <c r="BK1652" s="145"/>
      <c r="BL1652" s="14"/>
      <c r="BM1652" s="144"/>
    </row>
    <row r="1653" spans="1:65" s="2" customFormat="1" ht="16.5" hidden="1" customHeight="1">
      <c r="A1653" s="26"/>
      <c r="B1653" s="156"/>
      <c r="C1653" s="163"/>
      <c r="D1653" s="163"/>
      <c r="E1653" s="164"/>
      <c r="F1653" s="165"/>
      <c r="G1653" s="166"/>
      <c r="H1653" s="167"/>
      <c r="I1653" s="168"/>
      <c r="J1653" s="168"/>
      <c r="K1653" s="146"/>
      <c r="L1653" s="147"/>
      <c r="M1653" s="148"/>
      <c r="N1653" s="149"/>
      <c r="O1653" s="142"/>
      <c r="P1653" s="142"/>
      <c r="Q1653" s="142"/>
      <c r="R1653" s="142"/>
      <c r="S1653" s="142"/>
      <c r="T1653" s="143"/>
      <c r="U1653" s="26"/>
      <c r="V1653" s="26"/>
      <c r="W1653" s="26"/>
      <c r="X1653" s="26"/>
      <c r="Y1653" s="26"/>
      <c r="Z1653" s="26"/>
      <c r="AA1653" s="26"/>
      <c r="AB1653" s="26"/>
      <c r="AC1653" s="26"/>
      <c r="AD1653" s="26"/>
      <c r="AE1653" s="26"/>
      <c r="AR1653" s="144"/>
      <c r="AT1653" s="144"/>
      <c r="AU1653" s="144"/>
      <c r="AY1653" s="14"/>
      <c r="BE1653" s="145"/>
      <c r="BF1653" s="145"/>
      <c r="BG1653" s="145"/>
      <c r="BH1653" s="145"/>
      <c r="BI1653" s="145"/>
      <c r="BJ1653" s="14"/>
      <c r="BK1653" s="145"/>
      <c r="BL1653" s="14"/>
      <c r="BM1653" s="144"/>
    </row>
    <row r="1654" spans="1:65" s="2" customFormat="1" ht="16.5" hidden="1" customHeight="1">
      <c r="A1654" s="26"/>
      <c r="B1654" s="156"/>
      <c r="C1654" s="163"/>
      <c r="D1654" s="163"/>
      <c r="E1654" s="164"/>
      <c r="F1654" s="165"/>
      <c r="G1654" s="166"/>
      <c r="H1654" s="167"/>
      <c r="I1654" s="168"/>
      <c r="J1654" s="168"/>
      <c r="K1654" s="146"/>
      <c r="L1654" s="147"/>
      <c r="M1654" s="148"/>
      <c r="N1654" s="149"/>
      <c r="O1654" s="142"/>
      <c r="P1654" s="142"/>
      <c r="Q1654" s="142"/>
      <c r="R1654" s="142"/>
      <c r="S1654" s="142"/>
      <c r="T1654" s="143"/>
      <c r="U1654" s="26"/>
      <c r="V1654" s="26"/>
      <c r="W1654" s="26"/>
      <c r="X1654" s="26"/>
      <c r="Y1654" s="26"/>
      <c r="Z1654" s="26"/>
      <c r="AA1654" s="26"/>
      <c r="AB1654" s="26"/>
      <c r="AC1654" s="26"/>
      <c r="AD1654" s="26"/>
      <c r="AE1654" s="26"/>
      <c r="AR1654" s="144"/>
      <c r="AT1654" s="144"/>
      <c r="AU1654" s="144"/>
      <c r="AY1654" s="14"/>
      <c r="BE1654" s="145"/>
      <c r="BF1654" s="145"/>
      <c r="BG1654" s="145"/>
      <c r="BH1654" s="145"/>
      <c r="BI1654" s="145"/>
      <c r="BJ1654" s="14"/>
      <c r="BK1654" s="145"/>
      <c r="BL1654" s="14"/>
      <c r="BM1654" s="144"/>
    </row>
    <row r="1655" spans="1:65" s="2" customFormat="1" ht="16.5" hidden="1" customHeight="1">
      <c r="A1655" s="26"/>
      <c r="B1655" s="156"/>
      <c r="C1655" s="163"/>
      <c r="D1655" s="163"/>
      <c r="E1655" s="164"/>
      <c r="F1655" s="165"/>
      <c r="G1655" s="166"/>
      <c r="H1655" s="167"/>
      <c r="I1655" s="168"/>
      <c r="J1655" s="168"/>
      <c r="K1655" s="146"/>
      <c r="L1655" s="147"/>
      <c r="M1655" s="148"/>
      <c r="N1655" s="149"/>
      <c r="O1655" s="142"/>
      <c r="P1655" s="142"/>
      <c r="Q1655" s="142"/>
      <c r="R1655" s="142"/>
      <c r="S1655" s="142"/>
      <c r="T1655" s="143"/>
      <c r="U1655" s="26"/>
      <c r="V1655" s="26"/>
      <c r="W1655" s="26"/>
      <c r="X1655" s="26"/>
      <c r="Y1655" s="26"/>
      <c r="Z1655" s="26"/>
      <c r="AA1655" s="26"/>
      <c r="AB1655" s="26"/>
      <c r="AC1655" s="26"/>
      <c r="AD1655" s="26"/>
      <c r="AE1655" s="26"/>
      <c r="AR1655" s="144"/>
      <c r="AT1655" s="144"/>
      <c r="AU1655" s="144"/>
      <c r="AY1655" s="14"/>
      <c r="BE1655" s="145"/>
      <c r="BF1655" s="145"/>
      <c r="BG1655" s="145"/>
      <c r="BH1655" s="145"/>
      <c r="BI1655" s="145"/>
      <c r="BJ1655" s="14"/>
      <c r="BK1655" s="145"/>
      <c r="BL1655" s="14"/>
      <c r="BM1655" s="144"/>
    </row>
    <row r="1656" spans="1:65" s="2" customFormat="1" ht="16.5" hidden="1" customHeight="1">
      <c r="A1656" s="26"/>
      <c r="B1656" s="156"/>
      <c r="C1656" s="163"/>
      <c r="D1656" s="163"/>
      <c r="E1656" s="164"/>
      <c r="F1656" s="165"/>
      <c r="G1656" s="166"/>
      <c r="H1656" s="167"/>
      <c r="I1656" s="168"/>
      <c r="J1656" s="168"/>
      <c r="K1656" s="146"/>
      <c r="L1656" s="147"/>
      <c r="M1656" s="148"/>
      <c r="N1656" s="149"/>
      <c r="O1656" s="142"/>
      <c r="P1656" s="142"/>
      <c r="Q1656" s="142"/>
      <c r="R1656" s="142"/>
      <c r="S1656" s="142"/>
      <c r="T1656" s="143"/>
      <c r="U1656" s="26"/>
      <c r="V1656" s="26"/>
      <c r="W1656" s="26"/>
      <c r="X1656" s="26"/>
      <c r="Y1656" s="26"/>
      <c r="Z1656" s="26"/>
      <c r="AA1656" s="26"/>
      <c r="AB1656" s="26"/>
      <c r="AC1656" s="26"/>
      <c r="AD1656" s="26"/>
      <c r="AE1656" s="26"/>
      <c r="AR1656" s="144"/>
      <c r="AT1656" s="144"/>
      <c r="AU1656" s="144"/>
      <c r="AY1656" s="14"/>
      <c r="BE1656" s="145"/>
      <c r="BF1656" s="145"/>
      <c r="BG1656" s="145"/>
      <c r="BH1656" s="145"/>
      <c r="BI1656" s="145"/>
      <c r="BJ1656" s="14"/>
      <c r="BK1656" s="145"/>
      <c r="BL1656" s="14"/>
      <c r="BM1656" s="144"/>
    </row>
    <row r="1657" spans="1:65" s="2" customFormat="1" ht="16.5" hidden="1" customHeight="1">
      <c r="A1657" s="26"/>
      <c r="B1657" s="156"/>
      <c r="C1657" s="163"/>
      <c r="D1657" s="163"/>
      <c r="E1657" s="164"/>
      <c r="F1657" s="165"/>
      <c r="G1657" s="166"/>
      <c r="H1657" s="167"/>
      <c r="I1657" s="168"/>
      <c r="J1657" s="168"/>
      <c r="K1657" s="146"/>
      <c r="L1657" s="147"/>
      <c r="M1657" s="148"/>
      <c r="N1657" s="149"/>
      <c r="O1657" s="142"/>
      <c r="P1657" s="142"/>
      <c r="Q1657" s="142"/>
      <c r="R1657" s="142"/>
      <c r="S1657" s="142"/>
      <c r="T1657" s="143"/>
      <c r="U1657" s="26"/>
      <c r="V1657" s="26"/>
      <c r="W1657" s="26"/>
      <c r="X1657" s="26"/>
      <c r="Y1657" s="26"/>
      <c r="Z1657" s="26"/>
      <c r="AA1657" s="26"/>
      <c r="AB1657" s="26"/>
      <c r="AC1657" s="26"/>
      <c r="AD1657" s="26"/>
      <c r="AE1657" s="26"/>
      <c r="AR1657" s="144"/>
      <c r="AT1657" s="144"/>
      <c r="AU1657" s="144"/>
      <c r="AY1657" s="14"/>
      <c r="BE1657" s="145"/>
      <c r="BF1657" s="145"/>
      <c r="BG1657" s="145"/>
      <c r="BH1657" s="145"/>
      <c r="BI1657" s="145"/>
      <c r="BJ1657" s="14"/>
      <c r="BK1657" s="145"/>
      <c r="BL1657" s="14"/>
      <c r="BM1657" s="144"/>
    </row>
    <row r="1658" spans="1:65" s="2" customFormat="1" ht="16.5" hidden="1" customHeight="1">
      <c r="A1658" s="26"/>
      <c r="B1658" s="156"/>
      <c r="C1658" s="163"/>
      <c r="D1658" s="163"/>
      <c r="E1658" s="164"/>
      <c r="F1658" s="165"/>
      <c r="G1658" s="166"/>
      <c r="H1658" s="167"/>
      <c r="I1658" s="168"/>
      <c r="J1658" s="168"/>
      <c r="K1658" s="146"/>
      <c r="L1658" s="147"/>
      <c r="M1658" s="148"/>
      <c r="N1658" s="149"/>
      <c r="O1658" s="142"/>
      <c r="P1658" s="142"/>
      <c r="Q1658" s="142"/>
      <c r="R1658" s="142"/>
      <c r="S1658" s="142"/>
      <c r="T1658" s="143"/>
      <c r="U1658" s="26"/>
      <c r="V1658" s="26"/>
      <c r="W1658" s="26"/>
      <c r="X1658" s="26"/>
      <c r="Y1658" s="26"/>
      <c r="Z1658" s="26"/>
      <c r="AA1658" s="26"/>
      <c r="AB1658" s="26"/>
      <c r="AC1658" s="26"/>
      <c r="AD1658" s="26"/>
      <c r="AE1658" s="26"/>
      <c r="AR1658" s="144"/>
      <c r="AT1658" s="144"/>
      <c r="AU1658" s="144"/>
      <c r="AY1658" s="14"/>
      <c r="BE1658" s="145"/>
      <c r="BF1658" s="145"/>
      <c r="BG1658" s="145"/>
      <c r="BH1658" s="145"/>
      <c r="BI1658" s="145"/>
      <c r="BJ1658" s="14"/>
      <c r="BK1658" s="145"/>
      <c r="BL1658" s="14"/>
      <c r="BM1658" s="144"/>
    </row>
    <row r="1659" spans="1:65" s="2" customFormat="1" ht="16.5" hidden="1" customHeight="1">
      <c r="A1659" s="26"/>
      <c r="B1659" s="156"/>
      <c r="C1659" s="163"/>
      <c r="D1659" s="163"/>
      <c r="E1659" s="164"/>
      <c r="F1659" s="165"/>
      <c r="G1659" s="166"/>
      <c r="H1659" s="167"/>
      <c r="I1659" s="168"/>
      <c r="J1659" s="168"/>
      <c r="K1659" s="146"/>
      <c r="L1659" s="147"/>
      <c r="M1659" s="148"/>
      <c r="N1659" s="149"/>
      <c r="O1659" s="142"/>
      <c r="P1659" s="142"/>
      <c r="Q1659" s="142"/>
      <c r="R1659" s="142"/>
      <c r="S1659" s="142"/>
      <c r="T1659" s="143"/>
      <c r="U1659" s="26"/>
      <c r="V1659" s="26"/>
      <c r="W1659" s="26"/>
      <c r="X1659" s="26"/>
      <c r="Y1659" s="26"/>
      <c r="Z1659" s="26"/>
      <c r="AA1659" s="26"/>
      <c r="AB1659" s="26"/>
      <c r="AC1659" s="26"/>
      <c r="AD1659" s="26"/>
      <c r="AE1659" s="26"/>
      <c r="AR1659" s="144"/>
      <c r="AT1659" s="144"/>
      <c r="AU1659" s="144"/>
      <c r="AY1659" s="14"/>
      <c r="BE1659" s="145"/>
      <c r="BF1659" s="145"/>
      <c r="BG1659" s="145"/>
      <c r="BH1659" s="145"/>
      <c r="BI1659" s="145"/>
      <c r="BJ1659" s="14"/>
      <c r="BK1659" s="145"/>
      <c r="BL1659" s="14"/>
      <c r="BM1659" s="144"/>
    </row>
    <row r="1660" spans="1:65" s="2" customFormat="1" ht="24.25" hidden="1" customHeight="1">
      <c r="A1660" s="26"/>
      <c r="B1660" s="156"/>
      <c r="C1660" s="163"/>
      <c r="D1660" s="163"/>
      <c r="E1660" s="164"/>
      <c r="F1660" s="165"/>
      <c r="G1660" s="166"/>
      <c r="H1660" s="167"/>
      <c r="I1660" s="168"/>
      <c r="J1660" s="168"/>
      <c r="K1660" s="146"/>
      <c r="L1660" s="147"/>
      <c r="M1660" s="148"/>
      <c r="N1660" s="149"/>
      <c r="O1660" s="142"/>
      <c r="P1660" s="142"/>
      <c r="Q1660" s="142"/>
      <c r="R1660" s="142"/>
      <c r="S1660" s="142"/>
      <c r="T1660" s="143"/>
      <c r="U1660" s="26"/>
      <c r="V1660" s="26"/>
      <c r="W1660" s="26"/>
      <c r="X1660" s="26"/>
      <c r="Y1660" s="26"/>
      <c r="Z1660" s="26"/>
      <c r="AA1660" s="26"/>
      <c r="AB1660" s="26"/>
      <c r="AC1660" s="26"/>
      <c r="AD1660" s="26"/>
      <c r="AE1660" s="26"/>
      <c r="AR1660" s="144"/>
      <c r="AT1660" s="144"/>
      <c r="AU1660" s="144"/>
      <c r="AY1660" s="14"/>
      <c r="BE1660" s="145"/>
      <c r="BF1660" s="145"/>
      <c r="BG1660" s="145"/>
      <c r="BH1660" s="145"/>
      <c r="BI1660" s="145"/>
      <c r="BJ1660" s="14"/>
      <c r="BK1660" s="145"/>
      <c r="BL1660" s="14"/>
      <c r="BM1660" s="144"/>
    </row>
    <row r="1661" spans="1:65" s="2" customFormat="1" ht="16.5" hidden="1" customHeight="1">
      <c r="A1661" s="26"/>
      <c r="B1661" s="156"/>
      <c r="C1661" s="163"/>
      <c r="D1661" s="163"/>
      <c r="E1661" s="164"/>
      <c r="F1661" s="165"/>
      <c r="G1661" s="166"/>
      <c r="H1661" s="167"/>
      <c r="I1661" s="168"/>
      <c r="J1661" s="168"/>
      <c r="K1661" s="146"/>
      <c r="L1661" s="147"/>
      <c r="M1661" s="148"/>
      <c r="N1661" s="149"/>
      <c r="O1661" s="142"/>
      <c r="P1661" s="142"/>
      <c r="Q1661" s="142"/>
      <c r="R1661" s="142"/>
      <c r="S1661" s="142"/>
      <c r="T1661" s="143"/>
      <c r="U1661" s="26"/>
      <c r="V1661" s="26"/>
      <c r="W1661" s="26"/>
      <c r="X1661" s="26"/>
      <c r="Y1661" s="26"/>
      <c r="Z1661" s="26"/>
      <c r="AA1661" s="26"/>
      <c r="AB1661" s="26"/>
      <c r="AC1661" s="26"/>
      <c r="AD1661" s="26"/>
      <c r="AE1661" s="26"/>
      <c r="AR1661" s="144"/>
      <c r="AT1661" s="144"/>
      <c r="AU1661" s="144"/>
      <c r="AY1661" s="14"/>
      <c r="BE1661" s="145"/>
      <c r="BF1661" s="145"/>
      <c r="BG1661" s="145"/>
      <c r="BH1661" s="145"/>
      <c r="BI1661" s="145"/>
      <c r="BJ1661" s="14"/>
      <c r="BK1661" s="145"/>
      <c r="BL1661" s="14"/>
      <c r="BM1661" s="144"/>
    </row>
    <row r="1662" spans="1:65" s="2" customFormat="1" ht="16.5" hidden="1" customHeight="1">
      <c r="A1662" s="26"/>
      <c r="B1662" s="156"/>
      <c r="C1662" s="163"/>
      <c r="D1662" s="163"/>
      <c r="E1662" s="164"/>
      <c r="F1662" s="165"/>
      <c r="G1662" s="166"/>
      <c r="H1662" s="167"/>
      <c r="I1662" s="168"/>
      <c r="J1662" s="168"/>
      <c r="K1662" s="146"/>
      <c r="L1662" s="147"/>
      <c r="M1662" s="148"/>
      <c r="N1662" s="149"/>
      <c r="O1662" s="142"/>
      <c r="P1662" s="142"/>
      <c r="Q1662" s="142"/>
      <c r="R1662" s="142"/>
      <c r="S1662" s="142"/>
      <c r="T1662" s="143"/>
      <c r="U1662" s="26"/>
      <c r="V1662" s="26"/>
      <c r="W1662" s="26"/>
      <c r="X1662" s="26"/>
      <c r="Y1662" s="26"/>
      <c r="Z1662" s="26"/>
      <c r="AA1662" s="26"/>
      <c r="AB1662" s="26"/>
      <c r="AC1662" s="26"/>
      <c r="AD1662" s="26"/>
      <c r="AE1662" s="26"/>
      <c r="AR1662" s="144"/>
      <c r="AT1662" s="144"/>
      <c r="AU1662" s="144"/>
      <c r="AY1662" s="14"/>
      <c r="BE1662" s="145"/>
      <c r="BF1662" s="145"/>
      <c r="BG1662" s="145"/>
      <c r="BH1662" s="145"/>
      <c r="BI1662" s="145"/>
      <c r="BJ1662" s="14"/>
      <c r="BK1662" s="145"/>
      <c r="BL1662" s="14"/>
      <c r="BM1662" s="144"/>
    </row>
    <row r="1663" spans="1:65" s="2" customFormat="1" ht="16.5" hidden="1" customHeight="1">
      <c r="A1663" s="26"/>
      <c r="B1663" s="156"/>
      <c r="C1663" s="163"/>
      <c r="D1663" s="163"/>
      <c r="E1663" s="164"/>
      <c r="F1663" s="165"/>
      <c r="G1663" s="166"/>
      <c r="H1663" s="167"/>
      <c r="I1663" s="168"/>
      <c r="J1663" s="168"/>
      <c r="K1663" s="146"/>
      <c r="L1663" s="147"/>
      <c r="M1663" s="148"/>
      <c r="N1663" s="149"/>
      <c r="O1663" s="142"/>
      <c r="P1663" s="142"/>
      <c r="Q1663" s="142"/>
      <c r="R1663" s="142"/>
      <c r="S1663" s="142"/>
      <c r="T1663" s="143"/>
      <c r="U1663" s="26"/>
      <c r="V1663" s="26"/>
      <c r="W1663" s="26"/>
      <c r="X1663" s="26"/>
      <c r="Y1663" s="26"/>
      <c r="Z1663" s="26"/>
      <c r="AA1663" s="26"/>
      <c r="AB1663" s="26"/>
      <c r="AC1663" s="26"/>
      <c r="AD1663" s="26"/>
      <c r="AE1663" s="26"/>
      <c r="AR1663" s="144"/>
      <c r="AT1663" s="144"/>
      <c r="AU1663" s="144"/>
      <c r="AY1663" s="14"/>
      <c r="BE1663" s="145"/>
      <c r="BF1663" s="145"/>
      <c r="BG1663" s="145"/>
      <c r="BH1663" s="145"/>
      <c r="BI1663" s="145"/>
      <c r="BJ1663" s="14"/>
      <c r="BK1663" s="145"/>
      <c r="BL1663" s="14"/>
      <c r="BM1663" s="144"/>
    </row>
    <row r="1664" spans="1:65" s="12" customFormat="1" ht="26" hidden="1" customHeight="1">
      <c r="B1664" s="169"/>
      <c r="C1664" s="170"/>
      <c r="D1664" s="171"/>
      <c r="E1664" s="174"/>
      <c r="F1664" s="174"/>
      <c r="G1664" s="170"/>
      <c r="H1664" s="170"/>
      <c r="I1664" s="170"/>
      <c r="J1664" s="175"/>
      <c r="L1664" s="127"/>
      <c r="M1664" s="131"/>
      <c r="N1664" s="132"/>
      <c r="O1664" s="132"/>
      <c r="P1664" s="133"/>
      <c r="Q1664" s="132"/>
      <c r="R1664" s="133"/>
      <c r="S1664" s="132"/>
      <c r="T1664" s="134"/>
      <c r="AR1664" s="128"/>
      <c r="AT1664" s="135"/>
      <c r="AU1664" s="135"/>
      <c r="AY1664" s="128"/>
      <c r="BK1664" s="136"/>
    </row>
    <row r="1665" spans="1:65" s="12" customFormat="1" ht="23" hidden="1" customHeight="1">
      <c r="B1665" s="169"/>
      <c r="C1665" s="170"/>
      <c r="D1665" s="171"/>
      <c r="E1665" s="172"/>
      <c r="F1665" s="172"/>
      <c r="G1665" s="170"/>
      <c r="H1665" s="170"/>
      <c r="I1665" s="170"/>
      <c r="J1665" s="173"/>
      <c r="L1665" s="127"/>
      <c r="M1665" s="131"/>
      <c r="N1665" s="132"/>
      <c r="O1665" s="132"/>
      <c r="P1665" s="133"/>
      <c r="Q1665" s="132"/>
      <c r="R1665" s="133"/>
      <c r="S1665" s="132"/>
      <c r="T1665" s="134"/>
      <c r="AR1665" s="128"/>
      <c r="AT1665" s="135"/>
      <c r="AU1665" s="135"/>
      <c r="AY1665" s="128"/>
      <c r="BK1665" s="136"/>
    </row>
    <row r="1666" spans="1:65" s="12" customFormat="1" ht="23" hidden="1" customHeight="1">
      <c r="B1666" s="169"/>
      <c r="C1666" s="170"/>
      <c r="D1666" s="171"/>
      <c r="E1666" s="172"/>
      <c r="F1666" s="172"/>
      <c r="G1666" s="170"/>
      <c r="H1666" s="170"/>
      <c r="I1666" s="170"/>
      <c r="J1666" s="173"/>
      <c r="L1666" s="127"/>
      <c r="M1666" s="131"/>
      <c r="N1666" s="132"/>
      <c r="O1666" s="132"/>
      <c r="P1666" s="133"/>
      <c r="Q1666" s="132"/>
      <c r="R1666" s="133"/>
      <c r="S1666" s="132"/>
      <c r="T1666" s="134"/>
      <c r="AR1666" s="128"/>
      <c r="AT1666" s="135"/>
      <c r="AU1666" s="135"/>
      <c r="AY1666" s="128"/>
      <c r="BK1666" s="136"/>
    </row>
    <row r="1667" spans="1:65" s="2" customFormat="1" ht="38" hidden="1" customHeight="1">
      <c r="A1667" s="26"/>
      <c r="B1667" s="156"/>
      <c r="C1667" s="157"/>
      <c r="D1667" s="157"/>
      <c r="E1667" s="158"/>
      <c r="F1667" s="159"/>
      <c r="G1667" s="160"/>
      <c r="H1667" s="161"/>
      <c r="I1667" s="162"/>
      <c r="J1667" s="162"/>
      <c r="K1667" s="139"/>
      <c r="L1667" s="27"/>
      <c r="M1667" s="140"/>
      <c r="N1667" s="141"/>
      <c r="O1667" s="142"/>
      <c r="P1667" s="142"/>
      <c r="Q1667" s="142"/>
      <c r="R1667" s="142"/>
      <c r="S1667" s="142"/>
      <c r="T1667" s="143"/>
      <c r="U1667" s="26"/>
      <c r="V1667" s="26"/>
      <c r="W1667" s="26"/>
      <c r="X1667" s="26"/>
      <c r="Y1667" s="26"/>
      <c r="Z1667" s="26"/>
      <c r="AA1667" s="26"/>
      <c r="AB1667" s="26"/>
      <c r="AC1667" s="26"/>
      <c r="AD1667" s="26"/>
      <c r="AE1667" s="26"/>
      <c r="AR1667" s="144"/>
      <c r="AT1667" s="144"/>
      <c r="AU1667" s="144"/>
      <c r="AY1667" s="14"/>
      <c r="BE1667" s="145"/>
      <c r="BF1667" s="145"/>
      <c r="BG1667" s="145"/>
      <c r="BH1667" s="145"/>
      <c r="BI1667" s="145"/>
      <c r="BJ1667" s="14"/>
      <c r="BK1667" s="145"/>
      <c r="BL1667" s="14"/>
      <c r="BM1667" s="144"/>
    </row>
    <row r="1668" spans="1:65" s="2" customFormat="1" ht="24.25" hidden="1" customHeight="1">
      <c r="A1668" s="26"/>
      <c r="B1668" s="156"/>
      <c r="C1668" s="157"/>
      <c r="D1668" s="157"/>
      <c r="E1668" s="158"/>
      <c r="F1668" s="159"/>
      <c r="G1668" s="160"/>
      <c r="H1668" s="161"/>
      <c r="I1668" s="162"/>
      <c r="J1668" s="162"/>
      <c r="K1668" s="139"/>
      <c r="L1668" s="27"/>
      <c r="M1668" s="140"/>
      <c r="N1668" s="141"/>
      <c r="O1668" s="142"/>
      <c r="P1668" s="142"/>
      <c r="Q1668" s="142"/>
      <c r="R1668" s="142"/>
      <c r="S1668" s="142"/>
      <c r="T1668" s="143"/>
      <c r="U1668" s="26"/>
      <c r="V1668" s="26"/>
      <c r="W1668" s="26"/>
      <c r="X1668" s="26"/>
      <c r="Y1668" s="26"/>
      <c r="Z1668" s="26"/>
      <c r="AA1668" s="26"/>
      <c r="AB1668" s="26"/>
      <c r="AC1668" s="26"/>
      <c r="AD1668" s="26"/>
      <c r="AE1668" s="26"/>
      <c r="AR1668" s="144"/>
      <c r="AT1668" s="144"/>
      <c r="AU1668" s="144"/>
      <c r="AY1668" s="14"/>
      <c r="BE1668" s="145"/>
      <c r="BF1668" s="145"/>
      <c r="BG1668" s="145"/>
      <c r="BH1668" s="145"/>
      <c r="BI1668" s="145"/>
      <c r="BJ1668" s="14"/>
      <c r="BK1668" s="145"/>
      <c r="BL1668" s="14"/>
      <c r="BM1668" s="144"/>
    </row>
    <row r="1669" spans="1:65" s="2" customFormat="1" ht="24.25" hidden="1" customHeight="1">
      <c r="A1669" s="26"/>
      <c r="B1669" s="156"/>
      <c r="C1669" s="157"/>
      <c r="D1669" s="157"/>
      <c r="E1669" s="158"/>
      <c r="F1669" s="159"/>
      <c r="G1669" s="160"/>
      <c r="H1669" s="161"/>
      <c r="I1669" s="162"/>
      <c r="J1669" s="162"/>
      <c r="K1669" s="139"/>
      <c r="L1669" s="27"/>
      <c r="M1669" s="140"/>
      <c r="N1669" s="141"/>
      <c r="O1669" s="142"/>
      <c r="P1669" s="142"/>
      <c r="Q1669" s="142"/>
      <c r="R1669" s="142"/>
      <c r="S1669" s="142"/>
      <c r="T1669" s="143"/>
      <c r="U1669" s="26"/>
      <c r="V1669" s="26"/>
      <c r="W1669" s="26"/>
      <c r="X1669" s="26"/>
      <c r="Y1669" s="26"/>
      <c r="Z1669" s="26"/>
      <c r="AA1669" s="26"/>
      <c r="AB1669" s="26"/>
      <c r="AC1669" s="26"/>
      <c r="AD1669" s="26"/>
      <c r="AE1669" s="26"/>
      <c r="AR1669" s="144"/>
      <c r="AT1669" s="144"/>
      <c r="AU1669" s="144"/>
      <c r="AY1669" s="14"/>
      <c r="BE1669" s="145"/>
      <c r="BF1669" s="145"/>
      <c r="BG1669" s="145"/>
      <c r="BH1669" s="145"/>
      <c r="BI1669" s="145"/>
      <c r="BJ1669" s="14"/>
      <c r="BK1669" s="145"/>
      <c r="BL1669" s="14"/>
      <c r="BM1669" s="144"/>
    </row>
    <row r="1670" spans="1:65" s="2" customFormat="1" ht="38" hidden="1" customHeight="1">
      <c r="A1670" s="26"/>
      <c r="B1670" s="156"/>
      <c r="C1670" s="157"/>
      <c r="D1670" s="157"/>
      <c r="E1670" s="158"/>
      <c r="F1670" s="159"/>
      <c r="G1670" s="160"/>
      <c r="H1670" s="161"/>
      <c r="I1670" s="162"/>
      <c r="J1670" s="162"/>
      <c r="K1670" s="139"/>
      <c r="L1670" s="27"/>
      <c r="M1670" s="140"/>
      <c r="N1670" s="141"/>
      <c r="O1670" s="142"/>
      <c r="P1670" s="142"/>
      <c r="Q1670" s="142"/>
      <c r="R1670" s="142"/>
      <c r="S1670" s="142"/>
      <c r="T1670" s="143"/>
      <c r="U1670" s="26"/>
      <c r="V1670" s="26"/>
      <c r="W1670" s="26"/>
      <c r="X1670" s="26"/>
      <c r="Y1670" s="26"/>
      <c r="Z1670" s="26"/>
      <c r="AA1670" s="26"/>
      <c r="AB1670" s="26"/>
      <c r="AC1670" s="26"/>
      <c r="AD1670" s="26"/>
      <c r="AE1670" s="26"/>
      <c r="AR1670" s="144"/>
      <c r="AT1670" s="144"/>
      <c r="AU1670" s="144"/>
      <c r="AY1670" s="14"/>
      <c r="BE1670" s="145"/>
      <c r="BF1670" s="145"/>
      <c r="BG1670" s="145"/>
      <c r="BH1670" s="145"/>
      <c r="BI1670" s="145"/>
      <c r="BJ1670" s="14"/>
      <c r="BK1670" s="145"/>
      <c r="BL1670" s="14"/>
      <c r="BM1670" s="144"/>
    </row>
    <row r="1671" spans="1:65" s="2" customFormat="1" ht="44.25" hidden="1" customHeight="1">
      <c r="A1671" s="26"/>
      <c r="B1671" s="156"/>
      <c r="C1671" s="157"/>
      <c r="D1671" s="157"/>
      <c r="E1671" s="158"/>
      <c r="F1671" s="159"/>
      <c r="G1671" s="160"/>
      <c r="H1671" s="161"/>
      <c r="I1671" s="162"/>
      <c r="J1671" s="162"/>
      <c r="K1671" s="139"/>
      <c r="L1671" s="27"/>
      <c r="M1671" s="140"/>
      <c r="N1671" s="141"/>
      <c r="O1671" s="142"/>
      <c r="P1671" s="142"/>
      <c r="Q1671" s="142"/>
      <c r="R1671" s="142"/>
      <c r="S1671" s="142"/>
      <c r="T1671" s="143"/>
      <c r="U1671" s="26"/>
      <c r="V1671" s="26"/>
      <c r="W1671" s="26"/>
      <c r="X1671" s="26"/>
      <c r="Y1671" s="26"/>
      <c r="Z1671" s="26"/>
      <c r="AA1671" s="26"/>
      <c r="AB1671" s="26"/>
      <c r="AC1671" s="26"/>
      <c r="AD1671" s="26"/>
      <c r="AE1671" s="26"/>
      <c r="AR1671" s="144"/>
      <c r="AT1671" s="144"/>
      <c r="AU1671" s="144"/>
      <c r="AY1671" s="14"/>
      <c r="BE1671" s="145"/>
      <c r="BF1671" s="145"/>
      <c r="BG1671" s="145"/>
      <c r="BH1671" s="145"/>
      <c r="BI1671" s="145"/>
      <c r="BJ1671" s="14"/>
      <c r="BK1671" s="145"/>
      <c r="BL1671" s="14"/>
      <c r="BM1671" s="144"/>
    </row>
    <row r="1672" spans="1:65" s="2" customFormat="1" ht="24.25" hidden="1" customHeight="1">
      <c r="A1672" s="26"/>
      <c r="B1672" s="156"/>
      <c r="C1672" s="157"/>
      <c r="D1672" s="157"/>
      <c r="E1672" s="158"/>
      <c r="F1672" s="159"/>
      <c r="G1672" s="160"/>
      <c r="H1672" s="161"/>
      <c r="I1672" s="162"/>
      <c r="J1672" s="162"/>
      <c r="K1672" s="139"/>
      <c r="L1672" s="27"/>
      <c r="M1672" s="140"/>
      <c r="N1672" s="141"/>
      <c r="O1672" s="142"/>
      <c r="P1672" s="142"/>
      <c r="Q1672" s="142"/>
      <c r="R1672" s="142"/>
      <c r="S1672" s="142"/>
      <c r="T1672" s="143"/>
      <c r="U1672" s="26"/>
      <c r="V1672" s="26"/>
      <c r="W1672" s="26"/>
      <c r="X1672" s="26"/>
      <c r="Y1672" s="26"/>
      <c r="Z1672" s="26"/>
      <c r="AA1672" s="26"/>
      <c r="AB1672" s="26"/>
      <c r="AC1672" s="26"/>
      <c r="AD1672" s="26"/>
      <c r="AE1672" s="26"/>
      <c r="AR1672" s="144"/>
      <c r="AT1672" s="144"/>
      <c r="AU1672" s="144"/>
      <c r="AY1672" s="14"/>
      <c r="BE1672" s="145"/>
      <c r="BF1672" s="145"/>
      <c r="BG1672" s="145"/>
      <c r="BH1672" s="145"/>
      <c r="BI1672" s="145"/>
      <c r="BJ1672" s="14"/>
      <c r="BK1672" s="145"/>
      <c r="BL1672" s="14"/>
      <c r="BM1672" s="144"/>
    </row>
    <row r="1673" spans="1:65" s="2" customFormat="1" ht="24.25" hidden="1" customHeight="1">
      <c r="A1673" s="26"/>
      <c r="B1673" s="156"/>
      <c r="C1673" s="157"/>
      <c r="D1673" s="157"/>
      <c r="E1673" s="158"/>
      <c r="F1673" s="159"/>
      <c r="G1673" s="160"/>
      <c r="H1673" s="161"/>
      <c r="I1673" s="162"/>
      <c r="J1673" s="162"/>
      <c r="K1673" s="139"/>
      <c r="L1673" s="27"/>
      <c r="M1673" s="140"/>
      <c r="N1673" s="141"/>
      <c r="O1673" s="142"/>
      <c r="P1673" s="142"/>
      <c r="Q1673" s="142"/>
      <c r="R1673" s="142"/>
      <c r="S1673" s="142"/>
      <c r="T1673" s="143"/>
      <c r="U1673" s="26"/>
      <c r="V1673" s="26"/>
      <c r="W1673" s="26"/>
      <c r="X1673" s="26"/>
      <c r="Y1673" s="26"/>
      <c r="Z1673" s="26"/>
      <c r="AA1673" s="26"/>
      <c r="AB1673" s="26"/>
      <c r="AC1673" s="26"/>
      <c r="AD1673" s="26"/>
      <c r="AE1673" s="26"/>
      <c r="AR1673" s="144"/>
      <c r="AT1673" s="144"/>
      <c r="AU1673" s="144"/>
      <c r="AY1673" s="14"/>
      <c r="BE1673" s="145"/>
      <c r="BF1673" s="145"/>
      <c r="BG1673" s="145"/>
      <c r="BH1673" s="145"/>
      <c r="BI1673" s="145"/>
      <c r="BJ1673" s="14"/>
      <c r="BK1673" s="145"/>
      <c r="BL1673" s="14"/>
      <c r="BM1673" s="144"/>
    </row>
    <row r="1674" spans="1:65" s="12" customFormat="1" ht="23" hidden="1" customHeight="1">
      <c r="B1674" s="169"/>
      <c r="C1674" s="170"/>
      <c r="D1674" s="171"/>
      <c r="E1674" s="172"/>
      <c r="F1674" s="172"/>
      <c r="G1674" s="170"/>
      <c r="H1674" s="170"/>
      <c r="I1674" s="170"/>
      <c r="J1674" s="173"/>
      <c r="L1674" s="127"/>
      <c r="M1674" s="131"/>
      <c r="N1674" s="132"/>
      <c r="O1674" s="132"/>
      <c r="P1674" s="133"/>
      <c r="Q1674" s="132"/>
      <c r="R1674" s="133"/>
      <c r="S1674" s="132"/>
      <c r="T1674" s="134"/>
      <c r="AR1674" s="128"/>
      <c r="AT1674" s="135"/>
      <c r="AU1674" s="135"/>
      <c r="AY1674" s="128"/>
      <c r="BK1674" s="136"/>
    </row>
    <row r="1675" spans="1:65" s="2" customFormat="1" ht="33" hidden="1" customHeight="1">
      <c r="A1675" s="26"/>
      <c r="B1675" s="156"/>
      <c r="C1675" s="157"/>
      <c r="D1675" s="157"/>
      <c r="E1675" s="158"/>
      <c r="F1675" s="159"/>
      <c r="G1675" s="160"/>
      <c r="H1675" s="161"/>
      <c r="I1675" s="162"/>
      <c r="J1675" s="162"/>
      <c r="K1675" s="139"/>
      <c r="L1675" s="27"/>
      <c r="M1675" s="140"/>
      <c r="N1675" s="141"/>
      <c r="O1675" s="142"/>
      <c r="P1675" s="142"/>
      <c r="Q1675" s="142"/>
      <c r="R1675" s="142"/>
      <c r="S1675" s="142"/>
      <c r="T1675" s="143"/>
      <c r="U1675" s="26"/>
      <c r="V1675" s="26"/>
      <c r="W1675" s="26"/>
      <c r="X1675" s="26"/>
      <c r="Y1675" s="26"/>
      <c r="Z1675" s="26"/>
      <c r="AA1675" s="26"/>
      <c r="AB1675" s="26"/>
      <c r="AC1675" s="26"/>
      <c r="AD1675" s="26"/>
      <c r="AE1675" s="26"/>
      <c r="AR1675" s="144"/>
      <c r="AT1675" s="144"/>
      <c r="AU1675" s="144"/>
      <c r="AY1675" s="14"/>
      <c r="BE1675" s="145"/>
      <c r="BF1675" s="145"/>
      <c r="BG1675" s="145"/>
      <c r="BH1675" s="145"/>
      <c r="BI1675" s="145"/>
      <c r="BJ1675" s="14"/>
      <c r="BK1675" s="145"/>
      <c r="BL1675" s="14"/>
      <c r="BM1675" s="144"/>
    </row>
    <row r="1676" spans="1:65" s="2" customFormat="1" ht="24.25" hidden="1" customHeight="1">
      <c r="A1676" s="26"/>
      <c r="B1676" s="156"/>
      <c r="C1676" s="157"/>
      <c r="D1676" s="157"/>
      <c r="E1676" s="158"/>
      <c r="F1676" s="159"/>
      <c r="G1676" s="160"/>
      <c r="H1676" s="161"/>
      <c r="I1676" s="162"/>
      <c r="J1676" s="162"/>
      <c r="K1676" s="139"/>
      <c r="L1676" s="27"/>
      <c r="M1676" s="140"/>
      <c r="N1676" s="141"/>
      <c r="O1676" s="142"/>
      <c r="P1676" s="142"/>
      <c r="Q1676" s="142"/>
      <c r="R1676" s="142"/>
      <c r="S1676" s="142"/>
      <c r="T1676" s="143"/>
      <c r="U1676" s="26"/>
      <c r="V1676" s="26"/>
      <c r="W1676" s="26"/>
      <c r="X1676" s="26"/>
      <c r="Y1676" s="26"/>
      <c r="Z1676" s="26"/>
      <c r="AA1676" s="26"/>
      <c r="AB1676" s="26"/>
      <c r="AC1676" s="26"/>
      <c r="AD1676" s="26"/>
      <c r="AE1676" s="26"/>
      <c r="AR1676" s="144"/>
      <c r="AT1676" s="144"/>
      <c r="AU1676" s="144"/>
      <c r="AY1676" s="14"/>
      <c r="BE1676" s="145"/>
      <c r="BF1676" s="145"/>
      <c r="BG1676" s="145"/>
      <c r="BH1676" s="145"/>
      <c r="BI1676" s="145"/>
      <c r="BJ1676" s="14"/>
      <c r="BK1676" s="145"/>
      <c r="BL1676" s="14"/>
      <c r="BM1676" s="144"/>
    </row>
    <row r="1677" spans="1:65" s="2" customFormat="1" ht="24.25" hidden="1" customHeight="1">
      <c r="A1677" s="26"/>
      <c r="B1677" s="156"/>
      <c r="C1677" s="157"/>
      <c r="D1677" s="157"/>
      <c r="E1677" s="158"/>
      <c r="F1677" s="159"/>
      <c r="G1677" s="160"/>
      <c r="H1677" s="161"/>
      <c r="I1677" s="162"/>
      <c r="J1677" s="162"/>
      <c r="K1677" s="139"/>
      <c r="L1677" s="27"/>
      <c r="M1677" s="140"/>
      <c r="N1677" s="141"/>
      <c r="O1677" s="142"/>
      <c r="P1677" s="142"/>
      <c r="Q1677" s="142"/>
      <c r="R1677" s="142"/>
      <c r="S1677" s="142"/>
      <c r="T1677" s="143"/>
      <c r="U1677" s="26"/>
      <c r="V1677" s="26"/>
      <c r="W1677" s="26"/>
      <c r="X1677" s="26"/>
      <c r="Y1677" s="26"/>
      <c r="Z1677" s="26"/>
      <c r="AA1677" s="26"/>
      <c r="AB1677" s="26"/>
      <c r="AC1677" s="26"/>
      <c r="AD1677" s="26"/>
      <c r="AE1677" s="26"/>
      <c r="AR1677" s="144"/>
      <c r="AT1677" s="144"/>
      <c r="AU1677" s="144"/>
      <c r="AY1677" s="14"/>
      <c r="BE1677" s="145"/>
      <c r="BF1677" s="145"/>
      <c r="BG1677" s="145"/>
      <c r="BH1677" s="145"/>
      <c r="BI1677" s="145"/>
      <c r="BJ1677" s="14"/>
      <c r="BK1677" s="145"/>
      <c r="BL1677" s="14"/>
      <c r="BM1677" s="144"/>
    </row>
    <row r="1678" spans="1:65" s="2" customFormat="1" ht="24.25" hidden="1" customHeight="1">
      <c r="A1678" s="26"/>
      <c r="B1678" s="156"/>
      <c r="C1678" s="163"/>
      <c r="D1678" s="163"/>
      <c r="E1678" s="164"/>
      <c r="F1678" s="165"/>
      <c r="G1678" s="166"/>
      <c r="H1678" s="167"/>
      <c r="I1678" s="168"/>
      <c r="J1678" s="168"/>
      <c r="K1678" s="146"/>
      <c r="L1678" s="147"/>
      <c r="M1678" s="148"/>
      <c r="N1678" s="149"/>
      <c r="O1678" s="142"/>
      <c r="P1678" s="142"/>
      <c r="Q1678" s="142"/>
      <c r="R1678" s="142"/>
      <c r="S1678" s="142"/>
      <c r="T1678" s="143"/>
      <c r="U1678" s="26"/>
      <c r="V1678" s="26"/>
      <c r="W1678" s="26"/>
      <c r="X1678" s="26"/>
      <c r="Y1678" s="26"/>
      <c r="Z1678" s="26"/>
      <c r="AA1678" s="26"/>
      <c r="AB1678" s="26"/>
      <c r="AC1678" s="26"/>
      <c r="AD1678" s="26"/>
      <c r="AE1678" s="26"/>
      <c r="AR1678" s="144"/>
      <c r="AT1678" s="144"/>
      <c r="AU1678" s="144"/>
      <c r="AY1678" s="14"/>
      <c r="BE1678" s="145"/>
      <c r="BF1678" s="145"/>
      <c r="BG1678" s="145"/>
      <c r="BH1678" s="145"/>
      <c r="BI1678" s="145"/>
      <c r="BJ1678" s="14"/>
      <c r="BK1678" s="145"/>
      <c r="BL1678" s="14"/>
      <c r="BM1678" s="144"/>
    </row>
    <row r="1679" spans="1:65" s="2" customFormat="1" ht="33" hidden="1" customHeight="1">
      <c r="A1679" s="26"/>
      <c r="B1679" s="156"/>
      <c r="C1679" s="157"/>
      <c r="D1679" s="157"/>
      <c r="E1679" s="158"/>
      <c r="F1679" s="159"/>
      <c r="G1679" s="160"/>
      <c r="H1679" s="161"/>
      <c r="I1679" s="162"/>
      <c r="J1679" s="162"/>
      <c r="K1679" s="139"/>
      <c r="L1679" s="27"/>
      <c r="M1679" s="140"/>
      <c r="N1679" s="141"/>
      <c r="O1679" s="142"/>
      <c r="P1679" s="142"/>
      <c r="Q1679" s="142"/>
      <c r="R1679" s="142"/>
      <c r="S1679" s="142"/>
      <c r="T1679" s="143"/>
      <c r="U1679" s="26"/>
      <c r="V1679" s="26"/>
      <c r="W1679" s="26"/>
      <c r="X1679" s="26"/>
      <c r="Y1679" s="26"/>
      <c r="Z1679" s="26"/>
      <c r="AA1679" s="26"/>
      <c r="AB1679" s="26"/>
      <c r="AC1679" s="26"/>
      <c r="AD1679" s="26"/>
      <c r="AE1679" s="26"/>
      <c r="AR1679" s="144"/>
      <c r="AT1679" s="144"/>
      <c r="AU1679" s="144"/>
      <c r="AY1679" s="14"/>
      <c r="BE1679" s="145"/>
      <c r="BF1679" s="145"/>
      <c r="BG1679" s="145"/>
      <c r="BH1679" s="145"/>
      <c r="BI1679" s="145"/>
      <c r="BJ1679" s="14"/>
      <c r="BK1679" s="145"/>
      <c r="BL1679" s="14"/>
      <c r="BM1679" s="144"/>
    </row>
    <row r="1680" spans="1:65" s="2" customFormat="1" ht="24.25" hidden="1" customHeight="1">
      <c r="A1680" s="26"/>
      <c r="B1680" s="156"/>
      <c r="C1680" s="157"/>
      <c r="D1680" s="157"/>
      <c r="E1680" s="158"/>
      <c r="F1680" s="159"/>
      <c r="G1680" s="160"/>
      <c r="H1680" s="161"/>
      <c r="I1680" s="162"/>
      <c r="J1680" s="162"/>
      <c r="K1680" s="139"/>
      <c r="L1680" s="27"/>
      <c r="M1680" s="140"/>
      <c r="N1680" s="141"/>
      <c r="O1680" s="142"/>
      <c r="P1680" s="142"/>
      <c r="Q1680" s="142"/>
      <c r="R1680" s="142"/>
      <c r="S1680" s="142"/>
      <c r="T1680" s="143"/>
      <c r="U1680" s="26"/>
      <c r="V1680" s="26"/>
      <c r="W1680" s="26"/>
      <c r="X1680" s="26"/>
      <c r="Y1680" s="26"/>
      <c r="Z1680" s="26"/>
      <c r="AA1680" s="26"/>
      <c r="AB1680" s="26"/>
      <c r="AC1680" s="26"/>
      <c r="AD1680" s="26"/>
      <c r="AE1680" s="26"/>
      <c r="AR1680" s="144"/>
      <c r="AT1680" s="144"/>
      <c r="AU1680" s="144"/>
      <c r="AY1680" s="14"/>
      <c r="BE1680" s="145"/>
      <c r="BF1680" s="145"/>
      <c r="BG1680" s="145"/>
      <c r="BH1680" s="145"/>
      <c r="BI1680" s="145"/>
      <c r="BJ1680" s="14"/>
      <c r="BK1680" s="145"/>
      <c r="BL1680" s="14"/>
      <c r="BM1680" s="144"/>
    </row>
    <row r="1681" spans="1:65" s="2" customFormat="1" ht="24.25" hidden="1" customHeight="1">
      <c r="A1681" s="26"/>
      <c r="B1681" s="156"/>
      <c r="C1681" s="157"/>
      <c r="D1681" s="157"/>
      <c r="E1681" s="158"/>
      <c r="F1681" s="159"/>
      <c r="G1681" s="160"/>
      <c r="H1681" s="161"/>
      <c r="I1681" s="162"/>
      <c r="J1681" s="162"/>
      <c r="K1681" s="139"/>
      <c r="L1681" s="27"/>
      <c r="M1681" s="140"/>
      <c r="N1681" s="141"/>
      <c r="O1681" s="142"/>
      <c r="P1681" s="142"/>
      <c r="Q1681" s="142"/>
      <c r="R1681" s="142"/>
      <c r="S1681" s="142"/>
      <c r="T1681" s="143"/>
      <c r="U1681" s="26"/>
      <c r="V1681" s="26"/>
      <c r="W1681" s="26"/>
      <c r="X1681" s="26"/>
      <c r="Y1681" s="26"/>
      <c r="Z1681" s="26"/>
      <c r="AA1681" s="26"/>
      <c r="AB1681" s="26"/>
      <c r="AC1681" s="26"/>
      <c r="AD1681" s="26"/>
      <c r="AE1681" s="26"/>
      <c r="AR1681" s="144"/>
      <c r="AT1681" s="144"/>
      <c r="AU1681" s="144"/>
      <c r="AY1681" s="14"/>
      <c r="BE1681" s="145"/>
      <c r="BF1681" s="145"/>
      <c r="BG1681" s="145"/>
      <c r="BH1681" s="145"/>
      <c r="BI1681" s="145"/>
      <c r="BJ1681" s="14"/>
      <c r="BK1681" s="145"/>
      <c r="BL1681" s="14"/>
      <c r="BM1681" s="144"/>
    </row>
    <row r="1682" spans="1:65" s="2" customFormat="1" ht="24.25" hidden="1" customHeight="1">
      <c r="A1682" s="26"/>
      <c r="B1682" s="156"/>
      <c r="C1682" s="163"/>
      <c r="D1682" s="163"/>
      <c r="E1682" s="164"/>
      <c r="F1682" s="165"/>
      <c r="G1682" s="166"/>
      <c r="H1682" s="167"/>
      <c r="I1682" s="168"/>
      <c r="J1682" s="168"/>
      <c r="K1682" s="146"/>
      <c r="L1682" s="147"/>
      <c r="M1682" s="148"/>
      <c r="N1682" s="149"/>
      <c r="O1682" s="142"/>
      <c r="P1682" s="142"/>
      <c r="Q1682" s="142"/>
      <c r="R1682" s="142"/>
      <c r="S1682" s="142"/>
      <c r="T1682" s="143"/>
      <c r="U1682" s="26"/>
      <c r="V1682" s="26"/>
      <c r="W1682" s="26"/>
      <c r="X1682" s="26"/>
      <c r="Y1682" s="26"/>
      <c r="Z1682" s="26"/>
      <c r="AA1682" s="26"/>
      <c r="AB1682" s="26"/>
      <c r="AC1682" s="26"/>
      <c r="AD1682" s="26"/>
      <c r="AE1682" s="26"/>
      <c r="AR1682" s="144"/>
      <c r="AT1682" s="144"/>
      <c r="AU1682" s="144"/>
      <c r="AY1682" s="14"/>
      <c r="BE1682" s="145"/>
      <c r="BF1682" s="145"/>
      <c r="BG1682" s="145"/>
      <c r="BH1682" s="145"/>
      <c r="BI1682" s="145"/>
      <c r="BJ1682" s="14"/>
      <c r="BK1682" s="145"/>
      <c r="BL1682" s="14"/>
      <c r="BM1682" s="144"/>
    </row>
    <row r="1683" spans="1:65" s="2" customFormat="1" ht="24.25" hidden="1" customHeight="1">
      <c r="A1683" s="26"/>
      <c r="B1683" s="156"/>
      <c r="C1683" s="157"/>
      <c r="D1683" s="157"/>
      <c r="E1683" s="158"/>
      <c r="F1683" s="159"/>
      <c r="G1683" s="160"/>
      <c r="H1683" s="161"/>
      <c r="I1683" s="162"/>
      <c r="J1683" s="162"/>
      <c r="K1683" s="139"/>
      <c r="L1683" s="27"/>
      <c r="M1683" s="140"/>
      <c r="N1683" s="141"/>
      <c r="O1683" s="142"/>
      <c r="P1683" s="142"/>
      <c r="Q1683" s="142"/>
      <c r="R1683" s="142"/>
      <c r="S1683" s="142"/>
      <c r="T1683" s="143"/>
      <c r="U1683" s="26"/>
      <c r="V1683" s="26"/>
      <c r="W1683" s="26"/>
      <c r="X1683" s="26"/>
      <c r="Y1683" s="26"/>
      <c r="Z1683" s="26"/>
      <c r="AA1683" s="26"/>
      <c r="AB1683" s="26"/>
      <c r="AC1683" s="26"/>
      <c r="AD1683" s="26"/>
      <c r="AE1683" s="26"/>
      <c r="AR1683" s="144"/>
      <c r="AT1683" s="144"/>
      <c r="AU1683" s="144"/>
      <c r="AY1683" s="14"/>
      <c r="BE1683" s="145"/>
      <c r="BF1683" s="145"/>
      <c r="BG1683" s="145"/>
      <c r="BH1683" s="145"/>
      <c r="BI1683" s="145"/>
      <c r="BJ1683" s="14"/>
      <c r="BK1683" s="145"/>
      <c r="BL1683" s="14"/>
      <c r="BM1683" s="144"/>
    </row>
    <row r="1684" spans="1:65" s="2" customFormat="1" ht="16.5" hidden="1" customHeight="1">
      <c r="A1684" s="26"/>
      <c r="B1684" s="156"/>
      <c r="C1684" s="157"/>
      <c r="D1684" s="157"/>
      <c r="E1684" s="158"/>
      <c r="F1684" s="159"/>
      <c r="G1684" s="160"/>
      <c r="H1684" s="161"/>
      <c r="I1684" s="162"/>
      <c r="J1684" s="162"/>
      <c r="K1684" s="139"/>
      <c r="L1684" s="27"/>
      <c r="M1684" s="140"/>
      <c r="N1684" s="141"/>
      <c r="O1684" s="142"/>
      <c r="P1684" s="142"/>
      <c r="Q1684" s="142"/>
      <c r="R1684" s="142"/>
      <c r="S1684" s="142"/>
      <c r="T1684" s="143"/>
      <c r="U1684" s="26"/>
      <c r="V1684" s="26"/>
      <c r="W1684" s="26"/>
      <c r="X1684" s="26"/>
      <c r="Y1684" s="26"/>
      <c r="Z1684" s="26"/>
      <c r="AA1684" s="26"/>
      <c r="AB1684" s="26"/>
      <c r="AC1684" s="26"/>
      <c r="AD1684" s="26"/>
      <c r="AE1684" s="26"/>
      <c r="AR1684" s="144"/>
      <c r="AT1684" s="144"/>
      <c r="AU1684" s="144"/>
      <c r="AY1684" s="14"/>
      <c r="BE1684" s="145"/>
      <c r="BF1684" s="145"/>
      <c r="BG1684" s="145"/>
      <c r="BH1684" s="145"/>
      <c r="BI1684" s="145"/>
      <c r="BJ1684" s="14"/>
      <c r="BK1684" s="145"/>
      <c r="BL1684" s="14"/>
      <c r="BM1684" s="144"/>
    </row>
    <row r="1685" spans="1:65" s="2" customFormat="1" ht="16.5" hidden="1" customHeight="1">
      <c r="A1685" s="26"/>
      <c r="B1685" s="156"/>
      <c r="C1685" s="157"/>
      <c r="D1685" s="157"/>
      <c r="E1685" s="158"/>
      <c r="F1685" s="159"/>
      <c r="G1685" s="160"/>
      <c r="H1685" s="161"/>
      <c r="I1685" s="162"/>
      <c r="J1685" s="162"/>
      <c r="K1685" s="139"/>
      <c r="L1685" s="27"/>
      <c r="M1685" s="140"/>
      <c r="N1685" s="141"/>
      <c r="O1685" s="142"/>
      <c r="P1685" s="142"/>
      <c r="Q1685" s="142"/>
      <c r="R1685" s="142"/>
      <c r="S1685" s="142"/>
      <c r="T1685" s="143"/>
      <c r="U1685" s="26"/>
      <c r="V1685" s="26"/>
      <c r="W1685" s="26"/>
      <c r="X1685" s="26"/>
      <c r="Y1685" s="26"/>
      <c r="Z1685" s="26"/>
      <c r="AA1685" s="26"/>
      <c r="AB1685" s="26"/>
      <c r="AC1685" s="26"/>
      <c r="AD1685" s="26"/>
      <c r="AE1685" s="26"/>
      <c r="AR1685" s="144"/>
      <c r="AT1685" s="144"/>
      <c r="AU1685" s="144"/>
      <c r="AY1685" s="14"/>
      <c r="BE1685" s="145"/>
      <c r="BF1685" s="145"/>
      <c r="BG1685" s="145"/>
      <c r="BH1685" s="145"/>
      <c r="BI1685" s="145"/>
      <c r="BJ1685" s="14"/>
      <c r="BK1685" s="145"/>
      <c r="BL1685" s="14"/>
      <c r="BM1685" s="144"/>
    </row>
    <row r="1686" spans="1:65" s="2" customFormat="1" ht="16.5" hidden="1" customHeight="1">
      <c r="A1686" s="26"/>
      <c r="B1686" s="156"/>
      <c r="C1686" s="157"/>
      <c r="D1686" s="157"/>
      <c r="E1686" s="158"/>
      <c r="F1686" s="159"/>
      <c r="G1686" s="160"/>
      <c r="H1686" s="161"/>
      <c r="I1686" s="162"/>
      <c r="J1686" s="162"/>
      <c r="K1686" s="139"/>
      <c r="L1686" s="27"/>
      <c r="M1686" s="140"/>
      <c r="N1686" s="141"/>
      <c r="O1686" s="142"/>
      <c r="P1686" s="142"/>
      <c r="Q1686" s="142"/>
      <c r="R1686" s="142"/>
      <c r="S1686" s="142"/>
      <c r="T1686" s="143"/>
      <c r="U1686" s="26"/>
      <c r="V1686" s="26"/>
      <c r="W1686" s="26"/>
      <c r="X1686" s="26"/>
      <c r="Y1686" s="26"/>
      <c r="Z1686" s="26"/>
      <c r="AA1686" s="26"/>
      <c r="AB1686" s="26"/>
      <c r="AC1686" s="26"/>
      <c r="AD1686" s="26"/>
      <c r="AE1686" s="26"/>
      <c r="AR1686" s="144"/>
      <c r="AT1686" s="144"/>
      <c r="AU1686" s="144"/>
      <c r="AY1686" s="14"/>
      <c r="BE1686" s="145"/>
      <c r="BF1686" s="145"/>
      <c r="BG1686" s="145"/>
      <c r="BH1686" s="145"/>
      <c r="BI1686" s="145"/>
      <c r="BJ1686" s="14"/>
      <c r="BK1686" s="145"/>
      <c r="BL1686" s="14"/>
      <c r="BM1686" s="144"/>
    </row>
    <row r="1687" spans="1:65" s="2" customFormat="1" ht="24.25" hidden="1" customHeight="1">
      <c r="A1687" s="26"/>
      <c r="B1687" s="156"/>
      <c r="C1687" s="157"/>
      <c r="D1687" s="157"/>
      <c r="E1687" s="158"/>
      <c r="F1687" s="159"/>
      <c r="G1687" s="160"/>
      <c r="H1687" s="161"/>
      <c r="I1687" s="162"/>
      <c r="J1687" s="162"/>
      <c r="K1687" s="139"/>
      <c r="L1687" s="27"/>
      <c r="M1687" s="140"/>
      <c r="N1687" s="141"/>
      <c r="O1687" s="142"/>
      <c r="P1687" s="142"/>
      <c r="Q1687" s="142"/>
      <c r="R1687" s="142"/>
      <c r="S1687" s="142"/>
      <c r="T1687" s="143"/>
      <c r="U1687" s="26"/>
      <c r="V1687" s="26"/>
      <c r="W1687" s="26"/>
      <c r="X1687" s="26"/>
      <c r="Y1687" s="26"/>
      <c r="Z1687" s="26"/>
      <c r="AA1687" s="26"/>
      <c r="AB1687" s="26"/>
      <c r="AC1687" s="26"/>
      <c r="AD1687" s="26"/>
      <c r="AE1687" s="26"/>
      <c r="AR1687" s="144"/>
      <c r="AT1687" s="144"/>
      <c r="AU1687" s="144"/>
      <c r="AY1687" s="14"/>
      <c r="BE1687" s="145"/>
      <c r="BF1687" s="145"/>
      <c r="BG1687" s="145"/>
      <c r="BH1687" s="145"/>
      <c r="BI1687" s="145"/>
      <c r="BJ1687" s="14"/>
      <c r="BK1687" s="145"/>
      <c r="BL1687" s="14"/>
      <c r="BM1687" s="144"/>
    </row>
    <row r="1688" spans="1:65" s="2" customFormat="1" ht="24.25" hidden="1" customHeight="1">
      <c r="A1688" s="26"/>
      <c r="B1688" s="156"/>
      <c r="C1688" s="157"/>
      <c r="D1688" s="157"/>
      <c r="E1688" s="158"/>
      <c r="F1688" s="159"/>
      <c r="G1688" s="160"/>
      <c r="H1688" s="161"/>
      <c r="I1688" s="162"/>
      <c r="J1688" s="162"/>
      <c r="K1688" s="139"/>
      <c r="L1688" s="27"/>
      <c r="M1688" s="140"/>
      <c r="N1688" s="141"/>
      <c r="O1688" s="142"/>
      <c r="P1688" s="142"/>
      <c r="Q1688" s="142"/>
      <c r="R1688" s="142"/>
      <c r="S1688" s="142"/>
      <c r="T1688" s="143"/>
      <c r="U1688" s="26"/>
      <c r="V1688" s="26"/>
      <c r="W1688" s="26"/>
      <c r="X1688" s="26"/>
      <c r="Y1688" s="26"/>
      <c r="Z1688" s="26"/>
      <c r="AA1688" s="26"/>
      <c r="AB1688" s="26"/>
      <c r="AC1688" s="26"/>
      <c r="AD1688" s="26"/>
      <c r="AE1688" s="26"/>
      <c r="AR1688" s="144"/>
      <c r="AT1688" s="144"/>
      <c r="AU1688" s="144"/>
      <c r="AY1688" s="14"/>
      <c r="BE1688" s="145"/>
      <c r="BF1688" s="145"/>
      <c r="BG1688" s="145"/>
      <c r="BH1688" s="145"/>
      <c r="BI1688" s="145"/>
      <c r="BJ1688" s="14"/>
      <c r="BK1688" s="145"/>
      <c r="BL1688" s="14"/>
      <c r="BM1688" s="144"/>
    </row>
    <row r="1689" spans="1:65" s="2" customFormat="1" ht="16.5" hidden="1" customHeight="1">
      <c r="A1689" s="26"/>
      <c r="B1689" s="156"/>
      <c r="C1689" s="157"/>
      <c r="D1689" s="157"/>
      <c r="E1689" s="158"/>
      <c r="F1689" s="159"/>
      <c r="G1689" s="160"/>
      <c r="H1689" s="161"/>
      <c r="I1689" s="162"/>
      <c r="J1689" s="162"/>
      <c r="K1689" s="139"/>
      <c r="L1689" s="27"/>
      <c r="M1689" s="140"/>
      <c r="N1689" s="141"/>
      <c r="O1689" s="142"/>
      <c r="P1689" s="142"/>
      <c r="Q1689" s="142"/>
      <c r="R1689" s="142"/>
      <c r="S1689" s="142"/>
      <c r="T1689" s="143"/>
      <c r="U1689" s="26"/>
      <c r="V1689" s="26"/>
      <c r="W1689" s="26"/>
      <c r="X1689" s="26"/>
      <c r="Y1689" s="26"/>
      <c r="Z1689" s="26"/>
      <c r="AA1689" s="26"/>
      <c r="AB1689" s="26"/>
      <c r="AC1689" s="26"/>
      <c r="AD1689" s="26"/>
      <c r="AE1689" s="26"/>
      <c r="AR1689" s="144"/>
      <c r="AT1689" s="144"/>
      <c r="AU1689" s="144"/>
      <c r="AY1689" s="14"/>
      <c r="BE1689" s="145"/>
      <c r="BF1689" s="145"/>
      <c r="BG1689" s="145"/>
      <c r="BH1689" s="145"/>
      <c r="BI1689" s="145"/>
      <c r="BJ1689" s="14"/>
      <c r="BK1689" s="145"/>
      <c r="BL1689" s="14"/>
      <c r="BM1689" s="144"/>
    </row>
    <row r="1690" spans="1:65" s="2" customFormat="1" ht="21.75" hidden="1" customHeight="1">
      <c r="A1690" s="26"/>
      <c r="B1690" s="156"/>
      <c r="C1690" s="157"/>
      <c r="D1690" s="157"/>
      <c r="E1690" s="158"/>
      <c r="F1690" s="159"/>
      <c r="G1690" s="160"/>
      <c r="H1690" s="161"/>
      <c r="I1690" s="162"/>
      <c r="J1690" s="162"/>
      <c r="K1690" s="139"/>
      <c r="L1690" s="27"/>
      <c r="M1690" s="140"/>
      <c r="N1690" s="141"/>
      <c r="O1690" s="142"/>
      <c r="P1690" s="142"/>
      <c r="Q1690" s="142"/>
      <c r="R1690" s="142"/>
      <c r="S1690" s="142"/>
      <c r="T1690" s="143"/>
      <c r="U1690" s="26"/>
      <c r="V1690" s="26"/>
      <c r="W1690" s="26"/>
      <c r="X1690" s="26"/>
      <c r="Y1690" s="26"/>
      <c r="Z1690" s="26"/>
      <c r="AA1690" s="26"/>
      <c r="AB1690" s="26"/>
      <c r="AC1690" s="26"/>
      <c r="AD1690" s="26"/>
      <c r="AE1690" s="26"/>
      <c r="AR1690" s="144"/>
      <c r="AT1690" s="144"/>
      <c r="AU1690" s="144"/>
      <c r="AY1690" s="14"/>
      <c r="BE1690" s="145"/>
      <c r="BF1690" s="145"/>
      <c r="BG1690" s="145"/>
      <c r="BH1690" s="145"/>
      <c r="BI1690" s="145"/>
      <c r="BJ1690" s="14"/>
      <c r="BK1690" s="145"/>
      <c r="BL1690" s="14"/>
      <c r="BM1690" s="144"/>
    </row>
    <row r="1691" spans="1:65" s="2" customFormat="1" ht="24.25" hidden="1" customHeight="1">
      <c r="A1691" s="26"/>
      <c r="B1691" s="156"/>
      <c r="C1691" s="157"/>
      <c r="D1691" s="157"/>
      <c r="E1691" s="158"/>
      <c r="F1691" s="159"/>
      <c r="G1691" s="160"/>
      <c r="H1691" s="161"/>
      <c r="I1691" s="162"/>
      <c r="J1691" s="162"/>
      <c r="K1691" s="139"/>
      <c r="L1691" s="27"/>
      <c r="M1691" s="140"/>
      <c r="N1691" s="141"/>
      <c r="O1691" s="142"/>
      <c r="P1691" s="142"/>
      <c r="Q1691" s="142"/>
      <c r="R1691" s="142"/>
      <c r="S1691" s="142"/>
      <c r="T1691" s="143"/>
      <c r="U1691" s="26"/>
      <c r="V1691" s="26"/>
      <c r="W1691" s="26"/>
      <c r="X1691" s="26"/>
      <c r="Y1691" s="26"/>
      <c r="Z1691" s="26"/>
      <c r="AA1691" s="26"/>
      <c r="AB1691" s="26"/>
      <c r="AC1691" s="26"/>
      <c r="AD1691" s="26"/>
      <c r="AE1691" s="26"/>
      <c r="AR1691" s="144"/>
      <c r="AT1691" s="144"/>
      <c r="AU1691" s="144"/>
      <c r="AY1691" s="14"/>
      <c r="BE1691" s="145"/>
      <c r="BF1691" s="145"/>
      <c r="BG1691" s="145"/>
      <c r="BH1691" s="145"/>
      <c r="BI1691" s="145"/>
      <c r="BJ1691" s="14"/>
      <c r="BK1691" s="145"/>
      <c r="BL1691" s="14"/>
      <c r="BM1691" s="144"/>
    </row>
    <row r="1692" spans="1:65" s="12" customFormat="1" ht="23" hidden="1" customHeight="1">
      <c r="B1692" s="169"/>
      <c r="C1692" s="170"/>
      <c r="D1692" s="171"/>
      <c r="E1692" s="172"/>
      <c r="F1692" s="172"/>
      <c r="G1692" s="170"/>
      <c r="H1692" s="170"/>
      <c r="I1692" s="170"/>
      <c r="J1692" s="173"/>
      <c r="L1692" s="127"/>
      <c r="M1692" s="131"/>
      <c r="N1692" s="132"/>
      <c r="O1692" s="132"/>
      <c r="P1692" s="133"/>
      <c r="Q1692" s="132"/>
      <c r="R1692" s="133"/>
      <c r="S1692" s="132"/>
      <c r="T1692" s="134"/>
      <c r="AR1692" s="128"/>
      <c r="AT1692" s="135"/>
      <c r="AU1692" s="135"/>
      <c r="AY1692" s="128"/>
      <c r="BK1692" s="136"/>
    </row>
    <row r="1693" spans="1:65" s="2" customFormat="1" ht="24.25" hidden="1" customHeight="1">
      <c r="A1693" s="26"/>
      <c r="B1693" s="156"/>
      <c r="C1693" s="157"/>
      <c r="D1693" s="157"/>
      <c r="E1693" s="158"/>
      <c r="F1693" s="159"/>
      <c r="G1693" s="160"/>
      <c r="H1693" s="161"/>
      <c r="I1693" s="162"/>
      <c r="J1693" s="162"/>
      <c r="K1693" s="139"/>
      <c r="L1693" s="27"/>
      <c r="M1693" s="140"/>
      <c r="N1693" s="141"/>
      <c r="O1693" s="142"/>
      <c r="P1693" s="142"/>
      <c r="Q1693" s="142"/>
      <c r="R1693" s="142"/>
      <c r="S1693" s="142"/>
      <c r="T1693" s="143"/>
      <c r="U1693" s="26"/>
      <c r="V1693" s="26"/>
      <c r="W1693" s="26"/>
      <c r="X1693" s="26"/>
      <c r="Y1693" s="26"/>
      <c r="Z1693" s="26"/>
      <c r="AA1693" s="26"/>
      <c r="AB1693" s="26"/>
      <c r="AC1693" s="26"/>
      <c r="AD1693" s="26"/>
      <c r="AE1693" s="26"/>
      <c r="AR1693" s="144"/>
      <c r="AT1693" s="144"/>
      <c r="AU1693" s="144"/>
      <c r="AY1693" s="14"/>
      <c r="BE1693" s="145"/>
      <c r="BF1693" s="145"/>
      <c r="BG1693" s="145"/>
      <c r="BH1693" s="145"/>
      <c r="BI1693" s="145"/>
      <c r="BJ1693" s="14"/>
      <c r="BK1693" s="145"/>
      <c r="BL1693" s="14"/>
      <c r="BM1693" s="144"/>
    </row>
    <row r="1694" spans="1:65" s="2" customFormat="1" ht="24.25" hidden="1" customHeight="1">
      <c r="A1694" s="26"/>
      <c r="B1694" s="156"/>
      <c r="C1694" s="157"/>
      <c r="D1694" s="157"/>
      <c r="E1694" s="158"/>
      <c r="F1694" s="159"/>
      <c r="G1694" s="160"/>
      <c r="H1694" s="161"/>
      <c r="I1694" s="162"/>
      <c r="J1694" s="162"/>
      <c r="K1694" s="139"/>
      <c r="L1694" s="27"/>
      <c r="M1694" s="140"/>
      <c r="N1694" s="141"/>
      <c r="O1694" s="142"/>
      <c r="P1694" s="142"/>
      <c r="Q1694" s="142"/>
      <c r="R1694" s="142"/>
      <c r="S1694" s="142"/>
      <c r="T1694" s="143"/>
      <c r="U1694" s="26"/>
      <c r="V1694" s="26"/>
      <c r="W1694" s="26"/>
      <c r="X1694" s="26"/>
      <c r="Y1694" s="26"/>
      <c r="Z1694" s="26"/>
      <c r="AA1694" s="26"/>
      <c r="AB1694" s="26"/>
      <c r="AC1694" s="26"/>
      <c r="AD1694" s="26"/>
      <c r="AE1694" s="26"/>
      <c r="AR1694" s="144"/>
      <c r="AT1694" s="144"/>
      <c r="AU1694" s="144"/>
      <c r="AY1694" s="14"/>
      <c r="BE1694" s="145"/>
      <c r="BF1694" s="145"/>
      <c r="BG1694" s="145"/>
      <c r="BH1694" s="145"/>
      <c r="BI1694" s="145"/>
      <c r="BJ1694" s="14"/>
      <c r="BK1694" s="145"/>
      <c r="BL1694" s="14"/>
      <c r="BM1694" s="144"/>
    </row>
    <row r="1695" spans="1:65" s="2" customFormat="1" ht="24.25" hidden="1" customHeight="1">
      <c r="A1695" s="26"/>
      <c r="B1695" s="156"/>
      <c r="C1695" s="157"/>
      <c r="D1695" s="157"/>
      <c r="E1695" s="158"/>
      <c r="F1695" s="159"/>
      <c r="G1695" s="160"/>
      <c r="H1695" s="161"/>
      <c r="I1695" s="162"/>
      <c r="J1695" s="162"/>
      <c r="K1695" s="139"/>
      <c r="L1695" s="27"/>
      <c r="M1695" s="140"/>
      <c r="N1695" s="141"/>
      <c r="O1695" s="142"/>
      <c r="P1695" s="142"/>
      <c r="Q1695" s="142"/>
      <c r="R1695" s="142"/>
      <c r="S1695" s="142"/>
      <c r="T1695" s="143"/>
      <c r="U1695" s="26"/>
      <c r="V1695" s="26"/>
      <c r="W1695" s="26"/>
      <c r="X1695" s="26"/>
      <c r="Y1695" s="26"/>
      <c r="Z1695" s="26"/>
      <c r="AA1695" s="26"/>
      <c r="AB1695" s="26"/>
      <c r="AC1695" s="26"/>
      <c r="AD1695" s="26"/>
      <c r="AE1695" s="26"/>
      <c r="AR1695" s="144"/>
      <c r="AT1695" s="144"/>
      <c r="AU1695" s="144"/>
      <c r="AY1695" s="14"/>
      <c r="BE1695" s="145"/>
      <c r="BF1695" s="145"/>
      <c r="BG1695" s="145"/>
      <c r="BH1695" s="145"/>
      <c r="BI1695" s="145"/>
      <c r="BJ1695" s="14"/>
      <c r="BK1695" s="145"/>
      <c r="BL1695" s="14"/>
      <c r="BM1695" s="144"/>
    </row>
    <row r="1696" spans="1:65" s="2" customFormat="1" ht="24.25" hidden="1" customHeight="1">
      <c r="A1696" s="26"/>
      <c r="B1696" s="156"/>
      <c r="C1696" s="157"/>
      <c r="D1696" s="157"/>
      <c r="E1696" s="158"/>
      <c r="F1696" s="159"/>
      <c r="G1696" s="160"/>
      <c r="H1696" s="161"/>
      <c r="I1696" s="162"/>
      <c r="J1696" s="162"/>
      <c r="K1696" s="139"/>
      <c r="L1696" s="27"/>
      <c r="M1696" s="140"/>
      <c r="N1696" s="141"/>
      <c r="O1696" s="142"/>
      <c r="P1696" s="142"/>
      <c r="Q1696" s="142"/>
      <c r="R1696" s="142"/>
      <c r="S1696" s="142"/>
      <c r="T1696" s="143"/>
      <c r="U1696" s="26"/>
      <c r="V1696" s="26"/>
      <c r="W1696" s="26"/>
      <c r="X1696" s="26"/>
      <c r="Y1696" s="26"/>
      <c r="Z1696" s="26"/>
      <c r="AA1696" s="26"/>
      <c r="AB1696" s="26"/>
      <c r="AC1696" s="26"/>
      <c r="AD1696" s="26"/>
      <c r="AE1696" s="26"/>
      <c r="AR1696" s="144"/>
      <c r="AT1696" s="144"/>
      <c r="AU1696" s="144"/>
      <c r="AY1696" s="14"/>
      <c r="BE1696" s="145"/>
      <c r="BF1696" s="145"/>
      <c r="BG1696" s="145"/>
      <c r="BH1696" s="145"/>
      <c r="BI1696" s="145"/>
      <c r="BJ1696" s="14"/>
      <c r="BK1696" s="145"/>
      <c r="BL1696" s="14"/>
      <c r="BM1696" s="144"/>
    </row>
    <row r="1697" spans="1:65" s="2" customFormat="1" ht="33" hidden="1" customHeight="1">
      <c r="A1697" s="26"/>
      <c r="B1697" s="156"/>
      <c r="C1697" s="157"/>
      <c r="D1697" s="157"/>
      <c r="E1697" s="158"/>
      <c r="F1697" s="159"/>
      <c r="G1697" s="160"/>
      <c r="H1697" s="161"/>
      <c r="I1697" s="162"/>
      <c r="J1697" s="162"/>
      <c r="K1697" s="139"/>
      <c r="L1697" s="27"/>
      <c r="M1697" s="140"/>
      <c r="N1697" s="141"/>
      <c r="O1697" s="142"/>
      <c r="P1697" s="142"/>
      <c r="Q1697" s="142"/>
      <c r="R1697" s="142"/>
      <c r="S1697" s="142"/>
      <c r="T1697" s="143"/>
      <c r="U1697" s="26"/>
      <c r="V1697" s="26"/>
      <c r="W1697" s="26"/>
      <c r="X1697" s="26"/>
      <c r="Y1697" s="26"/>
      <c r="Z1697" s="26"/>
      <c r="AA1697" s="26"/>
      <c r="AB1697" s="26"/>
      <c r="AC1697" s="26"/>
      <c r="AD1697" s="26"/>
      <c r="AE1697" s="26"/>
      <c r="AR1697" s="144"/>
      <c r="AT1697" s="144"/>
      <c r="AU1697" s="144"/>
      <c r="AY1697" s="14"/>
      <c r="BE1697" s="145"/>
      <c r="BF1697" s="145"/>
      <c r="BG1697" s="145"/>
      <c r="BH1697" s="145"/>
      <c r="BI1697" s="145"/>
      <c r="BJ1697" s="14"/>
      <c r="BK1697" s="145"/>
      <c r="BL1697" s="14"/>
      <c r="BM1697" s="144"/>
    </row>
    <row r="1698" spans="1:65" s="2" customFormat="1" ht="24.25" hidden="1" customHeight="1">
      <c r="A1698" s="26"/>
      <c r="B1698" s="156"/>
      <c r="C1698" s="157"/>
      <c r="D1698" s="157"/>
      <c r="E1698" s="158"/>
      <c r="F1698" s="159"/>
      <c r="G1698" s="160"/>
      <c r="H1698" s="161"/>
      <c r="I1698" s="162"/>
      <c r="J1698" s="162"/>
      <c r="K1698" s="139"/>
      <c r="L1698" s="27"/>
      <c r="M1698" s="140"/>
      <c r="N1698" s="141"/>
      <c r="O1698" s="142"/>
      <c r="P1698" s="142"/>
      <c r="Q1698" s="142"/>
      <c r="R1698" s="142"/>
      <c r="S1698" s="142"/>
      <c r="T1698" s="143"/>
      <c r="U1698" s="26"/>
      <c r="V1698" s="26"/>
      <c r="W1698" s="26"/>
      <c r="X1698" s="26"/>
      <c r="Y1698" s="26"/>
      <c r="Z1698" s="26"/>
      <c r="AA1698" s="26"/>
      <c r="AB1698" s="26"/>
      <c r="AC1698" s="26"/>
      <c r="AD1698" s="26"/>
      <c r="AE1698" s="26"/>
      <c r="AR1698" s="144"/>
      <c r="AT1698" s="144"/>
      <c r="AU1698" s="144"/>
      <c r="AY1698" s="14"/>
      <c r="BE1698" s="145"/>
      <c r="BF1698" s="145"/>
      <c r="BG1698" s="145"/>
      <c r="BH1698" s="145"/>
      <c r="BI1698" s="145"/>
      <c r="BJ1698" s="14"/>
      <c r="BK1698" s="145"/>
      <c r="BL1698" s="14"/>
      <c r="BM1698" s="144"/>
    </row>
    <row r="1699" spans="1:65" s="2" customFormat="1" ht="24.25" hidden="1" customHeight="1">
      <c r="A1699" s="26"/>
      <c r="B1699" s="156"/>
      <c r="C1699" s="157"/>
      <c r="D1699" s="157"/>
      <c r="E1699" s="158"/>
      <c r="F1699" s="159"/>
      <c r="G1699" s="160"/>
      <c r="H1699" s="161"/>
      <c r="I1699" s="162"/>
      <c r="J1699" s="162"/>
      <c r="K1699" s="139"/>
      <c r="L1699" s="27"/>
      <c r="M1699" s="140"/>
      <c r="N1699" s="141"/>
      <c r="O1699" s="142"/>
      <c r="P1699" s="142"/>
      <c r="Q1699" s="142"/>
      <c r="R1699" s="142"/>
      <c r="S1699" s="142"/>
      <c r="T1699" s="143"/>
      <c r="U1699" s="26"/>
      <c r="V1699" s="26"/>
      <c r="W1699" s="26"/>
      <c r="X1699" s="26"/>
      <c r="Y1699" s="26"/>
      <c r="Z1699" s="26"/>
      <c r="AA1699" s="26"/>
      <c r="AB1699" s="26"/>
      <c r="AC1699" s="26"/>
      <c r="AD1699" s="26"/>
      <c r="AE1699" s="26"/>
      <c r="AR1699" s="144"/>
      <c r="AT1699" s="144"/>
      <c r="AU1699" s="144"/>
      <c r="AY1699" s="14"/>
      <c r="BE1699" s="145"/>
      <c r="BF1699" s="145"/>
      <c r="BG1699" s="145"/>
      <c r="BH1699" s="145"/>
      <c r="BI1699" s="145"/>
      <c r="BJ1699" s="14"/>
      <c r="BK1699" s="145"/>
      <c r="BL1699" s="14"/>
      <c r="BM1699" s="144"/>
    </row>
    <row r="1700" spans="1:65" s="2" customFormat="1" ht="33" hidden="1" customHeight="1">
      <c r="A1700" s="26"/>
      <c r="B1700" s="156"/>
      <c r="C1700" s="157"/>
      <c r="D1700" s="157"/>
      <c r="E1700" s="158"/>
      <c r="F1700" s="159"/>
      <c r="G1700" s="160"/>
      <c r="H1700" s="161"/>
      <c r="I1700" s="162"/>
      <c r="J1700" s="162"/>
      <c r="K1700" s="139"/>
      <c r="L1700" s="27"/>
      <c r="M1700" s="140"/>
      <c r="N1700" s="141"/>
      <c r="O1700" s="142"/>
      <c r="P1700" s="142"/>
      <c r="Q1700" s="142"/>
      <c r="R1700" s="142"/>
      <c r="S1700" s="142"/>
      <c r="T1700" s="143"/>
      <c r="U1700" s="26"/>
      <c r="V1700" s="26"/>
      <c r="W1700" s="26"/>
      <c r="X1700" s="26"/>
      <c r="Y1700" s="26"/>
      <c r="Z1700" s="26"/>
      <c r="AA1700" s="26"/>
      <c r="AB1700" s="26"/>
      <c r="AC1700" s="26"/>
      <c r="AD1700" s="26"/>
      <c r="AE1700" s="26"/>
      <c r="AR1700" s="144"/>
      <c r="AT1700" s="144"/>
      <c r="AU1700" s="144"/>
      <c r="AY1700" s="14"/>
      <c r="BE1700" s="145"/>
      <c r="BF1700" s="145"/>
      <c r="BG1700" s="145"/>
      <c r="BH1700" s="145"/>
      <c r="BI1700" s="145"/>
      <c r="BJ1700" s="14"/>
      <c r="BK1700" s="145"/>
      <c r="BL1700" s="14"/>
      <c r="BM1700" s="144"/>
    </row>
    <row r="1701" spans="1:65" s="2" customFormat="1" ht="33" hidden="1" customHeight="1">
      <c r="A1701" s="26"/>
      <c r="B1701" s="156"/>
      <c r="C1701" s="157"/>
      <c r="D1701" s="157"/>
      <c r="E1701" s="158"/>
      <c r="F1701" s="159"/>
      <c r="G1701" s="160"/>
      <c r="H1701" s="161"/>
      <c r="I1701" s="162"/>
      <c r="J1701" s="162"/>
      <c r="K1701" s="139"/>
      <c r="L1701" s="27"/>
      <c r="M1701" s="140"/>
      <c r="N1701" s="141"/>
      <c r="O1701" s="142"/>
      <c r="P1701" s="142"/>
      <c r="Q1701" s="142"/>
      <c r="R1701" s="142"/>
      <c r="S1701" s="142"/>
      <c r="T1701" s="143"/>
      <c r="U1701" s="26"/>
      <c r="V1701" s="26"/>
      <c r="W1701" s="26"/>
      <c r="X1701" s="26"/>
      <c r="Y1701" s="26"/>
      <c r="Z1701" s="26"/>
      <c r="AA1701" s="26"/>
      <c r="AB1701" s="26"/>
      <c r="AC1701" s="26"/>
      <c r="AD1701" s="26"/>
      <c r="AE1701" s="26"/>
      <c r="AR1701" s="144"/>
      <c r="AT1701" s="144"/>
      <c r="AU1701" s="144"/>
      <c r="AY1701" s="14"/>
      <c r="BE1701" s="145"/>
      <c r="BF1701" s="145"/>
      <c r="BG1701" s="145"/>
      <c r="BH1701" s="145"/>
      <c r="BI1701" s="145"/>
      <c r="BJ1701" s="14"/>
      <c r="BK1701" s="145"/>
      <c r="BL1701" s="14"/>
      <c r="BM1701" s="144"/>
    </row>
    <row r="1702" spans="1:65" s="2" customFormat="1" ht="24.25" hidden="1" customHeight="1">
      <c r="A1702" s="26"/>
      <c r="B1702" s="156"/>
      <c r="C1702" s="157"/>
      <c r="D1702" s="157"/>
      <c r="E1702" s="158"/>
      <c r="F1702" s="159"/>
      <c r="G1702" s="160"/>
      <c r="H1702" s="161"/>
      <c r="I1702" s="162"/>
      <c r="J1702" s="162"/>
      <c r="K1702" s="139"/>
      <c r="L1702" s="27"/>
      <c r="M1702" s="140"/>
      <c r="N1702" s="141"/>
      <c r="O1702" s="142"/>
      <c r="P1702" s="142"/>
      <c r="Q1702" s="142"/>
      <c r="R1702" s="142"/>
      <c r="S1702" s="142"/>
      <c r="T1702" s="143"/>
      <c r="U1702" s="26"/>
      <c r="V1702" s="26"/>
      <c r="W1702" s="26"/>
      <c r="X1702" s="26"/>
      <c r="Y1702" s="26"/>
      <c r="Z1702" s="26"/>
      <c r="AA1702" s="26"/>
      <c r="AB1702" s="26"/>
      <c r="AC1702" s="26"/>
      <c r="AD1702" s="26"/>
      <c r="AE1702" s="26"/>
      <c r="AR1702" s="144"/>
      <c r="AT1702" s="144"/>
      <c r="AU1702" s="144"/>
      <c r="AY1702" s="14"/>
      <c r="BE1702" s="145"/>
      <c r="BF1702" s="145"/>
      <c r="BG1702" s="145"/>
      <c r="BH1702" s="145"/>
      <c r="BI1702" s="145"/>
      <c r="BJ1702" s="14"/>
      <c r="BK1702" s="145"/>
      <c r="BL1702" s="14"/>
      <c r="BM1702" s="144"/>
    </row>
    <row r="1703" spans="1:65" s="12" customFormat="1" ht="23" hidden="1" customHeight="1">
      <c r="B1703" s="169"/>
      <c r="C1703" s="170"/>
      <c r="D1703" s="171"/>
      <c r="E1703" s="172"/>
      <c r="F1703" s="172"/>
      <c r="G1703" s="170"/>
      <c r="H1703" s="170"/>
      <c r="I1703" s="170"/>
      <c r="J1703" s="173"/>
      <c r="L1703" s="127"/>
      <c r="M1703" s="131"/>
      <c r="N1703" s="132"/>
      <c r="O1703" s="132"/>
      <c r="P1703" s="133"/>
      <c r="Q1703" s="132"/>
      <c r="R1703" s="133"/>
      <c r="S1703" s="132"/>
      <c r="T1703" s="134"/>
      <c r="AR1703" s="128"/>
      <c r="AT1703" s="135"/>
      <c r="AU1703" s="135"/>
      <c r="AY1703" s="128"/>
      <c r="BK1703" s="136"/>
    </row>
    <row r="1704" spans="1:65" s="2" customFormat="1" ht="49.25" hidden="1" customHeight="1">
      <c r="A1704" s="26"/>
      <c r="B1704" s="156"/>
      <c r="C1704" s="157"/>
      <c r="D1704" s="157"/>
      <c r="E1704" s="158"/>
      <c r="F1704" s="159"/>
      <c r="G1704" s="160"/>
      <c r="H1704" s="161"/>
      <c r="I1704" s="162"/>
      <c r="J1704" s="162"/>
      <c r="K1704" s="139"/>
      <c r="L1704" s="27"/>
      <c r="M1704" s="140"/>
      <c r="N1704" s="141"/>
      <c r="O1704" s="142"/>
      <c r="P1704" s="142"/>
      <c r="Q1704" s="142"/>
      <c r="R1704" s="142"/>
      <c r="S1704" s="142"/>
      <c r="T1704" s="143"/>
      <c r="U1704" s="26"/>
      <c r="V1704" s="26"/>
      <c r="W1704" s="26"/>
      <c r="X1704" s="26"/>
      <c r="Y1704" s="26"/>
      <c r="Z1704" s="26"/>
      <c r="AA1704" s="26"/>
      <c r="AB1704" s="26"/>
      <c r="AC1704" s="26"/>
      <c r="AD1704" s="26"/>
      <c r="AE1704" s="26"/>
      <c r="AR1704" s="144"/>
      <c r="AT1704" s="144"/>
      <c r="AU1704" s="144"/>
      <c r="AY1704" s="14"/>
      <c r="BE1704" s="145"/>
      <c r="BF1704" s="145"/>
      <c r="BG1704" s="145"/>
      <c r="BH1704" s="145"/>
      <c r="BI1704" s="145"/>
      <c r="BJ1704" s="14"/>
      <c r="BK1704" s="145"/>
      <c r="BL1704" s="14"/>
      <c r="BM1704" s="144"/>
    </row>
    <row r="1705" spans="1:65" s="2" customFormat="1" ht="16.5" hidden="1" customHeight="1">
      <c r="A1705" s="26"/>
      <c r="B1705" s="156"/>
      <c r="C1705" s="157"/>
      <c r="D1705" s="157"/>
      <c r="E1705" s="158"/>
      <c r="F1705" s="159"/>
      <c r="G1705" s="160"/>
      <c r="H1705" s="161"/>
      <c r="I1705" s="162"/>
      <c r="J1705" s="162"/>
      <c r="K1705" s="139"/>
      <c r="L1705" s="27"/>
      <c r="M1705" s="140"/>
      <c r="N1705" s="141"/>
      <c r="O1705" s="142"/>
      <c r="P1705" s="142"/>
      <c r="Q1705" s="142"/>
      <c r="R1705" s="142"/>
      <c r="S1705" s="142"/>
      <c r="T1705" s="143"/>
      <c r="U1705" s="26"/>
      <c r="V1705" s="26"/>
      <c r="W1705" s="26"/>
      <c r="X1705" s="26"/>
      <c r="Y1705" s="26"/>
      <c r="Z1705" s="26"/>
      <c r="AA1705" s="26"/>
      <c r="AB1705" s="26"/>
      <c r="AC1705" s="26"/>
      <c r="AD1705" s="26"/>
      <c r="AE1705" s="26"/>
      <c r="AR1705" s="144"/>
      <c r="AT1705" s="144"/>
      <c r="AU1705" s="144"/>
      <c r="AY1705" s="14"/>
      <c r="BE1705" s="145"/>
      <c r="BF1705" s="145"/>
      <c r="BG1705" s="145"/>
      <c r="BH1705" s="145"/>
      <c r="BI1705" s="145"/>
      <c r="BJ1705" s="14"/>
      <c r="BK1705" s="145"/>
      <c r="BL1705" s="14"/>
      <c r="BM1705" s="144"/>
    </row>
    <row r="1706" spans="1:65" s="2" customFormat="1" ht="16.5" hidden="1" customHeight="1">
      <c r="A1706" s="26"/>
      <c r="B1706" s="156"/>
      <c r="C1706" s="157"/>
      <c r="D1706" s="157"/>
      <c r="E1706" s="158"/>
      <c r="F1706" s="159"/>
      <c r="G1706" s="160"/>
      <c r="H1706" s="161"/>
      <c r="I1706" s="162"/>
      <c r="J1706" s="162"/>
      <c r="K1706" s="139"/>
      <c r="L1706" s="27"/>
      <c r="M1706" s="140"/>
      <c r="N1706" s="141"/>
      <c r="O1706" s="142"/>
      <c r="P1706" s="142"/>
      <c r="Q1706" s="142"/>
      <c r="R1706" s="142"/>
      <c r="S1706" s="142"/>
      <c r="T1706" s="143"/>
      <c r="U1706" s="26"/>
      <c r="V1706" s="26"/>
      <c r="W1706" s="26"/>
      <c r="X1706" s="26"/>
      <c r="Y1706" s="26"/>
      <c r="Z1706" s="26"/>
      <c r="AA1706" s="26"/>
      <c r="AB1706" s="26"/>
      <c r="AC1706" s="26"/>
      <c r="AD1706" s="26"/>
      <c r="AE1706" s="26"/>
      <c r="AR1706" s="144"/>
      <c r="AT1706" s="144"/>
      <c r="AU1706" s="144"/>
      <c r="AY1706" s="14"/>
      <c r="BE1706" s="145"/>
      <c r="BF1706" s="145"/>
      <c r="BG1706" s="145"/>
      <c r="BH1706" s="145"/>
      <c r="BI1706" s="145"/>
      <c r="BJ1706" s="14"/>
      <c r="BK1706" s="145"/>
      <c r="BL1706" s="14"/>
      <c r="BM1706" s="144"/>
    </row>
    <row r="1707" spans="1:65" s="2" customFormat="1" ht="24.25" hidden="1" customHeight="1">
      <c r="A1707" s="26"/>
      <c r="B1707" s="156"/>
      <c r="C1707" s="157"/>
      <c r="D1707" s="157"/>
      <c r="E1707" s="158"/>
      <c r="F1707" s="159"/>
      <c r="G1707" s="160"/>
      <c r="H1707" s="161"/>
      <c r="I1707" s="162"/>
      <c r="J1707" s="162"/>
      <c r="K1707" s="139"/>
      <c r="L1707" s="27"/>
      <c r="M1707" s="140"/>
      <c r="N1707" s="141"/>
      <c r="O1707" s="142"/>
      <c r="P1707" s="142"/>
      <c r="Q1707" s="142"/>
      <c r="R1707" s="142"/>
      <c r="S1707" s="142"/>
      <c r="T1707" s="143"/>
      <c r="U1707" s="26"/>
      <c r="V1707" s="26"/>
      <c r="W1707" s="26"/>
      <c r="X1707" s="26"/>
      <c r="Y1707" s="26"/>
      <c r="Z1707" s="26"/>
      <c r="AA1707" s="26"/>
      <c r="AB1707" s="26"/>
      <c r="AC1707" s="26"/>
      <c r="AD1707" s="26"/>
      <c r="AE1707" s="26"/>
      <c r="AR1707" s="144"/>
      <c r="AT1707" s="144"/>
      <c r="AU1707" s="144"/>
      <c r="AY1707" s="14"/>
      <c r="BE1707" s="145"/>
      <c r="BF1707" s="145"/>
      <c r="BG1707" s="145"/>
      <c r="BH1707" s="145"/>
      <c r="BI1707" s="145"/>
      <c r="BJ1707" s="14"/>
      <c r="BK1707" s="145"/>
      <c r="BL1707" s="14"/>
      <c r="BM1707" s="144"/>
    </row>
    <row r="1708" spans="1:65" s="2" customFormat="1" ht="24.25" hidden="1" customHeight="1">
      <c r="A1708" s="26"/>
      <c r="B1708" s="156"/>
      <c r="C1708" s="157"/>
      <c r="D1708" s="157"/>
      <c r="E1708" s="158"/>
      <c r="F1708" s="159"/>
      <c r="G1708" s="160"/>
      <c r="H1708" s="161"/>
      <c r="I1708" s="162"/>
      <c r="J1708" s="162"/>
      <c r="K1708" s="139"/>
      <c r="L1708" s="27"/>
      <c r="M1708" s="140"/>
      <c r="N1708" s="141"/>
      <c r="O1708" s="142"/>
      <c r="P1708" s="142"/>
      <c r="Q1708" s="142"/>
      <c r="R1708" s="142"/>
      <c r="S1708" s="142"/>
      <c r="T1708" s="143"/>
      <c r="U1708" s="26"/>
      <c r="V1708" s="26"/>
      <c r="W1708" s="26"/>
      <c r="X1708" s="26"/>
      <c r="Y1708" s="26"/>
      <c r="Z1708" s="26"/>
      <c r="AA1708" s="26"/>
      <c r="AB1708" s="26"/>
      <c r="AC1708" s="26"/>
      <c r="AD1708" s="26"/>
      <c r="AE1708" s="26"/>
      <c r="AR1708" s="144"/>
      <c r="AT1708" s="144"/>
      <c r="AU1708" s="144"/>
      <c r="AY1708" s="14"/>
      <c r="BE1708" s="145"/>
      <c r="BF1708" s="145"/>
      <c r="BG1708" s="145"/>
      <c r="BH1708" s="145"/>
      <c r="BI1708" s="145"/>
      <c r="BJ1708" s="14"/>
      <c r="BK1708" s="145"/>
      <c r="BL1708" s="14"/>
      <c r="BM1708" s="144"/>
    </row>
    <row r="1709" spans="1:65" s="2" customFormat="1" ht="21.75" hidden="1" customHeight="1">
      <c r="A1709" s="26"/>
      <c r="B1709" s="156"/>
      <c r="C1709" s="157"/>
      <c r="D1709" s="157"/>
      <c r="E1709" s="158"/>
      <c r="F1709" s="159"/>
      <c r="G1709" s="160"/>
      <c r="H1709" s="161"/>
      <c r="I1709" s="162"/>
      <c r="J1709" s="162"/>
      <c r="K1709" s="139"/>
      <c r="L1709" s="27"/>
      <c r="M1709" s="140"/>
      <c r="N1709" s="141"/>
      <c r="O1709" s="142"/>
      <c r="P1709" s="142"/>
      <c r="Q1709" s="142"/>
      <c r="R1709" s="142"/>
      <c r="S1709" s="142"/>
      <c r="T1709" s="143"/>
      <c r="U1709" s="26"/>
      <c r="V1709" s="26"/>
      <c r="W1709" s="26"/>
      <c r="X1709" s="26"/>
      <c r="Y1709" s="26"/>
      <c r="Z1709" s="26"/>
      <c r="AA1709" s="26"/>
      <c r="AB1709" s="26"/>
      <c r="AC1709" s="26"/>
      <c r="AD1709" s="26"/>
      <c r="AE1709" s="26"/>
      <c r="AR1709" s="144"/>
      <c r="AT1709" s="144"/>
      <c r="AU1709" s="144"/>
      <c r="AY1709" s="14"/>
      <c r="BE1709" s="145"/>
      <c r="BF1709" s="145"/>
      <c r="BG1709" s="145"/>
      <c r="BH1709" s="145"/>
      <c r="BI1709" s="145"/>
      <c r="BJ1709" s="14"/>
      <c r="BK1709" s="145"/>
      <c r="BL1709" s="14"/>
      <c r="BM1709" s="144"/>
    </row>
    <row r="1710" spans="1:65" s="2" customFormat="1" ht="24.25" hidden="1" customHeight="1">
      <c r="A1710" s="26"/>
      <c r="B1710" s="156"/>
      <c r="C1710" s="157"/>
      <c r="D1710" s="157"/>
      <c r="E1710" s="158"/>
      <c r="F1710" s="159"/>
      <c r="G1710" s="160"/>
      <c r="H1710" s="161"/>
      <c r="I1710" s="162"/>
      <c r="J1710" s="162"/>
      <c r="K1710" s="139"/>
      <c r="L1710" s="27"/>
      <c r="M1710" s="140"/>
      <c r="N1710" s="141"/>
      <c r="O1710" s="142"/>
      <c r="P1710" s="142"/>
      <c r="Q1710" s="142"/>
      <c r="R1710" s="142"/>
      <c r="S1710" s="142"/>
      <c r="T1710" s="143"/>
      <c r="U1710" s="26"/>
      <c r="V1710" s="26"/>
      <c r="W1710" s="26"/>
      <c r="X1710" s="26"/>
      <c r="Y1710" s="26"/>
      <c r="Z1710" s="26"/>
      <c r="AA1710" s="26"/>
      <c r="AB1710" s="26"/>
      <c r="AC1710" s="26"/>
      <c r="AD1710" s="26"/>
      <c r="AE1710" s="26"/>
      <c r="AR1710" s="144"/>
      <c r="AT1710" s="144"/>
      <c r="AU1710" s="144"/>
      <c r="AY1710" s="14"/>
      <c r="BE1710" s="145"/>
      <c r="BF1710" s="145"/>
      <c r="BG1710" s="145"/>
      <c r="BH1710" s="145"/>
      <c r="BI1710" s="145"/>
      <c r="BJ1710" s="14"/>
      <c r="BK1710" s="145"/>
      <c r="BL1710" s="14"/>
      <c r="BM1710" s="144"/>
    </row>
    <row r="1711" spans="1:65" s="2" customFormat="1" ht="24.25" hidden="1" customHeight="1">
      <c r="A1711" s="26"/>
      <c r="B1711" s="156"/>
      <c r="C1711" s="157"/>
      <c r="D1711" s="157"/>
      <c r="E1711" s="158"/>
      <c r="F1711" s="159"/>
      <c r="G1711" s="160"/>
      <c r="H1711" s="161"/>
      <c r="I1711" s="162"/>
      <c r="J1711" s="162"/>
      <c r="K1711" s="139"/>
      <c r="L1711" s="27"/>
      <c r="M1711" s="140"/>
      <c r="N1711" s="141"/>
      <c r="O1711" s="142"/>
      <c r="P1711" s="142"/>
      <c r="Q1711" s="142"/>
      <c r="R1711" s="142"/>
      <c r="S1711" s="142"/>
      <c r="T1711" s="143"/>
      <c r="U1711" s="26"/>
      <c r="V1711" s="26"/>
      <c r="W1711" s="26"/>
      <c r="X1711" s="26"/>
      <c r="Y1711" s="26"/>
      <c r="Z1711" s="26"/>
      <c r="AA1711" s="26"/>
      <c r="AB1711" s="26"/>
      <c r="AC1711" s="26"/>
      <c r="AD1711" s="26"/>
      <c r="AE1711" s="26"/>
      <c r="AR1711" s="144"/>
      <c r="AT1711" s="144"/>
      <c r="AU1711" s="144"/>
      <c r="AY1711" s="14"/>
      <c r="BE1711" s="145"/>
      <c r="BF1711" s="145"/>
      <c r="BG1711" s="145"/>
      <c r="BH1711" s="145"/>
      <c r="BI1711" s="145"/>
      <c r="BJ1711" s="14"/>
      <c r="BK1711" s="145"/>
      <c r="BL1711" s="14"/>
      <c r="BM1711" s="144"/>
    </row>
    <row r="1712" spans="1:65" s="2" customFormat="1" ht="24.25" hidden="1" customHeight="1">
      <c r="A1712" s="26"/>
      <c r="B1712" s="156"/>
      <c r="C1712" s="157"/>
      <c r="D1712" s="157"/>
      <c r="E1712" s="158"/>
      <c r="F1712" s="159"/>
      <c r="G1712" s="160"/>
      <c r="H1712" s="161"/>
      <c r="I1712" s="162"/>
      <c r="J1712" s="162"/>
      <c r="K1712" s="139"/>
      <c r="L1712" s="27"/>
      <c r="M1712" s="140"/>
      <c r="N1712" s="141"/>
      <c r="O1712" s="142"/>
      <c r="P1712" s="142"/>
      <c r="Q1712" s="142"/>
      <c r="R1712" s="142"/>
      <c r="S1712" s="142"/>
      <c r="T1712" s="143"/>
      <c r="U1712" s="26"/>
      <c r="V1712" s="26"/>
      <c r="W1712" s="26"/>
      <c r="X1712" s="26"/>
      <c r="Y1712" s="26"/>
      <c r="Z1712" s="26"/>
      <c r="AA1712" s="26"/>
      <c r="AB1712" s="26"/>
      <c r="AC1712" s="26"/>
      <c r="AD1712" s="26"/>
      <c r="AE1712" s="26"/>
      <c r="AR1712" s="144"/>
      <c r="AT1712" s="144"/>
      <c r="AU1712" s="144"/>
      <c r="AY1712" s="14"/>
      <c r="BE1712" s="145"/>
      <c r="BF1712" s="145"/>
      <c r="BG1712" s="145"/>
      <c r="BH1712" s="145"/>
      <c r="BI1712" s="145"/>
      <c r="BJ1712" s="14"/>
      <c r="BK1712" s="145"/>
      <c r="BL1712" s="14"/>
      <c r="BM1712" s="144"/>
    </row>
    <row r="1713" spans="1:65" s="2" customFormat="1" ht="33" hidden="1" customHeight="1">
      <c r="A1713" s="26"/>
      <c r="B1713" s="156"/>
      <c r="C1713" s="157"/>
      <c r="D1713" s="157"/>
      <c r="E1713" s="158"/>
      <c r="F1713" s="159"/>
      <c r="G1713" s="160"/>
      <c r="H1713" s="161"/>
      <c r="I1713" s="162"/>
      <c r="J1713" s="162"/>
      <c r="K1713" s="139"/>
      <c r="L1713" s="27"/>
      <c r="M1713" s="140"/>
      <c r="N1713" s="141"/>
      <c r="O1713" s="142"/>
      <c r="P1713" s="142"/>
      <c r="Q1713" s="142"/>
      <c r="R1713" s="142"/>
      <c r="S1713" s="142"/>
      <c r="T1713" s="143"/>
      <c r="U1713" s="26"/>
      <c r="V1713" s="26"/>
      <c r="W1713" s="26"/>
      <c r="X1713" s="26"/>
      <c r="Y1713" s="26"/>
      <c r="Z1713" s="26"/>
      <c r="AA1713" s="26"/>
      <c r="AB1713" s="26"/>
      <c r="AC1713" s="26"/>
      <c r="AD1713" s="26"/>
      <c r="AE1713" s="26"/>
      <c r="AR1713" s="144"/>
      <c r="AT1713" s="144"/>
      <c r="AU1713" s="144"/>
      <c r="AY1713" s="14"/>
      <c r="BE1713" s="145"/>
      <c r="BF1713" s="145"/>
      <c r="BG1713" s="145"/>
      <c r="BH1713" s="145"/>
      <c r="BI1713" s="145"/>
      <c r="BJ1713" s="14"/>
      <c r="BK1713" s="145"/>
      <c r="BL1713" s="14"/>
      <c r="BM1713" s="144"/>
    </row>
    <row r="1714" spans="1:65" s="2" customFormat="1" ht="21.75" hidden="1" customHeight="1">
      <c r="A1714" s="26"/>
      <c r="B1714" s="156"/>
      <c r="C1714" s="163"/>
      <c r="D1714" s="163"/>
      <c r="E1714" s="164"/>
      <c r="F1714" s="165"/>
      <c r="G1714" s="166"/>
      <c r="H1714" s="167"/>
      <c r="I1714" s="168"/>
      <c r="J1714" s="168"/>
      <c r="K1714" s="146"/>
      <c r="L1714" s="147"/>
      <c r="M1714" s="148"/>
      <c r="N1714" s="149"/>
      <c r="O1714" s="142"/>
      <c r="P1714" s="142"/>
      <c r="Q1714" s="142"/>
      <c r="R1714" s="142"/>
      <c r="S1714" s="142"/>
      <c r="T1714" s="143"/>
      <c r="U1714" s="26"/>
      <c r="V1714" s="26"/>
      <c r="W1714" s="26"/>
      <c r="X1714" s="26"/>
      <c r="Y1714" s="26"/>
      <c r="Z1714" s="26"/>
      <c r="AA1714" s="26"/>
      <c r="AB1714" s="26"/>
      <c r="AC1714" s="26"/>
      <c r="AD1714" s="26"/>
      <c r="AE1714" s="26"/>
      <c r="AR1714" s="144"/>
      <c r="AT1714" s="144"/>
      <c r="AU1714" s="144"/>
      <c r="AY1714" s="14"/>
      <c r="BE1714" s="145"/>
      <c r="BF1714" s="145"/>
      <c r="BG1714" s="145"/>
      <c r="BH1714" s="145"/>
      <c r="BI1714" s="145"/>
      <c r="BJ1714" s="14"/>
      <c r="BK1714" s="145"/>
      <c r="BL1714" s="14"/>
      <c r="BM1714" s="144"/>
    </row>
    <row r="1715" spans="1:65" s="2" customFormat="1" ht="24.25" hidden="1" customHeight="1">
      <c r="A1715" s="26"/>
      <c r="B1715" s="156"/>
      <c r="C1715" s="163"/>
      <c r="D1715" s="163"/>
      <c r="E1715" s="164"/>
      <c r="F1715" s="165"/>
      <c r="G1715" s="166"/>
      <c r="H1715" s="167"/>
      <c r="I1715" s="168"/>
      <c r="J1715" s="168"/>
      <c r="K1715" s="146"/>
      <c r="L1715" s="147"/>
      <c r="M1715" s="148"/>
      <c r="N1715" s="149"/>
      <c r="O1715" s="142"/>
      <c r="P1715" s="142"/>
      <c r="Q1715" s="142"/>
      <c r="R1715" s="142"/>
      <c r="S1715" s="142"/>
      <c r="T1715" s="143"/>
      <c r="U1715" s="26"/>
      <c r="V1715" s="26"/>
      <c r="W1715" s="26"/>
      <c r="X1715" s="26"/>
      <c r="Y1715" s="26"/>
      <c r="Z1715" s="26"/>
      <c r="AA1715" s="26"/>
      <c r="AB1715" s="26"/>
      <c r="AC1715" s="26"/>
      <c r="AD1715" s="26"/>
      <c r="AE1715" s="26"/>
      <c r="AR1715" s="144"/>
      <c r="AT1715" s="144"/>
      <c r="AU1715" s="144"/>
      <c r="AY1715" s="14"/>
      <c r="BE1715" s="145"/>
      <c r="BF1715" s="145"/>
      <c r="BG1715" s="145"/>
      <c r="BH1715" s="145"/>
      <c r="BI1715" s="145"/>
      <c r="BJ1715" s="14"/>
      <c r="BK1715" s="145"/>
      <c r="BL1715" s="14"/>
      <c r="BM1715" s="144"/>
    </row>
    <row r="1716" spans="1:65" s="2" customFormat="1" ht="24.25" hidden="1" customHeight="1">
      <c r="A1716" s="26"/>
      <c r="B1716" s="156"/>
      <c r="C1716" s="157"/>
      <c r="D1716" s="157"/>
      <c r="E1716" s="158"/>
      <c r="F1716" s="159"/>
      <c r="G1716" s="160"/>
      <c r="H1716" s="161"/>
      <c r="I1716" s="162"/>
      <c r="J1716" s="162"/>
      <c r="K1716" s="139"/>
      <c r="L1716" s="27"/>
      <c r="M1716" s="140"/>
      <c r="N1716" s="141"/>
      <c r="O1716" s="142"/>
      <c r="P1716" s="142"/>
      <c r="Q1716" s="142"/>
      <c r="R1716" s="142"/>
      <c r="S1716" s="142"/>
      <c r="T1716" s="143"/>
      <c r="U1716" s="26"/>
      <c r="V1716" s="26"/>
      <c r="W1716" s="26"/>
      <c r="X1716" s="26"/>
      <c r="Y1716" s="26"/>
      <c r="Z1716" s="26"/>
      <c r="AA1716" s="26"/>
      <c r="AB1716" s="26"/>
      <c r="AC1716" s="26"/>
      <c r="AD1716" s="26"/>
      <c r="AE1716" s="26"/>
      <c r="AR1716" s="144"/>
      <c r="AT1716" s="144"/>
      <c r="AU1716" s="144"/>
      <c r="AY1716" s="14"/>
      <c r="BE1716" s="145"/>
      <c r="BF1716" s="145"/>
      <c r="BG1716" s="145"/>
      <c r="BH1716" s="145"/>
      <c r="BI1716" s="145"/>
      <c r="BJ1716" s="14"/>
      <c r="BK1716" s="145"/>
      <c r="BL1716" s="14"/>
      <c r="BM1716" s="144"/>
    </row>
    <row r="1717" spans="1:65" s="12" customFormat="1" ht="23" hidden="1" customHeight="1">
      <c r="B1717" s="169"/>
      <c r="C1717" s="170"/>
      <c r="D1717" s="171"/>
      <c r="E1717" s="172"/>
      <c r="F1717" s="172"/>
      <c r="G1717" s="170"/>
      <c r="H1717" s="170"/>
      <c r="I1717" s="170"/>
      <c r="J1717" s="173"/>
      <c r="L1717" s="127"/>
      <c r="M1717" s="131"/>
      <c r="N1717" s="132"/>
      <c r="O1717" s="132"/>
      <c r="P1717" s="133"/>
      <c r="Q1717" s="132"/>
      <c r="R1717" s="133"/>
      <c r="S1717" s="132"/>
      <c r="T1717" s="134"/>
      <c r="AR1717" s="128"/>
      <c r="AT1717" s="135"/>
      <c r="AU1717" s="135"/>
      <c r="AY1717" s="128"/>
      <c r="BK1717" s="136"/>
    </row>
    <row r="1718" spans="1:65" s="2" customFormat="1" ht="33" hidden="1" customHeight="1">
      <c r="A1718" s="26"/>
      <c r="B1718" s="156"/>
      <c r="C1718" s="157"/>
      <c r="D1718" s="157"/>
      <c r="E1718" s="158"/>
      <c r="F1718" s="159"/>
      <c r="G1718" s="160"/>
      <c r="H1718" s="161"/>
      <c r="I1718" s="162"/>
      <c r="J1718" s="162"/>
      <c r="K1718" s="139"/>
      <c r="L1718" s="27"/>
      <c r="M1718" s="140"/>
      <c r="N1718" s="141"/>
      <c r="O1718" s="142"/>
      <c r="P1718" s="142"/>
      <c r="Q1718" s="142"/>
      <c r="R1718" s="142"/>
      <c r="S1718" s="142"/>
      <c r="T1718" s="143"/>
      <c r="U1718" s="26"/>
      <c r="V1718" s="26"/>
      <c r="W1718" s="26"/>
      <c r="X1718" s="26"/>
      <c r="Y1718" s="26"/>
      <c r="Z1718" s="26"/>
      <c r="AA1718" s="26"/>
      <c r="AB1718" s="26"/>
      <c r="AC1718" s="26"/>
      <c r="AD1718" s="26"/>
      <c r="AE1718" s="26"/>
      <c r="AR1718" s="144"/>
      <c r="AT1718" s="144"/>
      <c r="AU1718" s="144"/>
      <c r="AY1718" s="14"/>
      <c r="BE1718" s="145"/>
      <c r="BF1718" s="145"/>
      <c r="BG1718" s="145"/>
      <c r="BH1718" s="145"/>
      <c r="BI1718" s="145"/>
      <c r="BJ1718" s="14"/>
      <c r="BK1718" s="145"/>
      <c r="BL1718" s="14"/>
      <c r="BM1718" s="144"/>
    </row>
    <row r="1719" spans="1:65" s="2" customFormat="1" ht="24.25" hidden="1" customHeight="1">
      <c r="A1719" s="26"/>
      <c r="B1719" s="156"/>
      <c r="C1719" s="157"/>
      <c r="D1719" s="157"/>
      <c r="E1719" s="158"/>
      <c r="F1719" s="159"/>
      <c r="G1719" s="160"/>
      <c r="H1719" s="161"/>
      <c r="I1719" s="162"/>
      <c r="J1719" s="162"/>
      <c r="K1719" s="139"/>
      <c r="L1719" s="27"/>
      <c r="M1719" s="140"/>
      <c r="N1719" s="141"/>
      <c r="O1719" s="142"/>
      <c r="P1719" s="142"/>
      <c r="Q1719" s="142"/>
      <c r="R1719" s="142"/>
      <c r="S1719" s="142"/>
      <c r="T1719" s="143"/>
      <c r="U1719" s="26"/>
      <c r="V1719" s="26"/>
      <c r="W1719" s="26"/>
      <c r="X1719" s="26"/>
      <c r="Y1719" s="26"/>
      <c r="Z1719" s="26"/>
      <c r="AA1719" s="26"/>
      <c r="AB1719" s="26"/>
      <c r="AC1719" s="26"/>
      <c r="AD1719" s="26"/>
      <c r="AE1719" s="26"/>
      <c r="AR1719" s="144"/>
      <c r="AT1719" s="144"/>
      <c r="AU1719" s="144"/>
      <c r="AY1719" s="14"/>
      <c r="BE1719" s="145"/>
      <c r="BF1719" s="145"/>
      <c r="BG1719" s="145"/>
      <c r="BH1719" s="145"/>
      <c r="BI1719" s="145"/>
      <c r="BJ1719" s="14"/>
      <c r="BK1719" s="145"/>
      <c r="BL1719" s="14"/>
      <c r="BM1719" s="144"/>
    </row>
    <row r="1720" spans="1:65" s="12" customFormat="1" ht="23" hidden="1" customHeight="1">
      <c r="B1720" s="169"/>
      <c r="C1720" s="170"/>
      <c r="D1720" s="171"/>
      <c r="E1720" s="172"/>
      <c r="F1720" s="172"/>
      <c r="G1720" s="170"/>
      <c r="H1720" s="170"/>
      <c r="I1720" s="170"/>
      <c r="J1720" s="173"/>
      <c r="L1720" s="127"/>
      <c r="M1720" s="131"/>
      <c r="N1720" s="132"/>
      <c r="O1720" s="132"/>
      <c r="P1720" s="133"/>
      <c r="Q1720" s="132"/>
      <c r="R1720" s="133"/>
      <c r="S1720" s="132"/>
      <c r="T1720" s="134"/>
      <c r="AR1720" s="128"/>
      <c r="AT1720" s="135"/>
      <c r="AU1720" s="135"/>
      <c r="AY1720" s="128"/>
      <c r="BK1720" s="136"/>
    </row>
    <row r="1721" spans="1:65" s="2" customFormat="1" ht="38" hidden="1" customHeight="1">
      <c r="A1721" s="26"/>
      <c r="B1721" s="156"/>
      <c r="C1721" s="157"/>
      <c r="D1721" s="157"/>
      <c r="E1721" s="158"/>
      <c r="F1721" s="159"/>
      <c r="G1721" s="160"/>
      <c r="H1721" s="161"/>
      <c r="I1721" s="162"/>
      <c r="J1721" s="162"/>
      <c r="K1721" s="139"/>
      <c r="L1721" s="27"/>
      <c r="M1721" s="140"/>
      <c r="N1721" s="141"/>
      <c r="O1721" s="142"/>
      <c r="P1721" s="142"/>
      <c r="Q1721" s="142"/>
      <c r="R1721" s="142"/>
      <c r="S1721" s="142"/>
      <c r="T1721" s="143"/>
      <c r="U1721" s="26"/>
      <c r="V1721" s="26"/>
      <c r="W1721" s="26"/>
      <c r="X1721" s="26"/>
      <c r="Y1721" s="26"/>
      <c r="Z1721" s="26"/>
      <c r="AA1721" s="26"/>
      <c r="AB1721" s="26"/>
      <c r="AC1721" s="26"/>
      <c r="AD1721" s="26"/>
      <c r="AE1721" s="26"/>
      <c r="AR1721" s="144"/>
      <c r="AT1721" s="144"/>
      <c r="AU1721" s="144"/>
      <c r="AY1721" s="14"/>
      <c r="BE1721" s="145"/>
      <c r="BF1721" s="145"/>
      <c r="BG1721" s="145"/>
      <c r="BH1721" s="145"/>
      <c r="BI1721" s="145"/>
      <c r="BJ1721" s="14"/>
      <c r="BK1721" s="145"/>
      <c r="BL1721" s="14"/>
      <c r="BM1721" s="144"/>
    </row>
    <row r="1722" spans="1:65" s="2" customFormat="1" ht="24.25" hidden="1" customHeight="1">
      <c r="A1722" s="26"/>
      <c r="B1722" s="156"/>
      <c r="C1722" s="157"/>
      <c r="D1722" s="157"/>
      <c r="E1722" s="158"/>
      <c r="F1722" s="159"/>
      <c r="G1722" s="160"/>
      <c r="H1722" s="161"/>
      <c r="I1722" s="162"/>
      <c r="J1722" s="162"/>
      <c r="K1722" s="139"/>
      <c r="L1722" s="27"/>
      <c r="M1722" s="140"/>
      <c r="N1722" s="141"/>
      <c r="O1722" s="142"/>
      <c r="P1722" s="142"/>
      <c r="Q1722" s="142"/>
      <c r="R1722" s="142"/>
      <c r="S1722" s="142"/>
      <c r="T1722" s="143"/>
      <c r="U1722" s="26"/>
      <c r="V1722" s="26"/>
      <c r="W1722" s="26"/>
      <c r="X1722" s="26"/>
      <c r="Y1722" s="26"/>
      <c r="Z1722" s="26"/>
      <c r="AA1722" s="26"/>
      <c r="AB1722" s="26"/>
      <c r="AC1722" s="26"/>
      <c r="AD1722" s="26"/>
      <c r="AE1722" s="26"/>
      <c r="AR1722" s="144"/>
      <c r="AT1722" s="144"/>
      <c r="AU1722" s="144"/>
      <c r="AY1722" s="14"/>
      <c r="BE1722" s="145"/>
      <c r="BF1722" s="145"/>
      <c r="BG1722" s="145"/>
      <c r="BH1722" s="145"/>
      <c r="BI1722" s="145"/>
      <c r="BJ1722" s="14"/>
      <c r="BK1722" s="145"/>
      <c r="BL1722" s="14"/>
      <c r="BM1722" s="144"/>
    </row>
    <row r="1723" spans="1:65" s="2" customFormat="1" ht="33" hidden="1" customHeight="1">
      <c r="A1723" s="26"/>
      <c r="B1723" s="156"/>
      <c r="C1723" s="163"/>
      <c r="D1723" s="163"/>
      <c r="E1723" s="164"/>
      <c r="F1723" s="165"/>
      <c r="G1723" s="166"/>
      <c r="H1723" s="167"/>
      <c r="I1723" s="168"/>
      <c r="J1723" s="168"/>
      <c r="K1723" s="146"/>
      <c r="L1723" s="147"/>
      <c r="M1723" s="148"/>
      <c r="N1723" s="149"/>
      <c r="O1723" s="142"/>
      <c r="P1723" s="142"/>
      <c r="Q1723" s="142"/>
      <c r="R1723" s="142"/>
      <c r="S1723" s="142"/>
      <c r="T1723" s="143"/>
      <c r="U1723" s="26"/>
      <c r="V1723" s="26"/>
      <c r="W1723" s="26"/>
      <c r="X1723" s="26"/>
      <c r="Y1723" s="26"/>
      <c r="Z1723" s="26"/>
      <c r="AA1723" s="26"/>
      <c r="AB1723" s="26"/>
      <c r="AC1723" s="26"/>
      <c r="AD1723" s="26"/>
      <c r="AE1723" s="26"/>
      <c r="AR1723" s="144"/>
      <c r="AT1723" s="144"/>
      <c r="AU1723" s="144"/>
      <c r="AY1723" s="14"/>
      <c r="BE1723" s="145"/>
      <c r="BF1723" s="145"/>
      <c r="BG1723" s="145"/>
      <c r="BH1723" s="145"/>
      <c r="BI1723" s="145"/>
      <c r="BJ1723" s="14"/>
      <c r="BK1723" s="145"/>
      <c r="BL1723" s="14"/>
      <c r="BM1723" s="144"/>
    </row>
    <row r="1724" spans="1:65" s="2" customFormat="1" ht="24.25" hidden="1" customHeight="1">
      <c r="A1724" s="26"/>
      <c r="B1724" s="156"/>
      <c r="C1724" s="157"/>
      <c r="D1724" s="157"/>
      <c r="E1724" s="158"/>
      <c r="F1724" s="159"/>
      <c r="G1724" s="160"/>
      <c r="H1724" s="161"/>
      <c r="I1724" s="162"/>
      <c r="J1724" s="162"/>
      <c r="K1724" s="139"/>
      <c r="L1724" s="27"/>
      <c r="M1724" s="140"/>
      <c r="N1724" s="141"/>
      <c r="O1724" s="142"/>
      <c r="P1724" s="142"/>
      <c r="Q1724" s="142"/>
      <c r="R1724" s="142"/>
      <c r="S1724" s="142"/>
      <c r="T1724" s="143"/>
      <c r="U1724" s="26"/>
      <c r="V1724" s="26"/>
      <c r="W1724" s="26"/>
      <c r="X1724" s="26"/>
      <c r="Y1724" s="26"/>
      <c r="Z1724" s="26"/>
      <c r="AA1724" s="26"/>
      <c r="AB1724" s="26"/>
      <c r="AC1724" s="26"/>
      <c r="AD1724" s="26"/>
      <c r="AE1724" s="26"/>
      <c r="AR1724" s="144"/>
      <c r="AT1724" s="144"/>
      <c r="AU1724" s="144"/>
      <c r="AY1724" s="14"/>
      <c r="BE1724" s="145"/>
      <c r="BF1724" s="145"/>
      <c r="BG1724" s="145"/>
      <c r="BH1724" s="145"/>
      <c r="BI1724" s="145"/>
      <c r="BJ1724" s="14"/>
      <c r="BK1724" s="145"/>
      <c r="BL1724" s="14"/>
      <c r="BM1724" s="144"/>
    </row>
    <row r="1725" spans="1:65" s="2" customFormat="1" ht="24.25" hidden="1" customHeight="1">
      <c r="A1725" s="26"/>
      <c r="B1725" s="156"/>
      <c r="C1725" s="157"/>
      <c r="D1725" s="157"/>
      <c r="E1725" s="158"/>
      <c r="F1725" s="159"/>
      <c r="G1725" s="160"/>
      <c r="H1725" s="161"/>
      <c r="I1725" s="162"/>
      <c r="J1725" s="162"/>
      <c r="K1725" s="139"/>
      <c r="L1725" s="27"/>
      <c r="M1725" s="140"/>
      <c r="N1725" s="141"/>
      <c r="O1725" s="142"/>
      <c r="P1725" s="142"/>
      <c r="Q1725" s="142"/>
      <c r="R1725" s="142"/>
      <c r="S1725" s="142"/>
      <c r="T1725" s="143"/>
      <c r="U1725" s="26"/>
      <c r="V1725" s="26"/>
      <c r="W1725" s="26"/>
      <c r="X1725" s="26"/>
      <c r="Y1725" s="26"/>
      <c r="Z1725" s="26"/>
      <c r="AA1725" s="26"/>
      <c r="AB1725" s="26"/>
      <c r="AC1725" s="26"/>
      <c r="AD1725" s="26"/>
      <c r="AE1725" s="26"/>
      <c r="AR1725" s="144"/>
      <c r="AT1725" s="144"/>
      <c r="AU1725" s="144"/>
      <c r="AY1725" s="14"/>
      <c r="BE1725" s="145"/>
      <c r="BF1725" s="145"/>
      <c r="BG1725" s="145"/>
      <c r="BH1725" s="145"/>
      <c r="BI1725" s="145"/>
      <c r="BJ1725" s="14"/>
      <c r="BK1725" s="145"/>
      <c r="BL1725" s="14"/>
      <c r="BM1725" s="144"/>
    </row>
    <row r="1726" spans="1:65" s="2" customFormat="1" ht="24.25" hidden="1" customHeight="1">
      <c r="A1726" s="26"/>
      <c r="B1726" s="156"/>
      <c r="C1726" s="163"/>
      <c r="D1726" s="163"/>
      <c r="E1726" s="164"/>
      <c r="F1726" s="165"/>
      <c r="G1726" s="166"/>
      <c r="H1726" s="167"/>
      <c r="I1726" s="168"/>
      <c r="J1726" s="168"/>
      <c r="K1726" s="146"/>
      <c r="L1726" s="147"/>
      <c r="M1726" s="148"/>
      <c r="N1726" s="149"/>
      <c r="O1726" s="142"/>
      <c r="P1726" s="142"/>
      <c r="Q1726" s="142"/>
      <c r="R1726" s="142"/>
      <c r="S1726" s="142"/>
      <c r="T1726" s="143"/>
      <c r="U1726" s="26"/>
      <c r="V1726" s="26"/>
      <c r="W1726" s="26"/>
      <c r="X1726" s="26"/>
      <c r="Y1726" s="26"/>
      <c r="Z1726" s="26"/>
      <c r="AA1726" s="26"/>
      <c r="AB1726" s="26"/>
      <c r="AC1726" s="26"/>
      <c r="AD1726" s="26"/>
      <c r="AE1726" s="26"/>
      <c r="AR1726" s="144"/>
      <c r="AT1726" s="144"/>
      <c r="AU1726" s="144"/>
      <c r="AY1726" s="14"/>
      <c r="BE1726" s="145"/>
      <c r="BF1726" s="145"/>
      <c r="BG1726" s="145"/>
      <c r="BH1726" s="145"/>
      <c r="BI1726" s="145"/>
      <c r="BJ1726" s="14"/>
      <c r="BK1726" s="145"/>
      <c r="BL1726" s="14"/>
      <c r="BM1726" s="144"/>
    </row>
    <row r="1727" spans="1:65" s="2" customFormat="1" ht="24.25" hidden="1" customHeight="1">
      <c r="A1727" s="26"/>
      <c r="B1727" s="156"/>
      <c r="C1727" s="157"/>
      <c r="D1727" s="157"/>
      <c r="E1727" s="158"/>
      <c r="F1727" s="159"/>
      <c r="G1727" s="160"/>
      <c r="H1727" s="161"/>
      <c r="I1727" s="162"/>
      <c r="J1727" s="162"/>
      <c r="K1727" s="139"/>
      <c r="L1727" s="27"/>
      <c r="M1727" s="140"/>
      <c r="N1727" s="141"/>
      <c r="O1727" s="142"/>
      <c r="P1727" s="142"/>
      <c r="Q1727" s="142"/>
      <c r="R1727" s="142"/>
      <c r="S1727" s="142"/>
      <c r="T1727" s="143"/>
      <c r="U1727" s="26"/>
      <c r="V1727" s="26"/>
      <c r="W1727" s="26"/>
      <c r="X1727" s="26"/>
      <c r="Y1727" s="26"/>
      <c r="Z1727" s="26"/>
      <c r="AA1727" s="26"/>
      <c r="AB1727" s="26"/>
      <c r="AC1727" s="26"/>
      <c r="AD1727" s="26"/>
      <c r="AE1727" s="26"/>
      <c r="AR1727" s="144"/>
      <c r="AT1727" s="144"/>
      <c r="AU1727" s="144"/>
      <c r="AY1727" s="14"/>
      <c r="BE1727" s="145"/>
      <c r="BF1727" s="145"/>
      <c r="BG1727" s="145"/>
      <c r="BH1727" s="145"/>
      <c r="BI1727" s="145"/>
      <c r="BJ1727" s="14"/>
      <c r="BK1727" s="145"/>
      <c r="BL1727" s="14"/>
      <c r="BM1727" s="144"/>
    </row>
    <row r="1728" spans="1:65" s="2" customFormat="1" ht="24.25" hidden="1" customHeight="1">
      <c r="A1728" s="26"/>
      <c r="B1728" s="156"/>
      <c r="C1728" s="157"/>
      <c r="D1728" s="157"/>
      <c r="E1728" s="158"/>
      <c r="F1728" s="159"/>
      <c r="G1728" s="160"/>
      <c r="H1728" s="161"/>
      <c r="I1728" s="162"/>
      <c r="J1728" s="162"/>
      <c r="K1728" s="139"/>
      <c r="L1728" s="27"/>
      <c r="M1728" s="140"/>
      <c r="N1728" s="141"/>
      <c r="O1728" s="142"/>
      <c r="P1728" s="142"/>
      <c r="Q1728" s="142"/>
      <c r="R1728" s="142"/>
      <c r="S1728" s="142"/>
      <c r="T1728" s="143"/>
      <c r="U1728" s="26"/>
      <c r="V1728" s="26"/>
      <c r="W1728" s="26"/>
      <c r="X1728" s="26"/>
      <c r="Y1728" s="26"/>
      <c r="Z1728" s="26"/>
      <c r="AA1728" s="26"/>
      <c r="AB1728" s="26"/>
      <c r="AC1728" s="26"/>
      <c r="AD1728" s="26"/>
      <c r="AE1728" s="26"/>
      <c r="AR1728" s="144"/>
      <c r="AT1728" s="144"/>
      <c r="AU1728" s="144"/>
      <c r="AY1728" s="14"/>
      <c r="BE1728" s="145"/>
      <c r="BF1728" s="145"/>
      <c r="BG1728" s="145"/>
      <c r="BH1728" s="145"/>
      <c r="BI1728" s="145"/>
      <c r="BJ1728" s="14"/>
      <c r="BK1728" s="145"/>
      <c r="BL1728" s="14"/>
      <c r="BM1728" s="144"/>
    </row>
    <row r="1729" spans="1:65" s="2" customFormat="1" ht="24.25" hidden="1" customHeight="1">
      <c r="A1729" s="26"/>
      <c r="B1729" s="156"/>
      <c r="C1729" s="157"/>
      <c r="D1729" s="157"/>
      <c r="E1729" s="158"/>
      <c r="F1729" s="159"/>
      <c r="G1729" s="160"/>
      <c r="H1729" s="161"/>
      <c r="I1729" s="162"/>
      <c r="J1729" s="162"/>
      <c r="K1729" s="139"/>
      <c r="L1729" s="27"/>
      <c r="M1729" s="140"/>
      <c r="N1729" s="141"/>
      <c r="O1729" s="142"/>
      <c r="P1729" s="142"/>
      <c r="Q1729" s="142"/>
      <c r="R1729" s="142"/>
      <c r="S1729" s="142"/>
      <c r="T1729" s="143"/>
      <c r="U1729" s="26"/>
      <c r="V1729" s="26"/>
      <c r="W1729" s="26"/>
      <c r="X1729" s="26"/>
      <c r="Y1729" s="26"/>
      <c r="Z1729" s="26"/>
      <c r="AA1729" s="26"/>
      <c r="AB1729" s="26"/>
      <c r="AC1729" s="26"/>
      <c r="AD1729" s="26"/>
      <c r="AE1729" s="26"/>
      <c r="AR1729" s="144"/>
      <c r="AT1729" s="144"/>
      <c r="AU1729" s="144"/>
      <c r="AY1729" s="14"/>
      <c r="BE1729" s="145"/>
      <c r="BF1729" s="145"/>
      <c r="BG1729" s="145"/>
      <c r="BH1729" s="145"/>
      <c r="BI1729" s="145"/>
      <c r="BJ1729" s="14"/>
      <c r="BK1729" s="145"/>
      <c r="BL1729" s="14"/>
      <c r="BM1729" s="144"/>
    </row>
    <row r="1730" spans="1:65" s="2" customFormat="1" ht="24.25" hidden="1" customHeight="1">
      <c r="A1730" s="26"/>
      <c r="B1730" s="156"/>
      <c r="C1730" s="157"/>
      <c r="D1730" s="157"/>
      <c r="E1730" s="158"/>
      <c r="F1730" s="159"/>
      <c r="G1730" s="160"/>
      <c r="H1730" s="161"/>
      <c r="I1730" s="162"/>
      <c r="J1730" s="162"/>
      <c r="K1730" s="139"/>
      <c r="L1730" s="27"/>
      <c r="M1730" s="140"/>
      <c r="N1730" s="141"/>
      <c r="O1730" s="142"/>
      <c r="P1730" s="142"/>
      <c r="Q1730" s="142"/>
      <c r="R1730" s="142"/>
      <c r="S1730" s="142"/>
      <c r="T1730" s="143"/>
      <c r="U1730" s="26"/>
      <c r="V1730" s="26"/>
      <c r="W1730" s="26"/>
      <c r="X1730" s="26"/>
      <c r="Y1730" s="26"/>
      <c r="Z1730" s="26"/>
      <c r="AA1730" s="26"/>
      <c r="AB1730" s="26"/>
      <c r="AC1730" s="26"/>
      <c r="AD1730" s="26"/>
      <c r="AE1730" s="26"/>
      <c r="AR1730" s="144"/>
      <c r="AT1730" s="144"/>
      <c r="AU1730" s="144"/>
      <c r="AY1730" s="14"/>
      <c r="BE1730" s="145"/>
      <c r="BF1730" s="145"/>
      <c r="BG1730" s="145"/>
      <c r="BH1730" s="145"/>
      <c r="BI1730" s="145"/>
      <c r="BJ1730" s="14"/>
      <c r="BK1730" s="145"/>
      <c r="BL1730" s="14"/>
      <c r="BM1730" s="144"/>
    </row>
    <row r="1731" spans="1:65" s="2" customFormat="1" ht="24.25" hidden="1" customHeight="1">
      <c r="A1731" s="26"/>
      <c r="B1731" s="156"/>
      <c r="C1731" s="157"/>
      <c r="D1731" s="157"/>
      <c r="E1731" s="158"/>
      <c r="F1731" s="159"/>
      <c r="G1731" s="160"/>
      <c r="H1731" s="161"/>
      <c r="I1731" s="162"/>
      <c r="J1731" s="162"/>
      <c r="K1731" s="139"/>
      <c r="L1731" s="27"/>
      <c r="M1731" s="140"/>
      <c r="N1731" s="141"/>
      <c r="O1731" s="142"/>
      <c r="P1731" s="142"/>
      <c r="Q1731" s="142"/>
      <c r="R1731" s="142"/>
      <c r="S1731" s="142"/>
      <c r="T1731" s="143"/>
      <c r="U1731" s="26"/>
      <c r="V1731" s="26"/>
      <c r="W1731" s="26"/>
      <c r="X1731" s="26"/>
      <c r="Y1731" s="26"/>
      <c r="Z1731" s="26"/>
      <c r="AA1731" s="26"/>
      <c r="AB1731" s="26"/>
      <c r="AC1731" s="26"/>
      <c r="AD1731" s="26"/>
      <c r="AE1731" s="26"/>
      <c r="AR1731" s="144"/>
      <c r="AT1731" s="144"/>
      <c r="AU1731" s="144"/>
      <c r="AY1731" s="14"/>
      <c r="BE1731" s="145"/>
      <c r="BF1731" s="145"/>
      <c r="BG1731" s="145"/>
      <c r="BH1731" s="145"/>
      <c r="BI1731" s="145"/>
      <c r="BJ1731" s="14"/>
      <c r="BK1731" s="145"/>
      <c r="BL1731" s="14"/>
      <c r="BM1731" s="144"/>
    </row>
    <row r="1732" spans="1:65" s="2" customFormat="1" ht="24.25" hidden="1" customHeight="1">
      <c r="A1732" s="26"/>
      <c r="B1732" s="156"/>
      <c r="C1732" s="157"/>
      <c r="D1732" s="157"/>
      <c r="E1732" s="158"/>
      <c r="F1732" s="159"/>
      <c r="G1732" s="160"/>
      <c r="H1732" s="161"/>
      <c r="I1732" s="162"/>
      <c r="J1732" s="162"/>
      <c r="K1732" s="139"/>
      <c r="L1732" s="27"/>
      <c r="M1732" s="140"/>
      <c r="N1732" s="141"/>
      <c r="O1732" s="142"/>
      <c r="P1732" s="142"/>
      <c r="Q1732" s="142"/>
      <c r="R1732" s="142"/>
      <c r="S1732" s="142"/>
      <c r="T1732" s="143"/>
      <c r="U1732" s="26"/>
      <c r="V1732" s="26"/>
      <c r="W1732" s="26"/>
      <c r="X1732" s="26"/>
      <c r="Y1732" s="26"/>
      <c r="Z1732" s="26"/>
      <c r="AA1732" s="26"/>
      <c r="AB1732" s="26"/>
      <c r="AC1732" s="26"/>
      <c r="AD1732" s="26"/>
      <c r="AE1732" s="26"/>
      <c r="AR1732" s="144"/>
      <c r="AT1732" s="144"/>
      <c r="AU1732" s="144"/>
      <c r="AY1732" s="14"/>
      <c r="BE1732" s="145"/>
      <c r="BF1732" s="145"/>
      <c r="BG1732" s="145"/>
      <c r="BH1732" s="145"/>
      <c r="BI1732" s="145"/>
      <c r="BJ1732" s="14"/>
      <c r="BK1732" s="145"/>
      <c r="BL1732" s="14"/>
      <c r="BM1732" s="144"/>
    </row>
    <row r="1733" spans="1:65" s="2" customFormat="1" ht="24.25" hidden="1" customHeight="1">
      <c r="A1733" s="26"/>
      <c r="B1733" s="156"/>
      <c r="C1733" s="157"/>
      <c r="D1733" s="157"/>
      <c r="E1733" s="158"/>
      <c r="F1733" s="159"/>
      <c r="G1733" s="160"/>
      <c r="H1733" s="161"/>
      <c r="I1733" s="162"/>
      <c r="J1733" s="162"/>
      <c r="K1733" s="139"/>
      <c r="L1733" s="27"/>
      <c r="M1733" s="140"/>
      <c r="N1733" s="141"/>
      <c r="O1733" s="142"/>
      <c r="P1733" s="142"/>
      <c r="Q1733" s="142"/>
      <c r="R1733" s="142"/>
      <c r="S1733" s="142"/>
      <c r="T1733" s="143"/>
      <c r="U1733" s="26"/>
      <c r="V1733" s="26"/>
      <c r="W1733" s="26"/>
      <c r="X1733" s="26"/>
      <c r="Y1733" s="26"/>
      <c r="Z1733" s="26"/>
      <c r="AA1733" s="26"/>
      <c r="AB1733" s="26"/>
      <c r="AC1733" s="26"/>
      <c r="AD1733" s="26"/>
      <c r="AE1733" s="26"/>
      <c r="AR1733" s="144"/>
      <c r="AT1733" s="144"/>
      <c r="AU1733" s="144"/>
      <c r="AY1733" s="14"/>
      <c r="BE1733" s="145"/>
      <c r="BF1733" s="145"/>
      <c r="BG1733" s="145"/>
      <c r="BH1733" s="145"/>
      <c r="BI1733" s="145"/>
      <c r="BJ1733" s="14"/>
      <c r="BK1733" s="145"/>
      <c r="BL1733" s="14"/>
      <c r="BM1733" s="144"/>
    </row>
    <row r="1734" spans="1:65" s="12" customFormat="1" ht="23" hidden="1" customHeight="1">
      <c r="B1734" s="169"/>
      <c r="C1734" s="170"/>
      <c r="D1734" s="171"/>
      <c r="E1734" s="172"/>
      <c r="F1734" s="172"/>
      <c r="G1734" s="170"/>
      <c r="H1734" s="170"/>
      <c r="I1734" s="170"/>
      <c r="J1734" s="173"/>
      <c r="L1734" s="127"/>
      <c r="M1734" s="131"/>
      <c r="N1734" s="132"/>
      <c r="O1734" s="132"/>
      <c r="P1734" s="133"/>
      <c r="Q1734" s="132"/>
      <c r="R1734" s="133"/>
      <c r="S1734" s="132"/>
      <c r="T1734" s="134"/>
      <c r="AR1734" s="128"/>
      <c r="AT1734" s="135"/>
      <c r="AU1734" s="135"/>
      <c r="AY1734" s="128"/>
      <c r="BK1734" s="136"/>
    </row>
    <row r="1735" spans="1:65" s="2" customFormat="1" ht="33" hidden="1" customHeight="1">
      <c r="A1735" s="26"/>
      <c r="B1735" s="156"/>
      <c r="C1735" s="163"/>
      <c r="D1735" s="163"/>
      <c r="E1735" s="164"/>
      <c r="F1735" s="165"/>
      <c r="G1735" s="166"/>
      <c r="H1735" s="167"/>
      <c r="I1735" s="168"/>
      <c r="J1735" s="168"/>
      <c r="K1735" s="146"/>
      <c r="L1735" s="147"/>
      <c r="M1735" s="148"/>
      <c r="N1735" s="149"/>
      <c r="O1735" s="142"/>
      <c r="P1735" s="142"/>
      <c r="Q1735" s="142"/>
      <c r="R1735" s="142"/>
      <c r="S1735" s="142"/>
      <c r="T1735" s="143"/>
      <c r="U1735" s="26"/>
      <c r="V1735" s="26"/>
      <c r="W1735" s="26"/>
      <c r="X1735" s="26"/>
      <c r="Y1735" s="26"/>
      <c r="Z1735" s="26"/>
      <c r="AA1735" s="26"/>
      <c r="AB1735" s="26"/>
      <c r="AC1735" s="26"/>
      <c r="AD1735" s="26"/>
      <c r="AE1735" s="26"/>
      <c r="AR1735" s="144"/>
      <c r="AT1735" s="144"/>
      <c r="AU1735" s="144"/>
      <c r="AY1735" s="14"/>
      <c r="BE1735" s="145"/>
      <c r="BF1735" s="145"/>
      <c r="BG1735" s="145"/>
      <c r="BH1735" s="145"/>
      <c r="BI1735" s="145"/>
      <c r="BJ1735" s="14"/>
      <c r="BK1735" s="145"/>
      <c r="BL1735" s="14"/>
      <c r="BM1735" s="144"/>
    </row>
    <row r="1736" spans="1:65" s="2" customFormat="1" ht="33" hidden="1" customHeight="1">
      <c r="A1736" s="26"/>
      <c r="B1736" s="156"/>
      <c r="C1736" s="163"/>
      <c r="D1736" s="163"/>
      <c r="E1736" s="164"/>
      <c r="F1736" s="165"/>
      <c r="G1736" s="166"/>
      <c r="H1736" s="167"/>
      <c r="I1736" s="168"/>
      <c r="J1736" s="168"/>
      <c r="K1736" s="146"/>
      <c r="L1736" s="147"/>
      <c r="M1736" s="148"/>
      <c r="N1736" s="149"/>
      <c r="O1736" s="142"/>
      <c r="P1736" s="142"/>
      <c r="Q1736" s="142"/>
      <c r="R1736" s="142"/>
      <c r="S1736" s="142"/>
      <c r="T1736" s="143"/>
      <c r="U1736" s="26"/>
      <c r="V1736" s="26"/>
      <c r="W1736" s="26"/>
      <c r="X1736" s="26"/>
      <c r="Y1736" s="26"/>
      <c r="Z1736" s="26"/>
      <c r="AA1736" s="26"/>
      <c r="AB1736" s="26"/>
      <c r="AC1736" s="26"/>
      <c r="AD1736" s="26"/>
      <c r="AE1736" s="26"/>
      <c r="AR1736" s="144"/>
      <c r="AT1736" s="144"/>
      <c r="AU1736" s="144"/>
      <c r="AY1736" s="14"/>
      <c r="BE1736" s="145"/>
      <c r="BF1736" s="145"/>
      <c r="BG1736" s="145"/>
      <c r="BH1736" s="145"/>
      <c r="BI1736" s="145"/>
      <c r="BJ1736" s="14"/>
      <c r="BK1736" s="145"/>
      <c r="BL1736" s="14"/>
      <c r="BM1736" s="144"/>
    </row>
    <row r="1737" spans="1:65" s="2" customFormat="1" ht="33" hidden="1" customHeight="1">
      <c r="A1737" s="26"/>
      <c r="B1737" s="156"/>
      <c r="C1737" s="163"/>
      <c r="D1737" s="163"/>
      <c r="E1737" s="164"/>
      <c r="F1737" s="165"/>
      <c r="G1737" s="166"/>
      <c r="H1737" s="167"/>
      <c r="I1737" s="168"/>
      <c r="J1737" s="168"/>
      <c r="K1737" s="146"/>
      <c r="L1737" s="147"/>
      <c r="M1737" s="148"/>
      <c r="N1737" s="149"/>
      <c r="O1737" s="142"/>
      <c r="P1737" s="142"/>
      <c r="Q1737" s="142"/>
      <c r="R1737" s="142"/>
      <c r="S1737" s="142"/>
      <c r="T1737" s="143"/>
      <c r="U1737" s="26"/>
      <c r="V1737" s="26"/>
      <c r="W1737" s="26"/>
      <c r="X1737" s="26"/>
      <c r="Y1737" s="26"/>
      <c r="Z1737" s="26"/>
      <c r="AA1737" s="26"/>
      <c r="AB1737" s="26"/>
      <c r="AC1737" s="26"/>
      <c r="AD1737" s="26"/>
      <c r="AE1737" s="26"/>
      <c r="AR1737" s="144"/>
      <c r="AT1737" s="144"/>
      <c r="AU1737" s="144"/>
      <c r="AY1737" s="14"/>
      <c r="BE1737" s="145"/>
      <c r="BF1737" s="145"/>
      <c r="BG1737" s="145"/>
      <c r="BH1737" s="145"/>
      <c r="BI1737" s="145"/>
      <c r="BJ1737" s="14"/>
      <c r="BK1737" s="145"/>
      <c r="BL1737" s="14"/>
      <c r="BM1737" s="144"/>
    </row>
    <row r="1738" spans="1:65" s="2" customFormat="1" ht="33" hidden="1" customHeight="1">
      <c r="A1738" s="26"/>
      <c r="B1738" s="156"/>
      <c r="C1738" s="163"/>
      <c r="D1738" s="163"/>
      <c r="E1738" s="164"/>
      <c r="F1738" s="165"/>
      <c r="G1738" s="166"/>
      <c r="H1738" s="167"/>
      <c r="I1738" s="168"/>
      <c r="J1738" s="168"/>
      <c r="K1738" s="146"/>
      <c r="L1738" s="147"/>
      <c r="M1738" s="148"/>
      <c r="N1738" s="149"/>
      <c r="O1738" s="142"/>
      <c r="P1738" s="142"/>
      <c r="Q1738" s="142"/>
      <c r="R1738" s="142"/>
      <c r="S1738" s="142"/>
      <c r="T1738" s="143"/>
      <c r="U1738" s="26"/>
      <c r="V1738" s="26"/>
      <c r="W1738" s="26"/>
      <c r="X1738" s="26"/>
      <c r="Y1738" s="26"/>
      <c r="Z1738" s="26"/>
      <c r="AA1738" s="26"/>
      <c r="AB1738" s="26"/>
      <c r="AC1738" s="26"/>
      <c r="AD1738" s="26"/>
      <c r="AE1738" s="26"/>
      <c r="AR1738" s="144"/>
      <c r="AT1738" s="144"/>
      <c r="AU1738" s="144"/>
      <c r="AY1738" s="14"/>
      <c r="BE1738" s="145"/>
      <c r="BF1738" s="145"/>
      <c r="BG1738" s="145"/>
      <c r="BH1738" s="145"/>
      <c r="BI1738" s="145"/>
      <c r="BJ1738" s="14"/>
      <c r="BK1738" s="145"/>
      <c r="BL1738" s="14"/>
      <c r="BM1738" s="144"/>
    </row>
    <row r="1739" spans="1:65" s="2" customFormat="1" ht="16.5" hidden="1" customHeight="1">
      <c r="A1739" s="26"/>
      <c r="B1739" s="156"/>
      <c r="C1739" s="163"/>
      <c r="D1739" s="163"/>
      <c r="E1739" s="164"/>
      <c r="F1739" s="165"/>
      <c r="G1739" s="166"/>
      <c r="H1739" s="167"/>
      <c r="I1739" s="168"/>
      <c r="J1739" s="168"/>
      <c r="K1739" s="146"/>
      <c r="L1739" s="147"/>
      <c r="M1739" s="148"/>
      <c r="N1739" s="149"/>
      <c r="O1739" s="142"/>
      <c r="P1739" s="142"/>
      <c r="Q1739" s="142"/>
      <c r="R1739" s="142"/>
      <c r="S1739" s="142"/>
      <c r="T1739" s="143"/>
      <c r="U1739" s="26"/>
      <c r="V1739" s="26"/>
      <c r="W1739" s="26"/>
      <c r="X1739" s="26"/>
      <c r="Y1739" s="26"/>
      <c r="Z1739" s="26"/>
      <c r="AA1739" s="26"/>
      <c r="AB1739" s="26"/>
      <c r="AC1739" s="26"/>
      <c r="AD1739" s="26"/>
      <c r="AE1739" s="26"/>
      <c r="AR1739" s="144"/>
      <c r="AT1739" s="144"/>
      <c r="AU1739" s="144"/>
      <c r="AY1739" s="14"/>
      <c r="BE1739" s="145"/>
      <c r="BF1739" s="145"/>
      <c r="BG1739" s="145"/>
      <c r="BH1739" s="145"/>
      <c r="BI1739" s="145"/>
      <c r="BJ1739" s="14"/>
      <c r="BK1739" s="145"/>
      <c r="BL1739" s="14"/>
      <c r="BM1739" s="144"/>
    </row>
    <row r="1740" spans="1:65" s="2" customFormat="1" ht="24.25" hidden="1" customHeight="1">
      <c r="A1740" s="26"/>
      <c r="B1740" s="156"/>
      <c r="C1740" s="163"/>
      <c r="D1740" s="163"/>
      <c r="E1740" s="164"/>
      <c r="F1740" s="165"/>
      <c r="G1740" s="166"/>
      <c r="H1740" s="167"/>
      <c r="I1740" s="168"/>
      <c r="J1740" s="168"/>
      <c r="K1740" s="146"/>
      <c r="L1740" s="147"/>
      <c r="M1740" s="148"/>
      <c r="N1740" s="149"/>
      <c r="O1740" s="142"/>
      <c r="P1740" s="142"/>
      <c r="Q1740" s="142"/>
      <c r="R1740" s="142"/>
      <c r="S1740" s="142"/>
      <c r="T1740" s="143"/>
      <c r="U1740" s="26"/>
      <c r="V1740" s="26"/>
      <c r="W1740" s="26"/>
      <c r="X1740" s="26"/>
      <c r="Y1740" s="26"/>
      <c r="Z1740" s="26"/>
      <c r="AA1740" s="26"/>
      <c r="AB1740" s="26"/>
      <c r="AC1740" s="26"/>
      <c r="AD1740" s="26"/>
      <c r="AE1740" s="26"/>
      <c r="AR1740" s="144"/>
      <c r="AT1740" s="144"/>
      <c r="AU1740" s="144"/>
      <c r="AY1740" s="14"/>
      <c r="BE1740" s="145"/>
      <c r="BF1740" s="145"/>
      <c r="BG1740" s="145"/>
      <c r="BH1740" s="145"/>
      <c r="BI1740" s="145"/>
      <c r="BJ1740" s="14"/>
      <c r="BK1740" s="145"/>
      <c r="BL1740" s="14"/>
      <c r="BM1740" s="144"/>
    </row>
    <row r="1741" spans="1:65" s="2" customFormat="1" ht="24.25" hidden="1" customHeight="1">
      <c r="A1741" s="26"/>
      <c r="B1741" s="156"/>
      <c r="C1741" s="163"/>
      <c r="D1741" s="163"/>
      <c r="E1741" s="164"/>
      <c r="F1741" s="165"/>
      <c r="G1741" s="166"/>
      <c r="H1741" s="167"/>
      <c r="I1741" s="168"/>
      <c r="J1741" s="168"/>
      <c r="K1741" s="146"/>
      <c r="L1741" s="147"/>
      <c r="M1741" s="148"/>
      <c r="N1741" s="149"/>
      <c r="O1741" s="142"/>
      <c r="P1741" s="142"/>
      <c r="Q1741" s="142"/>
      <c r="R1741" s="142"/>
      <c r="S1741" s="142"/>
      <c r="T1741" s="143"/>
      <c r="U1741" s="26"/>
      <c r="V1741" s="26"/>
      <c r="W1741" s="26"/>
      <c r="X1741" s="26"/>
      <c r="Y1741" s="26"/>
      <c r="Z1741" s="26"/>
      <c r="AA1741" s="26"/>
      <c r="AB1741" s="26"/>
      <c r="AC1741" s="26"/>
      <c r="AD1741" s="26"/>
      <c r="AE1741" s="26"/>
      <c r="AR1741" s="144"/>
      <c r="AT1741" s="144"/>
      <c r="AU1741" s="144"/>
      <c r="AY1741" s="14"/>
      <c r="BE1741" s="145"/>
      <c r="BF1741" s="145"/>
      <c r="BG1741" s="145"/>
      <c r="BH1741" s="145"/>
      <c r="BI1741" s="145"/>
      <c r="BJ1741" s="14"/>
      <c r="BK1741" s="145"/>
      <c r="BL1741" s="14"/>
      <c r="BM1741" s="144"/>
    </row>
    <row r="1742" spans="1:65" s="2" customFormat="1" ht="24.25" hidden="1" customHeight="1">
      <c r="A1742" s="26"/>
      <c r="B1742" s="156"/>
      <c r="C1742" s="163"/>
      <c r="D1742" s="163"/>
      <c r="E1742" s="164"/>
      <c r="F1742" s="165"/>
      <c r="G1742" s="166"/>
      <c r="H1742" s="167"/>
      <c r="I1742" s="168"/>
      <c r="J1742" s="168"/>
      <c r="K1742" s="146"/>
      <c r="L1742" s="147"/>
      <c r="M1742" s="148"/>
      <c r="N1742" s="149"/>
      <c r="O1742" s="142"/>
      <c r="P1742" s="142"/>
      <c r="Q1742" s="142"/>
      <c r="R1742" s="142"/>
      <c r="S1742" s="142"/>
      <c r="T1742" s="143"/>
      <c r="U1742" s="26"/>
      <c r="V1742" s="26"/>
      <c r="W1742" s="26"/>
      <c r="X1742" s="26"/>
      <c r="Y1742" s="26"/>
      <c r="Z1742" s="26"/>
      <c r="AA1742" s="26"/>
      <c r="AB1742" s="26"/>
      <c r="AC1742" s="26"/>
      <c r="AD1742" s="26"/>
      <c r="AE1742" s="26"/>
      <c r="AR1742" s="144"/>
      <c r="AT1742" s="144"/>
      <c r="AU1742" s="144"/>
      <c r="AY1742" s="14"/>
      <c r="BE1742" s="145"/>
      <c r="BF1742" s="145"/>
      <c r="BG1742" s="145"/>
      <c r="BH1742" s="145"/>
      <c r="BI1742" s="145"/>
      <c r="BJ1742" s="14"/>
      <c r="BK1742" s="145"/>
      <c r="BL1742" s="14"/>
      <c r="BM1742" s="144"/>
    </row>
    <row r="1743" spans="1:65" s="2" customFormat="1" ht="24.25" hidden="1" customHeight="1">
      <c r="A1743" s="26"/>
      <c r="B1743" s="156"/>
      <c r="C1743" s="163"/>
      <c r="D1743" s="163"/>
      <c r="E1743" s="164"/>
      <c r="F1743" s="165"/>
      <c r="G1743" s="166"/>
      <c r="H1743" s="167"/>
      <c r="I1743" s="168"/>
      <c r="J1743" s="168"/>
      <c r="K1743" s="146"/>
      <c r="L1743" s="147"/>
      <c r="M1743" s="148"/>
      <c r="N1743" s="149"/>
      <c r="O1743" s="142"/>
      <c r="P1743" s="142"/>
      <c r="Q1743" s="142"/>
      <c r="R1743" s="142"/>
      <c r="S1743" s="142"/>
      <c r="T1743" s="143"/>
      <c r="U1743" s="26"/>
      <c r="V1743" s="26"/>
      <c r="W1743" s="26"/>
      <c r="X1743" s="26"/>
      <c r="Y1743" s="26"/>
      <c r="Z1743" s="26"/>
      <c r="AA1743" s="26"/>
      <c r="AB1743" s="26"/>
      <c r="AC1743" s="26"/>
      <c r="AD1743" s="26"/>
      <c r="AE1743" s="26"/>
      <c r="AR1743" s="144"/>
      <c r="AT1743" s="144"/>
      <c r="AU1743" s="144"/>
      <c r="AY1743" s="14"/>
      <c r="BE1743" s="145"/>
      <c r="BF1743" s="145"/>
      <c r="BG1743" s="145"/>
      <c r="BH1743" s="145"/>
      <c r="BI1743" s="145"/>
      <c r="BJ1743" s="14"/>
      <c r="BK1743" s="145"/>
      <c r="BL1743" s="14"/>
      <c r="BM1743" s="144"/>
    </row>
    <row r="1744" spans="1:65" s="2" customFormat="1" ht="24.25" hidden="1" customHeight="1">
      <c r="A1744" s="26"/>
      <c r="B1744" s="156"/>
      <c r="C1744" s="163"/>
      <c r="D1744" s="163"/>
      <c r="E1744" s="164"/>
      <c r="F1744" s="165"/>
      <c r="G1744" s="166"/>
      <c r="H1744" s="167"/>
      <c r="I1744" s="168"/>
      <c r="J1744" s="168"/>
      <c r="K1744" s="146"/>
      <c r="L1744" s="147"/>
      <c r="M1744" s="148"/>
      <c r="N1744" s="149"/>
      <c r="O1744" s="142"/>
      <c r="P1744" s="142"/>
      <c r="Q1744" s="142"/>
      <c r="R1744" s="142"/>
      <c r="S1744" s="142"/>
      <c r="T1744" s="143"/>
      <c r="U1744" s="26"/>
      <c r="V1744" s="26"/>
      <c r="W1744" s="26"/>
      <c r="X1744" s="26"/>
      <c r="Y1744" s="26"/>
      <c r="Z1744" s="26"/>
      <c r="AA1744" s="26"/>
      <c r="AB1744" s="26"/>
      <c r="AC1744" s="26"/>
      <c r="AD1744" s="26"/>
      <c r="AE1744" s="26"/>
      <c r="AR1744" s="144"/>
      <c r="AT1744" s="144"/>
      <c r="AU1744" s="144"/>
      <c r="AY1744" s="14"/>
      <c r="BE1744" s="145"/>
      <c r="BF1744" s="145"/>
      <c r="BG1744" s="145"/>
      <c r="BH1744" s="145"/>
      <c r="BI1744" s="145"/>
      <c r="BJ1744" s="14"/>
      <c r="BK1744" s="145"/>
      <c r="BL1744" s="14"/>
      <c r="BM1744" s="144"/>
    </row>
    <row r="1745" spans="1:65" s="12" customFormat="1" ht="23" hidden="1" customHeight="1">
      <c r="B1745" s="169"/>
      <c r="C1745" s="170"/>
      <c r="D1745" s="171"/>
      <c r="E1745" s="172"/>
      <c r="F1745" s="172"/>
      <c r="G1745" s="170"/>
      <c r="H1745" s="170"/>
      <c r="I1745" s="170"/>
      <c r="J1745" s="173"/>
      <c r="L1745" s="127"/>
      <c r="M1745" s="131"/>
      <c r="N1745" s="132"/>
      <c r="O1745" s="132"/>
      <c r="P1745" s="133"/>
      <c r="Q1745" s="132"/>
      <c r="R1745" s="133"/>
      <c r="S1745" s="132"/>
      <c r="T1745" s="134"/>
      <c r="AR1745" s="128"/>
      <c r="AT1745" s="135"/>
      <c r="AU1745" s="135"/>
      <c r="AY1745" s="128"/>
      <c r="BK1745" s="136"/>
    </row>
    <row r="1746" spans="1:65" s="2" customFormat="1" ht="24.25" hidden="1" customHeight="1">
      <c r="A1746" s="26"/>
      <c r="B1746" s="156"/>
      <c r="C1746" s="157"/>
      <c r="D1746" s="157"/>
      <c r="E1746" s="158"/>
      <c r="F1746" s="159"/>
      <c r="G1746" s="160"/>
      <c r="H1746" s="161"/>
      <c r="I1746" s="162"/>
      <c r="J1746" s="162"/>
      <c r="K1746" s="139"/>
      <c r="L1746" s="27"/>
      <c r="M1746" s="140"/>
      <c r="N1746" s="141"/>
      <c r="O1746" s="142"/>
      <c r="P1746" s="142"/>
      <c r="Q1746" s="142"/>
      <c r="R1746" s="142"/>
      <c r="S1746" s="142"/>
      <c r="T1746" s="143"/>
      <c r="U1746" s="26"/>
      <c r="V1746" s="26"/>
      <c r="W1746" s="26"/>
      <c r="X1746" s="26"/>
      <c r="Y1746" s="26"/>
      <c r="Z1746" s="26"/>
      <c r="AA1746" s="26"/>
      <c r="AB1746" s="26"/>
      <c r="AC1746" s="26"/>
      <c r="AD1746" s="26"/>
      <c r="AE1746" s="26"/>
      <c r="AR1746" s="144"/>
      <c r="AT1746" s="144"/>
      <c r="AU1746" s="144"/>
      <c r="AY1746" s="14"/>
      <c r="BE1746" s="145"/>
      <c r="BF1746" s="145"/>
      <c r="BG1746" s="145"/>
      <c r="BH1746" s="145"/>
      <c r="BI1746" s="145"/>
      <c r="BJ1746" s="14"/>
      <c r="BK1746" s="145"/>
      <c r="BL1746" s="14"/>
      <c r="BM1746" s="144"/>
    </row>
    <row r="1747" spans="1:65" s="2" customFormat="1" ht="33" hidden="1" customHeight="1">
      <c r="A1747" s="26"/>
      <c r="B1747" s="156"/>
      <c r="C1747" s="157"/>
      <c r="D1747" s="157"/>
      <c r="E1747" s="158"/>
      <c r="F1747" s="159"/>
      <c r="G1747" s="160"/>
      <c r="H1747" s="161"/>
      <c r="I1747" s="162"/>
      <c r="J1747" s="162"/>
      <c r="K1747" s="139"/>
      <c r="L1747" s="27"/>
      <c r="M1747" s="140"/>
      <c r="N1747" s="141"/>
      <c r="O1747" s="142"/>
      <c r="P1747" s="142"/>
      <c r="Q1747" s="142"/>
      <c r="R1747" s="142"/>
      <c r="S1747" s="142"/>
      <c r="T1747" s="143"/>
      <c r="U1747" s="26"/>
      <c r="V1747" s="26"/>
      <c r="W1747" s="26"/>
      <c r="X1747" s="26"/>
      <c r="Y1747" s="26"/>
      <c r="Z1747" s="26"/>
      <c r="AA1747" s="26"/>
      <c r="AB1747" s="26"/>
      <c r="AC1747" s="26"/>
      <c r="AD1747" s="26"/>
      <c r="AE1747" s="26"/>
      <c r="AR1747" s="144"/>
      <c r="AT1747" s="144"/>
      <c r="AU1747" s="144"/>
      <c r="AY1747" s="14"/>
      <c r="BE1747" s="145"/>
      <c r="BF1747" s="145"/>
      <c r="BG1747" s="145"/>
      <c r="BH1747" s="145"/>
      <c r="BI1747" s="145"/>
      <c r="BJ1747" s="14"/>
      <c r="BK1747" s="145"/>
      <c r="BL1747" s="14"/>
      <c r="BM1747" s="144"/>
    </row>
    <row r="1748" spans="1:65" s="2" customFormat="1" ht="16.5" hidden="1" customHeight="1">
      <c r="A1748" s="26"/>
      <c r="B1748" s="156"/>
      <c r="C1748" s="163"/>
      <c r="D1748" s="163"/>
      <c r="E1748" s="164"/>
      <c r="F1748" s="165"/>
      <c r="G1748" s="166"/>
      <c r="H1748" s="167"/>
      <c r="I1748" s="168"/>
      <c r="J1748" s="168"/>
      <c r="K1748" s="146"/>
      <c r="L1748" s="147"/>
      <c r="M1748" s="148"/>
      <c r="N1748" s="149"/>
      <c r="O1748" s="142"/>
      <c r="P1748" s="142"/>
      <c r="Q1748" s="142"/>
      <c r="R1748" s="142"/>
      <c r="S1748" s="142"/>
      <c r="T1748" s="143"/>
      <c r="U1748" s="26"/>
      <c r="V1748" s="26"/>
      <c r="W1748" s="26"/>
      <c r="X1748" s="26"/>
      <c r="Y1748" s="26"/>
      <c r="Z1748" s="26"/>
      <c r="AA1748" s="26"/>
      <c r="AB1748" s="26"/>
      <c r="AC1748" s="26"/>
      <c r="AD1748" s="26"/>
      <c r="AE1748" s="26"/>
      <c r="AR1748" s="144"/>
      <c r="AT1748" s="144"/>
      <c r="AU1748" s="144"/>
      <c r="AY1748" s="14"/>
      <c r="BE1748" s="145"/>
      <c r="BF1748" s="145"/>
      <c r="BG1748" s="145"/>
      <c r="BH1748" s="145"/>
      <c r="BI1748" s="145"/>
      <c r="BJ1748" s="14"/>
      <c r="BK1748" s="145"/>
      <c r="BL1748" s="14"/>
      <c r="BM1748" s="144"/>
    </row>
    <row r="1749" spans="1:65" s="2" customFormat="1" ht="24.25" hidden="1" customHeight="1">
      <c r="A1749" s="26"/>
      <c r="B1749" s="156"/>
      <c r="C1749" s="163"/>
      <c r="D1749" s="163"/>
      <c r="E1749" s="164"/>
      <c r="F1749" s="165"/>
      <c r="G1749" s="166"/>
      <c r="H1749" s="167"/>
      <c r="I1749" s="168"/>
      <c r="J1749" s="168"/>
      <c r="K1749" s="146"/>
      <c r="L1749" s="147"/>
      <c r="M1749" s="148"/>
      <c r="N1749" s="149"/>
      <c r="O1749" s="142"/>
      <c r="P1749" s="142"/>
      <c r="Q1749" s="142"/>
      <c r="R1749" s="142"/>
      <c r="S1749" s="142"/>
      <c r="T1749" s="143"/>
      <c r="U1749" s="26"/>
      <c r="V1749" s="26"/>
      <c r="W1749" s="26"/>
      <c r="X1749" s="26"/>
      <c r="Y1749" s="26"/>
      <c r="Z1749" s="26"/>
      <c r="AA1749" s="26"/>
      <c r="AB1749" s="26"/>
      <c r="AC1749" s="26"/>
      <c r="AD1749" s="26"/>
      <c r="AE1749" s="26"/>
      <c r="AR1749" s="144"/>
      <c r="AT1749" s="144"/>
      <c r="AU1749" s="144"/>
      <c r="AY1749" s="14"/>
      <c r="BE1749" s="145"/>
      <c r="BF1749" s="145"/>
      <c r="BG1749" s="145"/>
      <c r="BH1749" s="145"/>
      <c r="BI1749" s="145"/>
      <c r="BJ1749" s="14"/>
      <c r="BK1749" s="145"/>
      <c r="BL1749" s="14"/>
      <c r="BM1749" s="144"/>
    </row>
    <row r="1750" spans="1:65" s="2" customFormat="1" ht="24.25" hidden="1" customHeight="1">
      <c r="A1750" s="26"/>
      <c r="B1750" s="156"/>
      <c r="C1750" s="163"/>
      <c r="D1750" s="163"/>
      <c r="E1750" s="164"/>
      <c r="F1750" s="165"/>
      <c r="G1750" s="166"/>
      <c r="H1750" s="167"/>
      <c r="I1750" s="168"/>
      <c r="J1750" s="168"/>
      <c r="K1750" s="146"/>
      <c r="L1750" s="147"/>
      <c r="M1750" s="148"/>
      <c r="N1750" s="149"/>
      <c r="O1750" s="142"/>
      <c r="P1750" s="142"/>
      <c r="Q1750" s="142"/>
      <c r="R1750" s="142"/>
      <c r="S1750" s="142"/>
      <c r="T1750" s="143"/>
      <c r="U1750" s="26"/>
      <c r="V1750" s="26"/>
      <c r="W1750" s="26"/>
      <c r="X1750" s="26"/>
      <c r="Y1750" s="26"/>
      <c r="Z1750" s="26"/>
      <c r="AA1750" s="26"/>
      <c r="AB1750" s="26"/>
      <c r="AC1750" s="26"/>
      <c r="AD1750" s="26"/>
      <c r="AE1750" s="26"/>
      <c r="AR1750" s="144"/>
      <c r="AT1750" s="144"/>
      <c r="AU1750" s="144"/>
      <c r="AY1750" s="14"/>
      <c r="BE1750" s="145"/>
      <c r="BF1750" s="145"/>
      <c r="BG1750" s="145"/>
      <c r="BH1750" s="145"/>
      <c r="BI1750" s="145"/>
      <c r="BJ1750" s="14"/>
      <c r="BK1750" s="145"/>
      <c r="BL1750" s="14"/>
      <c r="BM1750" s="144"/>
    </row>
    <row r="1751" spans="1:65" s="2" customFormat="1" ht="16.5" hidden="1" customHeight="1">
      <c r="A1751" s="26"/>
      <c r="B1751" s="156"/>
      <c r="C1751" s="163"/>
      <c r="D1751" s="163"/>
      <c r="E1751" s="164"/>
      <c r="F1751" s="165"/>
      <c r="G1751" s="166"/>
      <c r="H1751" s="167"/>
      <c r="I1751" s="168"/>
      <c r="J1751" s="168"/>
      <c r="K1751" s="146"/>
      <c r="L1751" s="147"/>
      <c r="M1751" s="148"/>
      <c r="N1751" s="149"/>
      <c r="O1751" s="142"/>
      <c r="P1751" s="142"/>
      <c r="Q1751" s="142"/>
      <c r="R1751" s="142"/>
      <c r="S1751" s="142"/>
      <c r="T1751" s="143"/>
      <c r="U1751" s="26"/>
      <c r="V1751" s="26"/>
      <c r="W1751" s="26"/>
      <c r="X1751" s="26"/>
      <c r="Y1751" s="26"/>
      <c r="Z1751" s="26"/>
      <c r="AA1751" s="26"/>
      <c r="AB1751" s="26"/>
      <c r="AC1751" s="26"/>
      <c r="AD1751" s="26"/>
      <c r="AE1751" s="26"/>
      <c r="AR1751" s="144"/>
      <c r="AT1751" s="144"/>
      <c r="AU1751" s="144"/>
      <c r="AY1751" s="14"/>
      <c r="BE1751" s="145"/>
      <c r="BF1751" s="145"/>
      <c r="BG1751" s="145"/>
      <c r="BH1751" s="145"/>
      <c r="BI1751" s="145"/>
      <c r="BJ1751" s="14"/>
      <c r="BK1751" s="145"/>
      <c r="BL1751" s="14"/>
      <c r="BM1751" s="144"/>
    </row>
    <row r="1752" spans="1:65" s="2" customFormat="1" ht="16.5" hidden="1" customHeight="1">
      <c r="A1752" s="26"/>
      <c r="B1752" s="156"/>
      <c r="C1752" s="163"/>
      <c r="D1752" s="163"/>
      <c r="E1752" s="164"/>
      <c r="F1752" s="165"/>
      <c r="G1752" s="166"/>
      <c r="H1752" s="167"/>
      <c r="I1752" s="168"/>
      <c r="J1752" s="168"/>
      <c r="K1752" s="146"/>
      <c r="L1752" s="147"/>
      <c r="M1752" s="148"/>
      <c r="N1752" s="149"/>
      <c r="O1752" s="142"/>
      <c r="P1752" s="142"/>
      <c r="Q1752" s="142"/>
      <c r="R1752" s="142"/>
      <c r="S1752" s="142"/>
      <c r="T1752" s="143"/>
      <c r="U1752" s="26"/>
      <c r="V1752" s="26"/>
      <c r="W1752" s="26"/>
      <c r="X1752" s="26"/>
      <c r="Y1752" s="26"/>
      <c r="Z1752" s="26"/>
      <c r="AA1752" s="26"/>
      <c r="AB1752" s="26"/>
      <c r="AC1752" s="26"/>
      <c r="AD1752" s="26"/>
      <c r="AE1752" s="26"/>
      <c r="AR1752" s="144"/>
      <c r="AT1752" s="144"/>
      <c r="AU1752" s="144"/>
      <c r="AY1752" s="14"/>
      <c r="BE1752" s="145"/>
      <c r="BF1752" s="145"/>
      <c r="BG1752" s="145"/>
      <c r="BH1752" s="145"/>
      <c r="BI1752" s="145"/>
      <c r="BJ1752" s="14"/>
      <c r="BK1752" s="145"/>
      <c r="BL1752" s="14"/>
      <c r="BM1752" s="144"/>
    </row>
    <row r="1753" spans="1:65" s="2" customFormat="1" ht="16.5" hidden="1" customHeight="1">
      <c r="A1753" s="26"/>
      <c r="B1753" s="156"/>
      <c r="C1753" s="163"/>
      <c r="D1753" s="163"/>
      <c r="E1753" s="164"/>
      <c r="F1753" s="165"/>
      <c r="G1753" s="166"/>
      <c r="H1753" s="167"/>
      <c r="I1753" s="168"/>
      <c r="J1753" s="168"/>
      <c r="K1753" s="146"/>
      <c r="L1753" s="147"/>
      <c r="M1753" s="148"/>
      <c r="N1753" s="149"/>
      <c r="O1753" s="142"/>
      <c r="P1753" s="142"/>
      <c r="Q1753" s="142"/>
      <c r="R1753" s="142"/>
      <c r="S1753" s="142"/>
      <c r="T1753" s="143"/>
      <c r="U1753" s="26"/>
      <c r="V1753" s="26"/>
      <c r="W1753" s="26"/>
      <c r="X1753" s="26"/>
      <c r="Y1753" s="26"/>
      <c r="Z1753" s="26"/>
      <c r="AA1753" s="26"/>
      <c r="AB1753" s="26"/>
      <c r="AC1753" s="26"/>
      <c r="AD1753" s="26"/>
      <c r="AE1753" s="26"/>
      <c r="AR1753" s="144"/>
      <c r="AT1753" s="144"/>
      <c r="AU1753" s="144"/>
      <c r="AY1753" s="14"/>
      <c r="BE1753" s="145"/>
      <c r="BF1753" s="145"/>
      <c r="BG1753" s="145"/>
      <c r="BH1753" s="145"/>
      <c r="BI1753" s="145"/>
      <c r="BJ1753" s="14"/>
      <c r="BK1753" s="145"/>
      <c r="BL1753" s="14"/>
      <c r="BM1753" s="144"/>
    </row>
    <row r="1754" spans="1:65" s="2" customFormat="1" ht="21.75" hidden="1" customHeight="1">
      <c r="A1754" s="26"/>
      <c r="B1754" s="156"/>
      <c r="C1754" s="163"/>
      <c r="D1754" s="163"/>
      <c r="E1754" s="164"/>
      <c r="F1754" s="165"/>
      <c r="G1754" s="166"/>
      <c r="H1754" s="167"/>
      <c r="I1754" s="168"/>
      <c r="J1754" s="168"/>
      <c r="K1754" s="146"/>
      <c r="L1754" s="147"/>
      <c r="M1754" s="148"/>
      <c r="N1754" s="149"/>
      <c r="O1754" s="142"/>
      <c r="P1754" s="142"/>
      <c r="Q1754" s="142"/>
      <c r="R1754" s="142"/>
      <c r="S1754" s="142"/>
      <c r="T1754" s="143"/>
      <c r="U1754" s="26"/>
      <c r="V1754" s="26"/>
      <c r="W1754" s="26"/>
      <c r="X1754" s="26"/>
      <c r="Y1754" s="26"/>
      <c r="Z1754" s="26"/>
      <c r="AA1754" s="26"/>
      <c r="AB1754" s="26"/>
      <c r="AC1754" s="26"/>
      <c r="AD1754" s="26"/>
      <c r="AE1754" s="26"/>
      <c r="AR1754" s="144"/>
      <c r="AT1754" s="144"/>
      <c r="AU1754" s="144"/>
      <c r="AY1754" s="14"/>
      <c r="BE1754" s="145"/>
      <c r="BF1754" s="145"/>
      <c r="BG1754" s="145"/>
      <c r="BH1754" s="145"/>
      <c r="BI1754" s="145"/>
      <c r="BJ1754" s="14"/>
      <c r="BK1754" s="145"/>
      <c r="BL1754" s="14"/>
      <c r="BM1754" s="144"/>
    </row>
    <row r="1755" spans="1:65" s="2" customFormat="1" ht="21.75" hidden="1" customHeight="1">
      <c r="A1755" s="26"/>
      <c r="B1755" s="156"/>
      <c r="C1755" s="163"/>
      <c r="D1755" s="163"/>
      <c r="E1755" s="164"/>
      <c r="F1755" s="165"/>
      <c r="G1755" s="166"/>
      <c r="H1755" s="167"/>
      <c r="I1755" s="168"/>
      <c r="J1755" s="168"/>
      <c r="K1755" s="146"/>
      <c r="L1755" s="147"/>
      <c r="M1755" s="148"/>
      <c r="N1755" s="149"/>
      <c r="O1755" s="142"/>
      <c r="P1755" s="142"/>
      <c r="Q1755" s="142"/>
      <c r="R1755" s="142"/>
      <c r="S1755" s="142"/>
      <c r="T1755" s="143"/>
      <c r="U1755" s="26"/>
      <c r="V1755" s="26"/>
      <c r="W1755" s="26"/>
      <c r="X1755" s="26"/>
      <c r="Y1755" s="26"/>
      <c r="Z1755" s="26"/>
      <c r="AA1755" s="26"/>
      <c r="AB1755" s="26"/>
      <c r="AC1755" s="26"/>
      <c r="AD1755" s="26"/>
      <c r="AE1755" s="26"/>
      <c r="AR1755" s="144"/>
      <c r="AT1755" s="144"/>
      <c r="AU1755" s="144"/>
      <c r="AY1755" s="14"/>
      <c r="BE1755" s="145"/>
      <c r="BF1755" s="145"/>
      <c r="BG1755" s="145"/>
      <c r="BH1755" s="145"/>
      <c r="BI1755" s="145"/>
      <c r="BJ1755" s="14"/>
      <c r="BK1755" s="145"/>
      <c r="BL1755" s="14"/>
      <c r="BM1755" s="144"/>
    </row>
    <row r="1756" spans="1:65" s="2" customFormat="1" ht="24.25" hidden="1" customHeight="1">
      <c r="A1756" s="26"/>
      <c r="B1756" s="156"/>
      <c r="C1756" s="157"/>
      <c r="D1756" s="157"/>
      <c r="E1756" s="158"/>
      <c r="F1756" s="159"/>
      <c r="G1756" s="160"/>
      <c r="H1756" s="161"/>
      <c r="I1756" s="162"/>
      <c r="J1756" s="162"/>
      <c r="K1756" s="139"/>
      <c r="L1756" s="27"/>
      <c r="M1756" s="140"/>
      <c r="N1756" s="141"/>
      <c r="O1756" s="142"/>
      <c r="P1756" s="142"/>
      <c r="Q1756" s="142"/>
      <c r="R1756" s="142"/>
      <c r="S1756" s="142"/>
      <c r="T1756" s="143"/>
      <c r="U1756" s="26"/>
      <c r="V1756" s="26"/>
      <c r="W1756" s="26"/>
      <c r="X1756" s="26"/>
      <c r="Y1756" s="26"/>
      <c r="Z1756" s="26"/>
      <c r="AA1756" s="26"/>
      <c r="AB1756" s="26"/>
      <c r="AC1756" s="26"/>
      <c r="AD1756" s="26"/>
      <c r="AE1756" s="26"/>
      <c r="AR1756" s="144"/>
      <c r="AT1756" s="144"/>
      <c r="AU1756" s="144"/>
      <c r="AY1756" s="14"/>
      <c r="BE1756" s="145"/>
      <c r="BF1756" s="145"/>
      <c r="BG1756" s="145"/>
      <c r="BH1756" s="145"/>
      <c r="BI1756" s="145"/>
      <c r="BJ1756" s="14"/>
      <c r="BK1756" s="145"/>
      <c r="BL1756" s="14"/>
      <c r="BM1756" s="144"/>
    </row>
    <row r="1757" spans="1:65" s="2" customFormat="1" ht="24.25" hidden="1" customHeight="1">
      <c r="A1757" s="26"/>
      <c r="B1757" s="156"/>
      <c r="C1757" s="163"/>
      <c r="D1757" s="163"/>
      <c r="E1757" s="164"/>
      <c r="F1757" s="165"/>
      <c r="G1757" s="166"/>
      <c r="H1757" s="167"/>
      <c r="I1757" s="168"/>
      <c r="J1757" s="168"/>
      <c r="K1757" s="146"/>
      <c r="L1757" s="147"/>
      <c r="M1757" s="148"/>
      <c r="N1757" s="149"/>
      <c r="O1757" s="142"/>
      <c r="P1757" s="142"/>
      <c r="Q1757" s="142"/>
      <c r="R1757" s="142"/>
      <c r="S1757" s="142"/>
      <c r="T1757" s="143"/>
      <c r="U1757" s="26"/>
      <c r="V1757" s="26"/>
      <c r="W1757" s="26"/>
      <c r="X1757" s="26"/>
      <c r="Y1757" s="26"/>
      <c r="Z1757" s="26"/>
      <c r="AA1757" s="26"/>
      <c r="AB1757" s="26"/>
      <c r="AC1757" s="26"/>
      <c r="AD1757" s="26"/>
      <c r="AE1757" s="26"/>
      <c r="AR1757" s="144"/>
      <c r="AT1757" s="144"/>
      <c r="AU1757" s="144"/>
      <c r="AY1757" s="14"/>
      <c r="BE1757" s="145"/>
      <c r="BF1757" s="145"/>
      <c r="BG1757" s="145"/>
      <c r="BH1757" s="145"/>
      <c r="BI1757" s="145"/>
      <c r="BJ1757" s="14"/>
      <c r="BK1757" s="145"/>
      <c r="BL1757" s="14"/>
      <c r="BM1757" s="144"/>
    </row>
    <row r="1758" spans="1:65" s="2" customFormat="1" ht="33" hidden="1" customHeight="1">
      <c r="A1758" s="26"/>
      <c r="B1758" s="156"/>
      <c r="C1758" s="157"/>
      <c r="D1758" s="157"/>
      <c r="E1758" s="158"/>
      <c r="F1758" s="159"/>
      <c r="G1758" s="160"/>
      <c r="H1758" s="161"/>
      <c r="I1758" s="162"/>
      <c r="J1758" s="162"/>
      <c r="K1758" s="139"/>
      <c r="L1758" s="27"/>
      <c r="M1758" s="140"/>
      <c r="N1758" s="141"/>
      <c r="O1758" s="142"/>
      <c r="P1758" s="142"/>
      <c r="Q1758" s="142"/>
      <c r="R1758" s="142"/>
      <c r="S1758" s="142"/>
      <c r="T1758" s="143"/>
      <c r="U1758" s="26"/>
      <c r="V1758" s="26"/>
      <c r="W1758" s="26"/>
      <c r="X1758" s="26"/>
      <c r="Y1758" s="26"/>
      <c r="Z1758" s="26"/>
      <c r="AA1758" s="26"/>
      <c r="AB1758" s="26"/>
      <c r="AC1758" s="26"/>
      <c r="AD1758" s="26"/>
      <c r="AE1758" s="26"/>
      <c r="AR1758" s="144"/>
      <c r="AT1758" s="144"/>
      <c r="AU1758" s="144"/>
      <c r="AY1758" s="14"/>
      <c r="BE1758" s="145"/>
      <c r="BF1758" s="145"/>
      <c r="BG1758" s="145"/>
      <c r="BH1758" s="145"/>
      <c r="BI1758" s="145"/>
      <c r="BJ1758" s="14"/>
      <c r="BK1758" s="145"/>
      <c r="BL1758" s="14"/>
      <c r="BM1758" s="144"/>
    </row>
    <row r="1759" spans="1:65" s="2" customFormat="1" ht="44.25" hidden="1" customHeight="1">
      <c r="A1759" s="26"/>
      <c r="B1759" s="156"/>
      <c r="C1759" s="157"/>
      <c r="D1759" s="157"/>
      <c r="E1759" s="158"/>
      <c r="F1759" s="159"/>
      <c r="G1759" s="160"/>
      <c r="H1759" s="161"/>
      <c r="I1759" s="162"/>
      <c r="J1759" s="162"/>
      <c r="K1759" s="139"/>
      <c r="L1759" s="27"/>
      <c r="M1759" s="140"/>
      <c r="N1759" s="141"/>
      <c r="O1759" s="142"/>
      <c r="P1759" s="142"/>
      <c r="Q1759" s="142"/>
      <c r="R1759" s="142"/>
      <c r="S1759" s="142"/>
      <c r="T1759" s="143"/>
      <c r="U1759" s="26"/>
      <c r="V1759" s="26"/>
      <c r="W1759" s="26"/>
      <c r="X1759" s="26"/>
      <c r="Y1759" s="26"/>
      <c r="Z1759" s="26"/>
      <c r="AA1759" s="26"/>
      <c r="AB1759" s="26"/>
      <c r="AC1759" s="26"/>
      <c r="AD1759" s="26"/>
      <c r="AE1759" s="26"/>
      <c r="AR1759" s="144"/>
      <c r="AT1759" s="144"/>
      <c r="AU1759" s="144"/>
      <c r="AY1759" s="14"/>
      <c r="BE1759" s="145"/>
      <c r="BF1759" s="145"/>
      <c r="BG1759" s="145"/>
      <c r="BH1759" s="145"/>
      <c r="BI1759" s="145"/>
      <c r="BJ1759" s="14"/>
      <c r="BK1759" s="145"/>
      <c r="BL1759" s="14"/>
      <c r="BM1759" s="144"/>
    </row>
    <row r="1760" spans="1:65" s="2" customFormat="1" ht="33" hidden="1" customHeight="1">
      <c r="A1760" s="26"/>
      <c r="B1760" s="156"/>
      <c r="C1760" s="157"/>
      <c r="D1760" s="157"/>
      <c r="E1760" s="158"/>
      <c r="F1760" s="159"/>
      <c r="G1760" s="160"/>
      <c r="H1760" s="161"/>
      <c r="I1760" s="162"/>
      <c r="J1760" s="162"/>
      <c r="K1760" s="139"/>
      <c r="L1760" s="27"/>
      <c r="M1760" s="140"/>
      <c r="N1760" s="141"/>
      <c r="O1760" s="142"/>
      <c r="P1760" s="142"/>
      <c r="Q1760" s="142"/>
      <c r="R1760" s="142"/>
      <c r="S1760" s="142"/>
      <c r="T1760" s="143"/>
      <c r="U1760" s="26"/>
      <c r="V1760" s="26"/>
      <c r="W1760" s="26"/>
      <c r="X1760" s="26"/>
      <c r="Y1760" s="26"/>
      <c r="Z1760" s="26"/>
      <c r="AA1760" s="26"/>
      <c r="AB1760" s="26"/>
      <c r="AC1760" s="26"/>
      <c r="AD1760" s="26"/>
      <c r="AE1760" s="26"/>
      <c r="AR1760" s="144"/>
      <c r="AT1760" s="144"/>
      <c r="AU1760" s="144"/>
      <c r="AY1760" s="14"/>
      <c r="BE1760" s="145"/>
      <c r="BF1760" s="145"/>
      <c r="BG1760" s="145"/>
      <c r="BH1760" s="145"/>
      <c r="BI1760" s="145"/>
      <c r="BJ1760" s="14"/>
      <c r="BK1760" s="145"/>
      <c r="BL1760" s="14"/>
      <c r="BM1760" s="144"/>
    </row>
    <row r="1761" spans="1:65" s="2" customFormat="1" ht="33" hidden="1" customHeight="1">
      <c r="A1761" s="26"/>
      <c r="B1761" s="156"/>
      <c r="C1761" s="163"/>
      <c r="D1761" s="163"/>
      <c r="E1761" s="164"/>
      <c r="F1761" s="165"/>
      <c r="G1761" s="166"/>
      <c r="H1761" s="167"/>
      <c r="I1761" s="168"/>
      <c r="J1761" s="168"/>
      <c r="K1761" s="146"/>
      <c r="L1761" s="147"/>
      <c r="M1761" s="148"/>
      <c r="N1761" s="149"/>
      <c r="O1761" s="142"/>
      <c r="P1761" s="142"/>
      <c r="Q1761" s="142"/>
      <c r="R1761" s="142"/>
      <c r="S1761" s="142"/>
      <c r="T1761" s="143"/>
      <c r="U1761" s="26"/>
      <c r="V1761" s="26"/>
      <c r="W1761" s="26"/>
      <c r="X1761" s="26"/>
      <c r="Y1761" s="26"/>
      <c r="Z1761" s="26"/>
      <c r="AA1761" s="26"/>
      <c r="AB1761" s="26"/>
      <c r="AC1761" s="26"/>
      <c r="AD1761" s="26"/>
      <c r="AE1761" s="26"/>
      <c r="AR1761" s="144"/>
      <c r="AT1761" s="144"/>
      <c r="AU1761" s="144"/>
      <c r="AY1761" s="14"/>
      <c r="BE1761" s="145"/>
      <c r="BF1761" s="145"/>
      <c r="BG1761" s="145"/>
      <c r="BH1761" s="145"/>
      <c r="BI1761" s="145"/>
      <c r="BJ1761" s="14"/>
      <c r="BK1761" s="145"/>
      <c r="BL1761" s="14"/>
      <c r="BM1761" s="144"/>
    </row>
    <row r="1762" spans="1:65" s="2" customFormat="1" ht="33" hidden="1" customHeight="1">
      <c r="A1762" s="26"/>
      <c r="B1762" s="156"/>
      <c r="C1762" s="163"/>
      <c r="D1762" s="163"/>
      <c r="E1762" s="164"/>
      <c r="F1762" s="165"/>
      <c r="G1762" s="166"/>
      <c r="H1762" s="167"/>
      <c r="I1762" s="168"/>
      <c r="J1762" s="168"/>
      <c r="K1762" s="146"/>
      <c r="L1762" s="147"/>
      <c r="M1762" s="148"/>
      <c r="N1762" s="149"/>
      <c r="O1762" s="142"/>
      <c r="P1762" s="142"/>
      <c r="Q1762" s="142"/>
      <c r="R1762" s="142"/>
      <c r="S1762" s="142"/>
      <c r="T1762" s="143"/>
      <c r="U1762" s="26"/>
      <c r="V1762" s="26"/>
      <c r="W1762" s="26"/>
      <c r="X1762" s="26"/>
      <c r="Y1762" s="26"/>
      <c r="Z1762" s="26"/>
      <c r="AA1762" s="26"/>
      <c r="AB1762" s="26"/>
      <c r="AC1762" s="26"/>
      <c r="AD1762" s="26"/>
      <c r="AE1762" s="26"/>
      <c r="AR1762" s="144"/>
      <c r="AT1762" s="144"/>
      <c r="AU1762" s="144"/>
      <c r="AY1762" s="14"/>
      <c r="BE1762" s="145"/>
      <c r="BF1762" s="145"/>
      <c r="BG1762" s="145"/>
      <c r="BH1762" s="145"/>
      <c r="BI1762" s="145"/>
      <c r="BJ1762" s="14"/>
      <c r="BK1762" s="145"/>
      <c r="BL1762" s="14"/>
      <c r="BM1762" s="144"/>
    </row>
    <row r="1763" spans="1:65" s="2" customFormat="1" ht="24.25" hidden="1" customHeight="1">
      <c r="A1763" s="26"/>
      <c r="B1763" s="156"/>
      <c r="C1763" s="157"/>
      <c r="D1763" s="157"/>
      <c r="E1763" s="158"/>
      <c r="F1763" s="159"/>
      <c r="G1763" s="160"/>
      <c r="H1763" s="161"/>
      <c r="I1763" s="162"/>
      <c r="J1763" s="162"/>
      <c r="K1763" s="139"/>
      <c r="L1763" s="27"/>
      <c r="M1763" s="140"/>
      <c r="N1763" s="141"/>
      <c r="O1763" s="142"/>
      <c r="P1763" s="142"/>
      <c r="Q1763" s="142"/>
      <c r="R1763" s="142"/>
      <c r="S1763" s="142"/>
      <c r="T1763" s="143"/>
      <c r="U1763" s="26"/>
      <c r="V1763" s="26"/>
      <c r="W1763" s="26"/>
      <c r="X1763" s="26"/>
      <c r="Y1763" s="26"/>
      <c r="Z1763" s="26"/>
      <c r="AA1763" s="26"/>
      <c r="AB1763" s="26"/>
      <c r="AC1763" s="26"/>
      <c r="AD1763" s="26"/>
      <c r="AE1763" s="26"/>
      <c r="AR1763" s="144"/>
      <c r="AT1763" s="144"/>
      <c r="AU1763" s="144"/>
      <c r="AY1763" s="14"/>
      <c r="BE1763" s="145"/>
      <c r="BF1763" s="145"/>
      <c r="BG1763" s="145"/>
      <c r="BH1763" s="145"/>
      <c r="BI1763" s="145"/>
      <c r="BJ1763" s="14"/>
      <c r="BK1763" s="145"/>
      <c r="BL1763" s="14"/>
      <c r="BM1763" s="144"/>
    </row>
    <row r="1764" spans="1:65" s="12" customFormat="1" ht="23" hidden="1" customHeight="1">
      <c r="B1764" s="169"/>
      <c r="C1764" s="170"/>
      <c r="D1764" s="171"/>
      <c r="E1764" s="172"/>
      <c r="F1764" s="172"/>
      <c r="G1764" s="170"/>
      <c r="H1764" s="170"/>
      <c r="I1764" s="170"/>
      <c r="J1764" s="173"/>
      <c r="L1764" s="127"/>
      <c r="M1764" s="131"/>
      <c r="N1764" s="132"/>
      <c r="O1764" s="132"/>
      <c r="P1764" s="133"/>
      <c r="Q1764" s="132"/>
      <c r="R1764" s="133"/>
      <c r="S1764" s="132"/>
      <c r="T1764" s="134"/>
      <c r="AR1764" s="128"/>
      <c r="AT1764" s="135"/>
      <c r="AU1764" s="135"/>
      <c r="AY1764" s="128"/>
      <c r="BK1764" s="136"/>
    </row>
    <row r="1765" spans="1:65" s="2" customFormat="1" ht="24.25" hidden="1" customHeight="1">
      <c r="A1765" s="26"/>
      <c r="B1765" s="156"/>
      <c r="C1765" s="157"/>
      <c r="D1765" s="157"/>
      <c r="E1765" s="158"/>
      <c r="F1765" s="159"/>
      <c r="G1765" s="160"/>
      <c r="H1765" s="161"/>
      <c r="I1765" s="162"/>
      <c r="J1765" s="162"/>
      <c r="K1765" s="139"/>
      <c r="L1765" s="27"/>
      <c r="M1765" s="140"/>
      <c r="N1765" s="141"/>
      <c r="O1765" s="142"/>
      <c r="P1765" s="142"/>
      <c r="Q1765" s="142"/>
      <c r="R1765" s="142"/>
      <c r="S1765" s="142"/>
      <c r="T1765" s="143"/>
      <c r="U1765" s="26"/>
      <c r="V1765" s="26"/>
      <c r="W1765" s="26"/>
      <c r="X1765" s="26"/>
      <c r="Y1765" s="26"/>
      <c r="Z1765" s="26"/>
      <c r="AA1765" s="26"/>
      <c r="AB1765" s="26"/>
      <c r="AC1765" s="26"/>
      <c r="AD1765" s="26"/>
      <c r="AE1765" s="26"/>
      <c r="AR1765" s="144"/>
      <c r="AT1765" s="144"/>
      <c r="AU1765" s="144"/>
      <c r="AY1765" s="14"/>
      <c r="BE1765" s="145"/>
      <c r="BF1765" s="145"/>
      <c r="BG1765" s="145"/>
      <c r="BH1765" s="145"/>
      <c r="BI1765" s="145"/>
      <c r="BJ1765" s="14"/>
      <c r="BK1765" s="145"/>
      <c r="BL1765" s="14"/>
      <c r="BM1765" s="144"/>
    </row>
    <row r="1766" spans="1:65" s="12" customFormat="1" ht="23" hidden="1" customHeight="1">
      <c r="B1766" s="169"/>
      <c r="C1766" s="170"/>
      <c r="D1766" s="171"/>
      <c r="E1766" s="172"/>
      <c r="F1766" s="172"/>
      <c r="G1766" s="170"/>
      <c r="H1766" s="170"/>
      <c r="I1766" s="170"/>
      <c r="J1766" s="173"/>
      <c r="L1766" s="127"/>
      <c r="M1766" s="131"/>
      <c r="N1766" s="132"/>
      <c r="O1766" s="132"/>
      <c r="P1766" s="133"/>
      <c r="Q1766" s="132"/>
      <c r="R1766" s="133"/>
      <c r="S1766" s="132"/>
      <c r="T1766" s="134"/>
      <c r="AR1766" s="128"/>
      <c r="AT1766" s="135"/>
      <c r="AU1766" s="135"/>
      <c r="AY1766" s="128"/>
      <c r="BK1766" s="136"/>
    </row>
    <row r="1767" spans="1:65" s="12" customFormat="1" ht="23" hidden="1" customHeight="1">
      <c r="B1767" s="169"/>
      <c r="C1767" s="170"/>
      <c r="D1767" s="171"/>
      <c r="E1767" s="172"/>
      <c r="F1767" s="172"/>
      <c r="G1767" s="170"/>
      <c r="H1767" s="170"/>
      <c r="I1767" s="170"/>
      <c r="J1767" s="173"/>
      <c r="L1767" s="127"/>
      <c r="M1767" s="131"/>
      <c r="N1767" s="132"/>
      <c r="O1767" s="132"/>
      <c r="P1767" s="133"/>
      <c r="Q1767" s="132"/>
      <c r="R1767" s="133"/>
      <c r="S1767" s="132"/>
      <c r="T1767" s="134"/>
      <c r="AR1767" s="128"/>
      <c r="AT1767" s="135"/>
      <c r="AU1767" s="135"/>
      <c r="AY1767" s="128"/>
      <c r="BK1767" s="136"/>
    </row>
    <row r="1768" spans="1:65" s="2" customFormat="1" ht="21.75" hidden="1" customHeight="1">
      <c r="A1768" s="26"/>
      <c r="B1768" s="156"/>
      <c r="C1768" s="157"/>
      <c r="D1768" s="157"/>
      <c r="E1768" s="158"/>
      <c r="F1768" s="159"/>
      <c r="G1768" s="160"/>
      <c r="H1768" s="161"/>
      <c r="I1768" s="162"/>
      <c r="J1768" s="162"/>
      <c r="K1768" s="139"/>
      <c r="L1768" s="27"/>
      <c r="M1768" s="140"/>
      <c r="N1768" s="141"/>
      <c r="O1768" s="142"/>
      <c r="P1768" s="142"/>
      <c r="Q1768" s="142"/>
      <c r="R1768" s="142"/>
      <c r="S1768" s="142"/>
      <c r="T1768" s="143"/>
      <c r="U1768" s="26"/>
      <c r="V1768" s="26"/>
      <c r="W1768" s="26"/>
      <c r="X1768" s="26"/>
      <c r="Y1768" s="26"/>
      <c r="Z1768" s="26"/>
      <c r="AA1768" s="26"/>
      <c r="AB1768" s="26"/>
      <c r="AC1768" s="26"/>
      <c r="AD1768" s="26"/>
      <c r="AE1768" s="26"/>
      <c r="AR1768" s="144"/>
      <c r="AT1768" s="144"/>
      <c r="AU1768" s="144"/>
      <c r="AY1768" s="14"/>
      <c r="BE1768" s="145"/>
      <c r="BF1768" s="145"/>
      <c r="BG1768" s="145"/>
      <c r="BH1768" s="145"/>
      <c r="BI1768" s="145"/>
      <c r="BJ1768" s="14"/>
      <c r="BK1768" s="145"/>
      <c r="BL1768" s="14"/>
      <c r="BM1768" s="144"/>
    </row>
    <row r="1769" spans="1:65" s="2" customFormat="1" ht="24.25" hidden="1" customHeight="1">
      <c r="A1769" s="26"/>
      <c r="B1769" s="156"/>
      <c r="C1769" s="163"/>
      <c r="D1769" s="163"/>
      <c r="E1769" s="164"/>
      <c r="F1769" s="165"/>
      <c r="G1769" s="166"/>
      <c r="H1769" s="167"/>
      <c r="I1769" s="168"/>
      <c r="J1769" s="168"/>
      <c r="K1769" s="146"/>
      <c r="L1769" s="147"/>
      <c r="M1769" s="148"/>
      <c r="N1769" s="149"/>
      <c r="O1769" s="142"/>
      <c r="P1769" s="142"/>
      <c r="Q1769" s="142"/>
      <c r="R1769" s="142"/>
      <c r="S1769" s="142"/>
      <c r="T1769" s="143"/>
      <c r="U1769" s="26"/>
      <c r="V1769" s="26"/>
      <c r="W1769" s="26"/>
      <c r="X1769" s="26"/>
      <c r="Y1769" s="26"/>
      <c r="Z1769" s="26"/>
      <c r="AA1769" s="26"/>
      <c r="AB1769" s="26"/>
      <c r="AC1769" s="26"/>
      <c r="AD1769" s="26"/>
      <c r="AE1769" s="26"/>
      <c r="AR1769" s="144"/>
      <c r="AT1769" s="144"/>
      <c r="AU1769" s="144"/>
      <c r="AY1769" s="14"/>
      <c r="BE1769" s="145"/>
      <c r="BF1769" s="145"/>
      <c r="BG1769" s="145"/>
      <c r="BH1769" s="145"/>
      <c r="BI1769" s="145"/>
      <c r="BJ1769" s="14"/>
      <c r="BK1769" s="145"/>
      <c r="BL1769" s="14"/>
      <c r="BM1769" s="144"/>
    </row>
    <row r="1770" spans="1:65" s="2" customFormat="1" ht="24.25" hidden="1" customHeight="1">
      <c r="A1770" s="26"/>
      <c r="B1770" s="156"/>
      <c r="C1770" s="157"/>
      <c r="D1770" s="157"/>
      <c r="E1770" s="158"/>
      <c r="F1770" s="159"/>
      <c r="G1770" s="160"/>
      <c r="H1770" s="161"/>
      <c r="I1770" s="162"/>
      <c r="J1770" s="162"/>
      <c r="K1770" s="139"/>
      <c r="L1770" s="27"/>
      <c r="M1770" s="140"/>
      <c r="N1770" s="141"/>
      <c r="O1770" s="142"/>
      <c r="P1770" s="142"/>
      <c r="Q1770" s="142"/>
      <c r="R1770" s="142"/>
      <c r="S1770" s="142"/>
      <c r="T1770" s="143"/>
      <c r="U1770" s="26"/>
      <c r="V1770" s="26"/>
      <c r="W1770" s="26"/>
      <c r="X1770" s="26"/>
      <c r="Y1770" s="26"/>
      <c r="Z1770" s="26"/>
      <c r="AA1770" s="26"/>
      <c r="AB1770" s="26"/>
      <c r="AC1770" s="26"/>
      <c r="AD1770" s="26"/>
      <c r="AE1770" s="26"/>
      <c r="AR1770" s="144"/>
      <c r="AT1770" s="144"/>
      <c r="AU1770" s="144"/>
      <c r="AY1770" s="14"/>
      <c r="BE1770" s="145"/>
      <c r="BF1770" s="145"/>
      <c r="BG1770" s="145"/>
      <c r="BH1770" s="145"/>
      <c r="BI1770" s="145"/>
      <c r="BJ1770" s="14"/>
      <c r="BK1770" s="145"/>
      <c r="BL1770" s="14"/>
      <c r="BM1770" s="144"/>
    </row>
    <row r="1771" spans="1:65" s="2" customFormat="1" ht="24.25" hidden="1" customHeight="1">
      <c r="A1771" s="26"/>
      <c r="B1771" s="156"/>
      <c r="C1771" s="163"/>
      <c r="D1771" s="163"/>
      <c r="E1771" s="164"/>
      <c r="F1771" s="165"/>
      <c r="G1771" s="166"/>
      <c r="H1771" s="167"/>
      <c r="I1771" s="168"/>
      <c r="J1771" s="168"/>
      <c r="K1771" s="146"/>
      <c r="L1771" s="147"/>
      <c r="M1771" s="148"/>
      <c r="N1771" s="149"/>
      <c r="O1771" s="142"/>
      <c r="P1771" s="142"/>
      <c r="Q1771" s="142"/>
      <c r="R1771" s="142"/>
      <c r="S1771" s="142"/>
      <c r="T1771" s="143"/>
      <c r="U1771" s="26"/>
      <c r="V1771" s="26"/>
      <c r="W1771" s="26"/>
      <c r="X1771" s="26"/>
      <c r="Y1771" s="26"/>
      <c r="Z1771" s="26"/>
      <c r="AA1771" s="26"/>
      <c r="AB1771" s="26"/>
      <c r="AC1771" s="26"/>
      <c r="AD1771" s="26"/>
      <c r="AE1771" s="26"/>
      <c r="AR1771" s="144"/>
      <c r="AT1771" s="144"/>
      <c r="AU1771" s="144"/>
      <c r="AY1771" s="14"/>
      <c r="BE1771" s="145"/>
      <c r="BF1771" s="145"/>
      <c r="BG1771" s="145"/>
      <c r="BH1771" s="145"/>
      <c r="BI1771" s="145"/>
      <c r="BJ1771" s="14"/>
      <c r="BK1771" s="145"/>
      <c r="BL1771" s="14"/>
      <c r="BM1771" s="144"/>
    </row>
    <row r="1772" spans="1:65" s="2" customFormat="1" ht="24.25" hidden="1" customHeight="1">
      <c r="A1772" s="26"/>
      <c r="B1772" s="156"/>
      <c r="C1772" s="157"/>
      <c r="D1772" s="157"/>
      <c r="E1772" s="158"/>
      <c r="F1772" s="159"/>
      <c r="G1772" s="160"/>
      <c r="H1772" s="161"/>
      <c r="I1772" s="162"/>
      <c r="J1772" s="162"/>
      <c r="K1772" s="139"/>
      <c r="L1772" s="27"/>
      <c r="M1772" s="140"/>
      <c r="N1772" s="141"/>
      <c r="O1772" s="142"/>
      <c r="P1772" s="142"/>
      <c r="Q1772" s="142"/>
      <c r="R1772" s="142"/>
      <c r="S1772" s="142"/>
      <c r="T1772" s="143"/>
      <c r="U1772" s="26"/>
      <c r="V1772" s="26"/>
      <c r="W1772" s="26"/>
      <c r="X1772" s="26"/>
      <c r="Y1772" s="26"/>
      <c r="Z1772" s="26"/>
      <c r="AA1772" s="26"/>
      <c r="AB1772" s="26"/>
      <c r="AC1772" s="26"/>
      <c r="AD1772" s="26"/>
      <c r="AE1772" s="26"/>
      <c r="AR1772" s="144"/>
      <c r="AT1772" s="144"/>
      <c r="AU1772" s="144"/>
      <c r="AY1772" s="14"/>
      <c r="BE1772" s="145"/>
      <c r="BF1772" s="145"/>
      <c r="BG1772" s="145"/>
      <c r="BH1772" s="145"/>
      <c r="BI1772" s="145"/>
      <c r="BJ1772" s="14"/>
      <c r="BK1772" s="145"/>
      <c r="BL1772" s="14"/>
      <c r="BM1772" s="144"/>
    </row>
    <row r="1773" spans="1:65" s="2" customFormat="1" ht="24.25" hidden="1" customHeight="1">
      <c r="A1773" s="26"/>
      <c r="B1773" s="156"/>
      <c r="C1773" s="157"/>
      <c r="D1773" s="157"/>
      <c r="E1773" s="158"/>
      <c r="F1773" s="159"/>
      <c r="G1773" s="160"/>
      <c r="H1773" s="161"/>
      <c r="I1773" s="162"/>
      <c r="J1773" s="162"/>
      <c r="K1773" s="139"/>
      <c r="L1773" s="27"/>
      <c r="M1773" s="140"/>
      <c r="N1773" s="141"/>
      <c r="O1773" s="142"/>
      <c r="P1773" s="142"/>
      <c r="Q1773" s="142"/>
      <c r="R1773" s="142"/>
      <c r="S1773" s="142"/>
      <c r="T1773" s="143"/>
      <c r="U1773" s="26"/>
      <c r="V1773" s="26"/>
      <c r="W1773" s="26"/>
      <c r="X1773" s="26"/>
      <c r="Y1773" s="26"/>
      <c r="Z1773" s="26"/>
      <c r="AA1773" s="26"/>
      <c r="AB1773" s="26"/>
      <c r="AC1773" s="26"/>
      <c r="AD1773" s="26"/>
      <c r="AE1773" s="26"/>
      <c r="AR1773" s="144"/>
      <c r="AT1773" s="144"/>
      <c r="AU1773" s="144"/>
      <c r="AY1773" s="14"/>
      <c r="BE1773" s="145"/>
      <c r="BF1773" s="145"/>
      <c r="BG1773" s="145"/>
      <c r="BH1773" s="145"/>
      <c r="BI1773" s="145"/>
      <c r="BJ1773" s="14"/>
      <c r="BK1773" s="145"/>
      <c r="BL1773" s="14"/>
      <c r="BM1773" s="144"/>
    </row>
    <row r="1774" spans="1:65" s="12" customFormat="1" ht="23" hidden="1" customHeight="1">
      <c r="B1774" s="169"/>
      <c r="C1774" s="170"/>
      <c r="D1774" s="171"/>
      <c r="E1774" s="172"/>
      <c r="F1774" s="172"/>
      <c r="G1774" s="170"/>
      <c r="H1774" s="170"/>
      <c r="I1774" s="170"/>
      <c r="J1774" s="173"/>
      <c r="L1774" s="127"/>
      <c r="M1774" s="131"/>
      <c r="N1774" s="132"/>
      <c r="O1774" s="132"/>
      <c r="P1774" s="133"/>
      <c r="Q1774" s="132"/>
      <c r="R1774" s="133"/>
      <c r="S1774" s="132"/>
      <c r="T1774" s="134"/>
      <c r="AR1774" s="128"/>
      <c r="AT1774" s="135"/>
      <c r="AU1774" s="135"/>
      <c r="AY1774" s="128"/>
      <c r="BK1774" s="136"/>
    </row>
    <row r="1775" spans="1:65" s="2" customFormat="1" ht="24.25" hidden="1" customHeight="1">
      <c r="A1775" s="26"/>
      <c r="B1775" s="156"/>
      <c r="C1775" s="157"/>
      <c r="D1775" s="157"/>
      <c r="E1775" s="158"/>
      <c r="F1775" s="159"/>
      <c r="G1775" s="160"/>
      <c r="H1775" s="161"/>
      <c r="I1775" s="162"/>
      <c r="J1775" s="162"/>
      <c r="K1775" s="139"/>
      <c r="L1775" s="27"/>
      <c r="M1775" s="140"/>
      <c r="N1775" s="141"/>
      <c r="O1775" s="142"/>
      <c r="P1775" s="142"/>
      <c r="Q1775" s="142"/>
      <c r="R1775" s="142"/>
      <c r="S1775" s="142"/>
      <c r="T1775" s="143"/>
      <c r="U1775" s="26"/>
      <c r="V1775" s="26"/>
      <c r="W1775" s="26"/>
      <c r="X1775" s="26"/>
      <c r="Y1775" s="26"/>
      <c r="Z1775" s="26"/>
      <c r="AA1775" s="26"/>
      <c r="AB1775" s="26"/>
      <c r="AC1775" s="26"/>
      <c r="AD1775" s="26"/>
      <c r="AE1775" s="26"/>
      <c r="AR1775" s="144"/>
      <c r="AT1775" s="144"/>
      <c r="AU1775" s="144"/>
      <c r="AY1775" s="14"/>
      <c r="BE1775" s="145"/>
      <c r="BF1775" s="145"/>
      <c r="BG1775" s="145"/>
      <c r="BH1775" s="145"/>
      <c r="BI1775" s="145"/>
      <c r="BJ1775" s="14"/>
      <c r="BK1775" s="145"/>
      <c r="BL1775" s="14"/>
      <c r="BM1775" s="144"/>
    </row>
    <row r="1776" spans="1:65" s="2" customFormat="1" ht="21.75" hidden="1" customHeight="1">
      <c r="A1776" s="26"/>
      <c r="B1776" s="156"/>
      <c r="C1776" s="163"/>
      <c r="D1776" s="163"/>
      <c r="E1776" s="164"/>
      <c r="F1776" s="165"/>
      <c r="G1776" s="166"/>
      <c r="H1776" s="167"/>
      <c r="I1776" s="168"/>
      <c r="J1776" s="168"/>
      <c r="K1776" s="146"/>
      <c r="L1776" s="147"/>
      <c r="M1776" s="148"/>
      <c r="N1776" s="149"/>
      <c r="O1776" s="142"/>
      <c r="P1776" s="142"/>
      <c r="Q1776" s="142"/>
      <c r="R1776" s="142"/>
      <c r="S1776" s="142"/>
      <c r="T1776" s="143"/>
      <c r="U1776" s="26"/>
      <c r="V1776" s="26"/>
      <c r="W1776" s="26"/>
      <c r="X1776" s="26"/>
      <c r="Y1776" s="26"/>
      <c r="Z1776" s="26"/>
      <c r="AA1776" s="26"/>
      <c r="AB1776" s="26"/>
      <c r="AC1776" s="26"/>
      <c r="AD1776" s="26"/>
      <c r="AE1776" s="26"/>
      <c r="AR1776" s="144"/>
      <c r="AT1776" s="144"/>
      <c r="AU1776" s="144"/>
      <c r="AY1776" s="14"/>
      <c r="BE1776" s="145"/>
      <c r="BF1776" s="145"/>
      <c r="BG1776" s="145"/>
      <c r="BH1776" s="145"/>
      <c r="BI1776" s="145"/>
      <c r="BJ1776" s="14"/>
      <c r="BK1776" s="145"/>
      <c r="BL1776" s="14"/>
      <c r="BM1776" s="144"/>
    </row>
    <row r="1777" spans="1:65" s="2" customFormat="1" ht="24.25" hidden="1" customHeight="1">
      <c r="A1777" s="26"/>
      <c r="B1777" s="156"/>
      <c r="C1777" s="157"/>
      <c r="D1777" s="157"/>
      <c r="E1777" s="158"/>
      <c r="F1777" s="159"/>
      <c r="G1777" s="160"/>
      <c r="H1777" s="161"/>
      <c r="I1777" s="162"/>
      <c r="J1777" s="162"/>
      <c r="K1777" s="139"/>
      <c r="L1777" s="27"/>
      <c r="M1777" s="140"/>
      <c r="N1777" s="141"/>
      <c r="O1777" s="142"/>
      <c r="P1777" s="142"/>
      <c r="Q1777" s="142"/>
      <c r="R1777" s="142"/>
      <c r="S1777" s="142"/>
      <c r="T1777" s="143"/>
      <c r="U1777" s="26"/>
      <c r="V1777" s="26"/>
      <c r="W1777" s="26"/>
      <c r="X1777" s="26"/>
      <c r="Y1777" s="26"/>
      <c r="Z1777" s="26"/>
      <c r="AA1777" s="26"/>
      <c r="AB1777" s="26"/>
      <c r="AC1777" s="26"/>
      <c r="AD1777" s="26"/>
      <c r="AE1777" s="26"/>
      <c r="AR1777" s="144"/>
      <c r="AT1777" s="144"/>
      <c r="AU1777" s="144"/>
      <c r="AY1777" s="14"/>
      <c r="BE1777" s="145"/>
      <c r="BF1777" s="145"/>
      <c r="BG1777" s="145"/>
      <c r="BH1777" s="145"/>
      <c r="BI1777" s="145"/>
      <c r="BJ1777" s="14"/>
      <c r="BK1777" s="145"/>
      <c r="BL1777" s="14"/>
      <c r="BM1777" s="144"/>
    </row>
    <row r="1778" spans="1:65" s="12" customFormat="1" ht="23" hidden="1" customHeight="1">
      <c r="B1778" s="169"/>
      <c r="C1778" s="170"/>
      <c r="D1778" s="171"/>
      <c r="E1778" s="172"/>
      <c r="F1778" s="172"/>
      <c r="G1778" s="170"/>
      <c r="H1778" s="170"/>
      <c r="I1778" s="170"/>
      <c r="J1778" s="173"/>
      <c r="L1778" s="127"/>
      <c r="M1778" s="131"/>
      <c r="N1778" s="132"/>
      <c r="O1778" s="132"/>
      <c r="P1778" s="133"/>
      <c r="Q1778" s="132"/>
      <c r="R1778" s="133"/>
      <c r="S1778" s="132"/>
      <c r="T1778" s="134"/>
      <c r="AR1778" s="128"/>
      <c r="AT1778" s="135"/>
      <c r="AU1778" s="135"/>
      <c r="AY1778" s="128"/>
      <c r="BK1778" s="136"/>
    </row>
    <row r="1779" spans="1:65" s="2" customFormat="1" ht="21.75" hidden="1" customHeight="1">
      <c r="A1779" s="26"/>
      <c r="B1779" s="156"/>
      <c r="C1779" s="157"/>
      <c r="D1779" s="157"/>
      <c r="E1779" s="158"/>
      <c r="F1779" s="159"/>
      <c r="G1779" s="160"/>
      <c r="H1779" s="161"/>
      <c r="I1779" s="162"/>
      <c r="J1779" s="162"/>
      <c r="K1779" s="139"/>
      <c r="L1779" s="27"/>
      <c r="M1779" s="140"/>
      <c r="N1779" s="141"/>
      <c r="O1779" s="142"/>
      <c r="P1779" s="142"/>
      <c r="Q1779" s="142"/>
      <c r="R1779" s="142"/>
      <c r="S1779" s="142"/>
      <c r="T1779" s="143"/>
      <c r="U1779" s="26"/>
      <c r="V1779" s="26"/>
      <c r="W1779" s="26"/>
      <c r="X1779" s="26"/>
      <c r="Y1779" s="26"/>
      <c r="Z1779" s="26"/>
      <c r="AA1779" s="26"/>
      <c r="AB1779" s="26"/>
      <c r="AC1779" s="26"/>
      <c r="AD1779" s="26"/>
      <c r="AE1779" s="26"/>
      <c r="AR1779" s="144"/>
      <c r="AT1779" s="144"/>
      <c r="AU1779" s="144"/>
      <c r="AY1779" s="14"/>
      <c r="BE1779" s="145"/>
      <c r="BF1779" s="145"/>
      <c r="BG1779" s="145"/>
      <c r="BH1779" s="145"/>
      <c r="BI1779" s="145"/>
      <c r="BJ1779" s="14"/>
      <c r="BK1779" s="145"/>
      <c r="BL1779" s="14"/>
      <c r="BM1779" s="144"/>
    </row>
    <row r="1780" spans="1:65" s="2" customFormat="1" ht="16.5" hidden="1" customHeight="1">
      <c r="A1780" s="26"/>
      <c r="B1780" s="156"/>
      <c r="C1780" s="163"/>
      <c r="D1780" s="163"/>
      <c r="E1780" s="164"/>
      <c r="F1780" s="165"/>
      <c r="G1780" s="166"/>
      <c r="H1780" s="167"/>
      <c r="I1780" s="168"/>
      <c r="J1780" s="168"/>
      <c r="K1780" s="146"/>
      <c r="L1780" s="147"/>
      <c r="M1780" s="148"/>
      <c r="N1780" s="149"/>
      <c r="O1780" s="142"/>
      <c r="P1780" s="142"/>
      <c r="Q1780" s="142"/>
      <c r="R1780" s="142"/>
      <c r="S1780" s="142"/>
      <c r="T1780" s="143"/>
      <c r="U1780" s="26"/>
      <c r="V1780" s="26"/>
      <c r="W1780" s="26"/>
      <c r="X1780" s="26"/>
      <c r="Y1780" s="26"/>
      <c r="Z1780" s="26"/>
      <c r="AA1780" s="26"/>
      <c r="AB1780" s="26"/>
      <c r="AC1780" s="26"/>
      <c r="AD1780" s="26"/>
      <c r="AE1780" s="26"/>
      <c r="AR1780" s="144"/>
      <c r="AT1780" s="144"/>
      <c r="AU1780" s="144"/>
      <c r="AY1780" s="14"/>
      <c r="BE1780" s="145"/>
      <c r="BF1780" s="145"/>
      <c r="BG1780" s="145"/>
      <c r="BH1780" s="145"/>
      <c r="BI1780" s="145"/>
      <c r="BJ1780" s="14"/>
      <c r="BK1780" s="145"/>
      <c r="BL1780" s="14"/>
      <c r="BM1780" s="144"/>
    </row>
    <row r="1781" spans="1:65" s="2" customFormat="1" ht="21.75" hidden="1" customHeight="1">
      <c r="A1781" s="26"/>
      <c r="B1781" s="156"/>
      <c r="C1781" s="163"/>
      <c r="D1781" s="163"/>
      <c r="E1781" s="164"/>
      <c r="F1781" s="165"/>
      <c r="G1781" s="166"/>
      <c r="H1781" s="167"/>
      <c r="I1781" s="168"/>
      <c r="J1781" s="168"/>
      <c r="K1781" s="146"/>
      <c r="L1781" s="147"/>
      <c r="M1781" s="148"/>
      <c r="N1781" s="149"/>
      <c r="O1781" s="142"/>
      <c r="P1781" s="142"/>
      <c r="Q1781" s="142"/>
      <c r="R1781" s="142"/>
      <c r="S1781" s="142"/>
      <c r="T1781" s="143"/>
      <c r="U1781" s="26"/>
      <c r="V1781" s="26"/>
      <c r="W1781" s="26"/>
      <c r="X1781" s="26"/>
      <c r="Y1781" s="26"/>
      <c r="Z1781" s="26"/>
      <c r="AA1781" s="26"/>
      <c r="AB1781" s="26"/>
      <c r="AC1781" s="26"/>
      <c r="AD1781" s="26"/>
      <c r="AE1781" s="26"/>
      <c r="AR1781" s="144"/>
      <c r="AT1781" s="144"/>
      <c r="AU1781" s="144"/>
      <c r="AY1781" s="14"/>
      <c r="BE1781" s="145"/>
      <c r="BF1781" s="145"/>
      <c r="BG1781" s="145"/>
      <c r="BH1781" s="145"/>
      <c r="BI1781" s="145"/>
      <c r="BJ1781" s="14"/>
      <c r="BK1781" s="145"/>
      <c r="BL1781" s="14"/>
      <c r="BM1781" s="144"/>
    </row>
    <row r="1782" spans="1:65" s="2" customFormat="1" ht="16.5" hidden="1" customHeight="1">
      <c r="A1782" s="26"/>
      <c r="B1782" s="156"/>
      <c r="C1782" s="157"/>
      <c r="D1782" s="157"/>
      <c r="E1782" s="158"/>
      <c r="F1782" s="159"/>
      <c r="G1782" s="160"/>
      <c r="H1782" s="161"/>
      <c r="I1782" s="162"/>
      <c r="J1782" s="162"/>
      <c r="K1782" s="139"/>
      <c r="L1782" s="27"/>
      <c r="M1782" s="140"/>
      <c r="N1782" s="141"/>
      <c r="O1782" s="142"/>
      <c r="P1782" s="142"/>
      <c r="Q1782" s="142"/>
      <c r="R1782" s="142"/>
      <c r="S1782" s="142"/>
      <c r="T1782" s="143"/>
      <c r="U1782" s="26"/>
      <c r="V1782" s="26"/>
      <c r="W1782" s="26"/>
      <c r="X1782" s="26"/>
      <c r="Y1782" s="26"/>
      <c r="Z1782" s="26"/>
      <c r="AA1782" s="26"/>
      <c r="AB1782" s="26"/>
      <c r="AC1782" s="26"/>
      <c r="AD1782" s="26"/>
      <c r="AE1782" s="26"/>
      <c r="AR1782" s="144"/>
      <c r="AT1782" s="144"/>
      <c r="AU1782" s="144"/>
      <c r="AY1782" s="14"/>
      <c r="BE1782" s="145"/>
      <c r="BF1782" s="145"/>
      <c r="BG1782" s="145"/>
      <c r="BH1782" s="145"/>
      <c r="BI1782" s="145"/>
      <c r="BJ1782" s="14"/>
      <c r="BK1782" s="145"/>
      <c r="BL1782" s="14"/>
      <c r="BM1782" s="144"/>
    </row>
    <row r="1783" spans="1:65" s="2" customFormat="1" ht="24.25" hidden="1" customHeight="1">
      <c r="A1783" s="26"/>
      <c r="B1783" s="156"/>
      <c r="C1783" s="157"/>
      <c r="D1783" s="157"/>
      <c r="E1783" s="158"/>
      <c r="F1783" s="159"/>
      <c r="G1783" s="160"/>
      <c r="H1783" s="161"/>
      <c r="I1783" s="162"/>
      <c r="J1783" s="162"/>
      <c r="K1783" s="139"/>
      <c r="L1783" s="27"/>
      <c r="M1783" s="140"/>
      <c r="N1783" s="141"/>
      <c r="O1783" s="142"/>
      <c r="P1783" s="142"/>
      <c r="Q1783" s="142"/>
      <c r="R1783" s="142"/>
      <c r="S1783" s="142"/>
      <c r="T1783" s="143"/>
      <c r="U1783" s="26"/>
      <c r="V1783" s="26"/>
      <c r="W1783" s="26"/>
      <c r="X1783" s="26"/>
      <c r="Y1783" s="26"/>
      <c r="Z1783" s="26"/>
      <c r="AA1783" s="26"/>
      <c r="AB1783" s="26"/>
      <c r="AC1783" s="26"/>
      <c r="AD1783" s="26"/>
      <c r="AE1783" s="26"/>
      <c r="AR1783" s="144"/>
      <c r="AT1783" s="144"/>
      <c r="AU1783" s="144"/>
      <c r="AY1783" s="14"/>
      <c r="BE1783" s="145"/>
      <c r="BF1783" s="145"/>
      <c r="BG1783" s="145"/>
      <c r="BH1783" s="145"/>
      <c r="BI1783" s="145"/>
      <c r="BJ1783" s="14"/>
      <c r="BK1783" s="145"/>
      <c r="BL1783" s="14"/>
      <c r="BM1783" s="144"/>
    </row>
    <row r="1784" spans="1:65" s="12" customFormat="1" ht="23" hidden="1" customHeight="1">
      <c r="B1784" s="169"/>
      <c r="C1784" s="170"/>
      <c r="D1784" s="171"/>
      <c r="E1784" s="172"/>
      <c r="F1784" s="172"/>
      <c r="G1784" s="170"/>
      <c r="H1784" s="170"/>
      <c r="I1784" s="170"/>
      <c r="J1784" s="173"/>
      <c r="L1784" s="127"/>
      <c r="M1784" s="131"/>
      <c r="N1784" s="132"/>
      <c r="O1784" s="132"/>
      <c r="P1784" s="133"/>
      <c r="Q1784" s="132"/>
      <c r="R1784" s="133"/>
      <c r="S1784" s="132"/>
      <c r="T1784" s="134"/>
      <c r="AR1784" s="128"/>
      <c r="AT1784" s="135"/>
      <c r="AU1784" s="135"/>
      <c r="AY1784" s="128"/>
      <c r="BK1784" s="136"/>
    </row>
    <row r="1785" spans="1:65" s="2" customFormat="1" ht="24.25" hidden="1" customHeight="1">
      <c r="A1785" s="26"/>
      <c r="B1785" s="156"/>
      <c r="C1785" s="157"/>
      <c r="D1785" s="157"/>
      <c r="E1785" s="158"/>
      <c r="F1785" s="159"/>
      <c r="G1785" s="160"/>
      <c r="H1785" s="161"/>
      <c r="I1785" s="162"/>
      <c r="J1785" s="162"/>
      <c r="K1785" s="139"/>
      <c r="L1785" s="27"/>
      <c r="M1785" s="140"/>
      <c r="N1785" s="141"/>
      <c r="O1785" s="142"/>
      <c r="P1785" s="142"/>
      <c r="Q1785" s="142"/>
      <c r="R1785" s="142"/>
      <c r="S1785" s="142"/>
      <c r="T1785" s="143"/>
      <c r="U1785" s="26"/>
      <c r="V1785" s="26"/>
      <c r="W1785" s="26"/>
      <c r="X1785" s="26"/>
      <c r="Y1785" s="26"/>
      <c r="Z1785" s="26"/>
      <c r="AA1785" s="26"/>
      <c r="AB1785" s="26"/>
      <c r="AC1785" s="26"/>
      <c r="AD1785" s="26"/>
      <c r="AE1785" s="26"/>
      <c r="AR1785" s="144"/>
      <c r="AT1785" s="144"/>
      <c r="AU1785" s="144"/>
      <c r="AY1785" s="14"/>
      <c r="BE1785" s="145"/>
      <c r="BF1785" s="145"/>
      <c r="BG1785" s="145"/>
      <c r="BH1785" s="145"/>
      <c r="BI1785" s="145"/>
      <c r="BJ1785" s="14"/>
      <c r="BK1785" s="145"/>
      <c r="BL1785" s="14"/>
      <c r="BM1785" s="144"/>
    </row>
    <row r="1786" spans="1:65" s="2" customFormat="1" ht="24.25" hidden="1" customHeight="1">
      <c r="A1786" s="26"/>
      <c r="B1786" s="156"/>
      <c r="C1786" s="163"/>
      <c r="D1786" s="163"/>
      <c r="E1786" s="164"/>
      <c r="F1786" s="165"/>
      <c r="G1786" s="166"/>
      <c r="H1786" s="167"/>
      <c r="I1786" s="168"/>
      <c r="J1786" s="168"/>
      <c r="K1786" s="146"/>
      <c r="L1786" s="147"/>
      <c r="M1786" s="148"/>
      <c r="N1786" s="149"/>
      <c r="O1786" s="142"/>
      <c r="P1786" s="142"/>
      <c r="Q1786" s="142"/>
      <c r="R1786" s="142"/>
      <c r="S1786" s="142"/>
      <c r="T1786" s="143"/>
      <c r="U1786" s="26"/>
      <c r="V1786" s="26"/>
      <c r="W1786" s="26"/>
      <c r="X1786" s="26"/>
      <c r="Y1786" s="26"/>
      <c r="Z1786" s="26"/>
      <c r="AA1786" s="26"/>
      <c r="AB1786" s="26"/>
      <c r="AC1786" s="26"/>
      <c r="AD1786" s="26"/>
      <c r="AE1786" s="26"/>
      <c r="AR1786" s="144"/>
      <c r="AT1786" s="144"/>
      <c r="AU1786" s="144"/>
      <c r="AY1786" s="14"/>
      <c r="BE1786" s="145"/>
      <c r="BF1786" s="145"/>
      <c r="BG1786" s="145"/>
      <c r="BH1786" s="145"/>
      <c r="BI1786" s="145"/>
      <c r="BJ1786" s="14"/>
      <c r="BK1786" s="145"/>
      <c r="BL1786" s="14"/>
      <c r="BM1786" s="144"/>
    </row>
    <row r="1787" spans="1:65" s="2" customFormat="1" ht="44.25" hidden="1" customHeight="1">
      <c r="A1787" s="26"/>
      <c r="B1787" s="156"/>
      <c r="C1787" s="157"/>
      <c r="D1787" s="157"/>
      <c r="E1787" s="158"/>
      <c r="F1787" s="159"/>
      <c r="G1787" s="160"/>
      <c r="H1787" s="161"/>
      <c r="I1787" s="162"/>
      <c r="J1787" s="162"/>
      <c r="K1787" s="139"/>
      <c r="L1787" s="27"/>
      <c r="M1787" s="140"/>
      <c r="N1787" s="141"/>
      <c r="O1787" s="142"/>
      <c r="P1787" s="142"/>
      <c r="Q1787" s="142"/>
      <c r="R1787" s="142"/>
      <c r="S1787" s="142"/>
      <c r="T1787" s="143"/>
      <c r="U1787" s="26"/>
      <c r="V1787" s="26"/>
      <c r="W1787" s="26"/>
      <c r="X1787" s="26"/>
      <c r="Y1787" s="26"/>
      <c r="Z1787" s="26"/>
      <c r="AA1787" s="26"/>
      <c r="AB1787" s="26"/>
      <c r="AC1787" s="26"/>
      <c r="AD1787" s="26"/>
      <c r="AE1787" s="26"/>
      <c r="AR1787" s="144"/>
      <c r="AT1787" s="144"/>
      <c r="AU1787" s="144"/>
      <c r="AY1787" s="14"/>
      <c r="BE1787" s="145"/>
      <c r="BF1787" s="145"/>
      <c r="BG1787" s="145"/>
      <c r="BH1787" s="145"/>
      <c r="BI1787" s="145"/>
      <c r="BJ1787" s="14"/>
      <c r="BK1787" s="145"/>
      <c r="BL1787" s="14"/>
      <c r="BM1787" s="144"/>
    </row>
    <row r="1788" spans="1:65" s="2" customFormat="1" ht="24.25" hidden="1" customHeight="1">
      <c r="A1788" s="26"/>
      <c r="B1788" s="156"/>
      <c r="C1788" s="157"/>
      <c r="D1788" s="157"/>
      <c r="E1788" s="158"/>
      <c r="F1788" s="159"/>
      <c r="G1788" s="160"/>
      <c r="H1788" s="161"/>
      <c r="I1788" s="162"/>
      <c r="J1788" s="162"/>
      <c r="K1788" s="139"/>
      <c r="L1788" s="27"/>
      <c r="M1788" s="140"/>
      <c r="N1788" s="141"/>
      <c r="O1788" s="142"/>
      <c r="P1788" s="142"/>
      <c r="Q1788" s="142"/>
      <c r="R1788" s="142"/>
      <c r="S1788" s="142"/>
      <c r="T1788" s="143"/>
      <c r="U1788" s="26"/>
      <c r="V1788" s="26"/>
      <c r="W1788" s="26"/>
      <c r="X1788" s="26"/>
      <c r="Y1788" s="26"/>
      <c r="Z1788" s="26"/>
      <c r="AA1788" s="26"/>
      <c r="AB1788" s="26"/>
      <c r="AC1788" s="26"/>
      <c r="AD1788" s="26"/>
      <c r="AE1788" s="26"/>
      <c r="AR1788" s="144"/>
      <c r="AT1788" s="144"/>
      <c r="AU1788" s="144"/>
      <c r="AY1788" s="14"/>
      <c r="BE1788" s="145"/>
      <c r="BF1788" s="145"/>
      <c r="BG1788" s="145"/>
      <c r="BH1788" s="145"/>
      <c r="BI1788" s="145"/>
      <c r="BJ1788" s="14"/>
      <c r="BK1788" s="145"/>
      <c r="BL1788" s="14"/>
      <c r="BM1788" s="144"/>
    </row>
    <row r="1789" spans="1:65" s="12" customFormat="1" ht="23" hidden="1" customHeight="1">
      <c r="B1789" s="169"/>
      <c r="C1789" s="170"/>
      <c r="D1789" s="171"/>
      <c r="E1789" s="172"/>
      <c r="F1789" s="172"/>
      <c r="G1789" s="170"/>
      <c r="H1789" s="170"/>
      <c r="I1789" s="170"/>
      <c r="J1789" s="173"/>
      <c r="L1789" s="127"/>
      <c r="M1789" s="131"/>
      <c r="N1789" s="132"/>
      <c r="O1789" s="132"/>
      <c r="P1789" s="133"/>
      <c r="Q1789" s="132"/>
      <c r="R1789" s="133"/>
      <c r="S1789" s="132"/>
      <c r="T1789" s="134"/>
      <c r="AR1789" s="128"/>
      <c r="AT1789" s="135"/>
      <c r="AU1789" s="135"/>
      <c r="AY1789" s="128"/>
      <c r="BK1789" s="136"/>
    </row>
    <row r="1790" spans="1:65" s="2" customFormat="1" ht="24.25" hidden="1" customHeight="1">
      <c r="A1790" s="26"/>
      <c r="B1790" s="156"/>
      <c r="C1790" s="157"/>
      <c r="D1790" s="157"/>
      <c r="E1790" s="158"/>
      <c r="F1790" s="159"/>
      <c r="G1790" s="160"/>
      <c r="H1790" s="161"/>
      <c r="I1790" s="162"/>
      <c r="J1790" s="162"/>
      <c r="K1790" s="139"/>
      <c r="L1790" s="27"/>
      <c r="M1790" s="140"/>
      <c r="N1790" s="141"/>
      <c r="O1790" s="142"/>
      <c r="P1790" s="142"/>
      <c r="Q1790" s="142"/>
      <c r="R1790" s="142"/>
      <c r="S1790" s="142"/>
      <c r="T1790" s="143"/>
      <c r="U1790" s="26"/>
      <c r="V1790" s="26"/>
      <c r="W1790" s="26"/>
      <c r="X1790" s="26"/>
      <c r="Y1790" s="26"/>
      <c r="Z1790" s="26"/>
      <c r="AA1790" s="26"/>
      <c r="AB1790" s="26"/>
      <c r="AC1790" s="26"/>
      <c r="AD1790" s="26"/>
      <c r="AE1790" s="26"/>
      <c r="AR1790" s="144"/>
      <c r="AT1790" s="144"/>
      <c r="AU1790" s="144"/>
      <c r="AY1790" s="14"/>
      <c r="BE1790" s="145"/>
      <c r="BF1790" s="145"/>
      <c r="BG1790" s="145"/>
      <c r="BH1790" s="145"/>
      <c r="BI1790" s="145"/>
      <c r="BJ1790" s="14"/>
      <c r="BK1790" s="145"/>
      <c r="BL1790" s="14"/>
      <c r="BM1790" s="144"/>
    </row>
    <row r="1791" spans="1:65" s="2" customFormat="1" ht="24.25" hidden="1" customHeight="1">
      <c r="A1791" s="26"/>
      <c r="B1791" s="156"/>
      <c r="C1791" s="163"/>
      <c r="D1791" s="163"/>
      <c r="E1791" s="164"/>
      <c r="F1791" s="165"/>
      <c r="G1791" s="166"/>
      <c r="H1791" s="167"/>
      <c r="I1791" s="168"/>
      <c r="J1791" s="168"/>
      <c r="K1791" s="146"/>
      <c r="L1791" s="147"/>
      <c r="M1791" s="148"/>
      <c r="N1791" s="149"/>
      <c r="O1791" s="142"/>
      <c r="P1791" s="142"/>
      <c r="Q1791" s="142"/>
      <c r="R1791" s="142"/>
      <c r="S1791" s="142"/>
      <c r="T1791" s="143"/>
      <c r="U1791" s="26"/>
      <c r="V1791" s="26"/>
      <c r="W1791" s="26"/>
      <c r="X1791" s="26"/>
      <c r="Y1791" s="26"/>
      <c r="Z1791" s="26"/>
      <c r="AA1791" s="26"/>
      <c r="AB1791" s="26"/>
      <c r="AC1791" s="26"/>
      <c r="AD1791" s="26"/>
      <c r="AE1791" s="26"/>
      <c r="AR1791" s="144"/>
      <c r="AT1791" s="144"/>
      <c r="AU1791" s="144"/>
      <c r="AY1791" s="14"/>
      <c r="BE1791" s="145"/>
      <c r="BF1791" s="145"/>
      <c r="BG1791" s="145"/>
      <c r="BH1791" s="145"/>
      <c r="BI1791" s="145"/>
      <c r="BJ1791" s="14"/>
      <c r="BK1791" s="145"/>
      <c r="BL1791" s="14"/>
      <c r="BM1791" s="144"/>
    </row>
    <row r="1792" spans="1:65" s="2" customFormat="1" ht="21.75" hidden="1" customHeight="1">
      <c r="A1792" s="26"/>
      <c r="B1792" s="156"/>
      <c r="C1792" s="157"/>
      <c r="D1792" s="157"/>
      <c r="E1792" s="158"/>
      <c r="F1792" s="159"/>
      <c r="G1792" s="160"/>
      <c r="H1792" s="161"/>
      <c r="I1792" s="162"/>
      <c r="J1792" s="162"/>
      <c r="K1792" s="139"/>
      <c r="L1792" s="27"/>
      <c r="M1792" s="140"/>
      <c r="N1792" s="141"/>
      <c r="O1792" s="142"/>
      <c r="P1792" s="142"/>
      <c r="Q1792" s="142"/>
      <c r="R1792" s="142"/>
      <c r="S1792" s="142"/>
      <c r="T1792" s="143"/>
      <c r="U1792" s="26"/>
      <c r="V1792" s="26"/>
      <c r="W1792" s="26"/>
      <c r="X1792" s="26"/>
      <c r="Y1792" s="26"/>
      <c r="Z1792" s="26"/>
      <c r="AA1792" s="26"/>
      <c r="AB1792" s="26"/>
      <c r="AC1792" s="26"/>
      <c r="AD1792" s="26"/>
      <c r="AE1792" s="26"/>
      <c r="AR1792" s="144"/>
      <c r="AT1792" s="144"/>
      <c r="AU1792" s="144"/>
      <c r="AY1792" s="14"/>
      <c r="BE1792" s="145"/>
      <c r="BF1792" s="145"/>
      <c r="BG1792" s="145"/>
      <c r="BH1792" s="145"/>
      <c r="BI1792" s="145"/>
      <c r="BJ1792" s="14"/>
      <c r="BK1792" s="145"/>
      <c r="BL1792" s="14"/>
      <c r="BM1792" s="144"/>
    </row>
    <row r="1793" spans="1:65" s="12" customFormat="1" ht="23" hidden="1" customHeight="1">
      <c r="B1793" s="169"/>
      <c r="C1793" s="170"/>
      <c r="D1793" s="171"/>
      <c r="E1793" s="172"/>
      <c r="F1793" s="172"/>
      <c r="G1793" s="170"/>
      <c r="H1793" s="170"/>
      <c r="I1793" s="170"/>
      <c r="J1793" s="173"/>
      <c r="L1793" s="127"/>
      <c r="M1793" s="131"/>
      <c r="N1793" s="132"/>
      <c r="O1793" s="132"/>
      <c r="P1793" s="133"/>
      <c r="Q1793" s="132"/>
      <c r="R1793" s="133"/>
      <c r="S1793" s="132"/>
      <c r="T1793" s="134"/>
      <c r="AR1793" s="128"/>
      <c r="AT1793" s="135"/>
      <c r="AU1793" s="135"/>
      <c r="AY1793" s="128"/>
      <c r="BK1793" s="136"/>
    </row>
    <row r="1794" spans="1:65" s="2" customFormat="1" ht="24.25" hidden="1" customHeight="1">
      <c r="A1794" s="26"/>
      <c r="B1794" s="156"/>
      <c r="C1794" s="163"/>
      <c r="D1794" s="163"/>
      <c r="E1794" s="164"/>
      <c r="F1794" s="165"/>
      <c r="G1794" s="166"/>
      <c r="H1794" s="167"/>
      <c r="I1794" s="168"/>
      <c r="J1794" s="168"/>
      <c r="K1794" s="146"/>
      <c r="L1794" s="147"/>
      <c r="M1794" s="148"/>
      <c r="N1794" s="149"/>
      <c r="O1794" s="142"/>
      <c r="P1794" s="142"/>
      <c r="Q1794" s="142"/>
      <c r="R1794" s="142"/>
      <c r="S1794" s="142"/>
      <c r="T1794" s="143"/>
      <c r="U1794" s="26"/>
      <c r="V1794" s="26"/>
      <c r="W1794" s="26"/>
      <c r="X1794" s="26"/>
      <c r="Y1794" s="26"/>
      <c r="Z1794" s="26"/>
      <c r="AA1794" s="26"/>
      <c r="AB1794" s="26"/>
      <c r="AC1794" s="26"/>
      <c r="AD1794" s="26"/>
      <c r="AE1794" s="26"/>
      <c r="AR1794" s="144"/>
      <c r="AT1794" s="144"/>
      <c r="AU1794" s="144"/>
      <c r="AY1794" s="14"/>
      <c r="BE1794" s="145"/>
      <c r="BF1794" s="145"/>
      <c r="BG1794" s="145"/>
      <c r="BH1794" s="145"/>
      <c r="BI1794" s="145"/>
      <c r="BJ1794" s="14"/>
      <c r="BK1794" s="145"/>
      <c r="BL1794" s="14"/>
      <c r="BM1794" s="144"/>
    </row>
    <row r="1795" spans="1:65" s="2" customFormat="1" ht="21.75" hidden="1" customHeight="1">
      <c r="A1795" s="26"/>
      <c r="B1795" s="156"/>
      <c r="C1795" s="163"/>
      <c r="D1795" s="163"/>
      <c r="E1795" s="164"/>
      <c r="F1795" s="165"/>
      <c r="G1795" s="166"/>
      <c r="H1795" s="167"/>
      <c r="I1795" s="168"/>
      <c r="J1795" s="168"/>
      <c r="K1795" s="146"/>
      <c r="L1795" s="147"/>
      <c r="M1795" s="148"/>
      <c r="N1795" s="149"/>
      <c r="O1795" s="142"/>
      <c r="P1795" s="142"/>
      <c r="Q1795" s="142"/>
      <c r="R1795" s="142"/>
      <c r="S1795" s="142"/>
      <c r="T1795" s="143"/>
      <c r="U1795" s="26"/>
      <c r="V1795" s="26"/>
      <c r="W1795" s="26"/>
      <c r="X1795" s="26"/>
      <c r="Y1795" s="26"/>
      <c r="Z1795" s="26"/>
      <c r="AA1795" s="26"/>
      <c r="AB1795" s="26"/>
      <c r="AC1795" s="26"/>
      <c r="AD1795" s="26"/>
      <c r="AE1795" s="26"/>
      <c r="AR1795" s="144"/>
      <c r="AT1795" s="144"/>
      <c r="AU1795" s="144"/>
      <c r="AY1795" s="14"/>
      <c r="BE1795" s="145"/>
      <c r="BF1795" s="145"/>
      <c r="BG1795" s="145"/>
      <c r="BH1795" s="145"/>
      <c r="BI1795" s="145"/>
      <c r="BJ1795" s="14"/>
      <c r="BK1795" s="145"/>
      <c r="BL1795" s="14"/>
      <c r="BM1795" s="144"/>
    </row>
    <row r="1796" spans="1:65" s="2" customFormat="1" ht="24.25" hidden="1" customHeight="1">
      <c r="A1796" s="26"/>
      <c r="B1796" s="156"/>
      <c r="C1796" s="163"/>
      <c r="D1796" s="163"/>
      <c r="E1796" s="164"/>
      <c r="F1796" s="165"/>
      <c r="G1796" s="166"/>
      <c r="H1796" s="167"/>
      <c r="I1796" s="168"/>
      <c r="J1796" s="168"/>
      <c r="K1796" s="146"/>
      <c r="L1796" s="147"/>
      <c r="M1796" s="148"/>
      <c r="N1796" s="149"/>
      <c r="O1796" s="142"/>
      <c r="P1796" s="142"/>
      <c r="Q1796" s="142"/>
      <c r="R1796" s="142"/>
      <c r="S1796" s="142"/>
      <c r="T1796" s="143"/>
      <c r="U1796" s="26"/>
      <c r="V1796" s="26"/>
      <c r="W1796" s="26"/>
      <c r="X1796" s="26"/>
      <c r="Y1796" s="26"/>
      <c r="Z1796" s="26"/>
      <c r="AA1796" s="26"/>
      <c r="AB1796" s="26"/>
      <c r="AC1796" s="26"/>
      <c r="AD1796" s="26"/>
      <c r="AE1796" s="26"/>
      <c r="AR1796" s="144"/>
      <c r="AT1796" s="144"/>
      <c r="AU1796" s="144"/>
      <c r="AY1796" s="14"/>
      <c r="BE1796" s="145"/>
      <c r="BF1796" s="145"/>
      <c r="BG1796" s="145"/>
      <c r="BH1796" s="145"/>
      <c r="BI1796" s="145"/>
      <c r="BJ1796" s="14"/>
      <c r="BK1796" s="145"/>
      <c r="BL1796" s="14"/>
      <c r="BM1796" s="144"/>
    </row>
    <row r="1797" spans="1:65" s="2" customFormat="1" ht="24.25" hidden="1" customHeight="1">
      <c r="A1797" s="26"/>
      <c r="B1797" s="156"/>
      <c r="C1797" s="157"/>
      <c r="D1797" s="157"/>
      <c r="E1797" s="158"/>
      <c r="F1797" s="159"/>
      <c r="G1797" s="160"/>
      <c r="H1797" s="161"/>
      <c r="I1797" s="162"/>
      <c r="J1797" s="162"/>
      <c r="K1797" s="139"/>
      <c r="L1797" s="27"/>
      <c r="M1797" s="140"/>
      <c r="N1797" s="141"/>
      <c r="O1797" s="142"/>
      <c r="P1797" s="142"/>
      <c r="Q1797" s="142"/>
      <c r="R1797" s="142"/>
      <c r="S1797" s="142"/>
      <c r="T1797" s="143"/>
      <c r="U1797" s="26"/>
      <c r="V1797" s="26"/>
      <c r="W1797" s="26"/>
      <c r="X1797" s="26"/>
      <c r="Y1797" s="26"/>
      <c r="Z1797" s="26"/>
      <c r="AA1797" s="26"/>
      <c r="AB1797" s="26"/>
      <c r="AC1797" s="26"/>
      <c r="AD1797" s="26"/>
      <c r="AE1797" s="26"/>
      <c r="AR1797" s="144"/>
      <c r="AT1797" s="144"/>
      <c r="AU1797" s="144"/>
      <c r="AY1797" s="14"/>
      <c r="BE1797" s="145"/>
      <c r="BF1797" s="145"/>
      <c r="BG1797" s="145"/>
      <c r="BH1797" s="145"/>
      <c r="BI1797" s="145"/>
      <c r="BJ1797" s="14"/>
      <c r="BK1797" s="145"/>
      <c r="BL1797" s="14"/>
      <c r="BM1797" s="144"/>
    </row>
    <row r="1798" spans="1:65" s="12" customFormat="1" ht="23" hidden="1" customHeight="1">
      <c r="B1798" s="169"/>
      <c r="C1798" s="170"/>
      <c r="D1798" s="171"/>
      <c r="E1798" s="172"/>
      <c r="F1798" s="172"/>
      <c r="G1798" s="170"/>
      <c r="H1798" s="170"/>
      <c r="I1798" s="170"/>
      <c r="J1798" s="173"/>
      <c r="L1798" s="127"/>
      <c r="M1798" s="131"/>
      <c r="N1798" s="132"/>
      <c r="O1798" s="132"/>
      <c r="P1798" s="133"/>
      <c r="Q1798" s="132"/>
      <c r="R1798" s="133"/>
      <c r="S1798" s="132"/>
      <c r="T1798" s="134"/>
      <c r="AR1798" s="128"/>
      <c r="AT1798" s="135"/>
      <c r="AU1798" s="135"/>
      <c r="AY1798" s="128"/>
      <c r="BK1798" s="136"/>
    </row>
    <row r="1799" spans="1:65" s="2" customFormat="1" ht="24.25" hidden="1" customHeight="1">
      <c r="A1799" s="26"/>
      <c r="B1799" s="156"/>
      <c r="C1799" s="157"/>
      <c r="D1799" s="157"/>
      <c r="E1799" s="158"/>
      <c r="F1799" s="159"/>
      <c r="G1799" s="160"/>
      <c r="H1799" s="161"/>
      <c r="I1799" s="162"/>
      <c r="J1799" s="162"/>
      <c r="K1799" s="139"/>
      <c r="L1799" s="27"/>
      <c r="M1799" s="140"/>
      <c r="N1799" s="141"/>
      <c r="O1799" s="142"/>
      <c r="P1799" s="142"/>
      <c r="Q1799" s="142"/>
      <c r="R1799" s="142"/>
      <c r="S1799" s="142"/>
      <c r="T1799" s="143"/>
      <c r="U1799" s="26"/>
      <c r="V1799" s="26"/>
      <c r="W1799" s="26"/>
      <c r="X1799" s="26"/>
      <c r="Y1799" s="26"/>
      <c r="Z1799" s="26"/>
      <c r="AA1799" s="26"/>
      <c r="AB1799" s="26"/>
      <c r="AC1799" s="26"/>
      <c r="AD1799" s="26"/>
      <c r="AE1799" s="26"/>
      <c r="AR1799" s="144"/>
      <c r="AT1799" s="144"/>
      <c r="AU1799" s="144"/>
      <c r="AY1799" s="14"/>
      <c r="BE1799" s="145"/>
      <c r="BF1799" s="145"/>
      <c r="BG1799" s="145"/>
      <c r="BH1799" s="145"/>
      <c r="BI1799" s="145"/>
      <c r="BJ1799" s="14"/>
      <c r="BK1799" s="145"/>
      <c r="BL1799" s="14"/>
      <c r="BM1799" s="144"/>
    </row>
    <row r="1800" spans="1:65" s="2" customFormat="1" ht="24.25" hidden="1" customHeight="1">
      <c r="A1800" s="26"/>
      <c r="B1800" s="156"/>
      <c r="C1800" s="163"/>
      <c r="D1800" s="163"/>
      <c r="E1800" s="164"/>
      <c r="F1800" s="165"/>
      <c r="G1800" s="166"/>
      <c r="H1800" s="167"/>
      <c r="I1800" s="168"/>
      <c r="J1800" s="168"/>
      <c r="K1800" s="146"/>
      <c r="L1800" s="147"/>
      <c r="M1800" s="148"/>
      <c r="N1800" s="149"/>
      <c r="O1800" s="142"/>
      <c r="P1800" s="142"/>
      <c r="Q1800" s="142"/>
      <c r="R1800" s="142"/>
      <c r="S1800" s="142"/>
      <c r="T1800" s="143"/>
      <c r="U1800" s="26"/>
      <c r="V1800" s="26"/>
      <c r="W1800" s="26"/>
      <c r="X1800" s="26"/>
      <c r="Y1800" s="26"/>
      <c r="Z1800" s="26"/>
      <c r="AA1800" s="26"/>
      <c r="AB1800" s="26"/>
      <c r="AC1800" s="26"/>
      <c r="AD1800" s="26"/>
      <c r="AE1800" s="26"/>
      <c r="AR1800" s="144"/>
      <c r="AT1800" s="144"/>
      <c r="AU1800" s="144"/>
      <c r="AY1800" s="14"/>
      <c r="BE1800" s="145"/>
      <c r="BF1800" s="145"/>
      <c r="BG1800" s="145"/>
      <c r="BH1800" s="145"/>
      <c r="BI1800" s="145"/>
      <c r="BJ1800" s="14"/>
      <c r="BK1800" s="145"/>
      <c r="BL1800" s="14"/>
      <c r="BM1800" s="144"/>
    </row>
    <row r="1801" spans="1:65" s="2" customFormat="1" ht="33" hidden="1" customHeight="1">
      <c r="A1801" s="26"/>
      <c r="B1801" s="156"/>
      <c r="C1801" s="163"/>
      <c r="D1801" s="163"/>
      <c r="E1801" s="164"/>
      <c r="F1801" s="165"/>
      <c r="G1801" s="166"/>
      <c r="H1801" s="167"/>
      <c r="I1801" s="168"/>
      <c r="J1801" s="168"/>
      <c r="K1801" s="146"/>
      <c r="L1801" s="147"/>
      <c r="M1801" s="148"/>
      <c r="N1801" s="149"/>
      <c r="O1801" s="142"/>
      <c r="P1801" s="142"/>
      <c r="Q1801" s="142"/>
      <c r="R1801" s="142"/>
      <c r="S1801" s="142"/>
      <c r="T1801" s="143"/>
      <c r="U1801" s="26"/>
      <c r="V1801" s="26"/>
      <c r="W1801" s="26"/>
      <c r="X1801" s="26"/>
      <c r="Y1801" s="26"/>
      <c r="Z1801" s="26"/>
      <c r="AA1801" s="26"/>
      <c r="AB1801" s="26"/>
      <c r="AC1801" s="26"/>
      <c r="AD1801" s="26"/>
      <c r="AE1801" s="26"/>
      <c r="AR1801" s="144"/>
      <c r="AT1801" s="144"/>
      <c r="AU1801" s="144"/>
      <c r="AY1801" s="14"/>
      <c r="BE1801" s="145"/>
      <c r="BF1801" s="145"/>
      <c r="BG1801" s="145"/>
      <c r="BH1801" s="145"/>
      <c r="BI1801" s="145"/>
      <c r="BJ1801" s="14"/>
      <c r="BK1801" s="145"/>
      <c r="BL1801" s="14"/>
      <c r="BM1801" s="144"/>
    </row>
    <row r="1802" spans="1:65" s="2" customFormat="1" ht="33" hidden="1" customHeight="1">
      <c r="A1802" s="26"/>
      <c r="B1802" s="156"/>
      <c r="C1802" s="163"/>
      <c r="D1802" s="163"/>
      <c r="E1802" s="164"/>
      <c r="F1802" s="165"/>
      <c r="G1802" s="166"/>
      <c r="H1802" s="167"/>
      <c r="I1802" s="168"/>
      <c r="J1802" s="168"/>
      <c r="K1802" s="146"/>
      <c r="L1802" s="147"/>
      <c r="M1802" s="148"/>
      <c r="N1802" s="149"/>
      <c r="O1802" s="142"/>
      <c r="P1802" s="142"/>
      <c r="Q1802" s="142"/>
      <c r="R1802" s="142"/>
      <c r="S1802" s="142"/>
      <c r="T1802" s="143"/>
      <c r="U1802" s="26"/>
      <c r="V1802" s="26"/>
      <c r="W1802" s="26"/>
      <c r="X1802" s="26"/>
      <c r="Y1802" s="26"/>
      <c r="Z1802" s="26"/>
      <c r="AA1802" s="26"/>
      <c r="AB1802" s="26"/>
      <c r="AC1802" s="26"/>
      <c r="AD1802" s="26"/>
      <c r="AE1802" s="26"/>
      <c r="AR1802" s="144"/>
      <c r="AT1802" s="144"/>
      <c r="AU1802" s="144"/>
      <c r="AY1802" s="14"/>
      <c r="BE1802" s="145"/>
      <c r="BF1802" s="145"/>
      <c r="BG1802" s="145"/>
      <c r="BH1802" s="145"/>
      <c r="BI1802" s="145"/>
      <c r="BJ1802" s="14"/>
      <c r="BK1802" s="145"/>
      <c r="BL1802" s="14"/>
      <c r="BM1802" s="144"/>
    </row>
    <row r="1803" spans="1:65" s="2" customFormat="1" ht="24.25" hidden="1" customHeight="1">
      <c r="A1803" s="26"/>
      <c r="B1803" s="156"/>
      <c r="C1803" s="157"/>
      <c r="D1803" s="157"/>
      <c r="E1803" s="158"/>
      <c r="F1803" s="159"/>
      <c r="G1803" s="160"/>
      <c r="H1803" s="161"/>
      <c r="I1803" s="162"/>
      <c r="J1803" s="162"/>
      <c r="K1803" s="139"/>
      <c r="L1803" s="27"/>
      <c r="M1803" s="140"/>
      <c r="N1803" s="141"/>
      <c r="O1803" s="142"/>
      <c r="P1803" s="142"/>
      <c r="Q1803" s="142"/>
      <c r="R1803" s="142"/>
      <c r="S1803" s="142"/>
      <c r="T1803" s="143"/>
      <c r="U1803" s="26"/>
      <c r="V1803" s="26"/>
      <c r="W1803" s="26"/>
      <c r="X1803" s="26"/>
      <c r="Y1803" s="26"/>
      <c r="Z1803" s="26"/>
      <c r="AA1803" s="26"/>
      <c r="AB1803" s="26"/>
      <c r="AC1803" s="26"/>
      <c r="AD1803" s="26"/>
      <c r="AE1803" s="26"/>
      <c r="AR1803" s="144"/>
      <c r="AT1803" s="144"/>
      <c r="AU1803" s="144"/>
      <c r="AY1803" s="14"/>
      <c r="BE1803" s="145"/>
      <c r="BF1803" s="145"/>
      <c r="BG1803" s="145"/>
      <c r="BH1803" s="145"/>
      <c r="BI1803" s="145"/>
      <c r="BJ1803" s="14"/>
      <c r="BK1803" s="145"/>
      <c r="BL1803" s="14"/>
      <c r="BM1803" s="144"/>
    </row>
    <row r="1804" spans="1:65" s="12" customFormat="1" ht="23" hidden="1" customHeight="1">
      <c r="B1804" s="169"/>
      <c r="C1804" s="170"/>
      <c r="D1804" s="171"/>
      <c r="E1804" s="172"/>
      <c r="F1804" s="172"/>
      <c r="G1804" s="170"/>
      <c r="H1804" s="170"/>
      <c r="I1804" s="170"/>
      <c r="J1804" s="173"/>
      <c r="L1804" s="127"/>
      <c r="M1804" s="131"/>
      <c r="N1804" s="132"/>
      <c r="O1804" s="132"/>
      <c r="P1804" s="133"/>
      <c r="Q1804" s="132"/>
      <c r="R1804" s="133"/>
      <c r="S1804" s="132"/>
      <c r="T1804" s="134"/>
      <c r="AR1804" s="128"/>
      <c r="AT1804" s="135"/>
      <c r="AU1804" s="135"/>
      <c r="AY1804" s="128"/>
      <c r="BK1804" s="136"/>
    </row>
    <row r="1805" spans="1:65" s="2" customFormat="1" ht="24.25" hidden="1" customHeight="1">
      <c r="A1805" s="26"/>
      <c r="B1805" s="156"/>
      <c r="C1805" s="157"/>
      <c r="D1805" s="157"/>
      <c r="E1805" s="158"/>
      <c r="F1805" s="159"/>
      <c r="G1805" s="160"/>
      <c r="H1805" s="161"/>
      <c r="I1805" s="162"/>
      <c r="J1805" s="162"/>
      <c r="K1805" s="139"/>
      <c r="L1805" s="27"/>
      <c r="M1805" s="140"/>
      <c r="N1805" s="141"/>
      <c r="O1805" s="142"/>
      <c r="P1805" s="142"/>
      <c r="Q1805" s="142"/>
      <c r="R1805" s="142"/>
      <c r="S1805" s="142"/>
      <c r="T1805" s="143"/>
      <c r="U1805" s="26"/>
      <c r="V1805" s="26"/>
      <c r="W1805" s="26"/>
      <c r="X1805" s="26"/>
      <c r="Y1805" s="26"/>
      <c r="Z1805" s="26"/>
      <c r="AA1805" s="26"/>
      <c r="AB1805" s="26"/>
      <c r="AC1805" s="26"/>
      <c r="AD1805" s="26"/>
      <c r="AE1805" s="26"/>
      <c r="AR1805" s="144"/>
      <c r="AT1805" s="144"/>
      <c r="AU1805" s="144"/>
      <c r="AY1805" s="14"/>
      <c r="BE1805" s="145"/>
      <c r="BF1805" s="145"/>
      <c r="BG1805" s="145"/>
      <c r="BH1805" s="145"/>
      <c r="BI1805" s="145"/>
      <c r="BJ1805" s="14"/>
      <c r="BK1805" s="145"/>
      <c r="BL1805" s="14"/>
      <c r="BM1805" s="144"/>
    </row>
    <row r="1806" spans="1:65" s="2" customFormat="1" ht="24.25" hidden="1" customHeight="1">
      <c r="A1806" s="26"/>
      <c r="B1806" s="156"/>
      <c r="C1806" s="163"/>
      <c r="D1806" s="163"/>
      <c r="E1806" s="164"/>
      <c r="F1806" s="165"/>
      <c r="G1806" s="166"/>
      <c r="H1806" s="167"/>
      <c r="I1806" s="168"/>
      <c r="J1806" s="168"/>
      <c r="K1806" s="146"/>
      <c r="L1806" s="147"/>
      <c r="M1806" s="148"/>
      <c r="N1806" s="149"/>
      <c r="O1806" s="142"/>
      <c r="P1806" s="142"/>
      <c r="Q1806" s="142"/>
      <c r="R1806" s="142"/>
      <c r="S1806" s="142"/>
      <c r="T1806" s="143"/>
      <c r="U1806" s="26"/>
      <c r="V1806" s="26"/>
      <c r="W1806" s="26"/>
      <c r="X1806" s="26"/>
      <c r="Y1806" s="26"/>
      <c r="Z1806" s="26"/>
      <c r="AA1806" s="26"/>
      <c r="AB1806" s="26"/>
      <c r="AC1806" s="26"/>
      <c r="AD1806" s="26"/>
      <c r="AE1806" s="26"/>
      <c r="AR1806" s="144"/>
      <c r="AT1806" s="144"/>
      <c r="AU1806" s="144"/>
      <c r="AY1806" s="14"/>
      <c r="BE1806" s="145"/>
      <c r="BF1806" s="145"/>
      <c r="BG1806" s="145"/>
      <c r="BH1806" s="145"/>
      <c r="BI1806" s="145"/>
      <c r="BJ1806" s="14"/>
      <c r="BK1806" s="145"/>
      <c r="BL1806" s="14"/>
      <c r="BM1806" s="144"/>
    </row>
    <row r="1807" spans="1:65" s="2" customFormat="1" ht="24.25" hidden="1" customHeight="1">
      <c r="A1807" s="26"/>
      <c r="B1807" s="156"/>
      <c r="C1807" s="163"/>
      <c r="D1807" s="163"/>
      <c r="E1807" s="164"/>
      <c r="F1807" s="165"/>
      <c r="G1807" s="166"/>
      <c r="H1807" s="167"/>
      <c r="I1807" s="168"/>
      <c r="J1807" s="168"/>
      <c r="K1807" s="146"/>
      <c r="L1807" s="147"/>
      <c r="M1807" s="148"/>
      <c r="N1807" s="149"/>
      <c r="O1807" s="142"/>
      <c r="P1807" s="142"/>
      <c r="Q1807" s="142"/>
      <c r="R1807" s="142"/>
      <c r="S1807" s="142"/>
      <c r="T1807" s="143"/>
      <c r="U1807" s="26"/>
      <c r="V1807" s="26"/>
      <c r="W1807" s="26"/>
      <c r="X1807" s="26"/>
      <c r="Y1807" s="26"/>
      <c r="Z1807" s="26"/>
      <c r="AA1807" s="26"/>
      <c r="AB1807" s="26"/>
      <c r="AC1807" s="26"/>
      <c r="AD1807" s="26"/>
      <c r="AE1807" s="26"/>
      <c r="AR1807" s="144"/>
      <c r="AT1807" s="144"/>
      <c r="AU1807" s="144"/>
      <c r="AY1807" s="14"/>
      <c r="BE1807" s="145"/>
      <c r="BF1807" s="145"/>
      <c r="BG1807" s="145"/>
      <c r="BH1807" s="145"/>
      <c r="BI1807" s="145"/>
      <c r="BJ1807" s="14"/>
      <c r="BK1807" s="145"/>
      <c r="BL1807" s="14"/>
      <c r="BM1807" s="144"/>
    </row>
    <row r="1808" spans="1:65" s="2" customFormat="1" ht="24.25" hidden="1" customHeight="1">
      <c r="A1808" s="26"/>
      <c r="B1808" s="156"/>
      <c r="C1808" s="163"/>
      <c r="D1808" s="163"/>
      <c r="E1808" s="164"/>
      <c r="F1808" s="165"/>
      <c r="G1808" s="166"/>
      <c r="H1808" s="167"/>
      <c r="I1808" s="168"/>
      <c r="J1808" s="168"/>
      <c r="K1808" s="146"/>
      <c r="L1808" s="147"/>
      <c r="M1808" s="148"/>
      <c r="N1808" s="149"/>
      <c r="O1808" s="142"/>
      <c r="P1808" s="142"/>
      <c r="Q1808" s="142"/>
      <c r="R1808" s="142"/>
      <c r="S1808" s="142"/>
      <c r="T1808" s="143"/>
      <c r="U1808" s="26"/>
      <c r="V1808" s="26"/>
      <c r="W1808" s="26"/>
      <c r="X1808" s="26"/>
      <c r="Y1808" s="26"/>
      <c r="Z1808" s="26"/>
      <c r="AA1808" s="26"/>
      <c r="AB1808" s="26"/>
      <c r="AC1808" s="26"/>
      <c r="AD1808" s="26"/>
      <c r="AE1808" s="26"/>
      <c r="AR1808" s="144"/>
      <c r="AT1808" s="144"/>
      <c r="AU1808" s="144"/>
      <c r="AY1808" s="14"/>
      <c r="BE1808" s="145"/>
      <c r="BF1808" s="145"/>
      <c r="BG1808" s="145"/>
      <c r="BH1808" s="145"/>
      <c r="BI1808" s="145"/>
      <c r="BJ1808" s="14"/>
      <c r="BK1808" s="145"/>
      <c r="BL1808" s="14"/>
      <c r="BM1808" s="144"/>
    </row>
    <row r="1809" spans="1:65" s="2" customFormat="1" ht="24.25" hidden="1" customHeight="1">
      <c r="A1809" s="26"/>
      <c r="B1809" s="156"/>
      <c r="C1809" s="157"/>
      <c r="D1809" s="157"/>
      <c r="E1809" s="158"/>
      <c r="F1809" s="159"/>
      <c r="G1809" s="160"/>
      <c r="H1809" s="161"/>
      <c r="I1809" s="162"/>
      <c r="J1809" s="162"/>
      <c r="K1809" s="139"/>
      <c r="L1809" s="27"/>
      <c r="M1809" s="140"/>
      <c r="N1809" s="141"/>
      <c r="O1809" s="142"/>
      <c r="P1809" s="142"/>
      <c r="Q1809" s="142"/>
      <c r="R1809" s="142"/>
      <c r="S1809" s="142"/>
      <c r="T1809" s="143"/>
      <c r="U1809" s="26"/>
      <c r="V1809" s="26"/>
      <c r="W1809" s="26"/>
      <c r="X1809" s="26"/>
      <c r="Y1809" s="26"/>
      <c r="Z1809" s="26"/>
      <c r="AA1809" s="26"/>
      <c r="AB1809" s="26"/>
      <c r="AC1809" s="26"/>
      <c r="AD1809" s="26"/>
      <c r="AE1809" s="26"/>
      <c r="AR1809" s="144"/>
      <c r="AT1809" s="144"/>
      <c r="AU1809" s="144"/>
      <c r="AY1809" s="14"/>
      <c r="BE1809" s="145"/>
      <c r="BF1809" s="145"/>
      <c r="BG1809" s="145"/>
      <c r="BH1809" s="145"/>
      <c r="BI1809" s="145"/>
      <c r="BJ1809" s="14"/>
      <c r="BK1809" s="145"/>
      <c r="BL1809" s="14"/>
      <c r="BM1809" s="144"/>
    </row>
    <row r="1810" spans="1:65" s="12" customFormat="1" ht="23" hidden="1" customHeight="1">
      <c r="B1810" s="169"/>
      <c r="C1810" s="170"/>
      <c r="D1810" s="171"/>
      <c r="E1810" s="172"/>
      <c r="F1810" s="172"/>
      <c r="G1810" s="170"/>
      <c r="H1810" s="170"/>
      <c r="I1810" s="170"/>
      <c r="J1810" s="173"/>
      <c r="L1810" s="127"/>
      <c r="M1810" s="131"/>
      <c r="N1810" s="132"/>
      <c r="O1810" s="132"/>
      <c r="P1810" s="133"/>
      <c r="Q1810" s="132"/>
      <c r="R1810" s="133"/>
      <c r="S1810" s="132"/>
      <c r="T1810" s="134"/>
      <c r="AR1810" s="128"/>
      <c r="AT1810" s="135"/>
      <c r="AU1810" s="135"/>
      <c r="AY1810" s="128"/>
      <c r="BK1810" s="136"/>
    </row>
    <row r="1811" spans="1:65" s="2" customFormat="1" ht="24.25" hidden="1" customHeight="1">
      <c r="A1811" s="26"/>
      <c r="B1811" s="156"/>
      <c r="C1811" s="157"/>
      <c r="D1811" s="157"/>
      <c r="E1811" s="158"/>
      <c r="F1811" s="159"/>
      <c r="G1811" s="160"/>
      <c r="H1811" s="161"/>
      <c r="I1811" s="162"/>
      <c r="J1811" s="162"/>
      <c r="K1811" s="139"/>
      <c r="L1811" s="27"/>
      <c r="M1811" s="140"/>
      <c r="N1811" s="141"/>
      <c r="O1811" s="142"/>
      <c r="P1811" s="142"/>
      <c r="Q1811" s="142"/>
      <c r="R1811" s="142"/>
      <c r="S1811" s="142"/>
      <c r="T1811" s="143"/>
      <c r="U1811" s="26"/>
      <c r="V1811" s="26"/>
      <c r="W1811" s="26"/>
      <c r="X1811" s="26"/>
      <c r="Y1811" s="26"/>
      <c r="Z1811" s="26"/>
      <c r="AA1811" s="26"/>
      <c r="AB1811" s="26"/>
      <c r="AC1811" s="26"/>
      <c r="AD1811" s="26"/>
      <c r="AE1811" s="26"/>
      <c r="AR1811" s="144"/>
      <c r="AT1811" s="144"/>
      <c r="AU1811" s="144"/>
      <c r="AY1811" s="14"/>
      <c r="BE1811" s="145"/>
      <c r="BF1811" s="145"/>
      <c r="BG1811" s="145"/>
      <c r="BH1811" s="145"/>
      <c r="BI1811" s="145"/>
      <c r="BJ1811" s="14"/>
      <c r="BK1811" s="145"/>
      <c r="BL1811" s="14"/>
      <c r="BM1811" s="144"/>
    </row>
    <row r="1812" spans="1:65" s="2" customFormat="1" ht="24.25" hidden="1" customHeight="1">
      <c r="A1812" s="26"/>
      <c r="B1812" s="156"/>
      <c r="C1812" s="163"/>
      <c r="D1812" s="163"/>
      <c r="E1812" s="164"/>
      <c r="F1812" s="165"/>
      <c r="G1812" s="166"/>
      <c r="H1812" s="167"/>
      <c r="I1812" s="168"/>
      <c r="J1812" s="168"/>
      <c r="K1812" s="146"/>
      <c r="L1812" s="147"/>
      <c r="M1812" s="148"/>
      <c r="N1812" s="149"/>
      <c r="O1812" s="142"/>
      <c r="P1812" s="142"/>
      <c r="Q1812" s="142"/>
      <c r="R1812" s="142"/>
      <c r="S1812" s="142"/>
      <c r="T1812" s="143"/>
      <c r="U1812" s="26"/>
      <c r="V1812" s="26"/>
      <c r="W1812" s="26"/>
      <c r="X1812" s="26"/>
      <c r="Y1812" s="26"/>
      <c r="Z1812" s="26"/>
      <c r="AA1812" s="26"/>
      <c r="AB1812" s="26"/>
      <c r="AC1812" s="26"/>
      <c r="AD1812" s="26"/>
      <c r="AE1812" s="26"/>
      <c r="AR1812" s="144"/>
      <c r="AT1812" s="144"/>
      <c r="AU1812" s="144"/>
      <c r="AY1812" s="14"/>
      <c r="BE1812" s="145"/>
      <c r="BF1812" s="145"/>
      <c r="BG1812" s="145"/>
      <c r="BH1812" s="145"/>
      <c r="BI1812" s="145"/>
      <c r="BJ1812" s="14"/>
      <c r="BK1812" s="145"/>
      <c r="BL1812" s="14"/>
      <c r="BM1812" s="144"/>
    </row>
    <row r="1813" spans="1:65" s="2" customFormat="1" ht="24.25" hidden="1" customHeight="1">
      <c r="A1813" s="26"/>
      <c r="B1813" s="156"/>
      <c r="C1813" s="163"/>
      <c r="D1813" s="163"/>
      <c r="E1813" s="164"/>
      <c r="F1813" s="165"/>
      <c r="G1813" s="166"/>
      <c r="H1813" s="167"/>
      <c r="I1813" s="168"/>
      <c r="J1813" s="168"/>
      <c r="K1813" s="146"/>
      <c r="L1813" s="147"/>
      <c r="M1813" s="148"/>
      <c r="N1813" s="149"/>
      <c r="O1813" s="142"/>
      <c r="P1813" s="142"/>
      <c r="Q1813" s="142"/>
      <c r="R1813" s="142"/>
      <c r="S1813" s="142"/>
      <c r="T1813" s="143"/>
      <c r="U1813" s="26"/>
      <c r="V1813" s="26"/>
      <c r="W1813" s="26"/>
      <c r="X1813" s="26"/>
      <c r="Y1813" s="26"/>
      <c r="Z1813" s="26"/>
      <c r="AA1813" s="26"/>
      <c r="AB1813" s="26"/>
      <c r="AC1813" s="26"/>
      <c r="AD1813" s="26"/>
      <c r="AE1813" s="26"/>
      <c r="AR1813" s="144"/>
      <c r="AT1813" s="144"/>
      <c r="AU1813" s="144"/>
      <c r="AY1813" s="14"/>
      <c r="BE1813" s="145"/>
      <c r="BF1813" s="145"/>
      <c r="BG1813" s="145"/>
      <c r="BH1813" s="145"/>
      <c r="BI1813" s="145"/>
      <c r="BJ1813" s="14"/>
      <c r="BK1813" s="145"/>
      <c r="BL1813" s="14"/>
      <c r="BM1813" s="144"/>
    </row>
    <row r="1814" spans="1:65" s="2" customFormat="1" ht="24.25" hidden="1" customHeight="1">
      <c r="A1814" s="26"/>
      <c r="B1814" s="156"/>
      <c r="C1814" s="163"/>
      <c r="D1814" s="163"/>
      <c r="E1814" s="164"/>
      <c r="F1814" s="165"/>
      <c r="G1814" s="166"/>
      <c r="H1814" s="167"/>
      <c r="I1814" s="168"/>
      <c r="J1814" s="168"/>
      <c r="K1814" s="146"/>
      <c r="L1814" s="147"/>
      <c r="M1814" s="148"/>
      <c r="N1814" s="149"/>
      <c r="O1814" s="142"/>
      <c r="P1814" s="142"/>
      <c r="Q1814" s="142"/>
      <c r="R1814" s="142"/>
      <c r="S1814" s="142"/>
      <c r="T1814" s="143"/>
      <c r="U1814" s="26"/>
      <c r="V1814" s="26"/>
      <c r="W1814" s="26"/>
      <c r="X1814" s="26"/>
      <c r="Y1814" s="26"/>
      <c r="Z1814" s="26"/>
      <c r="AA1814" s="26"/>
      <c r="AB1814" s="26"/>
      <c r="AC1814" s="26"/>
      <c r="AD1814" s="26"/>
      <c r="AE1814" s="26"/>
      <c r="AR1814" s="144"/>
      <c r="AT1814" s="144"/>
      <c r="AU1814" s="144"/>
      <c r="AY1814" s="14"/>
      <c r="BE1814" s="145"/>
      <c r="BF1814" s="145"/>
      <c r="BG1814" s="145"/>
      <c r="BH1814" s="145"/>
      <c r="BI1814" s="145"/>
      <c r="BJ1814" s="14"/>
      <c r="BK1814" s="145"/>
      <c r="BL1814" s="14"/>
      <c r="BM1814" s="144"/>
    </row>
    <row r="1815" spans="1:65" s="2" customFormat="1" ht="24.25" hidden="1" customHeight="1">
      <c r="A1815" s="26"/>
      <c r="B1815" s="156"/>
      <c r="C1815" s="163"/>
      <c r="D1815" s="163"/>
      <c r="E1815" s="164"/>
      <c r="F1815" s="165"/>
      <c r="G1815" s="166"/>
      <c r="H1815" s="167"/>
      <c r="I1815" s="168"/>
      <c r="J1815" s="168"/>
      <c r="K1815" s="146"/>
      <c r="L1815" s="147"/>
      <c r="M1815" s="148"/>
      <c r="N1815" s="149"/>
      <c r="O1815" s="142"/>
      <c r="P1815" s="142"/>
      <c r="Q1815" s="142"/>
      <c r="R1815" s="142"/>
      <c r="S1815" s="142"/>
      <c r="T1815" s="143"/>
      <c r="U1815" s="26"/>
      <c r="V1815" s="26"/>
      <c r="W1815" s="26"/>
      <c r="X1815" s="26"/>
      <c r="Y1815" s="26"/>
      <c r="Z1815" s="26"/>
      <c r="AA1815" s="26"/>
      <c r="AB1815" s="26"/>
      <c r="AC1815" s="26"/>
      <c r="AD1815" s="26"/>
      <c r="AE1815" s="26"/>
      <c r="AR1815" s="144"/>
      <c r="AT1815" s="144"/>
      <c r="AU1815" s="144"/>
      <c r="AY1815" s="14"/>
      <c r="BE1815" s="145"/>
      <c r="BF1815" s="145"/>
      <c r="BG1815" s="145"/>
      <c r="BH1815" s="145"/>
      <c r="BI1815" s="145"/>
      <c r="BJ1815" s="14"/>
      <c r="BK1815" s="145"/>
      <c r="BL1815" s="14"/>
      <c r="BM1815" s="144"/>
    </row>
    <row r="1816" spans="1:65" s="2" customFormat="1" ht="24.25" hidden="1" customHeight="1">
      <c r="A1816" s="26"/>
      <c r="B1816" s="156"/>
      <c r="C1816" s="163"/>
      <c r="D1816" s="163"/>
      <c r="E1816" s="164"/>
      <c r="F1816" s="165"/>
      <c r="G1816" s="166"/>
      <c r="H1816" s="167"/>
      <c r="I1816" s="168"/>
      <c r="J1816" s="168"/>
      <c r="K1816" s="146"/>
      <c r="L1816" s="147"/>
      <c r="M1816" s="148"/>
      <c r="N1816" s="149"/>
      <c r="O1816" s="142"/>
      <c r="P1816" s="142"/>
      <c r="Q1816" s="142"/>
      <c r="R1816" s="142"/>
      <c r="S1816" s="142"/>
      <c r="T1816" s="143"/>
      <c r="U1816" s="26"/>
      <c r="V1816" s="26"/>
      <c r="W1816" s="26"/>
      <c r="X1816" s="26"/>
      <c r="Y1816" s="26"/>
      <c r="Z1816" s="26"/>
      <c r="AA1816" s="26"/>
      <c r="AB1816" s="26"/>
      <c r="AC1816" s="26"/>
      <c r="AD1816" s="26"/>
      <c r="AE1816" s="26"/>
      <c r="AR1816" s="144"/>
      <c r="AT1816" s="144"/>
      <c r="AU1816" s="144"/>
      <c r="AY1816" s="14"/>
      <c r="BE1816" s="145"/>
      <c r="BF1816" s="145"/>
      <c r="BG1816" s="145"/>
      <c r="BH1816" s="145"/>
      <c r="BI1816" s="145"/>
      <c r="BJ1816" s="14"/>
      <c r="BK1816" s="145"/>
      <c r="BL1816" s="14"/>
      <c r="BM1816" s="144"/>
    </row>
    <row r="1817" spans="1:65" s="2" customFormat="1" ht="24.25" hidden="1" customHeight="1">
      <c r="A1817" s="26"/>
      <c r="B1817" s="156"/>
      <c r="C1817" s="163"/>
      <c r="D1817" s="163"/>
      <c r="E1817" s="164"/>
      <c r="F1817" s="165"/>
      <c r="G1817" s="166"/>
      <c r="H1817" s="167"/>
      <c r="I1817" s="168"/>
      <c r="J1817" s="168"/>
      <c r="K1817" s="146"/>
      <c r="L1817" s="147"/>
      <c r="M1817" s="148"/>
      <c r="N1817" s="149"/>
      <c r="O1817" s="142"/>
      <c r="P1817" s="142"/>
      <c r="Q1817" s="142"/>
      <c r="R1817" s="142"/>
      <c r="S1817" s="142"/>
      <c r="T1817" s="143"/>
      <c r="U1817" s="26"/>
      <c r="V1817" s="26"/>
      <c r="W1817" s="26"/>
      <c r="X1817" s="26"/>
      <c r="Y1817" s="26"/>
      <c r="Z1817" s="26"/>
      <c r="AA1817" s="26"/>
      <c r="AB1817" s="26"/>
      <c r="AC1817" s="26"/>
      <c r="AD1817" s="26"/>
      <c r="AE1817" s="26"/>
      <c r="AR1817" s="144"/>
      <c r="AT1817" s="144"/>
      <c r="AU1817" s="144"/>
      <c r="AY1817" s="14"/>
      <c r="BE1817" s="145"/>
      <c r="BF1817" s="145"/>
      <c r="BG1817" s="145"/>
      <c r="BH1817" s="145"/>
      <c r="BI1817" s="145"/>
      <c r="BJ1817" s="14"/>
      <c r="BK1817" s="145"/>
      <c r="BL1817" s="14"/>
      <c r="BM1817" s="144"/>
    </row>
    <row r="1818" spans="1:65" s="2" customFormat="1" ht="33" hidden="1" customHeight="1">
      <c r="A1818" s="26"/>
      <c r="B1818" s="156"/>
      <c r="C1818" s="157"/>
      <c r="D1818" s="157"/>
      <c r="E1818" s="158"/>
      <c r="F1818" s="159"/>
      <c r="G1818" s="160"/>
      <c r="H1818" s="161"/>
      <c r="I1818" s="162"/>
      <c r="J1818" s="162"/>
      <c r="K1818" s="139"/>
      <c r="L1818" s="27"/>
      <c r="M1818" s="140"/>
      <c r="N1818" s="141"/>
      <c r="O1818" s="142"/>
      <c r="P1818" s="142"/>
      <c r="Q1818" s="142"/>
      <c r="R1818" s="142"/>
      <c r="S1818" s="142"/>
      <c r="T1818" s="143"/>
      <c r="U1818" s="26"/>
      <c r="V1818" s="26"/>
      <c r="W1818" s="26"/>
      <c r="X1818" s="26"/>
      <c r="Y1818" s="26"/>
      <c r="Z1818" s="26"/>
      <c r="AA1818" s="26"/>
      <c r="AB1818" s="26"/>
      <c r="AC1818" s="26"/>
      <c r="AD1818" s="26"/>
      <c r="AE1818" s="26"/>
      <c r="AR1818" s="144"/>
      <c r="AT1818" s="144"/>
      <c r="AU1818" s="144"/>
      <c r="AY1818" s="14"/>
      <c r="BE1818" s="145"/>
      <c r="BF1818" s="145"/>
      <c r="BG1818" s="145"/>
      <c r="BH1818" s="145"/>
      <c r="BI1818" s="145"/>
      <c r="BJ1818" s="14"/>
      <c r="BK1818" s="145"/>
      <c r="BL1818" s="14"/>
      <c r="BM1818" s="144"/>
    </row>
    <row r="1819" spans="1:65" s="2" customFormat="1" ht="38" hidden="1" customHeight="1">
      <c r="A1819" s="26"/>
      <c r="B1819" s="156"/>
      <c r="C1819" s="163"/>
      <c r="D1819" s="163"/>
      <c r="E1819" s="164"/>
      <c r="F1819" s="165"/>
      <c r="G1819" s="166"/>
      <c r="H1819" s="167"/>
      <c r="I1819" s="168"/>
      <c r="J1819" s="168"/>
      <c r="K1819" s="146"/>
      <c r="L1819" s="147"/>
      <c r="M1819" s="148"/>
      <c r="N1819" s="149"/>
      <c r="O1819" s="142"/>
      <c r="P1819" s="142"/>
      <c r="Q1819" s="142"/>
      <c r="R1819" s="142"/>
      <c r="S1819" s="142"/>
      <c r="T1819" s="143"/>
      <c r="U1819" s="26"/>
      <c r="V1819" s="26"/>
      <c r="W1819" s="26"/>
      <c r="X1819" s="26"/>
      <c r="Y1819" s="26"/>
      <c r="Z1819" s="26"/>
      <c r="AA1819" s="26"/>
      <c r="AB1819" s="26"/>
      <c r="AC1819" s="26"/>
      <c r="AD1819" s="26"/>
      <c r="AE1819" s="26"/>
      <c r="AR1819" s="144"/>
      <c r="AT1819" s="144"/>
      <c r="AU1819" s="144"/>
      <c r="AY1819" s="14"/>
      <c r="BE1819" s="145"/>
      <c r="BF1819" s="145"/>
      <c r="BG1819" s="145"/>
      <c r="BH1819" s="145"/>
      <c r="BI1819" s="145"/>
      <c r="BJ1819" s="14"/>
      <c r="BK1819" s="145"/>
      <c r="BL1819" s="14"/>
      <c r="BM1819" s="144"/>
    </row>
    <row r="1820" spans="1:65" s="2" customFormat="1" ht="44.25" hidden="1" customHeight="1">
      <c r="A1820" s="26"/>
      <c r="B1820" s="156"/>
      <c r="C1820" s="163"/>
      <c r="D1820" s="163"/>
      <c r="E1820" s="164"/>
      <c r="F1820" s="165"/>
      <c r="G1820" s="166"/>
      <c r="H1820" s="167"/>
      <c r="I1820" s="168"/>
      <c r="J1820" s="168"/>
      <c r="K1820" s="146"/>
      <c r="L1820" s="147"/>
      <c r="M1820" s="148"/>
      <c r="N1820" s="149"/>
      <c r="O1820" s="142"/>
      <c r="P1820" s="142"/>
      <c r="Q1820" s="142"/>
      <c r="R1820" s="142"/>
      <c r="S1820" s="142"/>
      <c r="T1820" s="143"/>
      <c r="U1820" s="26"/>
      <c r="V1820" s="26"/>
      <c r="W1820" s="26"/>
      <c r="X1820" s="26"/>
      <c r="Y1820" s="26"/>
      <c r="Z1820" s="26"/>
      <c r="AA1820" s="26"/>
      <c r="AB1820" s="26"/>
      <c r="AC1820" s="26"/>
      <c r="AD1820" s="26"/>
      <c r="AE1820" s="26"/>
      <c r="AR1820" s="144"/>
      <c r="AT1820" s="144"/>
      <c r="AU1820" s="144"/>
      <c r="AY1820" s="14"/>
      <c r="BE1820" s="145"/>
      <c r="BF1820" s="145"/>
      <c r="BG1820" s="145"/>
      <c r="BH1820" s="145"/>
      <c r="BI1820" s="145"/>
      <c r="BJ1820" s="14"/>
      <c r="BK1820" s="145"/>
      <c r="BL1820" s="14"/>
      <c r="BM1820" s="144"/>
    </row>
    <row r="1821" spans="1:65" s="2" customFormat="1" ht="24.25" hidden="1" customHeight="1">
      <c r="A1821" s="26"/>
      <c r="B1821" s="156"/>
      <c r="C1821" s="157"/>
      <c r="D1821" s="157"/>
      <c r="E1821" s="158"/>
      <c r="F1821" s="159"/>
      <c r="G1821" s="160"/>
      <c r="H1821" s="161"/>
      <c r="I1821" s="162"/>
      <c r="J1821" s="162"/>
      <c r="K1821" s="139"/>
      <c r="L1821" s="27"/>
      <c r="M1821" s="140"/>
      <c r="N1821" s="141"/>
      <c r="O1821" s="142"/>
      <c r="P1821" s="142"/>
      <c r="Q1821" s="142"/>
      <c r="R1821" s="142"/>
      <c r="S1821" s="142"/>
      <c r="T1821" s="143"/>
      <c r="U1821" s="26"/>
      <c r="V1821" s="26"/>
      <c r="W1821" s="26"/>
      <c r="X1821" s="26"/>
      <c r="Y1821" s="26"/>
      <c r="Z1821" s="26"/>
      <c r="AA1821" s="26"/>
      <c r="AB1821" s="26"/>
      <c r="AC1821" s="26"/>
      <c r="AD1821" s="26"/>
      <c r="AE1821" s="26"/>
      <c r="AR1821" s="144"/>
      <c r="AT1821" s="144"/>
      <c r="AU1821" s="144"/>
      <c r="AY1821" s="14"/>
      <c r="BE1821" s="145"/>
      <c r="BF1821" s="145"/>
      <c r="BG1821" s="145"/>
      <c r="BH1821" s="145"/>
      <c r="BI1821" s="145"/>
      <c r="BJ1821" s="14"/>
      <c r="BK1821" s="145"/>
      <c r="BL1821" s="14"/>
      <c r="BM1821" s="144"/>
    </row>
    <row r="1822" spans="1:65" s="2" customFormat="1" ht="21.75" hidden="1" customHeight="1">
      <c r="A1822" s="26"/>
      <c r="B1822" s="156"/>
      <c r="C1822" s="163"/>
      <c r="D1822" s="163"/>
      <c r="E1822" s="164"/>
      <c r="F1822" s="165"/>
      <c r="G1822" s="166"/>
      <c r="H1822" s="167"/>
      <c r="I1822" s="168"/>
      <c r="J1822" s="168"/>
      <c r="K1822" s="146"/>
      <c r="L1822" s="147"/>
      <c r="M1822" s="148"/>
      <c r="N1822" s="149"/>
      <c r="O1822" s="142"/>
      <c r="P1822" s="142"/>
      <c r="Q1822" s="142"/>
      <c r="R1822" s="142"/>
      <c r="S1822" s="142"/>
      <c r="T1822" s="143"/>
      <c r="U1822" s="26"/>
      <c r="V1822" s="26"/>
      <c r="W1822" s="26"/>
      <c r="X1822" s="26"/>
      <c r="Y1822" s="26"/>
      <c r="Z1822" s="26"/>
      <c r="AA1822" s="26"/>
      <c r="AB1822" s="26"/>
      <c r="AC1822" s="26"/>
      <c r="AD1822" s="26"/>
      <c r="AE1822" s="26"/>
      <c r="AR1822" s="144"/>
      <c r="AT1822" s="144"/>
      <c r="AU1822" s="144"/>
      <c r="AY1822" s="14"/>
      <c r="BE1822" s="145"/>
      <c r="BF1822" s="145"/>
      <c r="BG1822" s="145"/>
      <c r="BH1822" s="145"/>
      <c r="BI1822" s="145"/>
      <c r="BJ1822" s="14"/>
      <c r="BK1822" s="145"/>
      <c r="BL1822" s="14"/>
      <c r="BM1822" s="144"/>
    </row>
    <row r="1823" spans="1:65" s="2" customFormat="1" ht="24.25" hidden="1" customHeight="1">
      <c r="A1823" s="26"/>
      <c r="B1823" s="156"/>
      <c r="C1823" s="157"/>
      <c r="D1823" s="157"/>
      <c r="E1823" s="158"/>
      <c r="F1823" s="159"/>
      <c r="G1823" s="160"/>
      <c r="H1823" s="161"/>
      <c r="I1823" s="162"/>
      <c r="J1823" s="162"/>
      <c r="K1823" s="139"/>
      <c r="L1823" s="27"/>
      <c r="M1823" s="140"/>
      <c r="N1823" s="141"/>
      <c r="O1823" s="142"/>
      <c r="P1823" s="142"/>
      <c r="Q1823" s="142"/>
      <c r="R1823" s="142"/>
      <c r="S1823" s="142"/>
      <c r="T1823" s="143"/>
      <c r="U1823" s="26"/>
      <c r="V1823" s="26"/>
      <c r="W1823" s="26"/>
      <c r="X1823" s="26"/>
      <c r="Y1823" s="26"/>
      <c r="Z1823" s="26"/>
      <c r="AA1823" s="26"/>
      <c r="AB1823" s="26"/>
      <c r="AC1823" s="26"/>
      <c r="AD1823" s="26"/>
      <c r="AE1823" s="26"/>
      <c r="AR1823" s="144"/>
      <c r="AT1823" s="144"/>
      <c r="AU1823" s="144"/>
      <c r="AY1823" s="14"/>
      <c r="BE1823" s="145"/>
      <c r="BF1823" s="145"/>
      <c r="BG1823" s="145"/>
      <c r="BH1823" s="145"/>
      <c r="BI1823" s="145"/>
      <c r="BJ1823" s="14"/>
      <c r="BK1823" s="145"/>
      <c r="BL1823" s="14"/>
      <c r="BM1823" s="144"/>
    </row>
    <row r="1824" spans="1:65" s="12" customFormat="1" ht="23" hidden="1" customHeight="1">
      <c r="B1824" s="169"/>
      <c r="C1824" s="170"/>
      <c r="D1824" s="171"/>
      <c r="E1824" s="172"/>
      <c r="F1824" s="172"/>
      <c r="G1824" s="170"/>
      <c r="H1824" s="170"/>
      <c r="I1824" s="170"/>
      <c r="J1824" s="173"/>
      <c r="L1824" s="127"/>
      <c r="M1824" s="131"/>
      <c r="N1824" s="132"/>
      <c r="O1824" s="132"/>
      <c r="P1824" s="133"/>
      <c r="Q1824" s="132"/>
      <c r="R1824" s="133"/>
      <c r="S1824" s="132"/>
      <c r="T1824" s="134"/>
      <c r="AR1824" s="128"/>
      <c r="AT1824" s="135"/>
      <c r="AU1824" s="135"/>
      <c r="AY1824" s="128"/>
      <c r="BK1824" s="136"/>
    </row>
    <row r="1825" spans="1:65" s="2" customFormat="1" ht="33" hidden="1" customHeight="1">
      <c r="A1825" s="26"/>
      <c r="B1825" s="156"/>
      <c r="C1825" s="163"/>
      <c r="D1825" s="163"/>
      <c r="E1825" s="164"/>
      <c r="F1825" s="165"/>
      <c r="G1825" s="166"/>
      <c r="H1825" s="167"/>
      <c r="I1825" s="168"/>
      <c r="J1825" s="168"/>
      <c r="K1825" s="146"/>
      <c r="L1825" s="147"/>
      <c r="M1825" s="148"/>
      <c r="N1825" s="149"/>
      <c r="O1825" s="142"/>
      <c r="P1825" s="142"/>
      <c r="Q1825" s="142"/>
      <c r="R1825" s="142"/>
      <c r="S1825" s="142"/>
      <c r="T1825" s="143"/>
      <c r="U1825" s="26"/>
      <c r="V1825" s="26"/>
      <c r="W1825" s="26"/>
      <c r="X1825" s="26"/>
      <c r="Y1825" s="26"/>
      <c r="Z1825" s="26"/>
      <c r="AA1825" s="26"/>
      <c r="AB1825" s="26"/>
      <c r="AC1825" s="26"/>
      <c r="AD1825" s="26"/>
      <c r="AE1825" s="26"/>
      <c r="AR1825" s="144"/>
      <c r="AT1825" s="144"/>
      <c r="AU1825" s="144"/>
      <c r="AY1825" s="14"/>
      <c r="BE1825" s="145"/>
      <c r="BF1825" s="145"/>
      <c r="BG1825" s="145"/>
      <c r="BH1825" s="145"/>
      <c r="BI1825" s="145"/>
      <c r="BJ1825" s="14"/>
      <c r="BK1825" s="145"/>
      <c r="BL1825" s="14"/>
      <c r="BM1825" s="144"/>
    </row>
    <row r="1826" spans="1:65" s="2" customFormat="1" ht="24.25" hidden="1" customHeight="1">
      <c r="A1826" s="26"/>
      <c r="B1826" s="156"/>
      <c r="C1826" s="163"/>
      <c r="D1826" s="163"/>
      <c r="E1826" s="164"/>
      <c r="F1826" s="165"/>
      <c r="G1826" s="166"/>
      <c r="H1826" s="167"/>
      <c r="I1826" s="168"/>
      <c r="J1826" s="168"/>
      <c r="K1826" s="146"/>
      <c r="L1826" s="147"/>
      <c r="M1826" s="148"/>
      <c r="N1826" s="149"/>
      <c r="O1826" s="142"/>
      <c r="P1826" s="142"/>
      <c r="Q1826" s="142"/>
      <c r="R1826" s="142"/>
      <c r="S1826" s="142"/>
      <c r="T1826" s="143"/>
      <c r="U1826" s="26"/>
      <c r="V1826" s="26"/>
      <c r="W1826" s="26"/>
      <c r="X1826" s="26"/>
      <c r="Y1826" s="26"/>
      <c r="Z1826" s="26"/>
      <c r="AA1826" s="26"/>
      <c r="AB1826" s="26"/>
      <c r="AC1826" s="26"/>
      <c r="AD1826" s="26"/>
      <c r="AE1826" s="26"/>
      <c r="AR1826" s="144"/>
      <c r="AT1826" s="144"/>
      <c r="AU1826" s="144"/>
      <c r="AY1826" s="14"/>
      <c r="BE1826" s="145"/>
      <c r="BF1826" s="145"/>
      <c r="BG1826" s="145"/>
      <c r="BH1826" s="145"/>
      <c r="BI1826" s="145"/>
      <c r="BJ1826" s="14"/>
      <c r="BK1826" s="145"/>
      <c r="BL1826" s="14"/>
      <c r="BM1826" s="144"/>
    </row>
    <row r="1827" spans="1:65" s="2" customFormat="1" ht="24.25" hidden="1" customHeight="1">
      <c r="A1827" s="26"/>
      <c r="B1827" s="156"/>
      <c r="C1827" s="157"/>
      <c r="D1827" s="157"/>
      <c r="E1827" s="158"/>
      <c r="F1827" s="159"/>
      <c r="G1827" s="160"/>
      <c r="H1827" s="161"/>
      <c r="I1827" s="162"/>
      <c r="J1827" s="162"/>
      <c r="K1827" s="139"/>
      <c r="L1827" s="27"/>
      <c r="M1827" s="140"/>
      <c r="N1827" s="141"/>
      <c r="O1827" s="142"/>
      <c r="P1827" s="142"/>
      <c r="Q1827" s="142"/>
      <c r="R1827" s="142"/>
      <c r="S1827" s="142"/>
      <c r="T1827" s="143"/>
      <c r="U1827" s="26"/>
      <c r="V1827" s="26"/>
      <c r="W1827" s="26"/>
      <c r="X1827" s="26"/>
      <c r="Y1827" s="26"/>
      <c r="Z1827" s="26"/>
      <c r="AA1827" s="26"/>
      <c r="AB1827" s="26"/>
      <c r="AC1827" s="26"/>
      <c r="AD1827" s="26"/>
      <c r="AE1827" s="26"/>
      <c r="AR1827" s="144"/>
      <c r="AT1827" s="144"/>
      <c r="AU1827" s="144"/>
      <c r="AY1827" s="14"/>
      <c r="BE1827" s="145"/>
      <c r="BF1827" s="145"/>
      <c r="BG1827" s="145"/>
      <c r="BH1827" s="145"/>
      <c r="BI1827" s="145"/>
      <c r="BJ1827" s="14"/>
      <c r="BK1827" s="145"/>
      <c r="BL1827" s="14"/>
      <c r="BM1827" s="144"/>
    </row>
    <row r="1828" spans="1:65" s="12" customFormat="1" ht="23" hidden="1" customHeight="1">
      <c r="B1828" s="169"/>
      <c r="C1828" s="170"/>
      <c r="D1828" s="171"/>
      <c r="E1828" s="172"/>
      <c r="F1828" s="172"/>
      <c r="G1828" s="170"/>
      <c r="H1828" s="170"/>
      <c r="I1828" s="170"/>
      <c r="J1828" s="173"/>
      <c r="L1828" s="127"/>
      <c r="M1828" s="131"/>
      <c r="N1828" s="132"/>
      <c r="O1828" s="132"/>
      <c r="P1828" s="133"/>
      <c r="Q1828" s="132"/>
      <c r="R1828" s="133"/>
      <c r="S1828" s="132"/>
      <c r="T1828" s="134"/>
      <c r="AR1828" s="128"/>
      <c r="AT1828" s="135"/>
      <c r="AU1828" s="135"/>
      <c r="AY1828" s="128"/>
      <c r="BK1828" s="136"/>
    </row>
    <row r="1829" spans="1:65" s="2" customFormat="1" ht="24.25" hidden="1" customHeight="1">
      <c r="A1829" s="26"/>
      <c r="B1829" s="156"/>
      <c r="C1829" s="157"/>
      <c r="D1829" s="157"/>
      <c r="E1829" s="158"/>
      <c r="F1829" s="159"/>
      <c r="G1829" s="160"/>
      <c r="H1829" s="161"/>
      <c r="I1829" s="162"/>
      <c r="J1829" s="162"/>
      <c r="K1829" s="139"/>
      <c r="L1829" s="27"/>
      <c r="M1829" s="140"/>
      <c r="N1829" s="141"/>
      <c r="O1829" s="142"/>
      <c r="P1829" s="142"/>
      <c r="Q1829" s="142"/>
      <c r="R1829" s="142"/>
      <c r="S1829" s="142"/>
      <c r="T1829" s="143"/>
      <c r="U1829" s="26"/>
      <c r="V1829" s="26"/>
      <c r="W1829" s="26"/>
      <c r="X1829" s="26"/>
      <c r="Y1829" s="26"/>
      <c r="Z1829" s="26"/>
      <c r="AA1829" s="26"/>
      <c r="AB1829" s="26"/>
      <c r="AC1829" s="26"/>
      <c r="AD1829" s="26"/>
      <c r="AE1829" s="26"/>
      <c r="AR1829" s="144"/>
      <c r="AT1829" s="144"/>
      <c r="AU1829" s="144"/>
      <c r="AY1829" s="14"/>
      <c r="BE1829" s="145"/>
      <c r="BF1829" s="145"/>
      <c r="BG1829" s="145"/>
      <c r="BH1829" s="145"/>
      <c r="BI1829" s="145"/>
      <c r="BJ1829" s="14"/>
      <c r="BK1829" s="145"/>
      <c r="BL1829" s="14"/>
      <c r="BM1829" s="144"/>
    </row>
    <row r="1830" spans="1:65" s="2" customFormat="1" ht="21.75" hidden="1" customHeight="1">
      <c r="A1830" s="26"/>
      <c r="B1830" s="156"/>
      <c r="C1830" s="163"/>
      <c r="D1830" s="163"/>
      <c r="E1830" s="164"/>
      <c r="F1830" s="165"/>
      <c r="G1830" s="166"/>
      <c r="H1830" s="167"/>
      <c r="I1830" s="168"/>
      <c r="J1830" s="168"/>
      <c r="K1830" s="146"/>
      <c r="L1830" s="147"/>
      <c r="M1830" s="148"/>
      <c r="N1830" s="149"/>
      <c r="O1830" s="142"/>
      <c r="P1830" s="142"/>
      <c r="Q1830" s="142"/>
      <c r="R1830" s="142"/>
      <c r="S1830" s="142"/>
      <c r="T1830" s="143"/>
      <c r="U1830" s="26"/>
      <c r="V1830" s="26"/>
      <c r="W1830" s="26"/>
      <c r="X1830" s="26"/>
      <c r="Y1830" s="26"/>
      <c r="Z1830" s="26"/>
      <c r="AA1830" s="26"/>
      <c r="AB1830" s="26"/>
      <c r="AC1830" s="26"/>
      <c r="AD1830" s="26"/>
      <c r="AE1830" s="26"/>
      <c r="AR1830" s="144"/>
      <c r="AT1830" s="144"/>
      <c r="AU1830" s="144"/>
      <c r="AY1830" s="14"/>
      <c r="BE1830" s="145"/>
      <c r="BF1830" s="145"/>
      <c r="BG1830" s="145"/>
      <c r="BH1830" s="145"/>
      <c r="BI1830" s="145"/>
      <c r="BJ1830" s="14"/>
      <c r="BK1830" s="145"/>
      <c r="BL1830" s="14"/>
      <c r="BM1830" s="144"/>
    </row>
    <row r="1831" spans="1:65" s="2" customFormat="1" ht="33" hidden="1" customHeight="1">
      <c r="A1831" s="26"/>
      <c r="B1831" s="156"/>
      <c r="C1831" s="157"/>
      <c r="D1831" s="157"/>
      <c r="E1831" s="158"/>
      <c r="F1831" s="159"/>
      <c r="G1831" s="160"/>
      <c r="H1831" s="161"/>
      <c r="I1831" s="162"/>
      <c r="J1831" s="162"/>
      <c r="K1831" s="139"/>
      <c r="L1831" s="27"/>
      <c r="M1831" s="140"/>
      <c r="N1831" s="141"/>
      <c r="O1831" s="142"/>
      <c r="P1831" s="142"/>
      <c r="Q1831" s="142"/>
      <c r="R1831" s="142"/>
      <c r="S1831" s="142"/>
      <c r="T1831" s="143"/>
      <c r="U1831" s="26"/>
      <c r="V1831" s="26"/>
      <c r="W1831" s="26"/>
      <c r="X1831" s="26"/>
      <c r="Y1831" s="26"/>
      <c r="Z1831" s="26"/>
      <c r="AA1831" s="26"/>
      <c r="AB1831" s="26"/>
      <c r="AC1831" s="26"/>
      <c r="AD1831" s="26"/>
      <c r="AE1831" s="26"/>
      <c r="AR1831" s="144"/>
      <c r="AT1831" s="144"/>
      <c r="AU1831" s="144"/>
      <c r="AY1831" s="14"/>
      <c r="BE1831" s="145"/>
      <c r="BF1831" s="145"/>
      <c r="BG1831" s="145"/>
      <c r="BH1831" s="145"/>
      <c r="BI1831" s="145"/>
      <c r="BJ1831" s="14"/>
      <c r="BK1831" s="145"/>
      <c r="BL1831" s="14"/>
      <c r="BM1831" s="144"/>
    </row>
    <row r="1832" spans="1:65" s="2" customFormat="1" ht="21.75" hidden="1" customHeight="1">
      <c r="A1832" s="26"/>
      <c r="B1832" s="156"/>
      <c r="C1832" s="163"/>
      <c r="D1832" s="163"/>
      <c r="E1832" s="164"/>
      <c r="F1832" s="165"/>
      <c r="G1832" s="166"/>
      <c r="H1832" s="167"/>
      <c r="I1832" s="168"/>
      <c r="J1832" s="168"/>
      <c r="K1832" s="146"/>
      <c r="L1832" s="147"/>
      <c r="M1832" s="148"/>
      <c r="N1832" s="149"/>
      <c r="O1832" s="142"/>
      <c r="P1832" s="142"/>
      <c r="Q1832" s="142"/>
      <c r="R1832" s="142"/>
      <c r="S1832" s="142"/>
      <c r="T1832" s="143"/>
      <c r="U1832" s="26"/>
      <c r="V1832" s="26"/>
      <c r="W1832" s="26"/>
      <c r="X1832" s="26"/>
      <c r="Y1832" s="26"/>
      <c r="Z1832" s="26"/>
      <c r="AA1832" s="26"/>
      <c r="AB1832" s="26"/>
      <c r="AC1832" s="26"/>
      <c r="AD1832" s="26"/>
      <c r="AE1832" s="26"/>
      <c r="AR1832" s="144"/>
      <c r="AT1832" s="144"/>
      <c r="AU1832" s="144"/>
      <c r="AY1832" s="14"/>
      <c r="BE1832" s="145"/>
      <c r="BF1832" s="145"/>
      <c r="BG1832" s="145"/>
      <c r="BH1832" s="145"/>
      <c r="BI1832" s="145"/>
      <c r="BJ1832" s="14"/>
      <c r="BK1832" s="145"/>
      <c r="BL1832" s="14"/>
      <c r="BM1832" s="144"/>
    </row>
    <row r="1833" spans="1:65" s="2" customFormat="1" ht="24.25" hidden="1" customHeight="1">
      <c r="A1833" s="26"/>
      <c r="B1833" s="156"/>
      <c r="C1833" s="157"/>
      <c r="D1833" s="157"/>
      <c r="E1833" s="158"/>
      <c r="F1833" s="159"/>
      <c r="G1833" s="160"/>
      <c r="H1833" s="161"/>
      <c r="I1833" s="162"/>
      <c r="J1833" s="162"/>
      <c r="K1833" s="139"/>
      <c r="L1833" s="27"/>
      <c r="M1833" s="140"/>
      <c r="N1833" s="141"/>
      <c r="O1833" s="142"/>
      <c r="P1833" s="142"/>
      <c r="Q1833" s="142"/>
      <c r="R1833" s="142"/>
      <c r="S1833" s="142"/>
      <c r="T1833" s="143"/>
      <c r="U1833" s="26"/>
      <c r="V1833" s="26"/>
      <c r="W1833" s="26"/>
      <c r="X1833" s="26"/>
      <c r="Y1833" s="26"/>
      <c r="Z1833" s="26"/>
      <c r="AA1833" s="26"/>
      <c r="AB1833" s="26"/>
      <c r="AC1833" s="26"/>
      <c r="AD1833" s="26"/>
      <c r="AE1833" s="26"/>
      <c r="AR1833" s="144"/>
      <c r="AT1833" s="144"/>
      <c r="AU1833" s="144"/>
      <c r="AY1833" s="14"/>
      <c r="BE1833" s="145"/>
      <c r="BF1833" s="145"/>
      <c r="BG1833" s="145"/>
      <c r="BH1833" s="145"/>
      <c r="BI1833" s="145"/>
      <c r="BJ1833" s="14"/>
      <c r="BK1833" s="145"/>
      <c r="BL1833" s="14"/>
      <c r="BM1833" s="144"/>
    </row>
    <row r="1834" spans="1:65" s="12" customFormat="1" ht="23" hidden="1" customHeight="1">
      <c r="B1834" s="169"/>
      <c r="C1834" s="170"/>
      <c r="D1834" s="171"/>
      <c r="E1834" s="172"/>
      <c r="F1834" s="172"/>
      <c r="G1834" s="170"/>
      <c r="H1834" s="170"/>
      <c r="I1834" s="170"/>
      <c r="J1834" s="173"/>
      <c r="L1834" s="127"/>
      <c r="M1834" s="131"/>
      <c r="N1834" s="132"/>
      <c r="O1834" s="132"/>
      <c r="P1834" s="133"/>
      <c r="Q1834" s="132"/>
      <c r="R1834" s="133"/>
      <c r="S1834" s="132"/>
      <c r="T1834" s="134"/>
      <c r="AR1834" s="128"/>
      <c r="AT1834" s="135"/>
      <c r="AU1834" s="135"/>
      <c r="AY1834" s="128"/>
      <c r="BK1834" s="136"/>
    </row>
    <row r="1835" spans="1:65" s="2" customFormat="1" ht="16.5" hidden="1" customHeight="1">
      <c r="A1835" s="26"/>
      <c r="B1835" s="156"/>
      <c r="C1835" s="163"/>
      <c r="D1835" s="163"/>
      <c r="E1835" s="164"/>
      <c r="F1835" s="165"/>
      <c r="G1835" s="166"/>
      <c r="H1835" s="167"/>
      <c r="I1835" s="168"/>
      <c r="J1835" s="168"/>
      <c r="K1835" s="146"/>
      <c r="L1835" s="147"/>
      <c r="M1835" s="148"/>
      <c r="N1835" s="149"/>
      <c r="O1835" s="142"/>
      <c r="P1835" s="142"/>
      <c r="Q1835" s="142"/>
      <c r="R1835" s="142"/>
      <c r="S1835" s="142"/>
      <c r="T1835" s="143"/>
      <c r="U1835" s="26"/>
      <c r="V1835" s="26"/>
      <c r="W1835" s="26"/>
      <c r="X1835" s="26"/>
      <c r="Y1835" s="26"/>
      <c r="Z1835" s="26"/>
      <c r="AA1835" s="26"/>
      <c r="AB1835" s="26"/>
      <c r="AC1835" s="26"/>
      <c r="AD1835" s="26"/>
      <c r="AE1835" s="26"/>
      <c r="AR1835" s="144"/>
      <c r="AT1835" s="144"/>
      <c r="AU1835" s="144"/>
      <c r="AY1835" s="14"/>
      <c r="BE1835" s="145"/>
      <c r="BF1835" s="145"/>
      <c r="BG1835" s="145"/>
      <c r="BH1835" s="145"/>
      <c r="BI1835" s="145"/>
      <c r="BJ1835" s="14"/>
      <c r="BK1835" s="145"/>
      <c r="BL1835" s="14"/>
      <c r="BM1835" s="144"/>
    </row>
    <row r="1836" spans="1:65" s="2" customFormat="1" ht="24.25" hidden="1" customHeight="1">
      <c r="A1836" s="26"/>
      <c r="B1836" s="156"/>
      <c r="C1836" s="163"/>
      <c r="D1836" s="163"/>
      <c r="E1836" s="164"/>
      <c r="F1836" s="165"/>
      <c r="G1836" s="166"/>
      <c r="H1836" s="167"/>
      <c r="I1836" s="168"/>
      <c r="J1836" s="168"/>
      <c r="K1836" s="146"/>
      <c r="L1836" s="147"/>
      <c r="M1836" s="148"/>
      <c r="N1836" s="149"/>
      <c r="O1836" s="142"/>
      <c r="P1836" s="142"/>
      <c r="Q1836" s="142"/>
      <c r="R1836" s="142"/>
      <c r="S1836" s="142"/>
      <c r="T1836" s="143"/>
      <c r="U1836" s="26"/>
      <c r="V1836" s="26"/>
      <c r="W1836" s="26"/>
      <c r="X1836" s="26"/>
      <c r="Y1836" s="26"/>
      <c r="Z1836" s="26"/>
      <c r="AA1836" s="26"/>
      <c r="AB1836" s="26"/>
      <c r="AC1836" s="26"/>
      <c r="AD1836" s="26"/>
      <c r="AE1836" s="26"/>
      <c r="AR1836" s="144"/>
      <c r="AT1836" s="144"/>
      <c r="AU1836" s="144"/>
      <c r="AY1836" s="14"/>
      <c r="BE1836" s="145"/>
      <c r="BF1836" s="145"/>
      <c r="BG1836" s="145"/>
      <c r="BH1836" s="145"/>
      <c r="BI1836" s="145"/>
      <c r="BJ1836" s="14"/>
      <c r="BK1836" s="145"/>
      <c r="BL1836" s="14"/>
      <c r="BM1836" s="144"/>
    </row>
    <row r="1837" spans="1:65" s="2" customFormat="1" ht="16.5" hidden="1" customHeight="1">
      <c r="A1837" s="26"/>
      <c r="B1837" s="156"/>
      <c r="C1837" s="163"/>
      <c r="D1837" s="163"/>
      <c r="E1837" s="164"/>
      <c r="F1837" s="165"/>
      <c r="G1837" s="166"/>
      <c r="H1837" s="167"/>
      <c r="I1837" s="168"/>
      <c r="J1837" s="168"/>
      <c r="K1837" s="146"/>
      <c r="L1837" s="147"/>
      <c r="M1837" s="148"/>
      <c r="N1837" s="149"/>
      <c r="O1837" s="142"/>
      <c r="P1837" s="142"/>
      <c r="Q1837" s="142"/>
      <c r="R1837" s="142"/>
      <c r="S1837" s="142"/>
      <c r="T1837" s="143"/>
      <c r="U1837" s="26"/>
      <c r="V1837" s="26"/>
      <c r="W1837" s="26"/>
      <c r="X1837" s="26"/>
      <c r="Y1837" s="26"/>
      <c r="Z1837" s="26"/>
      <c r="AA1837" s="26"/>
      <c r="AB1837" s="26"/>
      <c r="AC1837" s="26"/>
      <c r="AD1837" s="26"/>
      <c r="AE1837" s="26"/>
      <c r="AR1837" s="144"/>
      <c r="AT1837" s="144"/>
      <c r="AU1837" s="144"/>
      <c r="AY1837" s="14"/>
      <c r="BE1837" s="145"/>
      <c r="BF1837" s="145"/>
      <c r="BG1837" s="145"/>
      <c r="BH1837" s="145"/>
      <c r="BI1837" s="145"/>
      <c r="BJ1837" s="14"/>
      <c r="BK1837" s="145"/>
      <c r="BL1837" s="14"/>
      <c r="BM1837" s="144"/>
    </row>
    <row r="1838" spans="1:65" s="2" customFormat="1" ht="16.5" hidden="1" customHeight="1">
      <c r="A1838" s="26"/>
      <c r="B1838" s="156"/>
      <c r="C1838" s="163"/>
      <c r="D1838" s="163"/>
      <c r="E1838" s="164"/>
      <c r="F1838" s="165"/>
      <c r="G1838" s="166"/>
      <c r="H1838" s="167"/>
      <c r="I1838" s="168"/>
      <c r="J1838" s="168"/>
      <c r="K1838" s="146"/>
      <c r="L1838" s="147"/>
      <c r="M1838" s="148"/>
      <c r="N1838" s="149"/>
      <c r="O1838" s="142"/>
      <c r="P1838" s="142"/>
      <c r="Q1838" s="142"/>
      <c r="R1838" s="142"/>
      <c r="S1838" s="142"/>
      <c r="T1838" s="143"/>
      <c r="U1838" s="26"/>
      <c r="V1838" s="26"/>
      <c r="W1838" s="26"/>
      <c r="X1838" s="26"/>
      <c r="Y1838" s="26"/>
      <c r="Z1838" s="26"/>
      <c r="AA1838" s="26"/>
      <c r="AB1838" s="26"/>
      <c r="AC1838" s="26"/>
      <c r="AD1838" s="26"/>
      <c r="AE1838" s="26"/>
      <c r="AR1838" s="144"/>
      <c r="AT1838" s="144"/>
      <c r="AU1838" s="144"/>
      <c r="AY1838" s="14"/>
      <c r="BE1838" s="145"/>
      <c r="BF1838" s="145"/>
      <c r="BG1838" s="145"/>
      <c r="BH1838" s="145"/>
      <c r="BI1838" s="145"/>
      <c r="BJ1838" s="14"/>
      <c r="BK1838" s="145"/>
      <c r="BL1838" s="14"/>
      <c r="BM1838" s="144"/>
    </row>
    <row r="1839" spans="1:65" s="2" customFormat="1" ht="38" hidden="1" customHeight="1">
      <c r="A1839" s="26"/>
      <c r="B1839" s="156"/>
      <c r="C1839" s="163"/>
      <c r="D1839" s="163"/>
      <c r="E1839" s="164"/>
      <c r="F1839" s="165"/>
      <c r="G1839" s="166"/>
      <c r="H1839" s="167"/>
      <c r="I1839" s="168"/>
      <c r="J1839" s="168"/>
      <c r="K1839" s="146"/>
      <c r="L1839" s="147"/>
      <c r="M1839" s="148"/>
      <c r="N1839" s="149"/>
      <c r="O1839" s="142"/>
      <c r="P1839" s="142"/>
      <c r="Q1839" s="142"/>
      <c r="R1839" s="142"/>
      <c r="S1839" s="142"/>
      <c r="T1839" s="143"/>
      <c r="U1839" s="26"/>
      <c r="V1839" s="26"/>
      <c r="W1839" s="26"/>
      <c r="X1839" s="26"/>
      <c r="Y1839" s="26"/>
      <c r="Z1839" s="26"/>
      <c r="AA1839" s="26"/>
      <c r="AB1839" s="26"/>
      <c r="AC1839" s="26"/>
      <c r="AD1839" s="26"/>
      <c r="AE1839" s="26"/>
      <c r="AR1839" s="144"/>
      <c r="AT1839" s="144"/>
      <c r="AU1839" s="144"/>
      <c r="AY1839" s="14"/>
      <c r="BE1839" s="145"/>
      <c r="BF1839" s="145"/>
      <c r="BG1839" s="145"/>
      <c r="BH1839" s="145"/>
      <c r="BI1839" s="145"/>
      <c r="BJ1839" s="14"/>
      <c r="BK1839" s="145"/>
      <c r="BL1839" s="14"/>
      <c r="BM1839" s="144"/>
    </row>
    <row r="1840" spans="1:65" s="2" customFormat="1" ht="21.75" hidden="1" customHeight="1">
      <c r="A1840" s="26"/>
      <c r="B1840" s="156"/>
      <c r="C1840" s="163"/>
      <c r="D1840" s="163"/>
      <c r="E1840" s="164"/>
      <c r="F1840" s="165"/>
      <c r="G1840" s="166"/>
      <c r="H1840" s="167"/>
      <c r="I1840" s="168"/>
      <c r="J1840" s="168"/>
      <c r="K1840" s="146"/>
      <c r="L1840" s="147"/>
      <c r="M1840" s="148"/>
      <c r="N1840" s="149"/>
      <c r="O1840" s="142"/>
      <c r="P1840" s="142"/>
      <c r="Q1840" s="142"/>
      <c r="R1840" s="142"/>
      <c r="S1840" s="142"/>
      <c r="T1840" s="143"/>
      <c r="U1840" s="26"/>
      <c r="V1840" s="26"/>
      <c r="W1840" s="26"/>
      <c r="X1840" s="26"/>
      <c r="Y1840" s="26"/>
      <c r="Z1840" s="26"/>
      <c r="AA1840" s="26"/>
      <c r="AB1840" s="26"/>
      <c r="AC1840" s="26"/>
      <c r="AD1840" s="26"/>
      <c r="AE1840" s="26"/>
      <c r="AR1840" s="144"/>
      <c r="AT1840" s="144"/>
      <c r="AU1840" s="144"/>
      <c r="AY1840" s="14"/>
      <c r="BE1840" s="145"/>
      <c r="BF1840" s="145"/>
      <c r="BG1840" s="145"/>
      <c r="BH1840" s="145"/>
      <c r="BI1840" s="145"/>
      <c r="BJ1840" s="14"/>
      <c r="BK1840" s="145"/>
      <c r="BL1840" s="14"/>
      <c r="BM1840" s="144"/>
    </row>
    <row r="1841" spans="1:65" s="2" customFormat="1" ht="16.5" hidden="1" customHeight="1">
      <c r="A1841" s="26"/>
      <c r="B1841" s="156"/>
      <c r="C1841" s="163"/>
      <c r="D1841" s="163"/>
      <c r="E1841" s="164"/>
      <c r="F1841" s="165"/>
      <c r="G1841" s="166"/>
      <c r="H1841" s="167"/>
      <c r="I1841" s="168"/>
      <c r="J1841" s="168"/>
      <c r="K1841" s="146"/>
      <c r="L1841" s="147"/>
      <c r="M1841" s="148"/>
      <c r="N1841" s="149"/>
      <c r="O1841" s="142"/>
      <c r="P1841" s="142"/>
      <c r="Q1841" s="142"/>
      <c r="R1841" s="142"/>
      <c r="S1841" s="142"/>
      <c r="T1841" s="143"/>
      <c r="U1841" s="26"/>
      <c r="V1841" s="26"/>
      <c r="W1841" s="26"/>
      <c r="X1841" s="26"/>
      <c r="Y1841" s="26"/>
      <c r="Z1841" s="26"/>
      <c r="AA1841" s="26"/>
      <c r="AB1841" s="26"/>
      <c r="AC1841" s="26"/>
      <c r="AD1841" s="26"/>
      <c r="AE1841" s="26"/>
      <c r="AR1841" s="144"/>
      <c r="AT1841" s="144"/>
      <c r="AU1841" s="144"/>
      <c r="AY1841" s="14"/>
      <c r="BE1841" s="145"/>
      <c r="BF1841" s="145"/>
      <c r="BG1841" s="145"/>
      <c r="BH1841" s="145"/>
      <c r="BI1841" s="145"/>
      <c r="BJ1841" s="14"/>
      <c r="BK1841" s="145"/>
      <c r="BL1841" s="14"/>
      <c r="BM1841" s="144"/>
    </row>
    <row r="1842" spans="1:65" s="2" customFormat="1" ht="16.5" hidden="1" customHeight="1">
      <c r="A1842" s="26"/>
      <c r="B1842" s="156"/>
      <c r="C1842" s="163"/>
      <c r="D1842" s="163"/>
      <c r="E1842" s="164"/>
      <c r="F1842" s="165"/>
      <c r="G1842" s="166"/>
      <c r="H1842" s="167"/>
      <c r="I1842" s="168"/>
      <c r="J1842" s="168"/>
      <c r="K1842" s="146"/>
      <c r="L1842" s="147"/>
      <c r="M1842" s="148"/>
      <c r="N1842" s="149"/>
      <c r="O1842" s="142"/>
      <c r="P1842" s="142"/>
      <c r="Q1842" s="142"/>
      <c r="R1842" s="142"/>
      <c r="S1842" s="142"/>
      <c r="T1842" s="143"/>
      <c r="U1842" s="26"/>
      <c r="V1842" s="26"/>
      <c r="W1842" s="26"/>
      <c r="X1842" s="26"/>
      <c r="Y1842" s="26"/>
      <c r="Z1842" s="26"/>
      <c r="AA1842" s="26"/>
      <c r="AB1842" s="26"/>
      <c r="AC1842" s="26"/>
      <c r="AD1842" s="26"/>
      <c r="AE1842" s="26"/>
      <c r="AR1842" s="144"/>
      <c r="AT1842" s="144"/>
      <c r="AU1842" s="144"/>
      <c r="AY1842" s="14"/>
      <c r="BE1842" s="145"/>
      <c r="BF1842" s="145"/>
      <c r="BG1842" s="145"/>
      <c r="BH1842" s="145"/>
      <c r="BI1842" s="145"/>
      <c r="BJ1842" s="14"/>
      <c r="BK1842" s="145"/>
      <c r="BL1842" s="14"/>
      <c r="BM1842" s="144"/>
    </row>
    <row r="1843" spans="1:65" s="2" customFormat="1" ht="16.5" hidden="1" customHeight="1">
      <c r="A1843" s="26"/>
      <c r="B1843" s="156"/>
      <c r="C1843" s="163"/>
      <c r="D1843" s="163"/>
      <c r="E1843" s="164"/>
      <c r="F1843" s="165"/>
      <c r="G1843" s="166"/>
      <c r="H1843" s="167"/>
      <c r="I1843" s="168"/>
      <c r="J1843" s="168"/>
      <c r="K1843" s="146"/>
      <c r="L1843" s="147"/>
      <c r="M1843" s="148"/>
      <c r="N1843" s="149"/>
      <c r="O1843" s="142"/>
      <c r="P1843" s="142"/>
      <c r="Q1843" s="142"/>
      <c r="R1843" s="142"/>
      <c r="S1843" s="142"/>
      <c r="T1843" s="143"/>
      <c r="U1843" s="26"/>
      <c r="V1843" s="26"/>
      <c r="W1843" s="26"/>
      <c r="X1843" s="26"/>
      <c r="Y1843" s="26"/>
      <c r="Z1843" s="26"/>
      <c r="AA1843" s="26"/>
      <c r="AB1843" s="26"/>
      <c r="AC1843" s="26"/>
      <c r="AD1843" s="26"/>
      <c r="AE1843" s="26"/>
      <c r="AR1843" s="144"/>
      <c r="AT1843" s="144"/>
      <c r="AU1843" s="144"/>
      <c r="AY1843" s="14"/>
      <c r="BE1843" s="145"/>
      <c r="BF1843" s="145"/>
      <c r="BG1843" s="145"/>
      <c r="BH1843" s="145"/>
      <c r="BI1843" s="145"/>
      <c r="BJ1843" s="14"/>
      <c r="BK1843" s="145"/>
      <c r="BL1843" s="14"/>
      <c r="BM1843" s="144"/>
    </row>
    <row r="1844" spans="1:65" s="2" customFormat="1" ht="24.25" hidden="1" customHeight="1">
      <c r="A1844" s="26"/>
      <c r="B1844" s="156"/>
      <c r="C1844" s="163"/>
      <c r="D1844" s="163"/>
      <c r="E1844" s="164"/>
      <c r="F1844" s="165"/>
      <c r="G1844" s="166"/>
      <c r="H1844" s="167"/>
      <c r="I1844" s="168"/>
      <c r="J1844" s="168"/>
      <c r="K1844" s="146"/>
      <c r="L1844" s="147"/>
      <c r="M1844" s="148"/>
      <c r="N1844" s="149"/>
      <c r="O1844" s="142"/>
      <c r="P1844" s="142"/>
      <c r="Q1844" s="142"/>
      <c r="R1844" s="142"/>
      <c r="S1844" s="142"/>
      <c r="T1844" s="143"/>
      <c r="U1844" s="26"/>
      <c r="V1844" s="26"/>
      <c r="W1844" s="26"/>
      <c r="X1844" s="26"/>
      <c r="Y1844" s="26"/>
      <c r="Z1844" s="26"/>
      <c r="AA1844" s="26"/>
      <c r="AB1844" s="26"/>
      <c r="AC1844" s="26"/>
      <c r="AD1844" s="26"/>
      <c r="AE1844" s="26"/>
      <c r="AR1844" s="144"/>
      <c r="AT1844" s="144"/>
      <c r="AU1844" s="144"/>
      <c r="AY1844" s="14"/>
      <c r="BE1844" s="145"/>
      <c r="BF1844" s="145"/>
      <c r="BG1844" s="145"/>
      <c r="BH1844" s="145"/>
      <c r="BI1844" s="145"/>
      <c r="BJ1844" s="14"/>
      <c r="BK1844" s="145"/>
      <c r="BL1844" s="14"/>
      <c r="BM1844" s="144"/>
    </row>
    <row r="1845" spans="1:65" s="2" customFormat="1" ht="16.5" hidden="1" customHeight="1">
      <c r="A1845" s="26"/>
      <c r="B1845" s="156"/>
      <c r="C1845" s="163"/>
      <c r="D1845" s="163"/>
      <c r="E1845" s="164"/>
      <c r="F1845" s="165"/>
      <c r="G1845" s="166"/>
      <c r="H1845" s="167"/>
      <c r="I1845" s="168"/>
      <c r="J1845" s="168"/>
      <c r="K1845" s="146"/>
      <c r="L1845" s="147"/>
      <c r="M1845" s="148"/>
      <c r="N1845" s="149"/>
      <c r="O1845" s="142"/>
      <c r="P1845" s="142"/>
      <c r="Q1845" s="142"/>
      <c r="R1845" s="142"/>
      <c r="S1845" s="142"/>
      <c r="T1845" s="143"/>
      <c r="U1845" s="26"/>
      <c r="V1845" s="26"/>
      <c r="W1845" s="26"/>
      <c r="X1845" s="26"/>
      <c r="Y1845" s="26"/>
      <c r="Z1845" s="26"/>
      <c r="AA1845" s="26"/>
      <c r="AB1845" s="26"/>
      <c r="AC1845" s="26"/>
      <c r="AD1845" s="26"/>
      <c r="AE1845" s="26"/>
      <c r="AR1845" s="144"/>
      <c r="AT1845" s="144"/>
      <c r="AU1845" s="144"/>
      <c r="AY1845" s="14"/>
      <c r="BE1845" s="145"/>
      <c r="BF1845" s="145"/>
      <c r="BG1845" s="145"/>
      <c r="BH1845" s="145"/>
      <c r="BI1845" s="145"/>
      <c r="BJ1845" s="14"/>
      <c r="BK1845" s="145"/>
      <c r="BL1845" s="14"/>
      <c r="BM1845" s="144"/>
    </row>
    <row r="1846" spans="1:65" s="2" customFormat="1" ht="16.5" hidden="1" customHeight="1">
      <c r="A1846" s="26"/>
      <c r="B1846" s="156"/>
      <c r="C1846" s="163"/>
      <c r="D1846" s="163"/>
      <c r="E1846" s="164"/>
      <c r="F1846" s="165"/>
      <c r="G1846" s="166"/>
      <c r="H1846" s="167"/>
      <c r="I1846" s="168"/>
      <c r="J1846" s="168"/>
      <c r="K1846" s="146"/>
      <c r="L1846" s="147"/>
      <c r="M1846" s="148"/>
      <c r="N1846" s="149"/>
      <c r="O1846" s="142"/>
      <c r="P1846" s="142"/>
      <c r="Q1846" s="142"/>
      <c r="R1846" s="142"/>
      <c r="S1846" s="142"/>
      <c r="T1846" s="143"/>
      <c r="U1846" s="26"/>
      <c r="V1846" s="26"/>
      <c r="W1846" s="26"/>
      <c r="X1846" s="26"/>
      <c r="Y1846" s="26"/>
      <c r="Z1846" s="26"/>
      <c r="AA1846" s="26"/>
      <c r="AB1846" s="26"/>
      <c r="AC1846" s="26"/>
      <c r="AD1846" s="26"/>
      <c r="AE1846" s="26"/>
      <c r="AR1846" s="144"/>
      <c r="AT1846" s="144"/>
      <c r="AU1846" s="144"/>
      <c r="AY1846" s="14"/>
      <c r="BE1846" s="145"/>
      <c r="BF1846" s="145"/>
      <c r="BG1846" s="145"/>
      <c r="BH1846" s="145"/>
      <c r="BI1846" s="145"/>
      <c r="BJ1846" s="14"/>
      <c r="BK1846" s="145"/>
      <c r="BL1846" s="14"/>
      <c r="BM1846" s="144"/>
    </row>
    <row r="1847" spans="1:65" s="2" customFormat="1" ht="16.5" hidden="1" customHeight="1">
      <c r="A1847" s="26"/>
      <c r="B1847" s="156"/>
      <c r="C1847" s="163"/>
      <c r="D1847" s="163"/>
      <c r="E1847" s="164"/>
      <c r="F1847" s="165"/>
      <c r="G1847" s="166"/>
      <c r="H1847" s="167"/>
      <c r="I1847" s="168"/>
      <c r="J1847" s="168"/>
      <c r="K1847" s="146"/>
      <c r="L1847" s="147"/>
      <c r="M1847" s="148"/>
      <c r="N1847" s="149"/>
      <c r="O1847" s="142"/>
      <c r="P1847" s="142"/>
      <c r="Q1847" s="142"/>
      <c r="R1847" s="142"/>
      <c r="S1847" s="142"/>
      <c r="T1847" s="143"/>
      <c r="U1847" s="26"/>
      <c r="V1847" s="26"/>
      <c r="W1847" s="26"/>
      <c r="X1847" s="26"/>
      <c r="Y1847" s="26"/>
      <c r="Z1847" s="26"/>
      <c r="AA1847" s="26"/>
      <c r="AB1847" s="26"/>
      <c r="AC1847" s="26"/>
      <c r="AD1847" s="26"/>
      <c r="AE1847" s="26"/>
      <c r="AR1847" s="144"/>
      <c r="AT1847" s="144"/>
      <c r="AU1847" s="144"/>
      <c r="AY1847" s="14"/>
      <c r="BE1847" s="145"/>
      <c r="BF1847" s="145"/>
      <c r="BG1847" s="145"/>
      <c r="BH1847" s="145"/>
      <c r="BI1847" s="145"/>
      <c r="BJ1847" s="14"/>
      <c r="BK1847" s="145"/>
      <c r="BL1847" s="14"/>
      <c r="BM1847" s="144"/>
    </row>
    <row r="1848" spans="1:65" s="2" customFormat="1" ht="16.5" hidden="1" customHeight="1">
      <c r="A1848" s="26"/>
      <c r="B1848" s="156"/>
      <c r="C1848" s="163"/>
      <c r="D1848" s="163"/>
      <c r="E1848" s="164"/>
      <c r="F1848" s="165"/>
      <c r="G1848" s="166"/>
      <c r="H1848" s="167"/>
      <c r="I1848" s="168"/>
      <c r="J1848" s="168"/>
      <c r="K1848" s="146"/>
      <c r="L1848" s="147"/>
      <c r="M1848" s="148"/>
      <c r="N1848" s="149"/>
      <c r="O1848" s="142"/>
      <c r="P1848" s="142"/>
      <c r="Q1848" s="142"/>
      <c r="R1848" s="142"/>
      <c r="S1848" s="142"/>
      <c r="T1848" s="143"/>
      <c r="U1848" s="26"/>
      <c r="V1848" s="26"/>
      <c r="W1848" s="26"/>
      <c r="X1848" s="26"/>
      <c r="Y1848" s="26"/>
      <c r="Z1848" s="26"/>
      <c r="AA1848" s="26"/>
      <c r="AB1848" s="26"/>
      <c r="AC1848" s="26"/>
      <c r="AD1848" s="26"/>
      <c r="AE1848" s="26"/>
      <c r="AR1848" s="144"/>
      <c r="AT1848" s="144"/>
      <c r="AU1848" s="144"/>
      <c r="AY1848" s="14"/>
      <c r="BE1848" s="145"/>
      <c r="BF1848" s="145"/>
      <c r="BG1848" s="145"/>
      <c r="BH1848" s="145"/>
      <c r="BI1848" s="145"/>
      <c r="BJ1848" s="14"/>
      <c r="BK1848" s="145"/>
      <c r="BL1848" s="14"/>
      <c r="BM1848" s="144"/>
    </row>
    <row r="1849" spans="1:65" s="2" customFormat="1" ht="16.5" hidden="1" customHeight="1">
      <c r="A1849" s="26"/>
      <c r="B1849" s="156"/>
      <c r="C1849" s="163"/>
      <c r="D1849" s="163"/>
      <c r="E1849" s="164"/>
      <c r="F1849" s="165"/>
      <c r="G1849" s="166"/>
      <c r="H1849" s="167"/>
      <c r="I1849" s="168"/>
      <c r="J1849" s="168"/>
      <c r="K1849" s="146"/>
      <c r="L1849" s="147"/>
      <c r="M1849" s="148"/>
      <c r="N1849" s="149"/>
      <c r="O1849" s="142"/>
      <c r="P1849" s="142"/>
      <c r="Q1849" s="142"/>
      <c r="R1849" s="142"/>
      <c r="S1849" s="142"/>
      <c r="T1849" s="143"/>
      <c r="U1849" s="26"/>
      <c r="V1849" s="26"/>
      <c r="W1849" s="26"/>
      <c r="X1849" s="26"/>
      <c r="Y1849" s="26"/>
      <c r="Z1849" s="26"/>
      <c r="AA1849" s="26"/>
      <c r="AB1849" s="26"/>
      <c r="AC1849" s="26"/>
      <c r="AD1849" s="26"/>
      <c r="AE1849" s="26"/>
      <c r="AR1849" s="144"/>
      <c r="AT1849" s="144"/>
      <c r="AU1849" s="144"/>
      <c r="AY1849" s="14"/>
      <c r="BE1849" s="145"/>
      <c r="BF1849" s="145"/>
      <c r="BG1849" s="145"/>
      <c r="BH1849" s="145"/>
      <c r="BI1849" s="145"/>
      <c r="BJ1849" s="14"/>
      <c r="BK1849" s="145"/>
      <c r="BL1849" s="14"/>
      <c r="BM1849" s="144"/>
    </row>
    <row r="1850" spans="1:65" s="2" customFormat="1" ht="16.5" hidden="1" customHeight="1">
      <c r="A1850" s="26"/>
      <c r="B1850" s="156"/>
      <c r="C1850" s="163"/>
      <c r="D1850" s="163"/>
      <c r="E1850" s="164"/>
      <c r="F1850" s="165"/>
      <c r="G1850" s="166"/>
      <c r="H1850" s="167"/>
      <c r="I1850" s="168"/>
      <c r="J1850" s="168"/>
      <c r="K1850" s="146"/>
      <c r="L1850" s="147"/>
      <c r="M1850" s="148"/>
      <c r="N1850" s="149"/>
      <c r="O1850" s="142"/>
      <c r="P1850" s="142"/>
      <c r="Q1850" s="142"/>
      <c r="R1850" s="142"/>
      <c r="S1850" s="142"/>
      <c r="T1850" s="143"/>
      <c r="U1850" s="26"/>
      <c r="V1850" s="26"/>
      <c r="W1850" s="26"/>
      <c r="X1850" s="26"/>
      <c r="Y1850" s="26"/>
      <c r="Z1850" s="26"/>
      <c r="AA1850" s="26"/>
      <c r="AB1850" s="26"/>
      <c r="AC1850" s="26"/>
      <c r="AD1850" s="26"/>
      <c r="AE1850" s="26"/>
      <c r="AR1850" s="144"/>
      <c r="AT1850" s="144"/>
      <c r="AU1850" s="144"/>
      <c r="AY1850" s="14"/>
      <c r="BE1850" s="145"/>
      <c r="BF1850" s="145"/>
      <c r="BG1850" s="145"/>
      <c r="BH1850" s="145"/>
      <c r="BI1850" s="145"/>
      <c r="BJ1850" s="14"/>
      <c r="BK1850" s="145"/>
      <c r="BL1850" s="14"/>
      <c r="BM1850" s="144"/>
    </row>
    <row r="1851" spans="1:65" s="2" customFormat="1" ht="16.5" hidden="1" customHeight="1">
      <c r="A1851" s="26"/>
      <c r="B1851" s="156"/>
      <c r="C1851" s="163"/>
      <c r="D1851" s="163"/>
      <c r="E1851" s="164"/>
      <c r="F1851" s="165"/>
      <c r="G1851" s="166"/>
      <c r="H1851" s="167"/>
      <c r="I1851" s="168"/>
      <c r="J1851" s="168"/>
      <c r="K1851" s="146"/>
      <c r="L1851" s="147"/>
      <c r="M1851" s="148"/>
      <c r="N1851" s="149"/>
      <c r="O1851" s="142"/>
      <c r="P1851" s="142"/>
      <c r="Q1851" s="142"/>
      <c r="R1851" s="142"/>
      <c r="S1851" s="142"/>
      <c r="T1851" s="143"/>
      <c r="U1851" s="26"/>
      <c r="V1851" s="26"/>
      <c r="W1851" s="26"/>
      <c r="X1851" s="26"/>
      <c r="Y1851" s="26"/>
      <c r="Z1851" s="26"/>
      <c r="AA1851" s="26"/>
      <c r="AB1851" s="26"/>
      <c r="AC1851" s="26"/>
      <c r="AD1851" s="26"/>
      <c r="AE1851" s="26"/>
      <c r="AR1851" s="144"/>
      <c r="AT1851" s="144"/>
      <c r="AU1851" s="144"/>
      <c r="AY1851" s="14"/>
      <c r="BE1851" s="145"/>
      <c r="BF1851" s="145"/>
      <c r="BG1851" s="145"/>
      <c r="BH1851" s="145"/>
      <c r="BI1851" s="145"/>
      <c r="BJ1851" s="14"/>
      <c r="BK1851" s="145"/>
      <c r="BL1851" s="14"/>
      <c r="BM1851" s="144"/>
    </row>
    <row r="1852" spans="1:65" s="12" customFormat="1" ht="23" hidden="1" customHeight="1">
      <c r="B1852" s="169"/>
      <c r="C1852" s="170"/>
      <c r="D1852" s="171"/>
      <c r="E1852" s="172"/>
      <c r="F1852" s="172"/>
      <c r="G1852" s="170"/>
      <c r="H1852" s="170"/>
      <c r="I1852" s="170"/>
      <c r="J1852" s="173"/>
      <c r="L1852" s="127"/>
      <c r="M1852" s="131"/>
      <c r="N1852" s="132"/>
      <c r="O1852" s="132"/>
      <c r="P1852" s="133"/>
      <c r="Q1852" s="132"/>
      <c r="R1852" s="133"/>
      <c r="S1852" s="132"/>
      <c r="T1852" s="134"/>
      <c r="AR1852" s="128"/>
      <c r="AT1852" s="135"/>
      <c r="AU1852" s="135"/>
      <c r="AY1852" s="128"/>
      <c r="BK1852" s="136"/>
    </row>
    <row r="1853" spans="1:65" s="2" customFormat="1" ht="16.5" hidden="1" customHeight="1">
      <c r="A1853" s="26"/>
      <c r="B1853" s="156"/>
      <c r="C1853" s="163"/>
      <c r="D1853" s="163"/>
      <c r="E1853" s="164"/>
      <c r="F1853" s="165"/>
      <c r="G1853" s="166"/>
      <c r="H1853" s="167"/>
      <c r="I1853" s="168"/>
      <c r="J1853" s="168"/>
      <c r="K1853" s="146"/>
      <c r="L1853" s="147"/>
      <c r="M1853" s="148"/>
      <c r="N1853" s="149"/>
      <c r="O1853" s="142"/>
      <c r="P1853" s="142"/>
      <c r="Q1853" s="142"/>
      <c r="R1853" s="142"/>
      <c r="S1853" s="142"/>
      <c r="T1853" s="143"/>
      <c r="U1853" s="26"/>
      <c r="V1853" s="26"/>
      <c r="W1853" s="26"/>
      <c r="X1853" s="26"/>
      <c r="Y1853" s="26"/>
      <c r="Z1853" s="26"/>
      <c r="AA1853" s="26"/>
      <c r="AB1853" s="26"/>
      <c r="AC1853" s="26"/>
      <c r="AD1853" s="26"/>
      <c r="AE1853" s="26"/>
      <c r="AR1853" s="144"/>
      <c r="AT1853" s="144"/>
      <c r="AU1853" s="144"/>
      <c r="AY1853" s="14"/>
      <c r="BE1853" s="145"/>
      <c r="BF1853" s="145"/>
      <c r="BG1853" s="145"/>
      <c r="BH1853" s="145"/>
      <c r="BI1853" s="145"/>
      <c r="BJ1853" s="14"/>
      <c r="BK1853" s="145"/>
      <c r="BL1853" s="14"/>
      <c r="BM1853" s="144"/>
    </row>
    <row r="1854" spans="1:65" s="2" customFormat="1" ht="16.5" hidden="1" customHeight="1">
      <c r="A1854" s="26"/>
      <c r="B1854" s="156"/>
      <c r="C1854" s="163"/>
      <c r="D1854" s="163"/>
      <c r="E1854" s="164"/>
      <c r="F1854" s="165"/>
      <c r="G1854" s="166"/>
      <c r="H1854" s="167"/>
      <c r="I1854" s="168"/>
      <c r="J1854" s="168"/>
      <c r="K1854" s="146"/>
      <c r="L1854" s="147"/>
      <c r="M1854" s="148"/>
      <c r="N1854" s="149"/>
      <c r="O1854" s="142"/>
      <c r="P1854" s="142"/>
      <c r="Q1854" s="142"/>
      <c r="R1854" s="142"/>
      <c r="S1854" s="142"/>
      <c r="T1854" s="143"/>
      <c r="U1854" s="26"/>
      <c r="V1854" s="26"/>
      <c r="W1854" s="26"/>
      <c r="X1854" s="26"/>
      <c r="Y1854" s="26"/>
      <c r="Z1854" s="26"/>
      <c r="AA1854" s="26"/>
      <c r="AB1854" s="26"/>
      <c r="AC1854" s="26"/>
      <c r="AD1854" s="26"/>
      <c r="AE1854" s="26"/>
      <c r="AR1854" s="144"/>
      <c r="AT1854" s="144"/>
      <c r="AU1854" s="144"/>
      <c r="AY1854" s="14"/>
      <c r="BE1854" s="145"/>
      <c r="BF1854" s="145"/>
      <c r="BG1854" s="145"/>
      <c r="BH1854" s="145"/>
      <c r="BI1854" s="145"/>
      <c r="BJ1854" s="14"/>
      <c r="BK1854" s="145"/>
      <c r="BL1854" s="14"/>
      <c r="BM1854" s="144"/>
    </row>
    <row r="1855" spans="1:65" s="12" customFormat="1" ht="26" hidden="1" customHeight="1">
      <c r="B1855" s="169"/>
      <c r="C1855" s="170"/>
      <c r="D1855" s="171"/>
      <c r="E1855" s="174"/>
      <c r="F1855" s="174"/>
      <c r="G1855" s="170"/>
      <c r="H1855" s="170"/>
      <c r="I1855" s="170"/>
      <c r="J1855" s="175"/>
      <c r="L1855" s="127"/>
      <c r="M1855" s="131"/>
      <c r="N1855" s="132"/>
      <c r="O1855" s="132"/>
      <c r="P1855" s="133"/>
      <c r="Q1855" s="132"/>
      <c r="R1855" s="133"/>
      <c r="S1855" s="132"/>
      <c r="T1855" s="134"/>
      <c r="AR1855" s="128"/>
      <c r="AT1855" s="135"/>
      <c r="AU1855" s="135"/>
      <c r="AY1855" s="128"/>
      <c r="BK1855" s="136"/>
    </row>
    <row r="1856" spans="1:65" s="12" customFormat="1" ht="23" hidden="1" customHeight="1">
      <c r="B1856" s="169"/>
      <c r="C1856" s="170"/>
      <c r="D1856" s="171"/>
      <c r="E1856" s="172"/>
      <c r="F1856" s="172"/>
      <c r="G1856" s="170"/>
      <c r="H1856" s="170"/>
      <c r="I1856" s="170"/>
      <c r="J1856" s="173"/>
      <c r="L1856" s="127"/>
      <c r="M1856" s="131"/>
      <c r="N1856" s="132"/>
      <c r="O1856" s="132"/>
      <c r="P1856" s="133"/>
      <c r="Q1856" s="132"/>
      <c r="R1856" s="133"/>
      <c r="S1856" s="132"/>
      <c r="T1856" s="134"/>
      <c r="AR1856" s="128"/>
      <c r="AT1856" s="135"/>
      <c r="AU1856" s="135"/>
      <c r="AY1856" s="128"/>
      <c r="BK1856" s="136"/>
    </row>
    <row r="1857" spans="1:65" s="12" customFormat="1" ht="23" hidden="1" customHeight="1">
      <c r="B1857" s="169"/>
      <c r="C1857" s="170"/>
      <c r="D1857" s="171"/>
      <c r="E1857" s="172"/>
      <c r="F1857" s="172"/>
      <c r="G1857" s="170"/>
      <c r="H1857" s="170"/>
      <c r="I1857" s="170"/>
      <c r="J1857" s="173"/>
      <c r="L1857" s="127"/>
      <c r="M1857" s="131"/>
      <c r="N1857" s="132"/>
      <c r="O1857" s="132"/>
      <c r="P1857" s="133"/>
      <c r="Q1857" s="132"/>
      <c r="R1857" s="133"/>
      <c r="S1857" s="132"/>
      <c r="T1857" s="134"/>
      <c r="AR1857" s="128"/>
      <c r="AT1857" s="135"/>
      <c r="AU1857" s="135"/>
      <c r="AY1857" s="128"/>
      <c r="BK1857" s="136"/>
    </row>
    <row r="1858" spans="1:65" s="2" customFormat="1" ht="24.25" hidden="1" customHeight="1">
      <c r="A1858" s="26"/>
      <c r="B1858" s="156"/>
      <c r="C1858" s="157"/>
      <c r="D1858" s="157"/>
      <c r="E1858" s="158"/>
      <c r="F1858" s="159"/>
      <c r="G1858" s="160"/>
      <c r="H1858" s="161"/>
      <c r="I1858" s="162"/>
      <c r="J1858" s="162"/>
      <c r="K1858" s="139"/>
      <c r="L1858" s="27"/>
      <c r="M1858" s="140"/>
      <c r="N1858" s="141"/>
      <c r="O1858" s="142"/>
      <c r="P1858" s="142"/>
      <c r="Q1858" s="142"/>
      <c r="R1858" s="142"/>
      <c r="S1858" s="142"/>
      <c r="T1858" s="143"/>
      <c r="U1858" s="26"/>
      <c r="V1858" s="26"/>
      <c r="W1858" s="26"/>
      <c r="X1858" s="26"/>
      <c r="Y1858" s="26"/>
      <c r="Z1858" s="26"/>
      <c r="AA1858" s="26"/>
      <c r="AB1858" s="26"/>
      <c r="AC1858" s="26"/>
      <c r="AD1858" s="26"/>
      <c r="AE1858" s="26"/>
      <c r="AR1858" s="144"/>
      <c r="AT1858" s="144"/>
      <c r="AU1858" s="144"/>
      <c r="AY1858" s="14"/>
      <c r="BE1858" s="145"/>
      <c r="BF1858" s="145"/>
      <c r="BG1858" s="145"/>
      <c r="BH1858" s="145"/>
      <c r="BI1858" s="145"/>
      <c r="BJ1858" s="14"/>
      <c r="BK1858" s="145"/>
      <c r="BL1858" s="14"/>
      <c r="BM1858" s="144"/>
    </row>
    <row r="1859" spans="1:65" s="2" customFormat="1" ht="38" hidden="1" customHeight="1">
      <c r="A1859" s="26"/>
      <c r="B1859" s="156"/>
      <c r="C1859" s="157"/>
      <c r="D1859" s="157"/>
      <c r="E1859" s="158"/>
      <c r="F1859" s="159"/>
      <c r="G1859" s="160"/>
      <c r="H1859" s="161"/>
      <c r="I1859" s="162"/>
      <c r="J1859" s="162"/>
      <c r="K1859" s="139"/>
      <c r="L1859" s="27"/>
      <c r="M1859" s="140"/>
      <c r="N1859" s="141"/>
      <c r="O1859" s="142"/>
      <c r="P1859" s="142"/>
      <c r="Q1859" s="142"/>
      <c r="R1859" s="142"/>
      <c r="S1859" s="142"/>
      <c r="T1859" s="143"/>
      <c r="U1859" s="26"/>
      <c r="V1859" s="26"/>
      <c r="W1859" s="26"/>
      <c r="X1859" s="26"/>
      <c r="Y1859" s="26"/>
      <c r="Z1859" s="26"/>
      <c r="AA1859" s="26"/>
      <c r="AB1859" s="26"/>
      <c r="AC1859" s="26"/>
      <c r="AD1859" s="26"/>
      <c r="AE1859" s="26"/>
      <c r="AR1859" s="144"/>
      <c r="AT1859" s="144"/>
      <c r="AU1859" s="144"/>
      <c r="AY1859" s="14"/>
      <c r="BE1859" s="145"/>
      <c r="BF1859" s="145"/>
      <c r="BG1859" s="145"/>
      <c r="BH1859" s="145"/>
      <c r="BI1859" s="145"/>
      <c r="BJ1859" s="14"/>
      <c r="BK1859" s="145"/>
      <c r="BL1859" s="14"/>
      <c r="BM1859" s="144"/>
    </row>
    <row r="1860" spans="1:65" s="2" customFormat="1" ht="44.25" hidden="1" customHeight="1">
      <c r="A1860" s="26"/>
      <c r="B1860" s="156"/>
      <c r="C1860" s="157"/>
      <c r="D1860" s="157"/>
      <c r="E1860" s="158"/>
      <c r="F1860" s="159"/>
      <c r="G1860" s="160"/>
      <c r="H1860" s="161"/>
      <c r="I1860" s="162"/>
      <c r="J1860" s="162"/>
      <c r="K1860" s="139"/>
      <c r="L1860" s="27"/>
      <c r="M1860" s="140"/>
      <c r="N1860" s="141"/>
      <c r="O1860" s="142"/>
      <c r="P1860" s="142"/>
      <c r="Q1860" s="142"/>
      <c r="R1860" s="142"/>
      <c r="S1860" s="142"/>
      <c r="T1860" s="143"/>
      <c r="U1860" s="26"/>
      <c r="V1860" s="26"/>
      <c r="W1860" s="26"/>
      <c r="X1860" s="26"/>
      <c r="Y1860" s="26"/>
      <c r="Z1860" s="26"/>
      <c r="AA1860" s="26"/>
      <c r="AB1860" s="26"/>
      <c r="AC1860" s="26"/>
      <c r="AD1860" s="26"/>
      <c r="AE1860" s="26"/>
      <c r="AR1860" s="144"/>
      <c r="AT1860" s="144"/>
      <c r="AU1860" s="144"/>
      <c r="AY1860" s="14"/>
      <c r="BE1860" s="145"/>
      <c r="BF1860" s="145"/>
      <c r="BG1860" s="145"/>
      <c r="BH1860" s="145"/>
      <c r="BI1860" s="145"/>
      <c r="BJ1860" s="14"/>
      <c r="BK1860" s="145"/>
      <c r="BL1860" s="14"/>
      <c r="BM1860" s="144"/>
    </row>
    <row r="1861" spans="1:65" s="2" customFormat="1" ht="16.5" hidden="1" customHeight="1">
      <c r="A1861" s="26"/>
      <c r="B1861" s="156"/>
      <c r="C1861" s="157"/>
      <c r="D1861" s="157"/>
      <c r="E1861" s="158"/>
      <c r="F1861" s="159"/>
      <c r="G1861" s="160"/>
      <c r="H1861" s="161"/>
      <c r="I1861" s="162"/>
      <c r="J1861" s="162"/>
      <c r="K1861" s="139"/>
      <c r="L1861" s="27"/>
      <c r="M1861" s="140"/>
      <c r="N1861" s="141"/>
      <c r="O1861" s="142"/>
      <c r="P1861" s="142"/>
      <c r="Q1861" s="142"/>
      <c r="R1861" s="142"/>
      <c r="S1861" s="142"/>
      <c r="T1861" s="143"/>
      <c r="U1861" s="26"/>
      <c r="V1861" s="26"/>
      <c r="W1861" s="26"/>
      <c r="X1861" s="26"/>
      <c r="Y1861" s="26"/>
      <c r="Z1861" s="26"/>
      <c r="AA1861" s="26"/>
      <c r="AB1861" s="26"/>
      <c r="AC1861" s="26"/>
      <c r="AD1861" s="26"/>
      <c r="AE1861" s="26"/>
      <c r="AR1861" s="144"/>
      <c r="AT1861" s="144"/>
      <c r="AU1861" s="144"/>
      <c r="AY1861" s="14"/>
      <c r="BE1861" s="145"/>
      <c r="BF1861" s="145"/>
      <c r="BG1861" s="145"/>
      <c r="BH1861" s="145"/>
      <c r="BI1861" s="145"/>
      <c r="BJ1861" s="14"/>
      <c r="BK1861" s="145"/>
      <c r="BL1861" s="14"/>
      <c r="BM1861" s="144"/>
    </row>
    <row r="1862" spans="1:65" s="2" customFormat="1" ht="24.25" hidden="1" customHeight="1">
      <c r="A1862" s="26"/>
      <c r="B1862" s="156"/>
      <c r="C1862" s="157"/>
      <c r="D1862" s="157"/>
      <c r="E1862" s="158"/>
      <c r="F1862" s="159"/>
      <c r="G1862" s="160"/>
      <c r="H1862" s="161"/>
      <c r="I1862" s="162"/>
      <c r="J1862" s="162"/>
      <c r="K1862" s="139"/>
      <c r="L1862" s="27"/>
      <c r="M1862" s="140"/>
      <c r="N1862" s="141"/>
      <c r="O1862" s="142"/>
      <c r="P1862" s="142"/>
      <c r="Q1862" s="142"/>
      <c r="R1862" s="142"/>
      <c r="S1862" s="142"/>
      <c r="T1862" s="143"/>
      <c r="U1862" s="26"/>
      <c r="V1862" s="26"/>
      <c r="W1862" s="26"/>
      <c r="X1862" s="26"/>
      <c r="Y1862" s="26"/>
      <c r="Z1862" s="26"/>
      <c r="AA1862" s="26"/>
      <c r="AB1862" s="26"/>
      <c r="AC1862" s="26"/>
      <c r="AD1862" s="26"/>
      <c r="AE1862" s="26"/>
      <c r="AR1862" s="144"/>
      <c r="AT1862" s="144"/>
      <c r="AU1862" s="144"/>
      <c r="AY1862" s="14"/>
      <c r="BE1862" s="145"/>
      <c r="BF1862" s="145"/>
      <c r="BG1862" s="145"/>
      <c r="BH1862" s="145"/>
      <c r="BI1862" s="145"/>
      <c r="BJ1862" s="14"/>
      <c r="BK1862" s="145"/>
      <c r="BL1862" s="14"/>
      <c r="BM1862" s="144"/>
    </row>
    <row r="1863" spans="1:65" s="12" customFormat="1" ht="23" hidden="1" customHeight="1">
      <c r="B1863" s="169"/>
      <c r="C1863" s="170"/>
      <c r="D1863" s="171"/>
      <c r="E1863" s="172"/>
      <c r="F1863" s="172"/>
      <c r="G1863" s="170"/>
      <c r="H1863" s="170"/>
      <c r="I1863" s="170"/>
      <c r="J1863" s="173"/>
      <c r="L1863" s="127"/>
      <c r="M1863" s="131"/>
      <c r="N1863" s="132"/>
      <c r="O1863" s="132"/>
      <c r="P1863" s="133"/>
      <c r="Q1863" s="132"/>
      <c r="R1863" s="133"/>
      <c r="S1863" s="132"/>
      <c r="T1863" s="134"/>
      <c r="AR1863" s="128"/>
      <c r="AT1863" s="135"/>
      <c r="AU1863" s="135"/>
      <c r="AY1863" s="128"/>
      <c r="BK1863" s="136"/>
    </row>
    <row r="1864" spans="1:65" s="2" customFormat="1" ht="16.5" hidden="1" customHeight="1">
      <c r="A1864" s="26"/>
      <c r="B1864" s="156"/>
      <c r="C1864" s="157"/>
      <c r="D1864" s="157"/>
      <c r="E1864" s="158"/>
      <c r="F1864" s="159"/>
      <c r="G1864" s="160"/>
      <c r="H1864" s="161"/>
      <c r="I1864" s="162"/>
      <c r="J1864" s="162"/>
      <c r="K1864" s="139"/>
      <c r="L1864" s="27"/>
      <c r="M1864" s="140"/>
      <c r="N1864" s="141"/>
      <c r="O1864" s="142"/>
      <c r="P1864" s="142"/>
      <c r="Q1864" s="142"/>
      <c r="R1864" s="142"/>
      <c r="S1864" s="142"/>
      <c r="T1864" s="143"/>
      <c r="U1864" s="26"/>
      <c r="V1864" s="26"/>
      <c r="W1864" s="26"/>
      <c r="X1864" s="26"/>
      <c r="Y1864" s="26"/>
      <c r="Z1864" s="26"/>
      <c r="AA1864" s="26"/>
      <c r="AB1864" s="26"/>
      <c r="AC1864" s="26"/>
      <c r="AD1864" s="26"/>
      <c r="AE1864" s="26"/>
      <c r="AR1864" s="144"/>
      <c r="AT1864" s="144"/>
      <c r="AU1864" s="144"/>
      <c r="AY1864" s="14"/>
      <c r="BE1864" s="145"/>
      <c r="BF1864" s="145"/>
      <c r="BG1864" s="145"/>
      <c r="BH1864" s="145"/>
      <c r="BI1864" s="145"/>
      <c r="BJ1864" s="14"/>
      <c r="BK1864" s="145"/>
      <c r="BL1864" s="14"/>
      <c r="BM1864" s="144"/>
    </row>
    <row r="1865" spans="1:65" s="12" customFormat="1" ht="23" hidden="1" customHeight="1">
      <c r="B1865" s="169"/>
      <c r="C1865" s="170"/>
      <c r="D1865" s="171"/>
      <c r="E1865" s="172"/>
      <c r="F1865" s="172"/>
      <c r="G1865" s="170"/>
      <c r="H1865" s="170"/>
      <c r="I1865" s="170"/>
      <c r="J1865" s="173"/>
      <c r="L1865" s="127"/>
      <c r="M1865" s="131"/>
      <c r="N1865" s="132"/>
      <c r="O1865" s="132"/>
      <c r="P1865" s="133"/>
      <c r="Q1865" s="132"/>
      <c r="R1865" s="133"/>
      <c r="S1865" s="132"/>
      <c r="T1865" s="134"/>
      <c r="AR1865" s="128"/>
      <c r="AT1865" s="135"/>
      <c r="AU1865" s="135"/>
      <c r="AY1865" s="128"/>
      <c r="BK1865" s="136"/>
    </row>
    <row r="1866" spans="1:65" s="2" customFormat="1" ht="33" hidden="1" customHeight="1">
      <c r="A1866" s="26"/>
      <c r="B1866" s="156"/>
      <c r="C1866" s="157"/>
      <c r="D1866" s="157"/>
      <c r="E1866" s="158"/>
      <c r="F1866" s="159"/>
      <c r="G1866" s="160"/>
      <c r="H1866" s="161"/>
      <c r="I1866" s="162"/>
      <c r="J1866" s="162"/>
      <c r="K1866" s="139"/>
      <c r="L1866" s="27"/>
      <c r="M1866" s="140"/>
      <c r="N1866" s="141"/>
      <c r="O1866" s="142"/>
      <c r="P1866" s="142"/>
      <c r="Q1866" s="142"/>
      <c r="R1866" s="142"/>
      <c r="S1866" s="142"/>
      <c r="T1866" s="143"/>
      <c r="U1866" s="26"/>
      <c r="V1866" s="26"/>
      <c r="W1866" s="26"/>
      <c r="X1866" s="26"/>
      <c r="Y1866" s="26"/>
      <c r="Z1866" s="26"/>
      <c r="AA1866" s="26"/>
      <c r="AB1866" s="26"/>
      <c r="AC1866" s="26"/>
      <c r="AD1866" s="26"/>
      <c r="AE1866" s="26"/>
      <c r="AR1866" s="144"/>
      <c r="AT1866" s="144"/>
      <c r="AU1866" s="144"/>
      <c r="AY1866" s="14"/>
      <c r="BE1866" s="145"/>
      <c r="BF1866" s="145"/>
      <c r="BG1866" s="145"/>
      <c r="BH1866" s="145"/>
      <c r="BI1866" s="145"/>
      <c r="BJ1866" s="14"/>
      <c r="BK1866" s="145"/>
      <c r="BL1866" s="14"/>
      <c r="BM1866" s="144"/>
    </row>
    <row r="1867" spans="1:65" s="2" customFormat="1" ht="21.75" hidden="1" customHeight="1">
      <c r="A1867" s="26"/>
      <c r="B1867" s="156"/>
      <c r="C1867" s="157"/>
      <c r="D1867" s="157"/>
      <c r="E1867" s="158"/>
      <c r="F1867" s="159"/>
      <c r="G1867" s="160"/>
      <c r="H1867" s="161"/>
      <c r="I1867" s="162"/>
      <c r="J1867" s="162"/>
      <c r="K1867" s="139"/>
      <c r="L1867" s="27"/>
      <c r="M1867" s="140"/>
      <c r="N1867" s="141"/>
      <c r="O1867" s="142"/>
      <c r="P1867" s="142"/>
      <c r="Q1867" s="142"/>
      <c r="R1867" s="142"/>
      <c r="S1867" s="142"/>
      <c r="T1867" s="143"/>
      <c r="U1867" s="26"/>
      <c r="V1867" s="26"/>
      <c r="W1867" s="26"/>
      <c r="X1867" s="26"/>
      <c r="Y1867" s="26"/>
      <c r="Z1867" s="26"/>
      <c r="AA1867" s="26"/>
      <c r="AB1867" s="26"/>
      <c r="AC1867" s="26"/>
      <c r="AD1867" s="26"/>
      <c r="AE1867" s="26"/>
      <c r="AR1867" s="144"/>
      <c r="AT1867" s="144"/>
      <c r="AU1867" s="144"/>
      <c r="AY1867" s="14"/>
      <c r="BE1867" s="145"/>
      <c r="BF1867" s="145"/>
      <c r="BG1867" s="145"/>
      <c r="BH1867" s="145"/>
      <c r="BI1867" s="145"/>
      <c r="BJ1867" s="14"/>
      <c r="BK1867" s="145"/>
      <c r="BL1867" s="14"/>
      <c r="BM1867" s="144"/>
    </row>
    <row r="1868" spans="1:65" s="2" customFormat="1" ht="24.25" hidden="1" customHeight="1">
      <c r="A1868" s="26"/>
      <c r="B1868" s="156"/>
      <c r="C1868" s="157"/>
      <c r="D1868" s="157"/>
      <c r="E1868" s="158"/>
      <c r="F1868" s="159"/>
      <c r="G1868" s="160"/>
      <c r="H1868" s="161"/>
      <c r="I1868" s="162"/>
      <c r="J1868" s="162"/>
      <c r="K1868" s="139"/>
      <c r="L1868" s="27"/>
      <c r="M1868" s="140"/>
      <c r="N1868" s="141"/>
      <c r="O1868" s="142"/>
      <c r="P1868" s="142"/>
      <c r="Q1868" s="142"/>
      <c r="R1868" s="142"/>
      <c r="S1868" s="142"/>
      <c r="T1868" s="143"/>
      <c r="U1868" s="26"/>
      <c r="V1868" s="26"/>
      <c r="W1868" s="26"/>
      <c r="X1868" s="26"/>
      <c r="Y1868" s="26"/>
      <c r="Z1868" s="26"/>
      <c r="AA1868" s="26"/>
      <c r="AB1868" s="26"/>
      <c r="AC1868" s="26"/>
      <c r="AD1868" s="26"/>
      <c r="AE1868" s="26"/>
      <c r="AR1868" s="144"/>
      <c r="AT1868" s="144"/>
      <c r="AU1868" s="144"/>
      <c r="AY1868" s="14"/>
      <c r="BE1868" s="145"/>
      <c r="BF1868" s="145"/>
      <c r="BG1868" s="145"/>
      <c r="BH1868" s="145"/>
      <c r="BI1868" s="145"/>
      <c r="BJ1868" s="14"/>
      <c r="BK1868" s="145"/>
      <c r="BL1868" s="14"/>
      <c r="BM1868" s="144"/>
    </row>
    <row r="1869" spans="1:65" s="2" customFormat="1" ht="24.25" hidden="1" customHeight="1">
      <c r="A1869" s="26"/>
      <c r="B1869" s="156"/>
      <c r="C1869" s="157"/>
      <c r="D1869" s="157"/>
      <c r="E1869" s="158"/>
      <c r="F1869" s="159"/>
      <c r="G1869" s="160"/>
      <c r="H1869" s="161"/>
      <c r="I1869" s="162"/>
      <c r="J1869" s="162"/>
      <c r="K1869" s="139"/>
      <c r="L1869" s="27"/>
      <c r="M1869" s="140"/>
      <c r="N1869" s="141"/>
      <c r="O1869" s="142"/>
      <c r="P1869" s="142"/>
      <c r="Q1869" s="142"/>
      <c r="R1869" s="142"/>
      <c r="S1869" s="142"/>
      <c r="T1869" s="143"/>
      <c r="U1869" s="26"/>
      <c r="V1869" s="26"/>
      <c r="W1869" s="26"/>
      <c r="X1869" s="26"/>
      <c r="Y1869" s="26"/>
      <c r="Z1869" s="26"/>
      <c r="AA1869" s="26"/>
      <c r="AB1869" s="26"/>
      <c r="AC1869" s="26"/>
      <c r="AD1869" s="26"/>
      <c r="AE1869" s="26"/>
      <c r="AR1869" s="144"/>
      <c r="AT1869" s="144"/>
      <c r="AU1869" s="144"/>
      <c r="AY1869" s="14"/>
      <c r="BE1869" s="145"/>
      <c r="BF1869" s="145"/>
      <c r="BG1869" s="145"/>
      <c r="BH1869" s="145"/>
      <c r="BI1869" s="145"/>
      <c r="BJ1869" s="14"/>
      <c r="BK1869" s="145"/>
      <c r="BL1869" s="14"/>
      <c r="BM1869" s="144"/>
    </row>
    <row r="1870" spans="1:65" s="2" customFormat="1" ht="24.25" hidden="1" customHeight="1">
      <c r="A1870" s="26"/>
      <c r="B1870" s="156"/>
      <c r="C1870" s="157"/>
      <c r="D1870" s="157"/>
      <c r="E1870" s="158"/>
      <c r="F1870" s="159"/>
      <c r="G1870" s="160"/>
      <c r="H1870" s="161"/>
      <c r="I1870" s="162"/>
      <c r="J1870" s="162"/>
      <c r="K1870" s="139"/>
      <c r="L1870" s="27"/>
      <c r="M1870" s="140"/>
      <c r="N1870" s="141"/>
      <c r="O1870" s="142"/>
      <c r="P1870" s="142"/>
      <c r="Q1870" s="142"/>
      <c r="R1870" s="142"/>
      <c r="S1870" s="142"/>
      <c r="T1870" s="143"/>
      <c r="U1870" s="26"/>
      <c r="V1870" s="26"/>
      <c r="W1870" s="26"/>
      <c r="X1870" s="26"/>
      <c r="Y1870" s="26"/>
      <c r="Z1870" s="26"/>
      <c r="AA1870" s="26"/>
      <c r="AB1870" s="26"/>
      <c r="AC1870" s="26"/>
      <c r="AD1870" s="26"/>
      <c r="AE1870" s="26"/>
      <c r="AR1870" s="144"/>
      <c r="AT1870" s="144"/>
      <c r="AU1870" s="144"/>
      <c r="AY1870" s="14"/>
      <c r="BE1870" s="145"/>
      <c r="BF1870" s="145"/>
      <c r="BG1870" s="145"/>
      <c r="BH1870" s="145"/>
      <c r="BI1870" s="145"/>
      <c r="BJ1870" s="14"/>
      <c r="BK1870" s="145"/>
      <c r="BL1870" s="14"/>
      <c r="BM1870" s="144"/>
    </row>
    <row r="1871" spans="1:65" s="2" customFormat="1" ht="24.25" hidden="1" customHeight="1">
      <c r="A1871" s="26"/>
      <c r="B1871" s="156"/>
      <c r="C1871" s="157"/>
      <c r="D1871" s="157"/>
      <c r="E1871" s="158"/>
      <c r="F1871" s="159"/>
      <c r="G1871" s="160"/>
      <c r="H1871" s="161"/>
      <c r="I1871" s="162"/>
      <c r="J1871" s="162"/>
      <c r="K1871" s="139"/>
      <c r="L1871" s="27"/>
      <c r="M1871" s="140"/>
      <c r="N1871" s="141"/>
      <c r="O1871" s="142"/>
      <c r="P1871" s="142"/>
      <c r="Q1871" s="142"/>
      <c r="R1871" s="142"/>
      <c r="S1871" s="142"/>
      <c r="T1871" s="143"/>
      <c r="U1871" s="26"/>
      <c r="V1871" s="26"/>
      <c r="W1871" s="26"/>
      <c r="X1871" s="26"/>
      <c r="Y1871" s="26"/>
      <c r="Z1871" s="26"/>
      <c r="AA1871" s="26"/>
      <c r="AB1871" s="26"/>
      <c r="AC1871" s="26"/>
      <c r="AD1871" s="26"/>
      <c r="AE1871" s="26"/>
      <c r="AR1871" s="144"/>
      <c r="AT1871" s="144"/>
      <c r="AU1871" s="144"/>
      <c r="AY1871" s="14"/>
      <c r="BE1871" s="145"/>
      <c r="BF1871" s="145"/>
      <c r="BG1871" s="145"/>
      <c r="BH1871" s="145"/>
      <c r="BI1871" s="145"/>
      <c r="BJ1871" s="14"/>
      <c r="BK1871" s="145"/>
      <c r="BL1871" s="14"/>
      <c r="BM1871" s="144"/>
    </row>
    <row r="1872" spans="1:65" s="12" customFormat="1" ht="23" hidden="1" customHeight="1">
      <c r="B1872" s="169"/>
      <c r="C1872" s="170"/>
      <c r="D1872" s="171"/>
      <c r="E1872" s="172"/>
      <c r="F1872" s="172"/>
      <c r="G1872" s="170"/>
      <c r="H1872" s="170"/>
      <c r="I1872" s="170"/>
      <c r="J1872" s="173"/>
      <c r="L1872" s="127"/>
      <c r="M1872" s="131"/>
      <c r="N1872" s="132"/>
      <c r="O1872" s="132"/>
      <c r="P1872" s="133"/>
      <c r="Q1872" s="132"/>
      <c r="R1872" s="133"/>
      <c r="S1872" s="132"/>
      <c r="T1872" s="134"/>
      <c r="AR1872" s="128"/>
      <c r="AT1872" s="135"/>
      <c r="AU1872" s="135"/>
      <c r="AY1872" s="128"/>
      <c r="BK1872" s="136"/>
    </row>
    <row r="1873" spans="1:65" s="12" customFormat="1" ht="23" hidden="1" customHeight="1">
      <c r="B1873" s="169"/>
      <c r="C1873" s="170"/>
      <c r="D1873" s="171"/>
      <c r="E1873" s="172"/>
      <c r="F1873" s="172"/>
      <c r="G1873" s="170"/>
      <c r="H1873" s="170"/>
      <c r="I1873" s="170"/>
      <c r="J1873" s="173"/>
      <c r="L1873" s="127"/>
      <c r="M1873" s="131"/>
      <c r="N1873" s="132"/>
      <c r="O1873" s="132"/>
      <c r="P1873" s="133"/>
      <c r="Q1873" s="132"/>
      <c r="R1873" s="133"/>
      <c r="S1873" s="132"/>
      <c r="T1873" s="134"/>
      <c r="AR1873" s="128"/>
      <c r="AT1873" s="135"/>
      <c r="AU1873" s="135"/>
      <c r="AY1873" s="128"/>
      <c r="BK1873" s="136"/>
    </row>
    <row r="1874" spans="1:65" s="2" customFormat="1" ht="24.25" hidden="1" customHeight="1">
      <c r="A1874" s="26"/>
      <c r="B1874" s="156"/>
      <c r="C1874" s="157"/>
      <c r="D1874" s="157"/>
      <c r="E1874" s="158"/>
      <c r="F1874" s="159"/>
      <c r="G1874" s="160"/>
      <c r="H1874" s="161"/>
      <c r="I1874" s="162"/>
      <c r="J1874" s="162"/>
      <c r="K1874" s="139"/>
      <c r="L1874" s="27"/>
      <c r="M1874" s="140"/>
      <c r="N1874" s="141"/>
      <c r="O1874" s="142"/>
      <c r="P1874" s="142"/>
      <c r="Q1874" s="142"/>
      <c r="R1874" s="142"/>
      <c r="S1874" s="142"/>
      <c r="T1874" s="143"/>
      <c r="U1874" s="26"/>
      <c r="V1874" s="26"/>
      <c r="W1874" s="26"/>
      <c r="X1874" s="26"/>
      <c r="Y1874" s="26"/>
      <c r="Z1874" s="26"/>
      <c r="AA1874" s="26"/>
      <c r="AB1874" s="26"/>
      <c r="AC1874" s="26"/>
      <c r="AD1874" s="26"/>
      <c r="AE1874" s="26"/>
      <c r="AR1874" s="144"/>
      <c r="AT1874" s="144"/>
      <c r="AU1874" s="144"/>
      <c r="AY1874" s="14"/>
      <c r="BE1874" s="145"/>
      <c r="BF1874" s="145"/>
      <c r="BG1874" s="145"/>
      <c r="BH1874" s="145"/>
      <c r="BI1874" s="145"/>
      <c r="BJ1874" s="14"/>
      <c r="BK1874" s="145"/>
      <c r="BL1874" s="14"/>
      <c r="BM1874" s="144"/>
    </row>
    <row r="1875" spans="1:65" s="2" customFormat="1" ht="24.25" hidden="1" customHeight="1">
      <c r="A1875" s="26"/>
      <c r="B1875" s="156"/>
      <c r="C1875" s="163"/>
      <c r="D1875" s="163"/>
      <c r="E1875" s="164"/>
      <c r="F1875" s="165"/>
      <c r="G1875" s="166"/>
      <c r="H1875" s="167"/>
      <c r="I1875" s="168"/>
      <c r="J1875" s="168"/>
      <c r="K1875" s="146"/>
      <c r="L1875" s="147"/>
      <c r="M1875" s="148"/>
      <c r="N1875" s="149"/>
      <c r="O1875" s="142"/>
      <c r="P1875" s="142"/>
      <c r="Q1875" s="142"/>
      <c r="R1875" s="142"/>
      <c r="S1875" s="142"/>
      <c r="T1875" s="143"/>
      <c r="U1875" s="26"/>
      <c r="V1875" s="26"/>
      <c r="W1875" s="26"/>
      <c r="X1875" s="26"/>
      <c r="Y1875" s="26"/>
      <c r="Z1875" s="26"/>
      <c r="AA1875" s="26"/>
      <c r="AB1875" s="26"/>
      <c r="AC1875" s="26"/>
      <c r="AD1875" s="26"/>
      <c r="AE1875" s="26"/>
      <c r="AR1875" s="144"/>
      <c r="AT1875" s="144"/>
      <c r="AU1875" s="144"/>
      <c r="AY1875" s="14"/>
      <c r="BE1875" s="145"/>
      <c r="BF1875" s="145"/>
      <c r="BG1875" s="145"/>
      <c r="BH1875" s="145"/>
      <c r="BI1875" s="145"/>
      <c r="BJ1875" s="14"/>
      <c r="BK1875" s="145"/>
      <c r="BL1875" s="14"/>
      <c r="BM1875" s="144"/>
    </row>
    <row r="1876" spans="1:65" s="2" customFormat="1" ht="33" hidden="1" customHeight="1">
      <c r="A1876" s="26"/>
      <c r="B1876" s="156"/>
      <c r="C1876" s="157"/>
      <c r="D1876" s="157"/>
      <c r="E1876" s="158"/>
      <c r="F1876" s="159"/>
      <c r="G1876" s="160"/>
      <c r="H1876" s="161"/>
      <c r="I1876" s="162"/>
      <c r="J1876" s="162"/>
      <c r="K1876" s="139"/>
      <c r="L1876" s="27"/>
      <c r="M1876" s="140"/>
      <c r="N1876" s="141"/>
      <c r="O1876" s="142"/>
      <c r="P1876" s="142"/>
      <c r="Q1876" s="142"/>
      <c r="R1876" s="142"/>
      <c r="S1876" s="142"/>
      <c r="T1876" s="143"/>
      <c r="U1876" s="26"/>
      <c r="V1876" s="26"/>
      <c r="W1876" s="26"/>
      <c r="X1876" s="26"/>
      <c r="Y1876" s="26"/>
      <c r="Z1876" s="26"/>
      <c r="AA1876" s="26"/>
      <c r="AB1876" s="26"/>
      <c r="AC1876" s="26"/>
      <c r="AD1876" s="26"/>
      <c r="AE1876" s="26"/>
      <c r="AR1876" s="144"/>
      <c r="AT1876" s="144"/>
      <c r="AU1876" s="144"/>
      <c r="AY1876" s="14"/>
      <c r="BE1876" s="145"/>
      <c r="BF1876" s="145"/>
      <c r="BG1876" s="145"/>
      <c r="BH1876" s="145"/>
      <c r="BI1876" s="145"/>
      <c r="BJ1876" s="14"/>
      <c r="BK1876" s="145"/>
      <c r="BL1876" s="14"/>
      <c r="BM1876" s="144"/>
    </row>
    <row r="1877" spans="1:65" s="2" customFormat="1" ht="16.5" hidden="1" customHeight="1">
      <c r="A1877" s="26"/>
      <c r="B1877" s="156"/>
      <c r="C1877" s="157"/>
      <c r="D1877" s="157"/>
      <c r="E1877" s="158"/>
      <c r="F1877" s="159"/>
      <c r="G1877" s="160"/>
      <c r="H1877" s="161"/>
      <c r="I1877" s="162"/>
      <c r="J1877" s="162"/>
      <c r="K1877" s="139"/>
      <c r="L1877" s="27"/>
      <c r="M1877" s="140"/>
      <c r="N1877" s="141"/>
      <c r="O1877" s="142"/>
      <c r="P1877" s="142"/>
      <c r="Q1877" s="142"/>
      <c r="R1877" s="142"/>
      <c r="S1877" s="142"/>
      <c r="T1877" s="143"/>
      <c r="U1877" s="26"/>
      <c r="V1877" s="26"/>
      <c r="W1877" s="26"/>
      <c r="X1877" s="26"/>
      <c r="Y1877" s="26"/>
      <c r="Z1877" s="26"/>
      <c r="AA1877" s="26"/>
      <c r="AB1877" s="26"/>
      <c r="AC1877" s="26"/>
      <c r="AD1877" s="26"/>
      <c r="AE1877" s="26"/>
      <c r="AR1877" s="144"/>
      <c r="AT1877" s="144"/>
      <c r="AU1877" s="144"/>
      <c r="AY1877" s="14"/>
      <c r="BE1877" s="145"/>
      <c r="BF1877" s="145"/>
      <c r="BG1877" s="145"/>
      <c r="BH1877" s="145"/>
      <c r="BI1877" s="145"/>
      <c r="BJ1877" s="14"/>
      <c r="BK1877" s="145"/>
      <c r="BL1877" s="14"/>
      <c r="BM1877" s="144"/>
    </row>
    <row r="1878" spans="1:65" s="2" customFormat="1" ht="21.75" hidden="1" customHeight="1">
      <c r="A1878" s="26"/>
      <c r="B1878" s="156"/>
      <c r="C1878" s="163"/>
      <c r="D1878" s="163"/>
      <c r="E1878" s="164"/>
      <c r="F1878" s="165"/>
      <c r="G1878" s="166"/>
      <c r="H1878" s="167"/>
      <c r="I1878" s="168"/>
      <c r="J1878" s="168"/>
      <c r="K1878" s="146"/>
      <c r="L1878" s="147"/>
      <c r="M1878" s="148"/>
      <c r="N1878" s="149"/>
      <c r="O1878" s="142"/>
      <c r="P1878" s="142"/>
      <c r="Q1878" s="142"/>
      <c r="R1878" s="142"/>
      <c r="S1878" s="142"/>
      <c r="T1878" s="143"/>
      <c r="U1878" s="26"/>
      <c r="V1878" s="26"/>
      <c r="W1878" s="26"/>
      <c r="X1878" s="26"/>
      <c r="Y1878" s="26"/>
      <c r="Z1878" s="26"/>
      <c r="AA1878" s="26"/>
      <c r="AB1878" s="26"/>
      <c r="AC1878" s="26"/>
      <c r="AD1878" s="26"/>
      <c r="AE1878" s="26"/>
      <c r="AR1878" s="144"/>
      <c r="AT1878" s="144"/>
      <c r="AU1878" s="144"/>
      <c r="AY1878" s="14"/>
      <c r="BE1878" s="145"/>
      <c r="BF1878" s="145"/>
      <c r="BG1878" s="145"/>
      <c r="BH1878" s="145"/>
      <c r="BI1878" s="145"/>
      <c r="BJ1878" s="14"/>
      <c r="BK1878" s="145"/>
      <c r="BL1878" s="14"/>
      <c r="BM1878" s="144"/>
    </row>
    <row r="1879" spans="1:65" s="2" customFormat="1" ht="21.75" hidden="1" customHeight="1">
      <c r="A1879" s="26"/>
      <c r="B1879" s="156"/>
      <c r="C1879" s="157"/>
      <c r="D1879" s="157"/>
      <c r="E1879" s="158"/>
      <c r="F1879" s="159"/>
      <c r="G1879" s="160"/>
      <c r="H1879" s="161"/>
      <c r="I1879" s="162"/>
      <c r="J1879" s="162"/>
      <c r="K1879" s="139"/>
      <c r="L1879" s="27"/>
      <c r="M1879" s="140"/>
      <c r="N1879" s="141"/>
      <c r="O1879" s="142"/>
      <c r="P1879" s="142"/>
      <c r="Q1879" s="142"/>
      <c r="R1879" s="142"/>
      <c r="S1879" s="142"/>
      <c r="T1879" s="143"/>
      <c r="U1879" s="26"/>
      <c r="V1879" s="26"/>
      <c r="W1879" s="26"/>
      <c r="X1879" s="26"/>
      <c r="Y1879" s="26"/>
      <c r="Z1879" s="26"/>
      <c r="AA1879" s="26"/>
      <c r="AB1879" s="26"/>
      <c r="AC1879" s="26"/>
      <c r="AD1879" s="26"/>
      <c r="AE1879" s="26"/>
      <c r="AR1879" s="144"/>
      <c r="AT1879" s="144"/>
      <c r="AU1879" s="144"/>
      <c r="AY1879" s="14"/>
      <c r="BE1879" s="145"/>
      <c r="BF1879" s="145"/>
      <c r="BG1879" s="145"/>
      <c r="BH1879" s="145"/>
      <c r="BI1879" s="145"/>
      <c r="BJ1879" s="14"/>
      <c r="BK1879" s="145"/>
      <c r="BL1879" s="14"/>
      <c r="BM1879" s="144"/>
    </row>
    <row r="1880" spans="1:65" s="2" customFormat="1" ht="33" hidden="1" customHeight="1">
      <c r="A1880" s="26"/>
      <c r="B1880" s="156"/>
      <c r="C1880" s="157"/>
      <c r="D1880" s="157"/>
      <c r="E1880" s="158"/>
      <c r="F1880" s="159"/>
      <c r="G1880" s="160"/>
      <c r="H1880" s="161"/>
      <c r="I1880" s="162"/>
      <c r="J1880" s="162"/>
      <c r="K1880" s="139"/>
      <c r="L1880" s="27"/>
      <c r="M1880" s="140"/>
      <c r="N1880" s="141"/>
      <c r="O1880" s="142"/>
      <c r="P1880" s="142"/>
      <c r="Q1880" s="142"/>
      <c r="R1880" s="142"/>
      <c r="S1880" s="142"/>
      <c r="T1880" s="143"/>
      <c r="U1880" s="26"/>
      <c r="V1880" s="26"/>
      <c r="W1880" s="26"/>
      <c r="X1880" s="26"/>
      <c r="Y1880" s="26"/>
      <c r="Z1880" s="26"/>
      <c r="AA1880" s="26"/>
      <c r="AB1880" s="26"/>
      <c r="AC1880" s="26"/>
      <c r="AD1880" s="26"/>
      <c r="AE1880" s="26"/>
      <c r="AR1880" s="144"/>
      <c r="AT1880" s="144"/>
      <c r="AU1880" s="144"/>
      <c r="AY1880" s="14"/>
      <c r="BE1880" s="145"/>
      <c r="BF1880" s="145"/>
      <c r="BG1880" s="145"/>
      <c r="BH1880" s="145"/>
      <c r="BI1880" s="145"/>
      <c r="BJ1880" s="14"/>
      <c r="BK1880" s="145"/>
      <c r="BL1880" s="14"/>
      <c r="BM1880" s="144"/>
    </row>
    <row r="1881" spans="1:65" s="2" customFormat="1" ht="16.5" hidden="1" customHeight="1">
      <c r="A1881" s="26"/>
      <c r="B1881" s="156"/>
      <c r="C1881" s="163"/>
      <c r="D1881" s="163"/>
      <c r="E1881" s="164"/>
      <c r="F1881" s="165"/>
      <c r="G1881" s="166"/>
      <c r="H1881" s="167"/>
      <c r="I1881" s="168"/>
      <c r="J1881" s="168"/>
      <c r="K1881" s="146"/>
      <c r="L1881" s="147"/>
      <c r="M1881" s="148"/>
      <c r="N1881" s="149"/>
      <c r="O1881" s="142"/>
      <c r="P1881" s="142"/>
      <c r="Q1881" s="142"/>
      <c r="R1881" s="142"/>
      <c r="S1881" s="142"/>
      <c r="T1881" s="143"/>
      <c r="U1881" s="26"/>
      <c r="V1881" s="26"/>
      <c r="W1881" s="26"/>
      <c r="X1881" s="26"/>
      <c r="Y1881" s="26"/>
      <c r="Z1881" s="26"/>
      <c r="AA1881" s="26"/>
      <c r="AB1881" s="26"/>
      <c r="AC1881" s="26"/>
      <c r="AD1881" s="26"/>
      <c r="AE1881" s="26"/>
      <c r="AR1881" s="144"/>
      <c r="AT1881" s="144"/>
      <c r="AU1881" s="144"/>
      <c r="AY1881" s="14"/>
      <c r="BE1881" s="145"/>
      <c r="BF1881" s="145"/>
      <c r="BG1881" s="145"/>
      <c r="BH1881" s="145"/>
      <c r="BI1881" s="145"/>
      <c r="BJ1881" s="14"/>
      <c r="BK1881" s="145"/>
      <c r="BL1881" s="14"/>
      <c r="BM1881" s="144"/>
    </row>
    <row r="1882" spans="1:65" s="2" customFormat="1" ht="16.5" hidden="1" customHeight="1">
      <c r="A1882" s="26"/>
      <c r="B1882" s="156"/>
      <c r="C1882" s="157"/>
      <c r="D1882" s="157"/>
      <c r="E1882" s="158"/>
      <c r="F1882" s="159"/>
      <c r="G1882" s="160"/>
      <c r="H1882" s="161"/>
      <c r="I1882" s="162"/>
      <c r="J1882" s="162"/>
      <c r="K1882" s="139"/>
      <c r="L1882" s="27"/>
      <c r="M1882" s="140"/>
      <c r="N1882" s="141"/>
      <c r="O1882" s="142"/>
      <c r="P1882" s="142"/>
      <c r="Q1882" s="142"/>
      <c r="R1882" s="142"/>
      <c r="S1882" s="142"/>
      <c r="T1882" s="143"/>
      <c r="U1882" s="26"/>
      <c r="V1882" s="26"/>
      <c r="W1882" s="26"/>
      <c r="X1882" s="26"/>
      <c r="Y1882" s="26"/>
      <c r="Z1882" s="26"/>
      <c r="AA1882" s="26"/>
      <c r="AB1882" s="26"/>
      <c r="AC1882" s="26"/>
      <c r="AD1882" s="26"/>
      <c r="AE1882" s="26"/>
      <c r="AR1882" s="144"/>
      <c r="AT1882" s="144"/>
      <c r="AU1882" s="144"/>
      <c r="AY1882" s="14"/>
      <c r="BE1882" s="145"/>
      <c r="BF1882" s="145"/>
      <c r="BG1882" s="145"/>
      <c r="BH1882" s="145"/>
      <c r="BI1882" s="145"/>
      <c r="BJ1882" s="14"/>
      <c r="BK1882" s="145"/>
      <c r="BL1882" s="14"/>
      <c r="BM1882" s="144"/>
    </row>
    <row r="1883" spans="1:65" s="2" customFormat="1" ht="16.5" hidden="1" customHeight="1">
      <c r="A1883" s="26"/>
      <c r="B1883" s="156"/>
      <c r="C1883" s="157"/>
      <c r="D1883" s="157"/>
      <c r="E1883" s="158"/>
      <c r="F1883" s="159"/>
      <c r="G1883" s="160"/>
      <c r="H1883" s="161"/>
      <c r="I1883" s="162"/>
      <c r="J1883" s="162"/>
      <c r="K1883" s="139"/>
      <c r="L1883" s="27"/>
      <c r="M1883" s="140"/>
      <c r="N1883" s="141"/>
      <c r="O1883" s="142"/>
      <c r="P1883" s="142"/>
      <c r="Q1883" s="142"/>
      <c r="R1883" s="142"/>
      <c r="S1883" s="142"/>
      <c r="T1883" s="143"/>
      <c r="U1883" s="26"/>
      <c r="V1883" s="26"/>
      <c r="W1883" s="26"/>
      <c r="X1883" s="26"/>
      <c r="Y1883" s="26"/>
      <c r="Z1883" s="26"/>
      <c r="AA1883" s="26"/>
      <c r="AB1883" s="26"/>
      <c r="AC1883" s="26"/>
      <c r="AD1883" s="26"/>
      <c r="AE1883" s="26"/>
      <c r="AR1883" s="144"/>
      <c r="AT1883" s="144"/>
      <c r="AU1883" s="144"/>
      <c r="AY1883" s="14"/>
      <c r="BE1883" s="145"/>
      <c r="BF1883" s="145"/>
      <c r="BG1883" s="145"/>
      <c r="BH1883" s="145"/>
      <c r="BI1883" s="145"/>
      <c r="BJ1883" s="14"/>
      <c r="BK1883" s="145"/>
      <c r="BL1883" s="14"/>
      <c r="BM1883" s="144"/>
    </row>
    <row r="1884" spans="1:65" s="2" customFormat="1" ht="16.5" hidden="1" customHeight="1">
      <c r="A1884" s="26"/>
      <c r="B1884" s="156"/>
      <c r="C1884" s="157"/>
      <c r="D1884" s="157"/>
      <c r="E1884" s="158"/>
      <c r="F1884" s="159"/>
      <c r="G1884" s="160"/>
      <c r="H1884" s="161"/>
      <c r="I1884" s="162"/>
      <c r="J1884" s="162"/>
      <c r="K1884" s="139"/>
      <c r="L1884" s="27"/>
      <c r="M1884" s="140"/>
      <c r="N1884" s="141"/>
      <c r="O1884" s="142"/>
      <c r="P1884" s="142"/>
      <c r="Q1884" s="142"/>
      <c r="R1884" s="142"/>
      <c r="S1884" s="142"/>
      <c r="T1884" s="143"/>
      <c r="U1884" s="26"/>
      <c r="V1884" s="26"/>
      <c r="W1884" s="26"/>
      <c r="X1884" s="26"/>
      <c r="Y1884" s="26"/>
      <c r="Z1884" s="26"/>
      <c r="AA1884" s="26"/>
      <c r="AB1884" s="26"/>
      <c r="AC1884" s="26"/>
      <c r="AD1884" s="26"/>
      <c r="AE1884" s="26"/>
      <c r="AR1884" s="144"/>
      <c r="AT1884" s="144"/>
      <c r="AU1884" s="144"/>
      <c r="AY1884" s="14"/>
      <c r="BE1884" s="145"/>
      <c r="BF1884" s="145"/>
      <c r="BG1884" s="145"/>
      <c r="BH1884" s="145"/>
      <c r="BI1884" s="145"/>
      <c r="BJ1884" s="14"/>
      <c r="BK1884" s="145"/>
      <c r="BL1884" s="14"/>
      <c r="BM1884" s="144"/>
    </row>
    <row r="1885" spans="1:65" s="2" customFormat="1" ht="16.5" hidden="1" customHeight="1">
      <c r="A1885" s="26"/>
      <c r="B1885" s="156"/>
      <c r="C1885" s="157"/>
      <c r="D1885" s="157"/>
      <c r="E1885" s="158"/>
      <c r="F1885" s="159"/>
      <c r="G1885" s="160"/>
      <c r="H1885" s="161"/>
      <c r="I1885" s="162"/>
      <c r="J1885" s="162"/>
      <c r="K1885" s="139"/>
      <c r="L1885" s="27"/>
      <c r="M1885" s="140"/>
      <c r="N1885" s="141"/>
      <c r="O1885" s="142"/>
      <c r="P1885" s="142"/>
      <c r="Q1885" s="142"/>
      <c r="R1885" s="142"/>
      <c r="S1885" s="142"/>
      <c r="T1885" s="143"/>
      <c r="U1885" s="26"/>
      <c r="V1885" s="26"/>
      <c r="W1885" s="26"/>
      <c r="X1885" s="26"/>
      <c r="Y1885" s="26"/>
      <c r="Z1885" s="26"/>
      <c r="AA1885" s="26"/>
      <c r="AB1885" s="26"/>
      <c r="AC1885" s="26"/>
      <c r="AD1885" s="26"/>
      <c r="AE1885" s="26"/>
      <c r="AR1885" s="144"/>
      <c r="AT1885" s="144"/>
      <c r="AU1885" s="144"/>
      <c r="AY1885" s="14"/>
      <c r="BE1885" s="145"/>
      <c r="BF1885" s="145"/>
      <c r="BG1885" s="145"/>
      <c r="BH1885" s="145"/>
      <c r="BI1885" s="145"/>
      <c r="BJ1885" s="14"/>
      <c r="BK1885" s="145"/>
      <c r="BL1885" s="14"/>
      <c r="BM1885" s="144"/>
    </row>
    <row r="1886" spans="1:65" s="2" customFormat="1" ht="16.5" hidden="1" customHeight="1">
      <c r="A1886" s="26"/>
      <c r="B1886" s="156"/>
      <c r="C1886" s="157"/>
      <c r="D1886" s="157"/>
      <c r="E1886" s="158"/>
      <c r="F1886" s="159"/>
      <c r="G1886" s="160"/>
      <c r="H1886" s="161"/>
      <c r="I1886" s="162"/>
      <c r="J1886" s="162"/>
      <c r="K1886" s="139"/>
      <c r="L1886" s="27"/>
      <c r="M1886" s="140"/>
      <c r="N1886" s="141"/>
      <c r="O1886" s="142"/>
      <c r="P1886" s="142"/>
      <c r="Q1886" s="142"/>
      <c r="R1886" s="142"/>
      <c r="S1886" s="142"/>
      <c r="T1886" s="143"/>
      <c r="U1886" s="26"/>
      <c r="V1886" s="26"/>
      <c r="W1886" s="26"/>
      <c r="X1886" s="26"/>
      <c r="Y1886" s="26"/>
      <c r="Z1886" s="26"/>
      <c r="AA1886" s="26"/>
      <c r="AB1886" s="26"/>
      <c r="AC1886" s="26"/>
      <c r="AD1886" s="26"/>
      <c r="AE1886" s="26"/>
      <c r="AR1886" s="144"/>
      <c r="AT1886" s="144"/>
      <c r="AU1886" s="144"/>
      <c r="AY1886" s="14"/>
      <c r="BE1886" s="145"/>
      <c r="BF1886" s="145"/>
      <c r="BG1886" s="145"/>
      <c r="BH1886" s="145"/>
      <c r="BI1886" s="145"/>
      <c r="BJ1886" s="14"/>
      <c r="BK1886" s="145"/>
      <c r="BL1886" s="14"/>
      <c r="BM1886" s="144"/>
    </row>
    <row r="1887" spans="1:65" s="2" customFormat="1" ht="16.5" hidden="1" customHeight="1">
      <c r="A1887" s="26"/>
      <c r="B1887" s="156"/>
      <c r="C1887" s="157"/>
      <c r="D1887" s="157"/>
      <c r="E1887" s="158"/>
      <c r="F1887" s="159"/>
      <c r="G1887" s="160"/>
      <c r="H1887" s="161"/>
      <c r="I1887" s="162"/>
      <c r="J1887" s="162"/>
      <c r="K1887" s="139"/>
      <c r="L1887" s="27"/>
      <c r="M1887" s="140"/>
      <c r="N1887" s="141"/>
      <c r="O1887" s="142"/>
      <c r="P1887" s="142"/>
      <c r="Q1887" s="142"/>
      <c r="R1887" s="142"/>
      <c r="S1887" s="142"/>
      <c r="T1887" s="143"/>
      <c r="U1887" s="26"/>
      <c r="V1887" s="26"/>
      <c r="W1887" s="26"/>
      <c r="X1887" s="26"/>
      <c r="Y1887" s="26"/>
      <c r="Z1887" s="26"/>
      <c r="AA1887" s="26"/>
      <c r="AB1887" s="26"/>
      <c r="AC1887" s="26"/>
      <c r="AD1887" s="26"/>
      <c r="AE1887" s="26"/>
      <c r="AR1887" s="144"/>
      <c r="AT1887" s="144"/>
      <c r="AU1887" s="144"/>
      <c r="AY1887" s="14"/>
      <c r="BE1887" s="145"/>
      <c r="BF1887" s="145"/>
      <c r="BG1887" s="145"/>
      <c r="BH1887" s="145"/>
      <c r="BI1887" s="145"/>
      <c r="BJ1887" s="14"/>
      <c r="BK1887" s="145"/>
      <c r="BL1887" s="14"/>
      <c r="BM1887" s="144"/>
    </row>
    <row r="1888" spans="1:65" s="2" customFormat="1" ht="24.25" hidden="1" customHeight="1">
      <c r="A1888" s="26"/>
      <c r="B1888" s="156"/>
      <c r="C1888" s="157"/>
      <c r="D1888" s="157"/>
      <c r="E1888" s="158"/>
      <c r="F1888" s="159"/>
      <c r="G1888" s="160"/>
      <c r="H1888" s="161"/>
      <c r="I1888" s="162"/>
      <c r="J1888" s="162"/>
      <c r="K1888" s="139"/>
      <c r="L1888" s="27"/>
      <c r="M1888" s="140"/>
      <c r="N1888" s="141"/>
      <c r="O1888" s="142"/>
      <c r="P1888" s="142"/>
      <c r="Q1888" s="142"/>
      <c r="R1888" s="142"/>
      <c r="S1888" s="142"/>
      <c r="T1888" s="143"/>
      <c r="U1888" s="26"/>
      <c r="V1888" s="26"/>
      <c r="W1888" s="26"/>
      <c r="X1888" s="26"/>
      <c r="Y1888" s="26"/>
      <c r="Z1888" s="26"/>
      <c r="AA1888" s="26"/>
      <c r="AB1888" s="26"/>
      <c r="AC1888" s="26"/>
      <c r="AD1888" s="26"/>
      <c r="AE1888" s="26"/>
      <c r="AR1888" s="144"/>
      <c r="AT1888" s="144"/>
      <c r="AU1888" s="144"/>
      <c r="AY1888" s="14"/>
      <c r="BE1888" s="145"/>
      <c r="BF1888" s="145"/>
      <c r="BG1888" s="145"/>
      <c r="BH1888" s="145"/>
      <c r="BI1888" s="145"/>
      <c r="BJ1888" s="14"/>
      <c r="BK1888" s="145"/>
      <c r="BL1888" s="14"/>
      <c r="BM1888" s="144"/>
    </row>
    <row r="1889" spans="1:65" s="2" customFormat="1" ht="21.75" hidden="1" customHeight="1">
      <c r="A1889" s="26"/>
      <c r="B1889" s="156"/>
      <c r="C1889" s="163"/>
      <c r="D1889" s="163"/>
      <c r="E1889" s="164"/>
      <c r="F1889" s="165"/>
      <c r="G1889" s="166"/>
      <c r="H1889" s="167"/>
      <c r="I1889" s="168"/>
      <c r="J1889" s="168"/>
      <c r="K1889" s="146"/>
      <c r="L1889" s="147"/>
      <c r="M1889" s="148"/>
      <c r="N1889" s="149"/>
      <c r="O1889" s="142"/>
      <c r="P1889" s="142"/>
      <c r="Q1889" s="142"/>
      <c r="R1889" s="142"/>
      <c r="S1889" s="142"/>
      <c r="T1889" s="143"/>
      <c r="U1889" s="26"/>
      <c r="V1889" s="26"/>
      <c r="W1889" s="26"/>
      <c r="X1889" s="26"/>
      <c r="Y1889" s="26"/>
      <c r="Z1889" s="26"/>
      <c r="AA1889" s="26"/>
      <c r="AB1889" s="26"/>
      <c r="AC1889" s="26"/>
      <c r="AD1889" s="26"/>
      <c r="AE1889" s="26"/>
      <c r="AR1889" s="144"/>
      <c r="AT1889" s="144"/>
      <c r="AU1889" s="144"/>
      <c r="AY1889" s="14"/>
      <c r="BE1889" s="145"/>
      <c r="BF1889" s="145"/>
      <c r="BG1889" s="145"/>
      <c r="BH1889" s="145"/>
      <c r="BI1889" s="145"/>
      <c r="BJ1889" s="14"/>
      <c r="BK1889" s="145"/>
      <c r="BL1889" s="14"/>
      <c r="BM1889" s="144"/>
    </row>
    <row r="1890" spans="1:65" s="2" customFormat="1" ht="38" hidden="1" customHeight="1">
      <c r="A1890" s="26"/>
      <c r="B1890" s="156"/>
      <c r="C1890" s="157"/>
      <c r="D1890" s="157"/>
      <c r="E1890" s="158"/>
      <c r="F1890" s="159"/>
      <c r="G1890" s="160"/>
      <c r="H1890" s="161"/>
      <c r="I1890" s="162"/>
      <c r="J1890" s="162"/>
      <c r="K1890" s="139"/>
      <c r="L1890" s="27"/>
      <c r="M1890" s="140"/>
      <c r="N1890" s="141"/>
      <c r="O1890" s="142"/>
      <c r="P1890" s="142"/>
      <c r="Q1890" s="142"/>
      <c r="R1890" s="142"/>
      <c r="S1890" s="142"/>
      <c r="T1890" s="143"/>
      <c r="U1890" s="26"/>
      <c r="V1890" s="26"/>
      <c r="W1890" s="26"/>
      <c r="X1890" s="26"/>
      <c r="Y1890" s="26"/>
      <c r="Z1890" s="26"/>
      <c r="AA1890" s="26"/>
      <c r="AB1890" s="26"/>
      <c r="AC1890" s="26"/>
      <c r="AD1890" s="26"/>
      <c r="AE1890" s="26"/>
      <c r="AR1890" s="144"/>
      <c r="AT1890" s="144"/>
      <c r="AU1890" s="144"/>
      <c r="AY1890" s="14"/>
      <c r="BE1890" s="145"/>
      <c r="BF1890" s="145"/>
      <c r="BG1890" s="145"/>
      <c r="BH1890" s="145"/>
      <c r="BI1890" s="145"/>
      <c r="BJ1890" s="14"/>
      <c r="BK1890" s="145"/>
      <c r="BL1890" s="14"/>
      <c r="BM1890" s="144"/>
    </row>
    <row r="1891" spans="1:65" s="2" customFormat="1" ht="24.25" hidden="1" customHeight="1">
      <c r="A1891" s="26"/>
      <c r="B1891" s="156"/>
      <c r="C1891" s="163"/>
      <c r="D1891" s="163"/>
      <c r="E1891" s="164"/>
      <c r="F1891" s="165"/>
      <c r="G1891" s="166"/>
      <c r="H1891" s="167"/>
      <c r="I1891" s="168"/>
      <c r="J1891" s="168"/>
      <c r="K1891" s="146"/>
      <c r="L1891" s="147"/>
      <c r="M1891" s="148"/>
      <c r="N1891" s="149"/>
      <c r="O1891" s="142"/>
      <c r="P1891" s="142"/>
      <c r="Q1891" s="142"/>
      <c r="R1891" s="142"/>
      <c r="S1891" s="142"/>
      <c r="T1891" s="143"/>
      <c r="U1891" s="26"/>
      <c r="V1891" s="26"/>
      <c r="W1891" s="26"/>
      <c r="X1891" s="26"/>
      <c r="Y1891" s="26"/>
      <c r="Z1891" s="26"/>
      <c r="AA1891" s="26"/>
      <c r="AB1891" s="26"/>
      <c r="AC1891" s="26"/>
      <c r="AD1891" s="26"/>
      <c r="AE1891" s="26"/>
      <c r="AR1891" s="144"/>
      <c r="AT1891" s="144"/>
      <c r="AU1891" s="144"/>
      <c r="AY1891" s="14"/>
      <c r="BE1891" s="145"/>
      <c r="BF1891" s="145"/>
      <c r="BG1891" s="145"/>
      <c r="BH1891" s="145"/>
      <c r="BI1891" s="145"/>
      <c r="BJ1891" s="14"/>
      <c r="BK1891" s="145"/>
      <c r="BL1891" s="14"/>
      <c r="BM1891" s="144"/>
    </row>
    <row r="1892" spans="1:65" s="2" customFormat="1" ht="16.5" hidden="1" customHeight="1">
      <c r="A1892" s="26"/>
      <c r="B1892" s="156"/>
      <c r="C1892" s="157"/>
      <c r="D1892" s="157"/>
      <c r="E1892" s="158"/>
      <c r="F1892" s="159"/>
      <c r="G1892" s="160"/>
      <c r="H1892" s="161"/>
      <c r="I1892" s="162"/>
      <c r="J1892" s="162"/>
      <c r="K1892" s="139"/>
      <c r="L1892" s="27"/>
      <c r="M1892" s="140"/>
      <c r="N1892" s="141"/>
      <c r="O1892" s="142"/>
      <c r="P1892" s="142"/>
      <c r="Q1892" s="142"/>
      <c r="R1892" s="142"/>
      <c r="S1892" s="142"/>
      <c r="T1892" s="143"/>
      <c r="U1892" s="26"/>
      <c r="V1892" s="26"/>
      <c r="W1892" s="26"/>
      <c r="X1892" s="26"/>
      <c r="Y1892" s="26"/>
      <c r="Z1892" s="26"/>
      <c r="AA1892" s="26"/>
      <c r="AB1892" s="26"/>
      <c r="AC1892" s="26"/>
      <c r="AD1892" s="26"/>
      <c r="AE1892" s="26"/>
      <c r="AR1892" s="144"/>
      <c r="AT1892" s="144"/>
      <c r="AU1892" s="144"/>
      <c r="AY1892" s="14"/>
      <c r="BE1892" s="145"/>
      <c r="BF1892" s="145"/>
      <c r="BG1892" s="145"/>
      <c r="BH1892" s="145"/>
      <c r="BI1892" s="145"/>
      <c r="BJ1892" s="14"/>
      <c r="BK1892" s="145"/>
      <c r="BL1892" s="14"/>
      <c r="BM1892" s="144"/>
    </row>
    <row r="1893" spans="1:65" s="2" customFormat="1" ht="16.5" hidden="1" customHeight="1">
      <c r="A1893" s="26"/>
      <c r="B1893" s="156"/>
      <c r="C1893" s="163"/>
      <c r="D1893" s="163"/>
      <c r="E1893" s="164"/>
      <c r="F1893" s="165"/>
      <c r="G1893" s="166"/>
      <c r="H1893" s="167"/>
      <c r="I1893" s="168"/>
      <c r="J1893" s="168"/>
      <c r="K1893" s="146"/>
      <c r="L1893" s="147"/>
      <c r="M1893" s="148"/>
      <c r="N1893" s="149"/>
      <c r="O1893" s="142"/>
      <c r="P1893" s="142"/>
      <c r="Q1893" s="142"/>
      <c r="R1893" s="142"/>
      <c r="S1893" s="142"/>
      <c r="T1893" s="143"/>
      <c r="U1893" s="26"/>
      <c r="V1893" s="26"/>
      <c r="W1893" s="26"/>
      <c r="X1893" s="26"/>
      <c r="Y1893" s="26"/>
      <c r="Z1893" s="26"/>
      <c r="AA1893" s="26"/>
      <c r="AB1893" s="26"/>
      <c r="AC1893" s="26"/>
      <c r="AD1893" s="26"/>
      <c r="AE1893" s="26"/>
      <c r="AR1893" s="144"/>
      <c r="AT1893" s="144"/>
      <c r="AU1893" s="144"/>
      <c r="AY1893" s="14"/>
      <c r="BE1893" s="145"/>
      <c r="BF1893" s="145"/>
      <c r="BG1893" s="145"/>
      <c r="BH1893" s="145"/>
      <c r="BI1893" s="145"/>
      <c r="BJ1893" s="14"/>
      <c r="BK1893" s="145"/>
      <c r="BL1893" s="14"/>
      <c r="BM1893" s="144"/>
    </row>
    <row r="1894" spans="1:65" s="2" customFormat="1" ht="16.5" hidden="1" customHeight="1">
      <c r="A1894" s="26"/>
      <c r="B1894" s="156"/>
      <c r="C1894" s="157"/>
      <c r="D1894" s="157"/>
      <c r="E1894" s="158"/>
      <c r="F1894" s="159"/>
      <c r="G1894" s="160"/>
      <c r="H1894" s="161"/>
      <c r="I1894" s="162"/>
      <c r="J1894" s="162"/>
      <c r="K1894" s="139"/>
      <c r="L1894" s="27"/>
      <c r="M1894" s="140"/>
      <c r="N1894" s="141"/>
      <c r="O1894" s="142"/>
      <c r="P1894" s="142"/>
      <c r="Q1894" s="142"/>
      <c r="R1894" s="142"/>
      <c r="S1894" s="142"/>
      <c r="T1894" s="143"/>
      <c r="U1894" s="26"/>
      <c r="V1894" s="26"/>
      <c r="W1894" s="26"/>
      <c r="X1894" s="26"/>
      <c r="Y1894" s="26"/>
      <c r="Z1894" s="26"/>
      <c r="AA1894" s="26"/>
      <c r="AB1894" s="26"/>
      <c r="AC1894" s="26"/>
      <c r="AD1894" s="26"/>
      <c r="AE1894" s="26"/>
      <c r="AR1894" s="144"/>
      <c r="AT1894" s="144"/>
      <c r="AU1894" s="144"/>
      <c r="AY1894" s="14"/>
      <c r="BE1894" s="145"/>
      <c r="BF1894" s="145"/>
      <c r="BG1894" s="145"/>
      <c r="BH1894" s="145"/>
      <c r="BI1894" s="145"/>
      <c r="BJ1894" s="14"/>
      <c r="BK1894" s="145"/>
      <c r="BL1894" s="14"/>
      <c r="BM1894" s="144"/>
    </row>
    <row r="1895" spans="1:65" s="2" customFormat="1" ht="16.5" hidden="1" customHeight="1">
      <c r="A1895" s="26"/>
      <c r="B1895" s="156"/>
      <c r="C1895" s="163"/>
      <c r="D1895" s="163"/>
      <c r="E1895" s="164"/>
      <c r="F1895" s="165"/>
      <c r="G1895" s="166"/>
      <c r="H1895" s="167"/>
      <c r="I1895" s="168"/>
      <c r="J1895" s="168"/>
      <c r="K1895" s="146"/>
      <c r="L1895" s="147"/>
      <c r="M1895" s="148"/>
      <c r="N1895" s="149"/>
      <c r="O1895" s="142"/>
      <c r="P1895" s="142"/>
      <c r="Q1895" s="142"/>
      <c r="R1895" s="142"/>
      <c r="S1895" s="142"/>
      <c r="T1895" s="143"/>
      <c r="U1895" s="26"/>
      <c r="V1895" s="26"/>
      <c r="W1895" s="26"/>
      <c r="X1895" s="26"/>
      <c r="Y1895" s="26"/>
      <c r="Z1895" s="26"/>
      <c r="AA1895" s="26"/>
      <c r="AB1895" s="26"/>
      <c r="AC1895" s="26"/>
      <c r="AD1895" s="26"/>
      <c r="AE1895" s="26"/>
      <c r="AR1895" s="144"/>
      <c r="AT1895" s="144"/>
      <c r="AU1895" s="144"/>
      <c r="AY1895" s="14"/>
      <c r="BE1895" s="145"/>
      <c r="BF1895" s="145"/>
      <c r="BG1895" s="145"/>
      <c r="BH1895" s="145"/>
      <c r="BI1895" s="145"/>
      <c r="BJ1895" s="14"/>
      <c r="BK1895" s="145"/>
      <c r="BL1895" s="14"/>
      <c r="BM1895" s="144"/>
    </row>
    <row r="1896" spans="1:65" s="2" customFormat="1" ht="16.5" hidden="1" customHeight="1">
      <c r="A1896" s="26"/>
      <c r="B1896" s="156"/>
      <c r="C1896" s="163"/>
      <c r="D1896" s="163"/>
      <c r="E1896" s="164"/>
      <c r="F1896" s="165"/>
      <c r="G1896" s="166"/>
      <c r="H1896" s="167"/>
      <c r="I1896" s="168"/>
      <c r="J1896" s="168"/>
      <c r="K1896" s="146"/>
      <c r="L1896" s="147"/>
      <c r="M1896" s="148"/>
      <c r="N1896" s="149"/>
      <c r="O1896" s="142"/>
      <c r="P1896" s="142"/>
      <c r="Q1896" s="142"/>
      <c r="R1896" s="142"/>
      <c r="S1896" s="142"/>
      <c r="T1896" s="143"/>
      <c r="U1896" s="26"/>
      <c r="V1896" s="26"/>
      <c r="W1896" s="26"/>
      <c r="X1896" s="26"/>
      <c r="Y1896" s="26"/>
      <c r="Z1896" s="26"/>
      <c r="AA1896" s="26"/>
      <c r="AB1896" s="26"/>
      <c r="AC1896" s="26"/>
      <c r="AD1896" s="26"/>
      <c r="AE1896" s="26"/>
      <c r="AR1896" s="144"/>
      <c r="AT1896" s="144"/>
      <c r="AU1896" s="144"/>
      <c r="AY1896" s="14"/>
      <c r="BE1896" s="145"/>
      <c r="BF1896" s="145"/>
      <c r="BG1896" s="145"/>
      <c r="BH1896" s="145"/>
      <c r="BI1896" s="145"/>
      <c r="BJ1896" s="14"/>
      <c r="BK1896" s="145"/>
      <c r="BL1896" s="14"/>
      <c r="BM1896" s="144"/>
    </row>
    <row r="1897" spans="1:65" s="2" customFormat="1" ht="16.5" hidden="1" customHeight="1">
      <c r="A1897" s="26"/>
      <c r="B1897" s="156"/>
      <c r="C1897" s="157"/>
      <c r="D1897" s="157"/>
      <c r="E1897" s="158"/>
      <c r="F1897" s="159"/>
      <c r="G1897" s="160"/>
      <c r="H1897" s="161"/>
      <c r="I1897" s="162"/>
      <c r="J1897" s="162"/>
      <c r="K1897" s="139"/>
      <c r="L1897" s="27"/>
      <c r="M1897" s="140"/>
      <c r="N1897" s="141"/>
      <c r="O1897" s="142"/>
      <c r="P1897" s="142"/>
      <c r="Q1897" s="142"/>
      <c r="R1897" s="142"/>
      <c r="S1897" s="142"/>
      <c r="T1897" s="143"/>
      <c r="U1897" s="26"/>
      <c r="V1897" s="26"/>
      <c r="W1897" s="26"/>
      <c r="X1897" s="26"/>
      <c r="Y1897" s="26"/>
      <c r="Z1897" s="26"/>
      <c r="AA1897" s="26"/>
      <c r="AB1897" s="26"/>
      <c r="AC1897" s="26"/>
      <c r="AD1897" s="26"/>
      <c r="AE1897" s="26"/>
      <c r="AR1897" s="144"/>
      <c r="AT1897" s="144"/>
      <c r="AU1897" s="144"/>
      <c r="AY1897" s="14"/>
      <c r="BE1897" s="145"/>
      <c r="BF1897" s="145"/>
      <c r="BG1897" s="145"/>
      <c r="BH1897" s="145"/>
      <c r="BI1897" s="145"/>
      <c r="BJ1897" s="14"/>
      <c r="BK1897" s="145"/>
      <c r="BL1897" s="14"/>
      <c r="BM1897" s="144"/>
    </row>
    <row r="1898" spans="1:65" s="2" customFormat="1" ht="33" hidden="1" customHeight="1">
      <c r="A1898" s="26"/>
      <c r="B1898" s="156"/>
      <c r="C1898" s="163"/>
      <c r="D1898" s="163"/>
      <c r="E1898" s="164"/>
      <c r="F1898" s="165"/>
      <c r="G1898" s="166"/>
      <c r="H1898" s="167"/>
      <c r="I1898" s="168"/>
      <c r="J1898" s="168"/>
      <c r="K1898" s="146"/>
      <c r="L1898" s="147"/>
      <c r="M1898" s="148"/>
      <c r="N1898" s="149"/>
      <c r="O1898" s="142"/>
      <c r="P1898" s="142"/>
      <c r="Q1898" s="142"/>
      <c r="R1898" s="142"/>
      <c r="S1898" s="142"/>
      <c r="T1898" s="143"/>
      <c r="U1898" s="26"/>
      <c r="V1898" s="26"/>
      <c r="W1898" s="26"/>
      <c r="X1898" s="26"/>
      <c r="Y1898" s="26"/>
      <c r="Z1898" s="26"/>
      <c r="AA1898" s="26"/>
      <c r="AB1898" s="26"/>
      <c r="AC1898" s="26"/>
      <c r="AD1898" s="26"/>
      <c r="AE1898" s="26"/>
      <c r="AR1898" s="144"/>
      <c r="AT1898" s="144"/>
      <c r="AU1898" s="144"/>
      <c r="AY1898" s="14"/>
      <c r="BE1898" s="145"/>
      <c r="BF1898" s="145"/>
      <c r="BG1898" s="145"/>
      <c r="BH1898" s="145"/>
      <c r="BI1898" s="145"/>
      <c r="BJ1898" s="14"/>
      <c r="BK1898" s="145"/>
      <c r="BL1898" s="14"/>
      <c r="BM1898" s="144"/>
    </row>
    <row r="1899" spans="1:65" s="2" customFormat="1" ht="24.25" hidden="1" customHeight="1">
      <c r="A1899" s="26"/>
      <c r="B1899" s="156"/>
      <c r="C1899" s="157"/>
      <c r="D1899" s="157"/>
      <c r="E1899" s="158"/>
      <c r="F1899" s="159"/>
      <c r="G1899" s="160"/>
      <c r="H1899" s="161"/>
      <c r="I1899" s="162"/>
      <c r="J1899" s="162"/>
      <c r="K1899" s="139"/>
      <c r="L1899" s="27"/>
      <c r="M1899" s="140"/>
      <c r="N1899" s="141"/>
      <c r="O1899" s="142"/>
      <c r="P1899" s="142"/>
      <c r="Q1899" s="142"/>
      <c r="R1899" s="142"/>
      <c r="S1899" s="142"/>
      <c r="T1899" s="143"/>
      <c r="U1899" s="26"/>
      <c r="V1899" s="26"/>
      <c r="W1899" s="26"/>
      <c r="X1899" s="26"/>
      <c r="Y1899" s="26"/>
      <c r="Z1899" s="26"/>
      <c r="AA1899" s="26"/>
      <c r="AB1899" s="26"/>
      <c r="AC1899" s="26"/>
      <c r="AD1899" s="26"/>
      <c r="AE1899" s="26"/>
      <c r="AR1899" s="144"/>
      <c r="AT1899" s="144"/>
      <c r="AU1899" s="144"/>
      <c r="AY1899" s="14"/>
      <c r="BE1899" s="145"/>
      <c r="BF1899" s="145"/>
      <c r="BG1899" s="145"/>
      <c r="BH1899" s="145"/>
      <c r="BI1899" s="145"/>
      <c r="BJ1899" s="14"/>
      <c r="BK1899" s="145"/>
      <c r="BL1899" s="14"/>
      <c r="BM1899" s="144"/>
    </row>
    <row r="1900" spans="1:65" s="2" customFormat="1" ht="33" hidden="1" customHeight="1">
      <c r="A1900" s="26"/>
      <c r="B1900" s="156"/>
      <c r="C1900" s="163"/>
      <c r="D1900" s="163"/>
      <c r="E1900" s="164"/>
      <c r="F1900" s="165"/>
      <c r="G1900" s="166"/>
      <c r="H1900" s="167"/>
      <c r="I1900" s="168"/>
      <c r="J1900" s="168"/>
      <c r="K1900" s="146"/>
      <c r="L1900" s="147"/>
      <c r="M1900" s="148"/>
      <c r="N1900" s="149"/>
      <c r="O1900" s="142"/>
      <c r="P1900" s="142"/>
      <c r="Q1900" s="142"/>
      <c r="R1900" s="142"/>
      <c r="S1900" s="142"/>
      <c r="T1900" s="143"/>
      <c r="U1900" s="26"/>
      <c r="V1900" s="26"/>
      <c r="W1900" s="26"/>
      <c r="X1900" s="26"/>
      <c r="Y1900" s="26"/>
      <c r="Z1900" s="26"/>
      <c r="AA1900" s="26"/>
      <c r="AB1900" s="26"/>
      <c r="AC1900" s="26"/>
      <c r="AD1900" s="26"/>
      <c r="AE1900" s="26"/>
      <c r="AR1900" s="144"/>
      <c r="AT1900" s="144"/>
      <c r="AU1900" s="144"/>
      <c r="AY1900" s="14"/>
      <c r="BE1900" s="145"/>
      <c r="BF1900" s="145"/>
      <c r="BG1900" s="145"/>
      <c r="BH1900" s="145"/>
      <c r="BI1900" s="145"/>
      <c r="BJ1900" s="14"/>
      <c r="BK1900" s="145"/>
      <c r="BL1900" s="14"/>
      <c r="BM1900" s="144"/>
    </row>
    <row r="1901" spans="1:65" s="2" customFormat="1" ht="24.25" hidden="1" customHeight="1">
      <c r="A1901" s="26"/>
      <c r="B1901" s="156"/>
      <c r="C1901" s="157"/>
      <c r="D1901" s="157"/>
      <c r="E1901" s="158"/>
      <c r="F1901" s="159"/>
      <c r="G1901" s="160"/>
      <c r="H1901" s="161"/>
      <c r="I1901" s="162"/>
      <c r="J1901" s="162"/>
      <c r="K1901" s="139"/>
      <c r="L1901" s="27"/>
      <c r="M1901" s="140"/>
      <c r="N1901" s="141"/>
      <c r="O1901" s="142"/>
      <c r="P1901" s="142"/>
      <c r="Q1901" s="142"/>
      <c r="R1901" s="142"/>
      <c r="S1901" s="142"/>
      <c r="T1901" s="143"/>
      <c r="U1901" s="26"/>
      <c r="V1901" s="26"/>
      <c r="W1901" s="26"/>
      <c r="X1901" s="26"/>
      <c r="Y1901" s="26"/>
      <c r="Z1901" s="26"/>
      <c r="AA1901" s="26"/>
      <c r="AB1901" s="26"/>
      <c r="AC1901" s="26"/>
      <c r="AD1901" s="26"/>
      <c r="AE1901" s="26"/>
      <c r="AR1901" s="144"/>
      <c r="AT1901" s="144"/>
      <c r="AU1901" s="144"/>
      <c r="AY1901" s="14"/>
      <c r="BE1901" s="145"/>
      <c r="BF1901" s="145"/>
      <c r="BG1901" s="145"/>
      <c r="BH1901" s="145"/>
      <c r="BI1901" s="145"/>
      <c r="BJ1901" s="14"/>
      <c r="BK1901" s="145"/>
      <c r="BL1901" s="14"/>
      <c r="BM1901" s="144"/>
    </row>
    <row r="1902" spans="1:65" s="2" customFormat="1" ht="16.5" hidden="1" customHeight="1">
      <c r="A1902" s="26"/>
      <c r="B1902" s="156"/>
      <c r="C1902" s="163"/>
      <c r="D1902" s="163"/>
      <c r="E1902" s="164"/>
      <c r="F1902" s="165"/>
      <c r="G1902" s="166"/>
      <c r="H1902" s="167"/>
      <c r="I1902" s="168"/>
      <c r="J1902" s="168"/>
      <c r="K1902" s="146"/>
      <c r="L1902" s="147"/>
      <c r="M1902" s="148"/>
      <c r="N1902" s="149"/>
      <c r="O1902" s="142"/>
      <c r="P1902" s="142"/>
      <c r="Q1902" s="142"/>
      <c r="R1902" s="142"/>
      <c r="S1902" s="142"/>
      <c r="T1902" s="143"/>
      <c r="U1902" s="26"/>
      <c r="V1902" s="26"/>
      <c r="W1902" s="26"/>
      <c r="X1902" s="26"/>
      <c r="Y1902" s="26"/>
      <c r="Z1902" s="26"/>
      <c r="AA1902" s="26"/>
      <c r="AB1902" s="26"/>
      <c r="AC1902" s="26"/>
      <c r="AD1902" s="26"/>
      <c r="AE1902" s="26"/>
      <c r="AR1902" s="144"/>
      <c r="AT1902" s="144"/>
      <c r="AU1902" s="144"/>
      <c r="AY1902" s="14"/>
      <c r="BE1902" s="145"/>
      <c r="BF1902" s="145"/>
      <c r="BG1902" s="145"/>
      <c r="BH1902" s="145"/>
      <c r="BI1902" s="145"/>
      <c r="BJ1902" s="14"/>
      <c r="BK1902" s="145"/>
      <c r="BL1902" s="14"/>
      <c r="BM1902" s="144"/>
    </row>
    <row r="1903" spans="1:65" s="2" customFormat="1" ht="24.25" hidden="1" customHeight="1">
      <c r="A1903" s="26"/>
      <c r="B1903" s="156"/>
      <c r="C1903" s="157"/>
      <c r="D1903" s="157"/>
      <c r="E1903" s="158"/>
      <c r="F1903" s="159"/>
      <c r="G1903" s="160"/>
      <c r="H1903" s="161"/>
      <c r="I1903" s="162"/>
      <c r="J1903" s="162"/>
      <c r="K1903" s="139"/>
      <c r="L1903" s="27"/>
      <c r="M1903" s="140"/>
      <c r="N1903" s="141"/>
      <c r="O1903" s="142"/>
      <c r="P1903" s="142"/>
      <c r="Q1903" s="142"/>
      <c r="R1903" s="142"/>
      <c r="S1903" s="142"/>
      <c r="T1903" s="143"/>
      <c r="U1903" s="26"/>
      <c r="V1903" s="26"/>
      <c r="W1903" s="26"/>
      <c r="X1903" s="26"/>
      <c r="Y1903" s="26"/>
      <c r="Z1903" s="26"/>
      <c r="AA1903" s="26"/>
      <c r="AB1903" s="26"/>
      <c r="AC1903" s="26"/>
      <c r="AD1903" s="26"/>
      <c r="AE1903" s="26"/>
      <c r="AR1903" s="144"/>
      <c r="AT1903" s="144"/>
      <c r="AU1903" s="144"/>
      <c r="AY1903" s="14"/>
      <c r="BE1903" s="145"/>
      <c r="BF1903" s="145"/>
      <c r="BG1903" s="145"/>
      <c r="BH1903" s="145"/>
      <c r="BI1903" s="145"/>
      <c r="BJ1903" s="14"/>
      <c r="BK1903" s="145"/>
      <c r="BL1903" s="14"/>
      <c r="BM1903" s="144"/>
    </row>
    <row r="1904" spans="1:65" s="2" customFormat="1" ht="24.25" hidden="1" customHeight="1">
      <c r="A1904" s="26"/>
      <c r="B1904" s="156"/>
      <c r="C1904" s="163"/>
      <c r="D1904" s="163"/>
      <c r="E1904" s="164"/>
      <c r="F1904" s="165"/>
      <c r="G1904" s="166"/>
      <c r="H1904" s="167"/>
      <c r="I1904" s="168"/>
      <c r="J1904" s="168"/>
      <c r="K1904" s="146"/>
      <c r="L1904" s="147"/>
      <c r="M1904" s="148"/>
      <c r="N1904" s="149"/>
      <c r="O1904" s="142"/>
      <c r="P1904" s="142"/>
      <c r="Q1904" s="142"/>
      <c r="R1904" s="142"/>
      <c r="S1904" s="142"/>
      <c r="T1904" s="143"/>
      <c r="U1904" s="26"/>
      <c r="V1904" s="26"/>
      <c r="W1904" s="26"/>
      <c r="X1904" s="26"/>
      <c r="Y1904" s="26"/>
      <c r="Z1904" s="26"/>
      <c r="AA1904" s="26"/>
      <c r="AB1904" s="26"/>
      <c r="AC1904" s="26"/>
      <c r="AD1904" s="26"/>
      <c r="AE1904" s="26"/>
      <c r="AR1904" s="144"/>
      <c r="AT1904" s="144"/>
      <c r="AU1904" s="144"/>
      <c r="AY1904" s="14"/>
      <c r="BE1904" s="145"/>
      <c r="BF1904" s="145"/>
      <c r="BG1904" s="145"/>
      <c r="BH1904" s="145"/>
      <c r="BI1904" s="145"/>
      <c r="BJ1904" s="14"/>
      <c r="BK1904" s="145"/>
      <c r="BL1904" s="14"/>
      <c r="BM1904" s="144"/>
    </row>
    <row r="1905" spans="1:65" s="2" customFormat="1" ht="16.5" hidden="1" customHeight="1">
      <c r="A1905" s="26"/>
      <c r="B1905" s="156"/>
      <c r="C1905" s="157"/>
      <c r="D1905" s="157"/>
      <c r="E1905" s="158"/>
      <c r="F1905" s="159"/>
      <c r="G1905" s="160"/>
      <c r="H1905" s="161"/>
      <c r="I1905" s="162"/>
      <c r="J1905" s="162"/>
      <c r="K1905" s="139"/>
      <c r="L1905" s="27"/>
      <c r="M1905" s="140"/>
      <c r="N1905" s="141"/>
      <c r="O1905" s="142"/>
      <c r="P1905" s="142"/>
      <c r="Q1905" s="142"/>
      <c r="R1905" s="142"/>
      <c r="S1905" s="142"/>
      <c r="T1905" s="143"/>
      <c r="U1905" s="26"/>
      <c r="V1905" s="26"/>
      <c r="W1905" s="26"/>
      <c r="X1905" s="26"/>
      <c r="Y1905" s="26"/>
      <c r="Z1905" s="26"/>
      <c r="AA1905" s="26"/>
      <c r="AB1905" s="26"/>
      <c r="AC1905" s="26"/>
      <c r="AD1905" s="26"/>
      <c r="AE1905" s="26"/>
      <c r="AR1905" s="144"/>
      <c r="AT1905" s="144"/>
      <c r="AU1905" s="144"/>
      <c r="AY1905" s="14"/>
      <c r="BE1905" s="145"/>
      <c r="BF1905" s="145"/>
      <c r="BG1905" s="145"/>
      <c r="BH1905" s="145"/>
      <c r="BI1905" s="145"/>
      <c r="BJ1905" s="14"/>
      <c r="BK1905" s="145"/>
      <c r="BL1905" s="14"/>
      <c r="BM1905" s="144"/>
    </row>
    <row r="1906" spans="1:65" s="2" customFormat="1" ht="16.5" hidden="1" customHeight="1">
      <c r="A1906" s="26"/>
      <c r="B1906" s="156"/>
      <c r="C1906" s="163"/>
      <c r="D1906" s="163"/>
      <c r="E1906" s="164"/>
      <c r="F1906" s="165"/>
      <c r="G1906" s="166"/>
      <c r="H1906" s="167"/>
      <c r="I1906" s="168"/>
      <c r="J1906" s="168"/>
      <c r="K1906" s="146"/>
      <c r="L1906" s="147"/>
      <c r="M1906" s="148"/>
      <c r="N1906" s="149"/>
      <c r="O1906" s="142"/>
      <c r="P1906" s="142"/>
      <c r="Q1906" s="142"/>
      <c r="R1906" s="142"/>
      <c r="S1906" s="142"/>
      <c r="T1906" s="143"/>
      <c r="U1906" s="26"/>
      <c r="V1906" s="26"/>
      <c r="W1906" s="26"/>
      <c r="X1906" s="26"/>
      <c r="Y1906" s="26"/>
      <c r="Z1906" s="26"/>
      <c r="AA1906" s="26"/>
      <c r="AB1906" s="26"/>
      <c r="AC1906" s="26"/>
      <c r="AD1906" s="26"/>
      <c r="AE1906" s="26"/>
      <c r="AR1906" s="144"/>
      <c r="AT1906" s="144"/>
      <c r="AU1906" s="144"/>
      <c r="AY1906" s="14"/>
      <c r="BE1906" s="145"/>
      <c r="BF1906" s="145"/>
      <c r="BG1906" s="145"/>
      <c r="BH1906" s="145"/>
      <c r="BI1906" s="145"/>
      <c r="BJ1906" s="14"/>
      <c r="BK1906" s="145"/>
      <c r="BL1906" s="14"/>
      <c r="BM1906" s="144"/>
    </row>
    <row r="1907" spans="1:65" s="12" customFormat="1" ht="23" hidden="1" customHeight="1">
      <c r="B1907" s="169"/>
      <c r="C1907" s="170"/>
      <c r="D1907" s="171"/>
      <c r="E1907" s="172"/>
      <c r="F1907" s="172"/>
      <c r="G1907" s="170"/>
      <c r="H1907" s="170"/>
      <c r="I1907" s="170"/>
      <c r="J1907" s="173"/>
      <c r="L1907" s="127"/>
      <c r="M1907" s="131"/>
      <c r="N1907" s="132"/>
      <c r="O1907" s="132"/>
      <c r="P1907" s="133"/>
      <c r="Q1907" s="132"/>
      <c r="R1907" s="133"/>
      <c r="S1907" s="132"/>
      <c r="T1907" s="134"/>
      <c r="AR1907" s="128"/>
      <c r="AT1907" s="135"/>
      <c r="AU1907" s="135"/>
      <c r="AY1907" s="128"/>
      <c r="BK1907" s="136"/>
    </row>
    <row r="1908" spans="1:65" s="2" customFormat="1" ht="33" hidden="1" customHeight="1">
      <c r="A1908" s="26"/>
      <c r="B1908" s="156"/>
      <c r="C1908" s="157"/>
      <c r="D1908" s="157"/>
      <c r="E1908" s="158"/>
      <c r="F1908" s="159"/>
      <c r="G1908" s="160"/>
      <c r="H1908" s="161"/>
      <c r="I1908" s="162"/>
      <c r="J1908" s="162"/>
      <c r="K1908" s="139"/>
      <c r="L1908" s="27"/>
      <c r="M1908" s="140"/>
      <c r="N1908" s="141"/>
      <c r="O1908" s="142"/>
      <c r="P1908" s="142"/>
      <c r="Q1908" s="142"/>
      <c r="R1908" s="142"/>
      <c r="S1908" s="142"/>
      <c r="T1908" s="143"/>
      <c r="U1908" s="26"/>
      <c r="V1908" s="26"/>
      <c r="W1908" s="26"/>
      <c r="X1908" s="26"/>
      <c r="Y1908" s="26"/>
      <c r="Z1908" s="26"/>
      <c r="AA1908" s="26"/>
      <c r="AB1908" s="26"/>
      <c r="AC1908" s="26"/>
      <c r="AD1908" s="26"/>
      <c r="AE1908" s="26"/>
      <c r="AR1908" s="144"/>
      <c r="AT1908" s="144"/>
      <c r="AU1908" s="144"/>
      <c r="AY1908" s="14"/>
      <c r="BE1908" s="145"/>
      <c r="BF1908" s="145"/>
      <c r="BG1908" s="145"/>
      <c r="BH1908" s="145"/>
      <c r="BI1908" s="145"/>
      <c r="BJ1908" s="14"/>
      <c r="BK1908" s="145"/>
      <c r="BL1908" s="14"/>
      <c r="BM1908" s="144"/>
    </row>
    <row r="1909" spans="1:65" s="12" customFormat="1" ht="23" hidden="1" customHeight="1">
      <c r="B1909" s="169"/>
      <c r="C1909" s="170"/>
      <c r="D1909" s="171"/>
      <c r="E1909" s="172"/>
      <c r="F1909" s="172"/>
      <c r="G1909" s="170"/>
      <c r="H1909" s="170"/>
      <c r="I1909" s="170"/>
      <c r="J1909" s="173"/>
      <c r="L1909" s="127"/>
      <c r="M1909" s="131"/>
      <c r="N1909" s="132"/>
      <c r="O1909" s="132"/>
      <c r="P1909" s="133"/>
      <c r="Q1909" s="132"/>
      <c r="R1909" s="133"/>
      <c r="S1909" s="132"/>
      <c r="T1909" s="134"/>
      <c r="AR1909" s="128"/>
      <c r="AT1909" s="135"/>
      <c r="AU1909" s="135"/>
      <c r="AY1909" s="128"/>
      <c r="BK1909" s="136"/>
    </row>
    <row r="1910" spans="1:65" s="2" customFormat="1" ht="24.25" hidden="1" customHeight="1">
      <c r="A1910" s="26"/>
      <c r="B1910" s="156"/>
      <c r="C1910" s="157"/>
      <c r="D1910" s="157"/>
      <c r="E1910" s="158"/>
      <c r="F1910" s="159"/>
      <c r="G1910" s="160"/>
      <c r="H1910" s="161"/>
      <c r="I1910" s="162"/>
      <c r="J1910" s="162"/>
      <c r="K1910" s="139"/>
      <c r="L1910" s="27"/>
      <c r="M1910" s="140"/>
      <c r="N1910" s="141"/>
      <c r="O1910" s="142"/>
      <c r="P1910" s="142"/>
      <c r="Q1910" s="142"/>
      <c r="R1910" s="142"/>
      <c r="S1910" s="142"/>
      <c r="T1910" s="143"/>
      <c r="U1910" s="26"/>
      <c r="V1910" s="26"/>
      <c r="W1910" s="26"/>
      <c r="X1910" s="26"/>
      <c r="Y1910" s="26"/>
      <c r="Z1910" s="26"/>
      <c r="AA1910" s="26"/>
      <c r="AB1910" s="26"/>
      <c r="AC1910" s="26"/>
      <c r="AD1910" s="26"/>
      <c r="AE1910" s="26"/>
      <c r="AR1910" s="144"/>
      <c r="AT1910" s="144"/>
      <c r="AU1910" s="144"/>
      <c r="AY1910" s="14"/>
      <c r="BE1910" s="145"/>
      <c r="BF1910" s="145"/>
      <c r="BG1910" s="145"/>
      <c r="BH1910" s="145"/>
      <c r="BI1910" s="145"/>
      <c r="BJ1910" s="14"/>
      <c r="BK1910" s="145"/>
      <c r="BL1910" s="14"/>
      <c r="BM1910" s="144"/>
    </row>
    <row r="1911" spans="1:65" s="2" customFormat="1" ht="33" hidden="1" customHeight="1">
      <c r="A1911" s="26"/>
      <c r="B1911" s="156"/>
      <c r="C1911" s="163"/>
      <c r="D1911" s="163"/>
      <c r="E1911" s="164"/>
      <c r="F1911" s="165"/>
      <c r="G1911" s="166"/>
      <c r="H1911" s="167"/>
      <c r="I1911" s="168"/>
      <c r="J1911" s="168"/>
      <c r="K1911" s="146"/>
      <c r="L1911" s="147"/>
      <c r="M1911" s="148"/>
      <c r="N1911" s="149"/>
      <c r="O1911" s="142"/>
      <c r="P1911" s="142"/>
      <c r="Q1911" s="142"/>
      <c r="R1911" s="142"/>
      <c r="S1911" s="142"/>
      <c r="T1911" s="143"/>
      <c r="U1911" s="26"/>
      <c r="V1911" s="26"/>
      <c r="W1911" s="26"/>
      <c r="X1911" s="26"/>
      <c r="Y1911" s="26"/>
      <c r="Z1911" s="26"/>
      <c r="AA1911" s="26"/>
      <c r="AB1911" s="26"/>
      <c r="AC1911" s="26"/>
      <c r="AD1911" s="26"/>
      <c r="AE1911" s="26"/>
      <c r="AR1911" s="144"/>
      <c r="AT1911" s="144"/>
      <c r="AU1911" s="144"/>
      <c r="AY1911" s="14"/>
      <c r="BE1911" s="145"/>
      <c r="BF1911" s="145"/>
      <c r="BG1911" s="145"/>
      <c r="BH1911" s="145"/>
      <c r="BI1911" s="145"/>
      <c r="BJ1911" s="14"/>
      <c r="BK1911" s="145"/>
      <c r="BL1911" s="14"/>
      <c r="BM1911" s="144"/>
    </row>
    <row r="1912" spans="1:65" s="2" customFormat="1" ht="24.25" hidden="1" customHeight="1">
      <c r="A1912" s="26"/>
      <c r="B1912" s="156"/>
      <c r="C1912" s="157"/>
      <c r="D1912" s="157"/>
      <c r="E1912" s="158"/>
      <c r="F1912" s="159"/>
      <c r="G1912" s="160"/>
      <c r="H1912" s="161"/>
      <c r="I1912" s="162"/>
      <c r="J1912" s="162"/>
      <c r="K1912" s="139"/>
      <c r="L1912" s="27"/>
      <c r="M1912" s="140"/>
      <c r="N1912" s="141"/>
      <c r="O1912" s="142"/>
      <c r="P1912" s="142"/>
      <c r="Q1912" s="142"/>
      <c r="R1912" s="142"/>
      <c r="S1912" s="142"/>
      <c r="T1912" s="143"/>
      <c r="U1912" s="26"/>
      <c r="V1912" s="26"/>
      <c r="W1912" s="26"/>
      <c r="X1912" s="26"/>
      <c r="Y1912" s="26"/>
      <c r="Z1912" s="26"/>
      <c r="AA1912" s="26"/>
      <c r="AB1912" s="26"/>
      <c r="AC1912" s="26"/>
      <c r="AD1912" s="26"/>
      <c r="AE1912" s="26"/>
      <c r="AR1912" s="144"/>
      <c r="AT1912" s="144"/>
      <c r="AU1912" s="144"/>
      <c r="AY1912" s="14"/>
      <c r="BE1912" s="145"/>
      <c r="BF1912" s="145"/>
      <c r="BG1912" s="145"/>
      <c r="BH1912" s="145"/>
      <c r="BI1912" s="145"/>
      <c r="BJ1912" s="14"/>
      <c r="BK1912" s="145"/>
      <c r="BL1912" s="14"/>
      <c r="BM1912" s="144"/>
    </row>
    <row r="1913" spans="1:65" s="2" customFormat="1" ht="24.25" hidden="1" customHeight="1">
      <c r="A1913" s="26"/>
      <c r="B1913" s="156"/>
      <c r="C1913" s="157"/>
      <c r="D1913" s="157"/>
      <c r="E1913" s="158"/>
      <c r="F1913" s="159"/>
      <c r="G1913" s="160"/>
      <c r="H1913" s="161"/>
      <c r="I1913" s="162"/>
      <c r="J1913" s="162"/>
      <c r="K1913" s="139"/>
      <c r="L1913" s="27"/>
      <c r="M1913" s="140"/>
      <c r="N1913" s="141"/>
      <c r="O1913" s="142"/>
      <c r="P1913" s="142"/>
      <c r="Q1913" s="142"/>
      <c r="R1913" s="142"/>
      <c r="S1913" s="142"/>
      <c r="T1913" s="143"/>
      <c r="U1913" s="26"/>
      <c r="V1913" s="26"/>
      <c r="W1913" s="26"/>
      <c r="X1913" s="26"/>
      <c r="Y1913" s="26"/>
      <c r="Z1913" s="26"/>
      <c r="AA1913" s="26"/>
      <c r="AB1913" s="26"/>
      <c r="AC1913" s="26"/>
      <c r="AD1913" s="26"/>
      <c r="AE1913" s="26"/>
      <c r="AR1913" s="144"/>
      <c r="AT1913" s="144"/>
      <c r="AU1913" s="144"/>
      <c r="AY1913" s="14"/>
      <c r="BE1913" s="145"/>
      <c r="BF1913" s="145"/>
      <c r="BG1913" s="145"/>
      <c r="BH1913" s="145"/>
      <c r="BI1913" s="145"/>
      <c r="BJ1913" s="14"/>
      <c r="BK1913" s="145"/>
      <c r="BL1913" s="14"/>
      <c r="BM1913" s="144"/>
    </row>
    <row r="1914" spans="1:65" s="2" customFormat="1" ht="24.25" hidden="1" customHeight="1">
      <c r="A1914" s="26"/>
      <c r="B1914" s="156"/>
      <c r="C1914" s="157"/>
      <c r="D1914" s="157"/>
      <c r="E1914" s="158"/>
      <c r="F1914" s="159"/>
      <c r="G1914" s="160"/>
      <c r="H1914" s="161"/>
      <c r="I1914" s="162"/>
      <c r="J1914" s="162"/>
      <c r="K1914" s="139"/>
      <c r="L1914" s="27"/>
      <c r="M1914" s="140"/>
      <c r="N1914" s="141"/>
      <c r="O1914" s="142"/>
      <c r="P1914" s="142"/>
      <c r="Q1914" s="142"/>
      <c r="R1914" s="142"/>
      <c r="S1914" s="142"/>
      <c r="T1914" s="143"/>
      <c r="U1914" s="26"/>
      <c r="V1914" s="26"/>
      <c r="W1914" s="26"/>
      <c r="X1914" s="26"/>
      <c r="Y1914" s="26"/>
      <c r="Z1914" s="26"/>
      <c r="AA1914" s="26"/>
      <c r="AB1914" s="26"/>
      <c r="AC1914" s="26"/>
      <c r="AD1914" s="26"/>
      <c r="AE1914" s="26"/>
      <c r="AR1914" s="144"/>
      <c r="AT1914" s="144"/>
      <c r="AU1914" s="144"/>
      <c r="AY1914" s="14"/>
      <c r="BE1914" s="145"/>
      <c r="BF1914" s="145"/>
      <c r="BG1914" s="145"/>
      <c r="BH1914" s="145"/>
      <c r="BI1914" s="145"/>
      <c r="BJ1914" s="14"/>
      <c r="BK1914" s="145"/>
      <c r="BL1914" s="14"/>
      <c r="BM1914" s="144"/>
    </row>
    <row r="1915" spans="1:65" s="2" customFormat="1" ht="24.25" hidden="1" customHeight="1">
      <c r="A1915" s="26"/>
      <c r="B1915" s="156"/>
      <c r="C1915" s="157"/>
      <c r="D1915" s="157"/>
      <c r="E1915" s="158"/>
      <c r="F1915" s="159"/>
      <c r="G1915" s="160"/>
      <c r="H1915" s="161"/>
      <c r="I1915" s="162"/>
      <c r="J1915" s="162"/>
      <c r="K1915" s="139"/>
      <c r="L1915" s="27"/>
      <c r="M1915" s="140"/>
      <c r="N1915" s="141"/>
      <c r="O1915" s="142"/>
      <c r="P1915" s="142"/>
      <c r="Q1915" s="142"/>
      <c r="R1915" s="142"/>
      <c r="S1915" s="142"/>
      <c r="T1915" s="143"/>
      <c r="U1915" s="26"/>
      <c r="V1915" s="26"/>
      <c r="W1915" s="26"/>
      <c r="X1915" s="26"/>
      <c r="Y1915" s="26"/>
      <c r="Z1915" s="26"/>
      <c r="AA1915" s="26"/>
      <c r="AB1915" s="26"/>
      <c r="AC1915" s="26"/>
      <c r="AD1915" s="26"/>
      <c r="AE1915" s="26"/>
      <c r="AR1915" s="144"/>
      <c r="AT1915" s="144"/>
      <c r="AU1915" s="144"/>
      <c r="AY1915" s="14"/>
      <c r="BE1915" s="145"/>
      <c r="BF1915" s="145"/>
      <c r="BG1915" s="145"/>
      <c r="BH1915" s="145"/>
      <c r="BI1915" s="145"/>
      <c r="BJ1915" s="14"/>
      <c r="BK1915" s="145"/>
      <c r="BL1915" s="14"/>
      <c r="BM1915" s="144"/>
    </row>
    <row r="1916" spans="1:65" s="2" customFormat="1" ht="24.25" hidden="1" customHeight="1">
      <c r="A1916" s="26"/>
      <c r="B1916" s="156"/>
      <c r="C1916" s="157"/>
      <c r="D1916" s="157"/>
      <c r="E1916" s="158"/>
      <c r="F1916" s="159"/>
      <c r="G1916" s="160"/>
      <c r="H1916" s="161"/>
      <c r="I1916" s="162"/>
      <c r="J1916" s="162"/>
      <c r="K1916" s="139"/>
      <c r="L1916" s="27"/>
      <c r="M1916" s="140"/>
      <c r="N1916" s="141"/>
      <c r="O1916" s="142"/>
      <c r="P1916" s="142"/>
      <c r="Q1916" s="142"/>
      <c r="R1916" s="142"/>
      <c r="S1916" s="142"/>
      <c r="T1916" s="143"/>
      <c r="U1916" s="26"/>
      <c r="V1916" s="26"/>
      <c r="W1916" s="26"/>
      <c r="X1916" s="26"/>
      <c r="Y1916" s="26"/>
      <c r="Z1916" s="26"/>
      <c r="AA1916" s="26"/>
      <c r="AB1916" s="26"/>
      <c r="AC1916" s="26"/>
      <c r="AD1916" s="26"/>
      <c r="AE1916" s="26"/>
      <c r="AR1916" s="144"/>
      <c r="AT1916" s="144"/>
      <c r="AU1916" s="144"/>
      <c r="AY1916" s="14"/>
      <c r="BE1916" s="145"/>
      <c r="BF1916" s="145"/>
      <c r="BG1916" s="145"/>
      <c r="BH1916" s="145"/>
      <c r="BI1916" s="145"/>
      <c r="BJ1916" s="14"/>
      <c r="BK1916" s="145"/>
      <c r="BL1916" s="14"/>
      <c r="BM1916" s="144"/>
    </row>
    <row r="1917" spans="1:65" s="2" customFormat="1" ht="24.25" hidden="1" customHeight="1">
      <c r="A1917" s="26"/>
      <c r="B1917" s="156"/>
      <c r="C1917" s="157"/>
      <c r="D1917" s="157"/>
      <c r="E1917" s="158"/>
      <c r="F1917" s="159"/>
      <c r="G1917" s="160"/>
      <c r="H1917" s="161"/>
      <c r="I1917" s="162"/>
      <c r="J1917" s="162"/>
      <c r="K1917" s="139"/>
      <c r="L1917" s="27"/>
      <c r="M1917" s="140"/>
      <c r="N1917" s="141"/>
      <c r="O1917" s="142"/>
      <c r="P1917" s="142"/>
      <c r="Q1917" s="142"/>
      <c r="R1917" s="142"/>
      <c r="S1917" s="142"/>
      <c r="T1917" s="143"/>
      <c r="U1917" s="26"/>
      <c r="V1917" s="26"/>
      <c r="W1917" s="26"/>
      <c r="X1917" s="26"/>
      <c r="Y1917" s="26"/>
      <c r="Z1917" s="26"/>
      <c r="AA1917" s="26"/>
      <c r="AB1917" s="26"/>
      <c r="AC1917" s="26"/>
      <c r="AD1917" s="26"/>
      <c r="AE1917" s="26"/>
      <c r="AR1917" s="144"/>
      <c r="AT1917" s="144"/>
      <c r="AU1917" s="144"/>
      <c r="AY1917" s="14"/>
      <c r="BE1917" s="145"/>
      <c r="BF1917" s="145"/>
      <c r="BG1917" s="145"/>
      <c r="BH1917" s="145"/>
      <c r="BI1917" s="145"/>
      <c r="BJ1917" s="14"/>
      <c r="BK1917" s="145"/>
      <c r="BL1917" s="14"/>
      <c r="BM1917" s="144"/>
    </row>
    <row r="1918" spans="1:65" s="2" customFormat="1" ht="24.25" hidden="1" customHeight="1">
      <c r="A1918" s="26"/>
      <c r="B1918" s="156"/>
      <c r="C1918" s="157"/>
      <c r="D1918" s="157"/>
      <c r="E1918" s="158"/>
      <c r="F1918" s="159"/>
      <c r="G1918" s="160"/>
      <c r="H1918" s="161"/>
      <c r="I1918" s="162"/>
      <c r="J1918" s="162"/>
      <c r="K1918" s="139"/>
      <c r="L1918" s="27"/>
      <c r="M1918" s="140"/>
      <c r="N1918" s="141"/>
      <c r="O1918" s="142"/>
      <c r="P1918" s="142"/>
      <c r="Q1918" s="142"/>
      <c r="R1918" s="142"/>
      <c r="S1918" s="142"/>
      <c r="T1918" s="143"/>
      <c r="U1918" s="26"/>
      <c r="V1918" s="26"/>
      <c r="W1918" s="26"/>
      <c r="X1918" s="26"/>
      <c r="Y1918" s="26"/>
      <c r="Z1918" s="26"/>
      <c r="AA1918" s="26"/>
      <c r="AB1918" s="26"/>
      <c r="AC1918" s="26"/>
      <c r="AD1918" s="26"/>
      <c r="AE1918" s="26"/>
      <c r="AR1918" s="144"/>
      <c r="AT1918" s="144"/>
      <c r="AU1918" s="144"/>
      <c r="AY1918" s="14"/>
      <c r="BE1918" s="145"/>
      <c r="BF1918" s="145"/>
      <c r="BG1918" s="145"/>
      <c r="BH1918" s="145"/>
      <c r="BI1918" s="145"/>
      <c r="BJ1918" s="14"/>
      <c r="BK1918" s="145"/>
      <c r="BL1918" s="14"/>
      <c r="BM1918" s="144"/>
    </row>
    <row r="1919" spans="1:65" s="2" customFormat="1" ht="38" hidden="1" customHeight="1">
      <c r="A1919" s="26"/>
      <c r="B1919" s="156"/>
      <c r="C1919" s="157"/>
      <c r="D1919" s="157"/>
      <c r="E1919" s="158"/>
      <c r="F1919" s="159"/>
      <c r="G1919" s="160"/>
      <c r="H1919" s="161"/>
      <c r="I1919" s="162"/>
      <c r="J1919" s="162"/>
      <c r="K1919" s="139"/>
      <c r="L1919" s="27"/>
      <c r="M1919" s="140"/>
      <c r="N1919" s="141"/>
      <c r="O1919" s="142"/>
      <c r="P1919" s="142"/>
      <c r="Q1919" s="142"/>
      <c r="R1919" s="142"/>
      <c r="S1919" s="142"/>
      <c r="T1919" s="143"/>
      <c r="U1919" s="26"/>
      <c r="V1919" s="26"/>
      <c r="W1919" s="26"/>
      <c r="X1919" s="26"/>
      <c r="Y1919" s="26"/>
      <c r="Z1919" s="26"/>
      <c r="AA1919" s="26"/>
      <c r="AB1919" s="26"/>
      <c r="AC1919" s="26"/>
      <c r="AD1919" s="26"/>
      <c r="AE1919" s="26"/>
      <c r="AR1919" s="144"/>
      <c r="AT1919" s="144"/>
      <c r="AU1919" s="144"/>
      <c r="AY1919" s="14"/>
      <c r="BE1919" s="145"/>
      <c r="BF1919" s="145"/>
      <c r="BG1919" s="145"/>
      <c r="BH1919" s="145"/>
      <c r="BI1919" s="145"/>
      <c r="BJ1919" s="14"/>
      <c r="BK1919" s="145"/>
      <c r="BL1919" s="14"/>
      <c r="BM1919" s="144"/>
    </row>
    <row r="1920" spans="1:65" s="2" customFormat="1" ht="24.25" hidden="1" customHeight="1">
      <c r="A1920" s="26"/>
      <c r="B1920" s="156"/>
      <c r="C1920" s="157"/>
      <c r="D1920" s="157"/>
      <c r="E1920" s="158"/>
      <c r="F1920" s="159"/>
      <c r="G1920" s="160"/>
      <c r="H1920" s="161"/>
      <c r="I1920" s="162"/>
      <c r="J1920" s="162"/>
      <c r="K1920" s="139"/>
      <c r="L1920" s="27"/>
      <c r="M1920" s="140"/>
      <c r="N1920" s="141"/>
      <c r="O1920" s="142"/>
      <c r="P1920" s="142"/>
      <c r="Q1920" s="142"/>
      <c r="R1920" s="142"/>
      <c r="S1920" s="142"/>
      <c r="T1920" s="143"/>
      <c r="U1920" s="26"/>
      <c r="V1920" s="26"/>
      <c r="W1920" s="26"/>
      <c r="X1920" s="26"/>
      <c r="Y1920" s="26"/>
      <c r="Z1920" s="26"/>
      <c r="AA1920" s="26"/>
      <c r="AB1920" s="26"/>
      <c r="AC1920" s="26"/>
      <c r="AD1920" s="26"/>
      <c r="AE1920" s="26"/>
      <c r="AR1920" s="144"/>
      <c r="AT1920" s="144"/>
      <c r="AU1920" s="144"/>
      <c r="AY1920" s="14"/>
      <c r="BE1920" s="145"/>
      <c r="BF1920" s="145"/>
      <c r="BG1920" s="145"/>
      <c r="BH1920" s="145"/>
      <c r="BI1920" s="145"/>
      <c r="BJ1920" s="14"/>
      <c r="BK1920" s="145"/>
      <c r="BL1920" s="14"/>
      <c r="BM1920" s="144"/>
    </row>
    <row r="1921" spans="1:65" s="2" customFormat="1" ht="16.5" hidden="1" customHeight="1">
      <c r="A1921" s="26"/>
      <c r="B1921" s="156"/>
      <c r="C1921" s="163"/>
      <c r="D1921" s="163"/>
      <c r="E1921" s="164"/>
      <c r="F1921" s="165"/>
      <c r="G1921" s="166"/>
      <c r="H1921" s="167"/>
      <c r="I1921" s="168"/>
      <c r="J1921" s="168"/>
      <c r="K1921" s="146"/>
      <c r="L1921" s="147"/>
      <c r="M1921" s="148"/>
      <c r="N1921" s="149"/>
      <c r="O1921" s="142"/>
      <c r="P1921" s="142"/>
      <c r="Q1921" s="142"/>
      <c r="R1921" s="142"/>
      <c r="S1921" s="142"/>
      <c r="T1921" s="143"/>
      <c r="U1921" s="26"/>
      <c r="V1921" s="26"/>
      <c r="W1921" s="26"/>
      <c r="X1921" s="26"/>
      <c r="Y1921" s="26"/>
      <c r="Z1921" s="26"/>
      <c r="AA1921" s="26"/>
      <c r="AB1921" s="26"/>
      <c r="AC1921" s="26"/>
      <c r="AD1921" s="26"/>
      <c r="AE1921" s="26"/>
      <c r="AR1921" s="144"/>
      <c r="AT1921" s="144"/>
      <c r="AU1921" s="144"/>
      <c r="AY1921" s="14"/>
      <c r="BE1921" s="145"/>
      <c r="BF1921" s="145"/>
      <c r="BG1921" s="145"/>
      <c r="BH1921" s="145"/>
      <c r="BI1921" s="145"/>
      <c r="BJ1921" s="14"/>
      <c r="BK1921" s="145"/>
      <c r="BL1921" s="14"/>
      <c r="BM1921" s="144"/>
    </row>
    <row r="1922" spans="1:65" s="2" customFormat="1" ht="16.5" hidden="1" customHeight="1">
      <c r="A1922" s="26"/>
      <c r="B1922" s="156"/>
      <c r="C1922" s="163"/>
      <c r="D1922" s="163"/>
      <c r="E1922" s="164"/>
      <c r="F1922" s="165"/>
      <c r="G1922" s="166"/>
      <c r="H1922" s="167"/>
      <c r="I1922" s="168"/>
      <c r="J1922" s="168"/>
      <c r="K1922" s="146"/>
      <c r="L1922" s="147"/>
      <c r="M1922" s="148"/>
      <c r="N1922" s="149"/>
      <c r="O1922" s="142"/>
      <c r="P1922" s="142"/>
      <c r="Q1922" s="142"/>
      <c r="R1922" s="142"/>
      <c r="S1922" s="142"/>
      <c r="T1922" s="143"/>
      <c r="U1922" s="26"/>
      <c r="V1922" s="26"/>
      <c r="W1922" s="26"/>
      <c r="X1922" s="26"/>
      <c r="Y1922" s="26"/>
      <c r="Z1922" s="26"/>
      <c r="AA1922" s="26"/>
      <c r="AB1922" s="26"/>
      <c r="AC1922" s="26"/>
      <c r="AD1922" s="26"/>
      <c r="AE1922" s="26"/>
      <c r="AR1922" s="144"/>
      <c r="AT1922" s="144"/>
      <c r="AU1922" s="144"/>
      <c r="AY1922" s="14"/>
      <c r="BE1922" s="145"/>
      <c r="BF1922" s="145"/>
      <c r="BG1922" s="145"/>
      <c r="BH1922" s="145"/>
      <c r="BI1922" s="145"/>
      <c r="BJ1922" s="14"/>
      <c r="BK1922" s="145"/>
      <c r="BL1922" s="14"/>
      <c r="BM1922" s="144"/>
    </row>
    <row r="1923" spans="1:65" s="2" customFormat="1" ht="24.25" hidden="1" customHeight="1">
      <c r="A1923" s="26"/>
      <c r="B1923" s="156"/>
      <c r="C1923" s="157"/>
      <c r="D1923" s="157"/>
      <c r="E1923" s="158"/>
      <c r="F1923" s="159"/>
      <c r="G1923" s="160"/>
      <c r="H1923" s="161"/>
      <c r="I1923" s="162"/>
      <c r="J1923" s="162"/>
      <c r="K1923" s="139"/>
      <c r="L1923" s="27"/>
      <c r="M1923" s="140"/>
      <c r="N1923" s="141"/>
      <c r="O1923" s="142"/>
      <c r="P1923" s="142"/>
      <c r="Q1923" s="142"/>
      <c r="R1923" s="142"/>
      <c r="S1923" s="142"/>
      <c r="T1923" s="143"/>
      <c r="U1923" s="26"/>
      <c r="V1923" s="26"/>
      <c r="W1923" s="26"/>
      <c r="X1923" s="26"/>
      <c r="Y1923" s="26"/>
      <c r="Z1923" s="26"/>
      <c r="AA1923" s="26"/>
      <c r="AB1923" s="26"/>
      <c r="AC1923" s="26"/>
      <c r="AD1923" s="26"/>
      <c r="AE1923" s="26"/>
      <c r="AR1923" s="144"/>
      <c r="AT1923" s="144"/>
      <c r="AU1923" s="144"/>
      <c r="AY1923" s="14"/>
      <c r="BE1923" s="145"/>
      <c r="BF1923" s="145"/>
      <c r="BG1923" s="145"/>
      <c r="BH1923" s="145"/>
      <c r="BI1923" s="145"/>
      <c r="BJ1923" s="14"/>
      <c r="BK1923" s="145"/>
      <c r="BL1923" s="14"/>
      <c r="BM1923" s="144"/>
    </row>
    <row r="1924" spans="1:65" s="2" customFormat="1" ht="16.5" hidden="1" customHeight="1">
      <c r="A1924" s="26"/>
      <c r="B1924" s="156"/>
      <c r="C1924" s="163"/>
      <c r="D1924" s="163"/>
      <c r="E1924" s="164"/>
      <c r="F1924" s="165"/>
      <c r="G1924" s="166"/>
      <c r="H1924" s="167"/>
      <c r="I1924" s="168"/>
      <c r="J1924" s="168"/>
      <c r="K1924" s="146"/>
      <c r="L1924" s="147"/>
      <c r="M1924" s="148"/>
      <c r="N1924" s="149"/>
      <c r="O1924" s="142"/>
      <c r="P1924" s="142"/>
      <c r="Q1924" s="142"/>
      <c r="R1924" s="142"/>
      <c r="S1924" s="142"/>
      <c r="T1924" s="143"/>
      <c r="U1924" s="26"/>
      <c r="V1924" s="26"/>
      <c r="W1924" s="26"/>
      <c r="X1924" s="26"/>
      <c r="Y1924" s="26"/>
      <c r="Z1924" s="26"/>
      <c r="AA1924" s="26"/>
      <c r="AB1924" s="26"/>
      <c r="AC1924" s="26"/>
      <c r="AD1924" s="26"/>
      <c r="AE1924" s="26"/>
      <c r="AR1924" s="144"/>
      <c r="AT1924" s="144"/>
      <c r="AU1924" s="144"/>
      <c r="AY1924" s="14"/>
      <c r="BE1924" s="145"/>
      <c r="BF1924" s="145"/>
      <c r="BG1924" s="145"/>
      <c r="BH1924" s="145"/>
      <c r="BI1924" s="145"/>
      <c r="BJ1924" s="14"/>
      <c r="BK1924" s="145"/>
      <c r="BL1924" s="14"/>
      <c r="BM1924" s="144"/>
    </row>
    <row r="1925" spans="1:65" s="2" customFormat="1" ht="38" hidden="1" customHeight="1">
      <c r="A1925" s="26"/>
      <c r="B1925" s="156"/>
      <c r="C1925" s="157"/>
      <c r="D1925" s="157"/>
      <c r="E1925" s="158"/>
      <c r="F1925" s="159"/>
      <c r="G1925" s="160"/>
      <c r="H1925" s="161"/>
      <c r="I1925" s="162"/>
      <c r="J1925" s="162"/>
      <c r="K1925" s="139"/>
      <c r="L1925" s="27"/>
      <c r="M1925" s="140"/>
      <c r="N1925" s="141"/>
      <c r="O1925" s="142"/>
      <c r="P1925" s="142"/>
      <c r="Q1925" s="142"/>
      <c r="R1925" s="142"/>
      <c r="S1925" s="142"/>
      <c r="T1925" s="143"/>
      <c r="U1925" s="26"/>
      <c r="V1925" s="26"/>
      <c r="W1925" s="26"/>
      <c r="X1925" s="26"/>
      <c r="Y1925" s="26"/>
      <c r="Z1925" s="26"/>
      <c r="AA1925" s="26"/>
      <c r="AB1925" s="26"/>
      <c r="AC1925" s="26"/>
      <c r="AD1925" s="26"/>
      <c r="AE1925" s="26"/>
      <c r="AR1925" s="144"/>
      <c r="AT1925" s="144"/>
      <c r="AU1925" s="144"/>
      <c r="AY1925" s="14"/>
      <c r="BE1925" s="145"/>
      <c r="BF1925" s="145"/>
      <c r="BG1925" s="145"/>
      <c r="BH1925" s="145"/>
      <c r="BI1925" s="145"/>
      <c r="BJ1925" s="14"/>
      <c r="BK1925" s="145"/>
      <c r="BL1925" s="14"/>
      <c r="BM1925" s="144"/>
    </row>
    <row r="1926" spans="1:65" s="2" customFormat="1" ht="16.5" hidden="1" customHeight="1">
      <c r="A1926" s="26"/>
      <c r="B1926" s="156"/>
      <c r="C1926" s="163"/>
      <c r="D1926" s="163"/>
      <c r="E1926" s="164"/>
      <c r="F1926" s="165"/>
      <c r="G1926" s="166"/>
      <c r="H1926" s="167"/>
      <c r="I1926" s="168"/>
      <c r="J1926" s="168"/>
      <c r="K1926" s="146"/>
      <c r="L1926" s="147"/>
      <c r="M1926" s="148"/>
      <c r="N1926" s="149"/>
      <c r="O1926" s="142"/>
      <c r="P1926" s="142"/>
      <c r="Q1926" s="142"/>
      <c r="R1926" s="142"/>
      <c r="S1926" s="142"/>
      <c r="T1926" s="143"/>
      <c r="U1926" s="26"/>
      <c r="V1926" s="26"/>
      <c r="W1926" s="26"/>
      <c r="X1926" s="26"/>
      <c r="Y1926" s="26"/>
      <c r="Z1926" s="26"/>
      <c r="AA1926" s="26"/>
      <c r="AB1926" s="26"/>
      <c r="AC1926" s="26"/>
      <c r="AD1926" s="26"/>
      <c r="AE1926" s="26"/>
      <c r="AR1926" s="144"/>
      <c r="AT1926" s="144"/>
      <c r="AU1926" s="144"/>
      <c r="AY1926" s="14"/>
      <c r="BE1926" s="145"/>
      <c r="BF1926" s="145"/>
      <c r="BG1926" s="145"/>
      <c r="BH1926" s="145"/>
      <c r="BI1926" s="145"/>
      <c r="BJ1926" s="14"/>
      <c r="BK1926" s="145"/>
      <c r="BL1926" s="14"/>
      <c r="BM1926" s="144"/>
    </row>
    <row r="1927" spans="1:65" s="2" customFormat="1" ht="24.25" hidden="1" customHeight="1">
      <c r="A1927" s="26"/>
      <c r="B1927" s="156"/>
      <c r="C1927" s="163"/>
      <c r="D1927" s="163"/>
      <c r="E1927" s="164"/>
      <c r="F1927" s="165"/>
      <c r="G1927" s="166"/>
      <c r="H1927" s="167"/>
      <c r="I1927" s="168"/>
      <c r="J1927" s="168"/>
      <c r="K1927" s="146"/>
      <c r="L1927" s="147"/>
      <c r="M1927" s="148"/>
      <c r="N1927" s="149"/>
      <c r="O1927" s="142"/>
      <c r="P1927" s="142"/>
      <c r="Q1927" s="142"/>
      <c r="R1927" s="142"/>
      <c r="S1927" s="142"/>
      <c r="T1927" s="143"/>
      <c r="U1927" s="26"/>
      <c r="V1927" s="26"/>
      <c r="W1927" s="26"/>
      <c r="X1927" s="26"/>
      <c r="Y1927" s="26"/>
      <c r="Z1927" s="26"/>
      <c r="AA1927" s="26"/>
      <c r="AB1927" s="26"/>
      <c r="AC1927" s="26"/>
      <c r="AD1927" s="26"/>
      <c r="AE1927" s="26"/>
      <c r="AR1927" s="144"/>
      <c r="AT1927" s="144"/>
      <c r="AU1927" s="144"/>
      <c r="AY1927" s="14"/>
      <c r="BE1927" s="145"/>
      <c r="BF1927" s="145"/>
      <c r="BG1927" s="145"/>
      <c r="BH1927" s="145"/>
      <c r="BI1927" s="145"/>
      <c r="BJ1927" s="14"/>
      <c r="BK1927" s="145"/>
      <c r="BL1927" s="14"/>
      <c r="BM1927" s="144"/>
    </row>
    <row r="1928" spans="1:65" s="2" customFormat="1" ht="24.25" hidden="1" customHeight="1">
      <c r="A1928" s="26"/>
      <c r="B1928" s="156"/>
      <c r="C1928" s="163"/>
      <c r="D1928" s="163"/>
      <c r="E1928" s="164"/>
      <c r="F1928" s="165"/>
      <c r="G1928" s="166"/>
      <c r="H1928" s="167"/>
      <c r="I1928" s="168"/>
      <c r="J1928" s="168"/>
      <c r="K1928" s="146"/>
      <c r="L1928" s="147"/>
      <c r="M1928" s="148"/>
      <c r="N1928" s="149"/>
      <c r="O1928" s="142"/>
      <c r="P1928" s="142"/>
      <c r="Q1928" s="142"/>
      <c r="R1928" s="142"/>
      <c r="S1928" s="142"/>
      <c r="T1928" s="143"/>
      <c r="U1928" s="26"/>
      <c r="V1928" s="26"/>
      <c r="W1928" s="26"/>
      <c r="X1928" s="26"/>
      <c r="Y1928" s="26"/>
      <c r="Z1928" s="26"/>
      <c r="AA1928" s="26"/>
      <c r="AB1928" s="26"/>
      <c r="AC1928" s="26"/>
      <c r="AD1928" s="26"/>
      <c r="AE1928" s="26"/>
      <c r="AR1928" s="144"/>
      <c r="AT1928" s="144"/>
      <c r="AU1928" s="144"/>
      <c r="AY1928" s="14"/>
      <c r="BE1928" s="145"/>
      <c r="BF1928" s="145"/>
      <c r="BG1928" s="145"/>
      <c r="BH1928" s="145"/>
      <c r="BI1928" s="145"/>
      <c r="BJ1928" s="14"/>
      <c r="BK1928" s="145"/>
      <c r="BL1928" s="14"/>
      <c r="BM1928" s="144"/>
    </row>
    <row r="1929" spans="1:65" s="2" customFormat="1" ht="33" hidden="1" customHeight="1">
      <c r="A1929" s="26"/>
      <c r="B1929" s="156"/>
      <c r="C1929" s="157"/>
      <c r="D1929" s="157"/>
      <c r="E1929" s="158"/>
      <c r="F1929" s="159"/>
      <c r="G1929" s="160"/>
      <c r="H1929" s="161"/>
      <c r="I1929" s="162"/>
      <c r="J1929" s="162"/>
      <c r="K1929" s="139"/>
      <c r="L1929" s="27"/>
      <c r="M1929" s="140"/>
      <c r="N1929" s="141"/>
      <c r="O1929" s="142"/>
      <c r="P1929" s="142"/>
      <c r="Q1929" s="142"/>
      <c r="R1929" s="142"/>
      <c r="S1929" s="142"/>
      <c r="T1929" s="143"/>
      <c r="U1929" s="26"/>
      <c r="V1929" s="26"/>
      <c r="W1929" s="26"/>
      <c r="X1929" s="26"/>
      <c r="Y1929" s="26"/>
      <c r="Z1929" s="26"/>
      <c r="AA1929" s="26"/>
      <c r="AB1929" s="26"/>
      <c r="AC1929" s="26"/>
      <c r="AD1929" s="26"/>
      <c r="AE1929" s="26"/>
      <c r="AR1929" s="144"/>
      <c r="AT1929" s="144"/>
      <c r="AU1929" s="144"/>
      <c r="AY1929" s="14"/>
      <c r="BE1929" s="145"/>
      <c r="BF1929" s="145"/>
      <c r="BG1929" s="145"/>
      <c r="BH1929" s="145"/>
      <c r="BI1929" s="145"/>
      <c r="BJ1929" s="14"/>
      <c r="BK1929" s="145"/>
      <c r="BL1929" s="14"/>
      <c r="BM1929" s="144"/>
    </row>
    <row r="1930" spans="1:65" s="2" customFormat="1" ht="21.75" hidden="1" customHeight="1">
      <c r="A1930" s="26"/>
      <c r="B1930" s="156"/>
      <c r="C1930" s="163"/>
      <c r="D1930" s="163"/>
      <c r="E1930" s="164"/>
      <c r="F1930" s="165"/>
      <c r="G1930" s="166"/>
      <c r="H1930" s="167"/>
      <c r="I1930" s="168"/>
      <c r="J1930" s="168"/>
      <c r="K1930" s="146"/>
      <c r="L1930" s="147"/>
      <c r="M1930" s="148"/>
      <c r="N1930" s="149"/>
      <c r="O1930" s="142"/>
      <c r="P1930" s="142"/>
      <c r="Q1930" s="142"/>
      <c r="R1930" s="142"/>
      <c r="S1930" s="142"/>
      <c r="T1930" s="143"/>
      <c r="U1930" s="26"/>
      <c r="V1930" s="26"/>
      <c r="W1930" s="26"/>
      <c r="X1930" s="26"/>
      <c r="Y1930" s="26"/>
      <c r="Z1930" s="26"/>
      <c r="AA1930" s="26"/>
      <c r="AB1930" s="26"/>
      <c r="AC1930" s="26"/>
      <c r="AD1930" s="26"/>
      <c r="AE1930" s="26"/>
      <c r="AR1930" s="144"/>
      <c r="AT1930" s="144"/>
      <c r="AU1930" s="144"/>
      <c r="AY1930" s="14"/>
      <c r="BE1930" s="145"/>
      <c r="BF1930" s="145"/>
      <c r="BG1930" s="145"/>
      <c r="BH1930" s="145"/>
      <c r="BI1930" s="145"/>
      <c r="BJ1930" s="14"/>
      <c r="BK1930" s="145"/>
      <c r="BL1930" s="14"/>
      <c r="BM1930" s="144"/>
    </row>
    <row r="1931" spans="1:65" s="2" customFormat="1" ht="33" hidden="1" customHeight="1">
      <c r="A1931" s="26"/>
      <c r="B1931" s="156"/>
      <c r="C1931" s="157"/>
      <c r="D1931" s="157"/>
      <c r="E1931" s="158"/>
      <c r="F1931" s="159"/>
      <c r="G1931" s="160"/>
      <c r="H1931" s="161"/>
      <c r="I1931" s="162"/>
      <c r="J1931" s="162"/>
      <c r="K1931" s="139"/>
      <c r="L1931" s="27"/>
      <c r="M1931" s="140"/>
      <c r="N1931" s="141"/>
      <c r="O1931" s="142"/>
      <c r="P1931" s="142"/>
      <c r="Q1931" s="142"/>
      <c r="R1931" s="142"/>
      <c r="S1931" s="142"/>
      <c r="T1931" s="143"/>
      <c r="U1931" s="26"/>
      <c r="V1931" s="26"/>
      <c r="W1931" s="26"/>
      <c r="X1931" s="26"/>
      <c r="Y1931" s="26"/>
      <c r="Z1931" s="26"/>
      <c r="AA1931" s="26"/>
      <c r="AB1931" s="26"/>
      <c r="AC1931" s="26"/>
      <c r="AD1931" s="26"/>
      <c r="AE1931" s="26"/>
      <c r="AR1931" s="144"/>
      <c r="AT1931" s="144"/>
      <c r="AU1931" s="144"/>
      <c r="AY1931" s="14"/>
      <c r="BE1931" s="145"/>
      <c r="BF1931" s="145"/>
      <c r="BG1931" s="145"/>
      <c r="BH1931" s="145"/>
      <c r="BI1931" s="145"/>
      <c r="BJ1931" s="14"/>
      <c r="BK1931" s="145"/>
      <c r="BL1931" s="14"/>
      <c r="BM1931" s="144"/>
    </row>
    <row r="1932" spans="1:65" s="2" customFormat="1" ht="33" hidden="1" customHeight="1">
      <c r="A1932" s="26"/>
      <c r="B1932" s="156"/>
      <c r="C1932" s="157"/>
      <c r="D1932" s="157"/>
      <c r="E1932" s="158"/>
      <c r="F1932" s="159"/>
      <c r="G1932" s="160"/>
      <c r="H1932" s="161"/>
      <c r="I1932" s="162"/>
      <c r="J1932" s="162"/>
      <c r="K1932" s="139"/>
      <c r="L1932" s="27"/>
      <c r="M1932" s="140"/>
      <c r="N1932" s="141"/>
      <c r="O1932" s="142"/>
      <c r="P1932" s="142"/>
      <c r="Q1932" s="142"/>
      <c r="R1932" s="142"/>
      <c r="S1932" s="142"/>
      <c r="T1932" s="143"/>
      <c r="U1932" s="26"/>
      <c r="V1932" s="26"/>
      <c r="W1932" s="26"/>
      <c r="X1932" s="26"/>
      <c r="Y1932" s="26"/>
      <c r="Z1932" s="26"/>
      <c r="AA1932" s="26"/>
      <c r="AB1932" s="26"/>
      <c r="AC1932" s="26"/>
      <c r="AD1932" s="26"/>
      <c r="AE1932" s="26"/>
      <c r="AR1932" s="144"/>
      <c r="AT1932" s="144"/>
      <c r="AU1932" s="144"/>
      <c r="AY1932" s="14"/>
      <c r="BE1932" s="145"/>
      <c r="BF1932" s="145"/>
      <c r="BG1932" s="145"/>
      <c r="BH1932" s="145"/>
      <c r="BI1932" s="145"/>
      <c r="BJ1932" s="14"/>
      <c r="BK1932" s="145"/>
      <c r="BL1932" s="14"/>
      <c r="BM1932" s="144"/>
    </row>
    <row r="1933" spans="1:65" s="2" customFormat="1" ht="33" hidden="1" customHeight="1">
      <c r="A1933" s="26"/>
      <c r="B1933" s="156"/>
      <c r="C1933" s="157"/>
      <c r="D1933" s="157"/>
      <c r="E1933" s="158"/>
      <c r="F1933" s="159"/>
      <c r="G1933" s="160"/>
      <c r="H1933" s="161"/>
      <c r="I1933" s="162"/>
      <c r="J1933" s="162"/>
      <c r="K1933" s="139"/>
      <c r="L1933" s="27"/>
      <c r="M1933" s="140"/>
      <c r="N1933" s="141"/>
      <c r="O1933" s="142"/>
      <c r="P1933" s="142"/>
      <c r="Q1933" s="142"/>
      <c r="R1933" s="142"/>
      <c r="S1933" s="142"/>
      <c r="T1933" s="143"/>
      <c r="U1933" s="26"/>
      <c r="V1933" s="26"/>
      <c r="W1933" s="26"/>
      <c r="X1933" s="26"/>
      <c r="Y1933" s="26"/>
      <c r="Z1933" s="26"/>
      <c r="AA1933" s="26"/>
      <c r="AB1933" s="26"/>
      <c r="AC1933" s="26"/>
      <c r="AD1933" s="26"/>
      <c r="AE1933" s="26"/>
      <c r="AR1933" s="144"/>
      <c r="AT1933" s="144"/>
      <c r="AU1933" s="144"/>
      <c r="AY1933" s="14"/>
      <c r="BE1933" s="145"/>
      <c r="BF1933" s="145"/>
      <c r="BG1933" s="145"/>
      <c r="BH1933" s="145"/>
      <c r="BI1933" s="145"/>
      <c r="BJ1933" s="14"/>
      <c r="BK1933" s="145"/>
      <c r="BL1933" s="14"/>
      <c r="BM1933" s="144"/>
    </row>
    <row r="1934" spans="1:65" s="2" customFormat="1" ht="24.25" hidden="1" customHeight="1">
      <c r="A1934" s="26"/>
      <c r="B1934" s="156"/>
      <c r="C1934" s="157"/>
      <c r="D1934" s="157"/>
      <c r="E1934" s="158"/>
      <c r="F1934" s="159"/>
      <c r="G1934" s="160"/>
      <c r="H1934" s="161"/>
      <c r="I1934" s="162"/>
      <c r="J1934" s="162"/>
      <c r="K1934" s="139"/>
      <c r="L1934" s="27"/>
      <c r="M1934" s="140"/>
      <c r="N1934" s="141"/>
      <c r="O1934" s="142"/>
      <c r="P1934" s="142"/>
      <c r="Q1934" s="142"/>
      <c r="R1934" s="142"/>
      <c r="S1934" s="142"/>
      <c r="T1934" s="143"/>
      <c r="U1934" s="26"/>
      <c r="V1934" s="26"/>
      <c r="W1934" s="26"/>
      <c r="X1934" s="26"/>
      <c r="Y1934" s="26"/>
      <c r="Z1934" s="26"/>
      <c r="AA1934" s="26"/>
      <c r="AB1934" s="26"/>
      <c r="AC1934" s="26"/>
      <c r="AD1934" s="26"/>
      <c r="AE1934" s="26"/>
      <c r="AR1934" s="144"/>
      <c r="AT1934" s="144"/>
      <c r="AU1934" s="144"/>
      <c r="AY1934" s="14"/>
      <c r="BE1934" s="145"/>
      <c r="BF1934" s="145"/>
      <c r="BG1934" s="145"/>
      <c r="BH1934" s="145"/>
      <c r="BI1934" s="145"/>
      <c r="BJ1934" s="14"/>
      <c r="BK1934" s="145"/>
      <c r="BL1934" s="14"/>
      <c r="BM1934" s="144"/>
    </row>
    <row r="1935" spans="1:65" s="2" customFormat="1" ht="24.25" hidden="1" customHeight="1">
      <c r="A1935" s="26"/>
      <c r="B1935" s="156"/>
      <c r="C1935" s="157"/>
      <c r="D1935" s="157"/>
      <c r="E1935" s="158"/>
      <c r="F1935" s="159"/>
      <c r="G1935" s="160"/>
      <c r="H1935" s="161"/>
      <c r="I1935" s="162"/>
      <c r="J1935" s="162"/>
      <c r="K1935" s="139"/>
      <c r="L1935" s="27"/>
      <c r="M1935" s="140"/>
      <c r="N1935" s="141"/>
      <c r="O1935" s="142"/>
      <c r="P1935" s="142"/>
      <c r="Q1935" s="142"/>
      <c r="R1935" s="142"/>
      <c r="S1935" s="142"/>
      <c r="T1935" s="143"/>
      <c r="U1935" s="26"/>
      <c r="V1935" s="26"/>
      <c r="W1935" s="26"/>
      <c r="X1935" s="26"/>
      <c r="Y1935" s="26"/>
      <c r="Z1935" s="26"/>
      <c r="AA1935" s="26"/>
      <c r="AB1935" s="26"/>
      <c r="AC1935" s="26"/>
      <c r="AD1935" s="26"/>
      <c r="AE1935" s="26"/>
      <c r="AR1935" s="144"/>
      <c r="AT1935" s="144"/>
      <c r="AU1935" s="144"/>
      <c r="AY1935" s="14"/>
      <c r="BE1935" s="145"/>
      <c r="BF1935" s="145"/>
      <c r="BG1935" s="145"/>
      <c r="BH1935" s="145"/>
      <c r="BI1935" s="145"/>
      <c r="BJ1935" s="14"/>
      <c r="BK1935" s="145"/>
      <c r="BL1935" s="14"/>
      <c r="BM1935" s="144"/>
    </row>
    <row r="1936" spans="1:65" s="2" customFormat="1" ht="24.25" hidden="1" customHeight="1">
      <c r="A1936" s="26"/>
      <c r="B1936" s="156"/>
      <c r="C1936" s="157"/>
      <c r="D1936" s="157"/>
      <c r="E1936" s="158"/>
      <c r="F1936" s="159"/>
      <c r="G1936" s="160"/>
      <c r="H1936" s="161"/>
      <c r="I1936" s="162"/>
      <c r="J1936" s="162"/>
      <c r="K1936" s="139"/>
      <c r="L1936" s="27"/>
      <c r="M1936" s="140"/>
      <c r="N1936" s="141"/>
      <c r="O1936" s="142"/>
      <c r="P1936" s="142"/>
      <c r="Q1936" s="142"/>
      <c r="R1936" s="142"/>
      <c r="S1936" s="142"/>
      <c r="T1936" s="143"/>
      <c r="U1936" s="26"/>
      <c r="V1936" s="26"/>
      <c r="W1936" s="26"/>
      <c r="X1936" s="26"/>
      <c r="Y1936" s="26"/>
      <c r="Z1936" s="26"/>
      <c r="AA1936" s="26"/>
      <c r="AB1936" s="26"/>
      <c r="AC1936" s="26"/>
      <c r="AD1936" s="26"/>
      <c r="AE1936" s="26"/>
      <c r="AR1936" s="144"/>
      <c r="AT1936" s="144"/>
      <c r="AU1936" s="144"/>
      <c r="AY1936" s="14"/>
      <c r="BE1936" s="145"/>
      <c r="BF1936" s="145"/>
      <c r="BG1936" s="145"/>
      <c r="BH1936" s="145"/>
      <c r="BI1936" s="145"/>
      <c r="BJ1936" s="14"/>
      <c r="BK1936" s="145"/>
      <c r="BL1936" s="14"/>
      <c r="BM1936" s="144"/>
    </row>
    <row r="1937" spans="1:65" s="2" customFormat="1" ht="33" hidden="1" customHeight="1">
      <c r="A1937" s="26"/>
      <c r="B1937" s="156"/>
      <c r="C1937" s="157"/>
      <c r="D1937" s="157"/>
      <c r="E1937" s="158"/>
      <c r="F1937" s="159"/>
      <c r="G1937" s="160"/>
      <c r="H1937" s="161"/>
      <c r="I1937" s="162"/>
      <c r="J1937" s="162"/>
      <c r="K1937" s="139"/>
      <c r="L1937" s="27"/>
      <c r="M1937" s="140"/>
      <c r="N1937" s="141"/>
      <c r="O1937" s="142"/>
      <c r="P1937" s="142"/>
      <c r="Q1937" s="142"/>
      <c r="R1937" s="142"/>
      <c r="S1937" s="142"/>
      <c r="T1937" s="143"/>
      <c r="U1937" s="26"/>
      <c r="V1937" s="26"/>
      <c r="W1937" s="26"/>
      <c r="X1937" s="26"/>
      <c r="Y1937" s="26"/>
      <c r="Z1937" s="26"/>
      <c r="AA1937" s="26"/>
      <c r="AB1937" s="26"/>
      <c r="AC1937" s="26"/>
      <c r="AD1937" s="26"/>
      <c r="AE1937" s="26"/>
      <c r="AR1937" s="144"/>
      <c r="AT1937" s="144"/>
      <c r="AU1937" s="144"/>
      <c r="AY1937" s="14"/>
      <c r="BE1937" s="145"/>
      <c r="BF1937" s="145"/>
      <c r="BG1937" s="145"/>
      <c r="BH1937" s="145"/>
      <c r="BI1937" s="145"/>
      <c r="BJ1937" s="14"/>
      <c r="BK1937" s="145"/>
      <c r="BL1937" s="14"/>
      <c r="BM1937" s="144"/>
    </row>
    <row r="1938" spans="1:65" s="2" customFormat="1" ht="16.5" hidden="1" customHeight="1">
      <c r="A1938" s="26"/>
      <c r="B1938" s="156"/>
      <c r="C1938" s="163"/>
      <c r="D1938" s="163"/>
      <c r="E1938" s="164"/>
      <c r="F1938" s="165"/>
      <c r="G1938" s="166"/>
      <c r="H1938" s="167"/>
      <c r="I1938" s="168"/>
      <c r="J1938" s="168"/>
      <c r="K1938" s="146"/>
      <c r="L1938" s="147"/>
      <c r="M1938" s="148"/>
      <c r="N1938" s="149"/>
      <c r="O1938" s="142"/>
      <c r="P1938" s="142"/>
      <c r="Q1938" s="142"/>
      <c r="R1938" s="142"/>
      <c r="S1938" s="142"/>
      <c r="T1938" s="143"/>
      <c r="U1938" s="26"/>
      <c r="V1938" s="26"/>
      <c r="W1938" s="26"/>
      <c r="X1938" s="26"/>
      <c r="Y1938" s="26"/>
      <c r="Z1938" s="26"/>
      <c r="AA1938" s="26"/>
      <c r="AB1938" s="26"/>
      <c r="AC1938" s="26"/>
      <c r="AD1938" s="26"/>
      <c r="AE1938" s="26"/>
      <c r="AR1938" s="144"/>
      <c r="AT1938" s="144"/>
      <c r="AU1938" s="144"/>
      <c r="AY1938" s="14"/>
      <c r="BE1938" s="145"/>
      <c r="BF1938" s="145"/>
      <c r="BG1938" s="145"/>
      <c r="BH1938" s="145"/>
      <c r="BI1938" s="145"/>
      <c r="BJ1938" s="14"/>
      <c r="BK1938" s="145"/>
      <c r="BL1938" s="14"/>
      <c r="BM1938" s="144"/>
    </row>
    <row r="1939" spans="1:65" s="2" customFormat="1" ht="16.5" hidden="1" customHeight="1">
      <c r="A1939" s="26"/>
      <c r="B1939" s="156"/>
      <c r="C1939" s="163"/>
      <c r="D1939" s="163"/>
      <c r="E1939" s="164"/>
      <c r="F1939" s="165"/>
      <c r="G1939" s="166"/>
      <c r="H1939" s="167"/>
      <c r="I1939" s="168"/>
      <c r="J1939" s="168"/>
      <c r="K1939" s="146"/>
      <c r="L1939" s="147"/>
      <c r="M1939" s="148"/>
      <c r="N1939" s="149"/>
      <c r="O1939" s="142"/>
      <c r="P1939" s="142"/>
      <c r="Q1939" s="142"/>
      <c r="R1939" s="142"/>
      <c r="S1939" s="142"/>
      <c r="T1939" s="143"/>
      <c r="U1939" s="26"/>
      <c r="V1939" s="26"/>
      <c r="W1939" s="26"/>
      <c r="X1939" s="26"/>
      <c r="Y1939" s="26"/>
      <c r="Z1939" s="26"/>
      <c r="AA1939" s="26"/>
      <c r="AB1939" s="26"/>
      <c r="AC1939" s="26"/>
      <c r="AD1939" s="26"/>
      <c r="AE1939" s="26"/>
      <c r="AR1939" s="144"/>
      <c r="AT1939" s="144"/>
      <c r="AU1939" s="144"/>
      <c r="AY1939" s="14"/>
      <c r="BE1939" s="145"/>
      <c r="BF1939" s="145"/>
      <c r="BG1939" s="145"/>
      <c r="BH1939" s="145"/>
      <c r="BI1939" s="145"/>
      <c r="BJ1939" s="14"/>
      <c r="BK1939" s="145"/>
      <c r="BL1939" s="14"/>
      <c r="BM1939" s="144"/>
    </row>
    <row r="1940" spans="1:65" s="2" customFormat="1" ht="16.5" hidden="1" customHeight="1">
      <c r="A1940" s="26"/>
      <c r="B1940" s="156"/>
      <c r="C1940" s="163"/>
      <c r="D1940" s="163"/>
      <c r="E1940" s="164"/>
      <c r="F1940" s="165"/>
      <c r="G1940" s="166"/>
      <c r="H1940" s="167"/>
      <c r="I1940" s="168"/>
      <c r="J1940" s="168"/>
      <c r="K1940" s="146"/>
      <c r="L1940" s="147"/>
      <c r="M1940" s="148"/>
      <c r="N1940" s="149"/>
      <c r="O1940" s="142"/>
      <c r="P1940" s="142"/>
      <c r="Q1940" s="142"/>
      <c r="R1940" s="142"/>
      <c r="S1940" s="142"/>
      <c r="T1940" s="143"/>
      <c r="U1940" s="26"/>
      <c r="V1940" s="26"/>
      <c r="W1940" s="26"/>
      <c r="X1940" s="26"/>
      <c r="Y1940" s="26"/>
      <c r="Z1940" s="26"/>
      <c r="AA1940" s="26"/>
      <c r="AB1940" s="26"/>
      <c r="AC1940" s="26"/>
      <c r="AD1940" s="26"/>
      <c r="AE1940" s="26"/>
      <c r="AR1940" s="144"/>
      <c r="AT1940" s="144"/>
      <c r="AU1940" s="144"/>
      <c r="AY1940" s="14"/>
      <c r="BE1940" s="145"/>
      <c r="BF1940" s="145"/>
      <c r="BG1940" s="145"/>
      <c r="BH1940" s="145"/>
      <c r="BI1940" s="145"/>
      <c r="BJ1940" s="14"/>
      <c r="BK1940" s="145"/>
      <c r="BL1940" s="14"/>
      <c r="BM1940" s="144"/>
    </row>
    <row r="1941" spans="1:65" s="2" customFormat="1" ht="16.5" hidden="1" customHeight="1">
      <c r="A1941" s="26"/>
      <c r="B1941" s="156"/>
      <c r="C1941" s="163"/>
      <c r="D1941" s="163"/>
      <c r="E1941" s="164"/>
      <c r="F1941" s="165"/>
      <c r="G1941" s="166"/>
      <c r="H1941" s="167"/>
      <c r="I1941" s="168"/>
      <c r="J1941" s="168"/>
      <c r="K1941" s="146"/>
      <c r="L1941" s="147"/>
      <c r="M1941" s="148"/>
      <c r="N1941" s="149"/>
      <c r="O1941" s="142"/>
      <c r="P1941" s="142"/>
      <c r="Q1941" s="142"/>
      <c r="R1941" s="142"/>
      <c r="S1941" s="142"/>
      <c r="T1941" s="143"/>
      <c r="U1941" s="26"/>
      <c r="V1941" s="26"/>
      <c r="W1941" s="26"/>
      <c r="X1941" s="26"/>
      <c r="Y1941" s="26"/>
      <c r="Z1941" s="26"/>
      <c r="AA1941" s="26"/>
      <c r="AB1941" s="26"/>
      <c r="AC1941" s="26"/>
      <c r="AD1941" s="26"/>
      <c r="AE1941" s="26"/>
      <c r="AR1941" s="144"/>
      <c r="AT1941" s="144"/>
      <c r="AU1941" s="144"/>
      <c r="AY1941" s="14"/>
      <c r="BE1941" s="145"/>
      <c r="BF1941" s="145"/>
      <c r="BG1941" s="145"/>
      <c r="BH1941" s="145"/>
      <c r="BI1941" s="145"/>
      <c r="BJ1941" s="14"/>
      <c r="BK1941" s="145"/>
      <c r="BL1941" s="14"/>
      <c r="BM1941" s="144"/>
    </row>
    <row r="1942" spans="1:65" s="2" customFormat="1" ht="16.5" hidden="1" customHeight="1">
      <c r="A1942" s="26"/>
      <c r="B1942" s="156"/>
      <c r="C1942" s="163"/>
      <c r="D1942" s="163"/>
      <c r="E1942" s="164"/>
      <c r="F1942" s="165"/>
      <c r="G1942" s="166"/>
      <c r="H1942" s="167"/>
      <c r="I1942" s="168"/>
      <c r="J1942" s="168"/>
      <c r="K1942" s="146"/>
      <c r="L1942" s="147"/>
      <c r="M1942" s="148"/>
      <c r="N1942" s="149"/>
      <c r="O1942" s="142"/>
      <c r="P1942" s="142"/>
      <c r="Q1942" s="142"/>
      <c r="R1942" s="142"/>
      <c r="S1942" s="142"/>
      <c r="T1942" s="143"/>
      <c r="U1942" s="26"/>
      <c r="V1942" s="26"/>
      <c r="W1942" s="26"/>
      <c r="X1942" s="26"/>
      <c r="Y1942" s="26"/>
      <c r="Z1942" s="26"/>
      <c r="AA1942" s="26"/>
      <c r="AB1942" s="26"/>
      <c r="AC1942" s="26"/>
      <c r="AD1942" s="26"/>
      <c r="AE1942" s="26"/>
      <c r="AR1942" s="144"/>
      <c r="AT1942" s="144"/>
      <c r="AU1942" s="144"/>
      <c r="AY1942" s="14"/>
      <c r="BE1942" s="145"/>
      <c r="BF1942" s="145"/>
      <c r="BG1942" s="145"/>
      <c r="BH1942" s="145"/>
      <c r="BI1942" s="145"/>
      <c r="BJ1942" s="14"/>
      <c r="BK1942" s="145"/>
      <c r="BL1942" s="14"/>
      <c r="BM1942" s="144"/>
    </row>
    <row r="1943" spans="1:65" s="2" customFormat="1" ht="16.5" hidden="1" customHeight="1">
      <c r="A1943" s="26"/>
      <c r="B1943" s="156"/>
      <c r="C1943" s="163"/>
      <c r="D1943" s="163"/>
      <c r="E1943" s="164"/>
      <c r="F1943" s="165"/>
      <c r="G1943" s="166"/>
      <c r="H1943" s="167"/>
      <c r="I1943" s="168"/>
      <c r="J1943" s="168"/>
      <c r="K1943" s="146"/>
      <c r="L1943" s="147"/>
      <c r="M1943" s="148"/>
      <c r="N1943" s="149"/>
      <c r="O1943" s="142"/>
      <c r="P1943" s="142"/>
      <c r="Q1943" s="142"/>
      <c r="R1943" s="142"/>
      <c r="S1943" s="142"/>
      <c r="T1943" s="143"/>
      <c r="U1943" s="26"/>
      <c r="V1943" s="26"/>
      <c r="W1943" s="26"/>
      <c r="X1943" s="26"/>
      <c r="Y1943" s="26"/>
      <c r="Z1943" s="26"/>
      <c r="AA1943" s="26"/>
      <c r="AB1943" s="26"/>
      <c r="AC1943" s="26"/>
      <c r="AD1943" s="26"/>
      <c r="AE1943" s="26"/>
      <c r="AR1943" s="144"/>
      <c r="AT1943" s="144"/>
      <c r="AU1943" s="144"/>
      <c r="AY1943" s="14"/>
      <c r="BE1943" s="145"/>
      <c r="BF1943" s="145"/>
      <c r="BG1943" s="145"/>
      <c r="BH1943" s="145"/>
      <c r="BI1943" s="145"/>
      <c r="BJ1943" s="14"/>
      <c r="BK1943" s="145"/>
      <c r="BL1943" s="14"/>
      <c r="BM1943" s="144"/>
    </row>
    <row r="1944" spans="1:65" s="2" customFormat="1" ht="16.5" hidden="1" customHeight="1">
      <c r="A1944" s="26"/>
      <c r="B1944" s="156"/>
      <c r="C1944" s="163"/>
      <c r="D1944" s="163"/>
      <c r="E1944" s="164"/>
      <c r="F1944" s="165"/>
      <c r="G1944" s="166"/>
      <c r="H1944" s="167"/>
      <c r="I1944" s="168"/>
      <c r="J1944" s="168"/>
      <c r="K1944" s="146"/>
      <c r="L1944" s="147"/>
      <c r="M1944" s="148"/>
      <c r="N1944" s="149"/>
      <c r="O1944" s="142"/>
      <c r="P1944" s="142"/>
      <c r="Q1944" s="142"/>
      <c r="R1944" s="142"/>
      <c r="S1944" s="142"/>
      <c r="T1944" s="143"/>
      <c r="U1944" s="26"/>
      <c r="V1944" s="26"/>
      <c r="W1944" s="26"/>
      <c r="X1944" s="26"/>
      <c r="Y1944" s="26"/>
      <c r="Z1944" s="26"/>
      <c r="AA1944" s="26"/>
      <c r="AB1944" s="26"/>
      <c r="AC1944" s="26"/>
      <c r="AD1944" s="26"/>
      <c r="AE1944" s="26"/>
      <c r="AR1944" s="144"/>
      <c r="AT1944" s="144"/>
      <c r="AU1944" s="144"/>
      <c r="AY1944" s="14"/>
      <c r="BE1944" s="145"/>
      <c r="BF1944" s="145"/>
      <c r="BG1944" s="145"/>
      <c r="BH1944" s="145"/>
      <c r="BI1944" s="145"/>
      <c r="BJ1944" s="14"/>
      <c r="BK1944" s="145"/>
      <c r="BL1944" s="14"/>
      <c r="BM1944" s="144"/>
    </row>
    <row r="1945" spans="1:65" s="2" customFormat="1" ht="16.5" hidden="1" customHeight="1">
      <c r="A1945" s="26"/>
      <c r="B1945" s="156"/>
      <c r="C1945" s="163"/>
      <c r="D1945" s="163"/>
      <c r="E1945" s="164"/>
      <c r="F1945" s="165"/>
      <c r="G1945" s="166"/>
      <c r="H1945" s="167"/>
      <c r="I1945" s="168"/>
      <c r="J1945" s="168"/>
      <c r="K1945" s="146"/>
      <c r="L1945" s="147"/>
      <c r="M1945" s="148"/>
      <c r="N1945" s="149"/>
      <c r="O1945" s="142"/>
      <c r="P1945" s="142"/>
      <c r="Q1945" s="142"/>
      <c r="R1945" s="142"/>
      <c r="S1945" s="142"/>
      <c r="T1945" s="143"/>
      <c r="U1945" s="26"/>
      <c r="V1945" s="26"/>
      <c r="W1945" s="26"/>
      <c r="X1945" s="26"/>
      <c r="Y1945" s="26"/>
      <c r="Z1945" s="26"/>
      <c r="AA1945" s="26"/>
      <c r="AB1945" s="26"/>
      <c r="AC1945" s="26"/>
      <c r="AD1945" s="26"/>
      <c r="AE1945" s="26"/>
      <c r="AR1945" s="144"/>
      <c r="AT1945" s="144"/>
      <c r="AU1945" s="144"/>
      <c r="AY1945" s="14"/>
      <c r="BE1945" s="145"/>
      <c r="BF1945" s="145"/>
      <c r="BG1945" s="145"/>
      <c r="BH1945" s="145"/>
      <c r="BI1945" s="145"/>
      <c r="BJ1945" s="14"/>
      <c r="BK1945" s="145"/>
      <c r="BL1945" s="14"/>
      <c r="BM1945" s="144"/>
    </row>
    <row r="1946" spans="1:65" s="12" customFormat="1" ht="23" hidden="1" customHeight="1">
      <c r="B1946" s="169"/>
      <c r="C1946" s="170"/>
      <c r="D1946" s="171"/>
      <c r="E1946" s="172"/>
      <c r="F1946" s="172"/>
      <c r="G1946" s="170"/>
      <c r="H1946" s="170"/>
      <c r="I1946" s="170"/>
      <c r="J1946" s="173"/>
      <c r="L1946" s="127"/>
      <c r="M1946" s="131"/>
      <c r="N1946" s="132"/>
      <c r="O1946" s="132"/>
      <c r="P1946" s="133"/>
      <c r="Q1946" s="132"/>
      <c r="R1946" s="133"/>
      <c r="S1946" s="132"/>
      <c r="T1946" s="134"/>
      <c r="AR1946" s="128"/>
      <c r="AT1946" s="135"/>
      <c r="AU1946" s="135"/>
      <c r="AY1946" s="128"/>
      <c r="BK1946" s="136"/>
    </row>
    <row r="1947" spans="1:65" s="2" customFormat="1" ht="16.5" hidden="1" customHeight="1">
      <c r="A1947" s="26"/>
      <c r="B1947" s="156"/>
      <c r="C1947" s="163"/>
      <c r="D1947" s="163"/>
      <c r="E1947" s="164"/>
      <c r="F1947" s="165"/>
      <c r="G1947" s="166"/>
      <c r="H1947" s="167"/>
      <c r="I1947" s="168"/>
      <c r="J1947" s="168"/>
      <c r="K1947" s="146"/>
      <c r="L1947" s="147"/>
      <c r="M1947" s="148"/>
      <c r="N1947" s="149"/>
      <c r="O1947" s="142"/>
      <c r="P1947" s="142"/>
      <c r="Q1947" s="142"/>
      <c r="R1947" s="142"/>
      <c r="S1947" s="142"/>
      <c r="T1947" s="143"/>
      <c r="U1947" s="26"/>
      <c r="V1947" s="26"/>
      <c r="W1947" s="26"/>
      <c r="X1947" s="26"/>
      <c r="Y1947" s="26"/>
      <c r="Z1947" s="26"/>
      <c r="AA1947" s="26"/>
      <c r="AB1947" s="26"/>
      <c r="AC1947" s="26"/>
      <c r="AD1947" s="26"/>
      <c r="AE1947" s="26"/>
      <c r="AR1947" s="144"/>
      <c r="AT1947" s="144"/>
      <c r="AU1947" s="144"/>
      <c r="AY1947" s="14"/>
      <c r="BE1947" s="145"/>
      <c r="BF1947" s="145"/>
      <c r="BG1947" s="145"/>
      <c r="BH1947" s="145"/>
      <c r="BI1947" s="145"/>
      <c r="BJ1947" s="14"/>
      <c r="BK1947" s="145"/>
      <c r="BL1947" s="14"/>
      <c r="BM1947" s="144"/>
    </row>
    <row r="1948" spans="1:65" s="2" customFormat="1" ht="16.5" hidden="1" customHeight="1">
      <c r="A1948" s="26"/>
      <c r="B1948" s="156"/>
      <c r="C1948" s="163"/>
      <c r="D1948" s="163"/>
      <c r="E1948" s="164"/>
      <c r="F1948" s="165"/>
      <c r="G1948" s="166"/>
      <c r="H1948" s="167"/>
      <c r="I1948" s="168"/>
      <c r="J1948" s="168"/>
      <c r="K1948" s="146"/>
      <c r="L1948" s="147"/>
      <c r="M1948" s="148"/>
      <c r="N1948" s="149"/>
      <c r="O1948" s="142"/>
      <c r="P1948" s="142"/>
      <c r="Q1948" s="142"/>
      <c r="R1948" s="142"/>
      <c r="S1948" s="142"/>
      <c r="T1948" s="143"/>
      <c r="U1948" s="26"/>
      <c r="V1948" s="26"/>
      <c r="W1948" s="26"/>
      <c r="X1948" s="26"/>
      <c r="Y1948" s="26"/>
      <c r="Z1948" s="26"/>
      <c r="AA1948" s="26"/>
      <c r="AB1948" s="26"/>
      <c r="AC1948" s="26"/>
      <c r="AD1948" s="26"/>
      <c r="AE1948" s="26"/>
      <c r="AR1948" s="144"/>
      <c r="AT1948" s="144"/>
      <c r="AU1948" s="144"/>
      <c r="AY1948" s="14"/>
      <c r="BE1948" s="145"/>
      <c r="BF1948" s="145"/>
      <c r="BG1948" s="145"/>
      <c r="BH1948" s="145"/>
      <c r="BI1948" s="145"/>
      <c r="BJ1948" s="14"/>
      <c r="BK1948" s="145"/>
      <c r="BL1948" s="14"/>
      <c r="BM1948" s="144"/>
    </row>
    <row r="1949" spans="1:65" s="12" customFormat="1" ht="26" customHeight="1">
      <c r="B1949" s="169"/>
      <c r="C1949" s="170"/>
      <c r="D1949" s="171" t="s">
        <v>68</v>
      </c>
      <c r="E1949" s="174" t="s">
        <v>1829</v>
      </c>
      <c r="F1949" s="174" t="s">
        <v>1830</v>
      </c>
      <c r="G1949" s="170"/>
      <c r="H1949" s="170"/>
      <c r="I1949" s="170"/>
      <c r="J1949" s="175">
        <f>BK1949</f>
        <v>0</v>
      </c>
      <c r="L1949" s="127"/>
      <c r="M1949" s="131"/>
      <c r="N1949" s="132"/>
      <c r="O1949" s="132"/>
      <c r="P1949" s="133">
        <f>P1950+P1951+P1989+P2018+P2033+P2048+P2050+P2117+P2135+P2138+P2139+P2143+P2146+P2150+P2151+P2158+P2183</f>
        <v>0</v>
      </c>
      <c r="Q1949" s="132"/>
      <c r="R1949" s="133">
        <f>R1950+R1951+R1989+R2018+R2033+R2048+R2050+R2117+R2135+R2138+R2139+R2143+R2146+R2150+R2151+R2158+R2183</f>
        <v>0</v>
      </c>
      <c r="S1949" s="132"/>
      <c r="T1949" s="134">
        <f>T1950+T1951+T1989+T2018+T2033+T2048+T2050+T2117+T2135+T2138+T2139+T2143+T2146+T2150+T2151+T2158+T2183</f>
        <v>0</v>
      </c>
      <c r="AR1949" s="128" t="s">
        <v>77</v>
      </c>
      <c r="AT1949" s="135" t="s">
        <v>68</v>
      </c>
      <c r="AU1949" s="135" t="s">
        <v>69</v>
      </c>
      <c r="AY1949" s="128" t="s">
        <v>136</v>
      </c>
      <c r="BK1949" s="136">
        <f>BK1950+BK1951+BK1989+BK2018+BK2033+BK2048+BK2050+BK2117+BK2135+BK2138+BK2139+BK2143+BK2146+BK2150+BK2151+BK2158+BK2183</f>
        <v>0</v>
      </c>
    </row>
    <row r="1950" spans="1:65" s="12" customFormat="1" ht="23" customHeight="1">
      <c r="B1950" s="169"/>
      <c r="C1950" s="170"/>
      <c r="D1950" s="171" t="s">
        <v>68</v>
      </c>
      <c r="E1950" s="172" t="s">
        <v>137</v>
      </c>
      <c r="F1950" s="172" t="s">
        <v>138</v>
      </c>
      <c r="G1950" s="170"/>
      <c r="H1950" s="170"/>
      <c r="I1950" s="170"/>
      <c r="J1950" s="173">
        <f>BK1950</f>
        <v>0</v>
      </c>
      <c r="L1950" s="127"/>
      <c r="M1950" s="131"/>
      <c r="N1950" s="132"/>
      <c r="O1950" s="132"/>
      <c r="P1950" s="133">
        <v>0</v>
      </c>
      <c r="Q1950" s="132"/>
      <c r="R1950" s="133">
        <v>0</v>
      </c>
      <c r="S1950" s="132"/>
      <c r="T1950" s="134">
        <v>0</v>
      </c>
      <c r="AR1950" s="128" t="s">
        <v>77</v>
      </c>
      <c r="AT1950" s="135" t="s">
        <v>68</v>
      </c>
      <c r="AU1950" s="135" t="s">
        <v>77</v>
      </c>
      <c r="AY1950" s="128" t="s">
        <v>136</v>
      </c>
      <c r="BK1950" s="136">
        <v>0</v>
      </c>
    </row>
    <row r="1951" spans="1:65" s="12" customFormat="1" ht="23" customHeight="1">
      <c r="B1951" s="169"/>
      <c r="C1951" s="170"/>
      <c r="D1951" s="171" t="s">
        <v>68</v>
      </c>
      <c r="E1951" s="172" t="s">
        <v>139</v>
      </c>
      <c r="F1951" s="172" t="s">
        <v>140</v>
      </c>
      <c r="G1951" s="170"/>
      <c r="H1951" s="170"/>
      <c r="I1951" s="170"/>
      <c r="J1951" s="173">
        <f>BK1951</f>
        <v>0</v>
      </c>
      <c r="L1951" s="127"/>
      <c r="M1951" s="131"/>
      <c r="N1951" s="132"/>
      <c r="O1951" s="132"/>
      <c r="P1951" s="133">
        <f>SUM(P1952:P1988)</f>
        <v>0</v>
      </c>
      <c r="Q1951" s="132"/>
      <c r="R1951" s="133">
        <f>SUM(R1952:R1988)</f>
        <v>0</v>
      </c>
      <c r="S1951" s="132"/>
      <c r="T1951" s="134">
        <f>SUM(T1952:T1988)</f>
        <v>0</v>
      </c>
      <c r="AR1951" s="128" t="s">
        <v>77</v>
      </c>
      <c r="AT1951" s="135" t="s">
        <v>68</v>
      </c>
      <c r="AU1951" s="135" t="s">
        <v>77</v>
      </c>
      <c r="AY1951" s="128" t="s">
        <v>136</v>
      </c>
      <c r="BK1951" s="136">
        <f>SUM(BK1952:BK1988)</f>
        <v>0</v>
      </c>
    </row>
    <row r="1952" spans="1:65" s="2" customFormat="1" ht="38" customHeight="1">
      <c r="A1952" s="26"/>
      <c r="B1952" s="156"/>
      <c r="C1952" s="157" t="s">
        <v>1831</v>
      </c>
      <c r="D1952" s="157" t="s">
        <v>141</v>
      </c>
      <c r="E1952" s="158" t="s">
        <v>142</v>
      </c>
      <c r="F1952" s="159" t="s">
        <v>143</v>
      </c>
      <c r="G1952" s="160" t="s">
        <v>144</v>
      </c>
      <c r="H1952" s="161">
        <v>30</v>
      </c>
      <c r="I1952" s="162"/>
      <c r="J1952" s="162">
        <f t="shared" ref="J1952:J1988" si="260">ROUND(I1952*H1952,2)</f>
        <v>0</v>
      </c>
      <c r="K1952" s="139"/>
      <c r="L1952" s="27"/>
      <c r="M1952" s="140" t="s">
        <v>1</v>
      </c>
      <c r="N1952" s="141" t="s">
        <v>35</v>
      </c>
      <c r="O1952" s="142">
        <v>0</v>
      </c>
      <c r="P1952" s="142">
        <f t="shared" ref="P1952:P1988" si="261">O1952*H1952</f>
        <v>0</v>
      </c>
      <c r="Q1952" s="142">
        <v>0</v>
      </c>
      <c r="R1952" s="142">
        <f t="shared" ref="R1952:R1988" si="262">Q1952*H1952</f>
        <v>0</v>
      </c>
      <c r="S1952" s="142">
        <v>0</v>
      </c>
      <c r="T1952" s="143">
        <f t="shared" ref="T1952:T1988" si="263">S1952*H1952</f>
        <v>0</v>
      </c>
      <c r="U1952" s="26"/>
      <c r="V1952" s="26"/>
      <c r="W1952" s="26"/>
      <c r="X1952" s="26"/>
      <c r="Y1952" s="26"/>
      <c r="Z1952" s="26"/>
      <c r="AA1952" s="26"/>
      <c r="AB1952" s="26"/>
      <c r="AC1952" s="26"/>
      <c r="AD1952" s="26"/>
      <c r="AE1952" s="26"/>
      <c r="AR1952" s="144" t="s">
        <v>145</v>
      </c>
      <c r="AT1952" s="144" t="s">
        <v>141</v>
      </c>
      <c r="AU1952" s="144" t="s">
        <v>146</v>
      </c>
      <c r="AY1952" s="14" t="s">
        <v>136</v>
      </c>
      <c r="BE1952" s="145">
        <f t="shared" ref="BE1952:BE1988" si="264">IF(N1952="základná",J1952,0)</f>
        <v>0</v>
      </c>
      <c r="BF1952" s="145">
        <f t="shared" ref="BF1952:BF1988" si="265">IF(N1952="znížená",J1952,0)</f>
        <v>0</v>
      </c>
      <c r="BG1952" s="145">
        <f t="shared" ref="BG1952:BG1988" si="266">IF(N1952="zákl. prenesená",J1952,0)</f>
        <v>0</v>
      </c>
      <c r="BH1952" s="145">
        <f t="shared" ref="BH1952:BH1988" si="267">IF(N1952="zníž. prenesená",J1952,0)</f>
        <v>0</v>
      </c>
      <c r="BI1952" s="145">
        <f t="shared" ref="BI1952:BI1988" si="268">IF(N1952="nulová",J1952,0)</f>
        <v>0</v>
      </c>
      <c r="BJ1952" s="14" t="s">
        <v>146</v>
      </c>
      <c r="BK1952" s="145">
        <f t="shared" ref="BK1952:BK1988" si="269">ROUND(I1952*H1952,2)</f>
        <v>0</v>
      </c>
      <c r="BL1952" s="14" t="s">
        <v>145</v>
      </c>
      <c r="BM1952" s="144" t="s">
        <v>1832</v>
      </c>
    </row>
    <row r="1953" spans="1:65" s="2" customFormat="1" ht="24.25" customHeight="1">
      <c r="A1953" s="26"/>
      <c r="B1953" s="156"/>
      <c r="C1953" s="157" t="s">
        <v>1833</v>
      </c>
      <c r="D1953" s="157" t="s">
        <v>141</v>
      </c>
      <c r="E1953" s="158" t="s">
        <v>148</v>
      </c>
      <c r="F1953" s="159" t="s">
        <v>149</v>
      </c>
      <c r="G1953" s="160" t="s">
        <v>144</v>
      </c>
      <c r="H1953" s="161">
        <v>103.2</v>
      </c>
      <c r="I1953" s="162"/>
      <c r="J1953" s="162">
        <f t="shared" si="260"/>
        <v>0</v>
      </c>
      <c r="K1953" s="139"/>
      <c r="L1953" s="27"/>
      <c r="M1953" s="140" t="s">
        <v>1</v>
      </c>
      <c r="N1953" s="141" t="s">
        <v>35</v>
      </c>
      <c r="O1953" s="142">
        <v>0</v>
      </c>
      <c r="P1953" s="142">
        <f t="shared" si="261"/>
        <v>0</v>
      </c>
      <c r="Q1953" s="142">
        <v>0</v>
      </c>
      <c r="R1953" s="142">
        <f t="shared" si="262"/>
        <v>0</v>
      </c>
      <c r="S1953" s="142">
        <v>0</v>
      </c>
      <c r="T1953" s="143">
        <f t="shared" si="263"/>
        <v>0</v>
      </c>
      <c r="U1953" s="26"/>
      <c r="V1953" s="26"/>
      <c r="W1953" s="26"/>
      <c r="X1953" s="26"/>
      <c r="Y1953" s="26"/>
      <c r="Z1953" s="26"/>
      <c r="AA1953" s="26"/>
      <c r="AB1953" s="26"/>
      <c r="AC1953" s="26"/>
      <c r="AD1953" s="26"/>
      <c r="AE1953" s="26"/>
      <c r="AR1953" s="144" t="s">
        <v>145</v>
      </c>
      <c r="AT1953" s="144" t="s">
        <v>141</v>
      </c>
      <c r="AU1953" s="144" t="s">
        <v>146</v>
      </c>
      <c r="AY1953" s="14" t="s">
        <v>136</v>
      </c>
      <c r="BE1953" s="145">
        <f t="shared" si="264"/>
        <v>0</v>
      </c>
      <c r="BF1953" s="145">
        <f t="shared" si="265"/>
        <v>0</v>
      </c>
      <c r="BG1953" s="145">
        <f t="shared" si="266"/>
        <v>0</v>
      </c>
      <c r="BH1953" s="145">
        <f t="shared" si="267"/>
        <v>0</v>
      </c>
      <c r="BI1953" s="145">
        <f t="shared" si="268"/>
        <v>0</v>
      </c>
      <c r="BJ1953" s="14" t="s">
        <v>146</v>
      </c>
      <c r="BK1953" s="145">
        <f t="shared" si="269"/>
        <v>0</v>
      </c>
      <c r="BL1953" s="14" t="s">
        <v>145</v>
      </c>
      <c r="BM1953" s="144" t="s">
        <v>1834</v>
      </c>
    </row>
    <row r="1954" spans="1:65" s="2" customFormat="1" ht="24.25" customHeight="1">
      <c r="A1954" s="26"/>
      <c r="B1954" s="156"/>
      <c r="C1954" s="157" t="s">
        <v>1835</v>
      </c>
      <c r="D1954" s="157" t="s">
        <v>141</v>
      </c>
      <c r="E1954" s="158" t="s">
        <v>155</v>
      </c>
      <c r="F1954" s="159" t="s">
        <v>2956</v>
      </c>
      <c r="G1954" s="160" t="s">
        <v>144</v>
      </c>
      <c r="H1954" s="161">
        <v>7304.99</v>
      </c>
      <c r="I1954" s="162"/>
      <c r="J1954" s="162">
        <f t="shared" si="260"/>
        <v>0</v>
      </c>
      <c r="K1954" s="139"/>
      <c r="L1954" s="27"/>
      <c r="M1954" s="140" t="s">
        <v>1</v>
      </c>
      <c r="N1954" s="141" t="s">
        <v>35</v>
      </c>
      <c r="O1954" s="142">
        <v>0</v>
      </c>
      <c r="P1954" s="142">
        <f t="shared" si="261"/>
        <v>0</v>
      </c>
      <c r="Q1954" s="142">
        <v>0</v>
      </c>
      <c r="R1954" s="142">
        <f t="shared" si="262"/>
        <v>0</v>
      </c>
      <c r="S1954" s="142">
        <v>0</v>
      </c>
      <c r="T1954" s="143">
        <f t="shared" si="263"/>
        <v>0</v>
      </c>
      <c r="U1954" s="26"/>
      <c r="V1954" s="26"/>
      <c r="W1954" s="26"/>
      <c r="X1954" s="26"/>
      <c r="Y1954" s="26"/>
      <c r="Z1954" s="26"/>
      <c r="AA1954" s="26"/>
      <c r="AB1954" s="26"/>
      <c r="AC1954" s="26"/>
      <c r="AD1954" s="26"/>
      <c r="AE1954" s="26"/>
      <c r="AR1954" s="144" t="s">
        <v>145</v>
      </c>
      <c r="AT1954" s="144" t="s">
        <v>141</v>
      </c>
      <c r="AU1954" s="144" t="s">
        <v>146</v>
      </c>
      <c r="AY1954" s="14" t="s">
        <v>136</v>
      </c>
      <c r="BE1954" s="145">
        <f t="shared" si="264"/>
        <v>0</v>
      </c>
      <c r="BF1954" s="145">
        <f t="shared" si="265"/>
        <v>0</v>
      </c>
      <c r="BG1954" s="145">
        <f t="shared" si="266"/>
        <v>0</v>
      </c>
      <c r="BH1954" s="145">
        <f t="shared" si="267"/>
        <v>0</v>
      </c>
      <c r="BI1954" s="145">
        <f t="shared" si="268"/>
        <v>0</v>
      </c>
      <c r="BJ1954" s="14" t="s">
        <v>146</v>
      </c>
      <c r="BK1954" s="145">
        <f t="shared" si="269"/>
        <v>0</v>
      </c>
      <c r="BL1954" s="14" t="s">
        <v>145</v>
      </c>
      <c r="BM1954" s="144" t="s">
        <v>1836</v>
      </c>
    </row>
    <row r="1955" spans="1:65" s="2" customFormat="1" ht="38" customHeight="1">
      <c r="A1955" s="26"/>
      <c r="B1955" s="156"/>
      <c r="C1955" s="157" t="s">
        <v>1837</v>
      </c>
      <c r="D1955" s="157" t="s">
        <v>141</v>
      </c>
      <c r="E1955" s="158" t="s">
        <v>158</v>
      </c>
      <c r="F1955" s="159" t="s">
        <v>159</v>
      </c>
      <c r="G1955" s="160" t="s">
        <v>144</v>
      </c>
      <c r="H1955" s="161">
        <v>128.21</v>
      </c>
      <c r="I1955" s="162"/>
      <c r="J1955" s="162">
        <f t="shared" si="260"/>
        <v>0</v>
      </c>
      <c r="K1955" s="139"/>
      <c r="L1955" s="27"/>
      <c r="M1955" s="140" t="s">
        <v>1</v>
      </c>
      <c r="N1955" s="141" t="s">
        <v>35</v>
      </c>
      <c r="O1955" s="142">
        <v>0</v>
      </c>
      <c r="P1955" s="142">
        <f t="shared" si="261"/>
        <v>0</v>
      </c>
      <c r="Q1955" s="142">
        <v>0</v>
      </c>
      <c r="R1955" s="142">
        <f t="shared" si="262"/>
        <v>0</v>
      </c>
      <c r="S1955" s="142">
        <v>0</v>
      </c>
      <c r="T1955" s="143">
        <f t="shared" si="263"/>
        <v>0</v>
      </c>
      <c r="U1955" s="26"/>
      <c r="V1955" s="26"/>
      <c r="W1955" s="26"/>
      <c r="X1955" s="26"/>
      <c r="Y1955" s="26"/>
      <c r="Z1955" s="26"/>
      <c r="AA1955" s="26"/>
      <c r="AB1955" s="26"/>
      <c r="AC1955" s="26"/>
      <c r="AD1955" s="26"/>
      <c r="AE1955" s="26"/>
      <c r="AR1955" s="144" t="s">
        <v>145</v>
      </c>
      <c r="AT1955" s="144" t="s">
        <v>141</v>
      </c>
      <c r="AU1955" s="144" t="s">
        <v>146</v>
      </c>
      <c r="AY1955" s="14" t="s">
        <v>136</v>
      </c>
      <c r="BE1955" s="145">
        <f t="shared" si="264"/>
        <v>0</v>
      </c>
      <c r="BF1955" s="145">
        <f t="shared" si="265"/>
        <v>0</v>
      </c>
      <c r="BG1955" s="145">
        <f t="shared" si="266"/>
        <v>0</v>
      </c>
      <c r="BH1955" s="145">
        <f t="shared" si="267"/>
        <v>0</v>
      </c>
      <c r="BI1955" s="145">
        <f t="shared" si="268"/>
        <v>0</v>
      </c>
      <c r="BJ1955" s="14" t="s">
        <v>146</v>
      </c>
      <c r="BK1955" s="145">
        <f t="shared" si="269"/>
        <v>0</v>
      </c>
      <c r="BL1955" s="14" t="s">
        <v>145</v>
      </c>
      <c r="BM1955" s="144" t="s">
        <v>1838</v>
      </c>
    </row>
    <row r="1956" spans="1:65" s="2" customFormat="1" ht="33" customHeight="1">
      <c r="A1956" s="26"/>
      <c r="B1956" s="156"/>
      <c r="C1956" s="157" t="s">
        <v>1839</v>
      </c>
      <c r="D1956" s="157" t="s">
        <v>141</v>
      </c>
      <c r="E1956" s="158" t="s">
        <v>162</v>
      </c>
      <c r="F1956" s="159" t="s">
        <v>2958</v>
      </c>
      <c r="G1956" s="160" t="s">
        <v>144</v>
      </c>
      <c r="H1956" s="161">
        <v>4968.2</v>
      </c>
      <c r="I1956" s="162"/>
      <c r="J1956" s="162">
        <f t="shared" si="260"/>
        <v>0</v>
      </c>
      <c r="K1956" s="139"/>
      <c r="L1956" s="27"/>
      <c r="M1956" s="140" t="s">
        <v>1</v>
      </c>
      <c r="N1956" s="141" t="s">
        <v>35</v>
      </c>
      <c r="O1956" s="142">
        <v>0</v>
      </c>
      <c r="P1956" s="142">
        <f t="shared" si="261"/>
        <v>0</v>
      </c>
      <c r="Q1956" s="142">
        <v>0</v>
      </c>
      <c r="R1956" s="142">
        <f t="shared" si="262"/>
        <v>0</v>
      </c>
      <c r="S1956" s="142">
        <v>0</v>
      </c>
      <c r="T1956" s="143">
        <f t="shared" si="263"/>
        <v>0</v>
      </c>
      <c r="U1956" s="26"/>
      <c r="V1956" s="26"/>
      <c r="W1956" s="26"/>
      <c r="X1956" s="26"/>
      <c r="Y1956" s="26"/>
      <c r="Z1956" s="26"/>
      <c r="AA1956" s="26"/>
      <c r="AB1956" s="26"/>
      <c r="AC1956" s="26"/>
      <c r="AD1956" s="26"/>
      <c r="AE1956" s="26"/>
      <c r="AR1956" s="144" t="s">
        <v>145</v>
      </c>
      <c r="AT1956" s="144" t="s">
        <v>141</v>
      </c>
      <c r="AU1956" s="144" t="s">
        <v>146</v>
      </c>
      <c r="AY1956" s="14" t="s">
        <v>136</v>
      </c>
      <c r="BE1956" s="145">
        <f t="shared" si="264"/>
        <v>0</v>
      </c>
      <c r="BF1956" s="145">
        <f t="shared" si="265"/>
        <v>0</v>
      </c>
      <c r="BG1956" s="145">
        <f t="shared" si="266"/>
        <v>0</v>
      </c>
      <c r="BH1956" s="145">
        <f t="shared" si="267"/>
        <v>0</v>
      </c>
      <c r="BI1956" s="145">
        <f t="shared" si="268"/>
        <v>0</v>
      </c>
      <c r="BJ1956" s="14" t="s">
        <v>146</v>
      </c>
      <c r="BK1956" s="145">
        <f t="shared" si="269"/>
        <v>0</v>
      </c>
      <c r="BL1956" s="14" t="s">
        <v>145</v>
      </c>
      <c r="BM1956" s="144" t="s">
        <v>1840</v>
      </c>
    </row>
    <row r="1957" spans="1:65" s="2" customFormat="1" ht="24.25" customHeight="1">
      <c r="A1957" s="26"/>
      <c r="B1957" s="156"/>
      <c r="C1957" s="157" t="s">
        <v>1841</v>
      </c>
      <c r="D1957" s="157" t="s">
        <v>141</v>
      </c>
      <c r="E1957" s="158" t="s">
        <v>165</v>
      </c>
      <c r="F1957" s="159" t="s">
        <v>166</v>
      </c>
      <c r="G1957" s="160" t="s">
        <v>144</v>
      </c>
      <c r="H1957" s="161">
        <v>61.052</v>
      </c>
      <c r="I1957" s="162"/>
      <c r="J1957" s="162">
        <f t="shared" si="260"/>
        <v>0</v>
      </c>
      <c r="K1957" s="139"/>
      <c r="L1957" s="27"/>
      <c r="M1957" s="140" t="s">
        <v>1</v>
      </c>
      <c r="N1957" s="141" t="s">
        <v>35</v>
      </c>
      <c r="O1957" s="142">
        <v>0</v>
      </c>
      <c r="P1957" s="142">
        <f t="shared" si="261"/>
        <v>0</v>
      </c>
      <c r="Q1957" s="142">
        <v>0</v>
      </c>
      <c r="R1957" s="142">
        <f t="shared" si="262"/>
        <v>0</v>
      </c>
      <c r="S1957" s="142">
        <v>0</v>
      </c>
      <c r="T1957" s="143">
        <f t="shared" si="263"/>
        <v>0</v>
      </c>
      <c r="U1957" s="26"/>
      <c r="V1957" s="26"/>
      <c r="W1957" s="26"/>
      <c r="X1957" s="26"/>
      <c r="Y1957" s="26"/>
      <c r="Z1957" s="26"/>
      <c r="AA1957" s="26"/>
      <c r="AB1957" s="26"/>
      <c r="AC1957" s="26"/>
      <c r="AD1957" s="26"/>
      <c r="AE1957" s="26"/>
      <c r="AR1957" s="144" t="s">
        <v>145</v>
      </c>
      <c r="AT1957" s="144" t="s">
        <v>141</v>
      </c>
      <c r="AU1957" s="144" t="s">
        <v>146</v>
      </c>
      <c r="AY1957" s="14" t="s">
        <v>136</v>
      </c>
      <c r="BE1957" s="145">
        <f t="shared" si="264"/>
        <v>0</v>
      </c>
      <c r="BF1957" s="145">
        <f t="shared" si="265"/>
        <v>0</v>
      </c>
      <c r="BG1957" s="145">
        <f t="shared" si="266"/>
        <v>0</v>
      </c>
      <c r="BH1957" s="145">
        <f t="shared" si="267"/>
        <v>0</v>
      </c>
      <c r="BI1957" s="145">
        <f t="shared" si="268"/>
        <v>0</v>
      </c>
      <c r="BJ1957" s="14" t="s">
        <v>146</v>
      </c>
      <c r="BK1957" s="145">
        <f t="shared" si="269"/>
        <v>0</v>
      </c>
      <c r="BL1957" s="14" t="s">
        <v>145</v>
      </c>
      <c r="BM1957" s="144" t="s">
        <v>1842</v>
      </c>
    </row>
    <row r="1958" spans="1:65" s="2" customFormat="1" ht="24.25" customHeight="1">
      <c r="A1958" s="26"/>
      <c r="B1958" s="156"/>
      <c r="C1958" s="157" t="s">
        <v>1843</v>
      </c>
      <c r="D1958" s="157" t="s">
        <v>141</v>
      </c>
      <c r="E1958" s="158" t="s">
        <v>169</v>
      </c>
      <c r="F1958" s="159" t="s">
        <v>170</v>
      </c>
      <c r="G1958" s="160" t="s">
        <v>171</v>
      </c>
      <c r="H1958" s="161">
        <v>1350.2</v>
      </c>
      <c r="I1958" s="162"/>
      <c r="J1958" s="162">
        <f t="shared" si="260"/>
        <v>0</v>
      </c>
      <c r="K1958" s="139"/>
      <c r="L1958" s="27"/>
      <c r="M1958" s="140" t="s">
        <v>1</v>
      </c>
      <c r="N1958" s="141" t="s">
        <v>35</v>
      </c>
      <c r="O1958" s="142">
        <v>0</v>
      </c>
      <c r="P1958" s="142">
        <f t="shared" si="261"/>
        <v>0</v>
      </c>
      <c r="Q1958" s="142">
        <v>0</v>
      </c>
      <c r="R1958" s="142">
        <f t="shared" si="262"/>
        <v>0</v>
      </c>
      <c r="S1958" s="142">
        <v>0</v>
      </c>
      <c r="T1958" s="143">
        <f t="shared" si="263"/>
        <v>0</v>
      </c>
      <c r="U1958" s="26"/>
      <c r="V1958" s="26"/>
      <c r="W1958" s="26"/>
      <c r="X1958" s="26"/>
      <c r="Y1958" s="26"/>
      <c r="Z1958" s="26"/>
      <c r="AA1958" s="26"/>
      <c r="AB1958" s="26"/>
      <c r="AC1958" s="26"/>
      <c r="AD1958" s="26"/>
      <c r="AE1958" s="26"/>
      <c r="AR1958" s="144" t="s">
        <v>145</v>
      </c>
      <c r="AT1958" s="144" t="s">
        <v>141</v>
      </c>
      <c r="AU1958" s="144" t="s">
        <v>146</v>
      </c>
      <c r="AY1958" s="14" t="s">
        <v>136</v>
      </c>
      <c r="BE1958" s="145">
        <f t="shared" si="264"/>
        <v>0</v>
      </c>
      <c r="BF1958" s="145">
        <f t="shared" si="265"/>
        <v>0</v>
      </c>
      <c r="BG1958" s="145">
        <f t="shared" si="266"/>
        <v>0</v>
      </c>
      <c r="BH1958" s="145">
        <f t="shared" si="267"/>
        <v>0</v>
      </c>
      <c r="BI1958" s="145">
        <f t="shared" si="268"/>
        <v>0</v>
      </c>
      <c r="BJ1958" s="14" t="s">
        <v>146</v>
      </c>
      <c r="BK1958" s="145">
        <f t="shared" si="269"/>
        <v>0</v>
      </c>
      <c r="BL1958" s="14" t="s">
        <v>145</v>
      </c>
      <c r="BM1958" s="144" t="s">
        <v>1844</v>
      </c>
    </row>
    <row r="1959" spans="1:65" s="2" customFormat="1" ht="33" customHeight="1">
      <c r="A1959" s="26"/>
      <c r="B1959" s="156"/>
      <c r="C1959" s="157" t="s">
        <v>1845</v>
      </c>
      <c r="D1959" s="157" t="s">
        <v>141</v>
      </c>
      <c r="E1959" s="158" t="s">
        <v>174</v>
      </c>
      <c r="F1959" s="159" t="s">
        <v>175</v>
      </c>
      <c r="G1959" s="160" t="s">
        <v>176</v>
      </c>
      <c r="H1959" s="161">
        <v>6480.96</v>
      </c>
      <c r="I1959" s="162"/>
      <c r="J1959" s="162">
        <f t="shared" si="260"/>
        <v>0</v>
      </c>
      <c r="K1959" s="139"/>
      <c r="L1959" s="27"/>
      <c r="M1959" s="140" t="s">
        <v>1</v>
      </c>
      <c r="N1959" s="141" t="s">
        <v>35</v>
      </c>
      <c r="O1959" s="142">
        <v>0</v>
      </c>
      <c r="P1959" s="142">
        <f t="shared" si="261"/>
        <v>0</v>
      </c>
      <c r="Q1959" s="142">
        <v>0</v>
      </c>
      <c r="R1959" s="142">
        <f t="shared" si="262"/>
        <v>0</v>
      </c>
      <c r="S1959" s="142">
        <v>0</v>
      </c>
      <c r="T1959" s="143">
        <f t="shared" si="263"/>
        <v>0</v>
      </c>
      <c r="U1959" s="26"/>
      <c r="V1959" s="26"/>
      <c r="W1959" s="26"/>
      <c r="X1959" s="26"/>
      <c r="Y1959" s="26"/>
      <c r="Z1959" s="26"/>
      <c r="AA1959" s="26"/>
      <c r="AB1959" s="26"/>
      <c r="AC1959" s="26"/>
      <c r="AD1959" s="26"/>
      <c r="AE1959" s="26"/>
      <c r="AR1959" s="144" t="s">
        <v>145</v>
      </c>
      <c r="AT1959" s="144" t="s">
        <v>141</v>
      </c>
      <c r="AU1959" s="144" t="s">
        <v>146</v>
      </c>
      <c r="AY1959" s="14" t="s">
        <v>136</v>
      </c>
      <c r="BE1959" s="145">
        <f t="shared" si="264"/>
        <v>0</v>
      </c>
      <c r="BF1959" s="145">
        <f t="shared" si="265"/>
        <v>0</v>
      </c>
      <c r="BG1959" s="145">
        <f t="shared" si="266"/>
        <v>0</v>
      </c>
      <c r="BH1959" s="145">
        <f t="shared" si="267"/>
        <v>0</v>
      </c>
      <c r="BI1959" s="145">
        <f t="shared" si="268"/>
        <v>0</v>
      </c>
      <c r="BJ1959" s="14" t="s">
        <v>146</v>
      </c>
      <c r="BK1959" s="145">
        <f t="shared" si="269"/>
        <v>0</v>
      </c>
      <c r="BL1959" s="14" t="s">
        <v>145</v>
      </c>
      <c r="BM1959" s="144" t="s">
        <v>1846</v>
      </c>
    </row>
    <row r="1960" spans="1:65" s="2" customFormat="1" ht="33" customHeight="1">
      <c r="A1960" s="26"/>
      <c r="B1960" s="156"/>
      <c r="C1960" s="157" t="s">
        <v>1847</v>
      </c>
      <c r="D1960" s="157" t="s">
        <v>141</v>
      </c>
      <c r="E1960" s="158" t="s">
        <v>179</v>
      </c>
      <c r="F1960" s="159" t="s">
        <v>180</v>
      </c>
      <c r="G1960" s="160" t="s">
        <v>181</v>
      </c>
      <c r="H1960" s="161">
        <v>270.04000000000002</v>
      </c>
      <c r="I1960" s="162"/>
      <c r="J1960" s="162">
        <f t="shared" si="260"/>
        <v>0</v>
      </c>
      <c r="K1960" s="139"/>
      <c r="L1960" s="27"/>
      <c r="M1960" s="140" t="s">
        <v>1</v>
      </c>
      <c r="N1960" s="141" t="s">
        <v>35</v>
      </c>
      <c r="O1960" s="142">
        <v>0</v>
      </c>
      <c r="P1960" s="142">
        <f t="shared" si="261"/>
        <v>0</v>
      </c>
      <c r="Q1960" s="142">
        <v>0</v>
      </c>
      <c r="R1960" s="142">
        <f t="shared" si="262"/>
        <v>0</v>
      </c>
      <c r="S1960" s="142">
        <v>0</v>
      </c>
      <c r="T1960" s="143">
        <f t="shared" si="263"/>
        <v>0</v>
      </c>
      <c r="U1960" s="26"/>
      <c r="V1960" s="26"/>
      <c r="W1960" s="26"/>
      <c r="X1960" s="26"/>
      <c r="Y1960" s="26"/>
      <c r="Z1960" s="26"/>
      <c r="AA1960" s="26"/>
      <c r="AB1960" s="26"/>
      <c r="AC1960" s="26"/>
      <c r="AD1960" s="26"/>
      <c r="AE1960" s="26"/>
      <c r="AR1960" s="144" t="s">
        <v>145</v>
      </c>
      <c r="AT1960" s="144" t="s">
        <v>141</v>
      </c>
      <c r="AU1960" s="144" t="s">
        <v>146</v>
      </c>
      <c r="AY1960" s="14" t="s">
        <v>136</v>
      </c>
      <c r="BE1960" s="145">
        <f t="shared" si="264"/>
        <v>0</v>
      </c>
      <c r="BF1960" s="145">
        <f t="shared" si="265"/>
        <v>0</v>
      </c>
      <c r="BG1960" s="145">
        <f t="shared" si="266"/>
        <v>0</v>
      </c>
      <c r="BH1960" s="145">
        <f t="shared" si="267"/>
        <v>0</v>
      </c>
      <c r="BI1960" s="145">
        <f t="shared" si="268"/>
        <v>0</v>
      </c>
      <c r="BJ1960" s="14" t="s">
        <v>146</v>
      </c>
      <c r="BK1960" s="145">
        <f t="shared" si="269"/>
        <v>0</v>
      </c>
      <c r="BL1960" s="14" t="s">
        <v>145</v>
      </c>
      <c r="BM1960" s="144" t="s">
        <v>1848</v>
      </c>
    </row>
    <row r="1961" spans="1:65" s="2" customFormat="1" ht="21.75" customHeight="1">
      <c r="A1961" s="26"/>
      <c r="B1961" s="156"/>
      <c r="C1961" s="157" t="s">
        <v>1849</v>
      </c>
      <c r="D1961" s="157" t="s">
        <v>141</v>
      </c>
      <c r="E1961" s="158" t="s">
        <v>184</v>
      </c>
      <c r="F1961" s="159" t="s">
        <v>185</v>
      </c>
      <c r="G1961" s="160" t="s">
        <v>171</v>
      </c>
      <c r="H1961" s="161">
        <v>69.3</v>
      </c>
      <c r="I1961" s="162"/>
      <c r="J1961" s="162">
        <f t="shared" si="260"/>
        <v>0</v>
      </c>
      <c r="K1961" s="139"/>
      <c r="L1961" s="27"/>
      <c r="M1961" s="140" t="s">
        <v>1</v>
      </c>
      <c r="N1961" s="141" t="s">
        <v>35</v>
      </c>
      <c r="O1961" s="142">
        <v>0</v>
      </c>
      <c r="P1961" s="142">
        <f t="shared" si="261"/>
        <v>0</v>
      </c>
      <c r="Q1961" s="142">
        <v>0</v>
      </c>
      <c r="R1961" s="142">
        <f t="shared" si="262"/>
        <v>0</v>
      </c>
      <c r="S1961" s="142">
        <v>0</v>
      </c>
      <c r="T1961" s="143">
        <f t="shared" si="263"/>
        <v>0</v>
      </c>
      <c r="U1961" s="26"/>
      <c r="V1961" s="26"/>
      <c r="W1961" s="26"/>
      <c r="X1961" s="26"/>
      <c r="Y1961" s="26"/>
      <c r="Z1961" s="26"/>
      <c r="AA1961" s="26"/>
      <c r="AB1961" s="26"/>
      <c r="AC1961" s="26"/>
      <c r="AD1961" s="26"/>
      <c r="AE1961" s="26"/>
      <c r="AR1961" s="144" t="s">
        <v>145</v>
      </c>
      <c r="AT1961" s="144" t="s">
        <v>141</v>
      </c>
      <c r="AU1961" s="144" t="s">
        <v>146</v>
      </c>
      <c r="AY1961" s="14" t="s">
        <v>136</v>
      </c>
      <c r="BE1961" s="145">
        <f t="shared" si="264"/>
        <v>0</v>
      </c>
      <c r="BF1961" s="145">
        <f t="shared" si="265"/>
        <v>0</v>
      </c>
      <c r="BG1961" s="145">
        <f t="shared" si="266"/>
        <v>0</v>
      </c>
      <c r="BH1961" s="145">
        <f t="shared" si="267"/>
        <v>0</v>
      </c>
      <c r="BI1961" s="145">
        <f t="shared" si="268"/>
        <v>0</v>
      </c>
      <c r="BJ1961" s="14" t="s">
        <v>146</v>
      </c>
      <c r="BK1961" s="145">
        <f t="shared" si="269"/>
        <v>0</v>
      </c>
      <c r="BL1961" s="14" t="s">
        <v>145</v>
      </c>
      <c r="BM1961" s="144" t="s">
        <v>1850</v>
      </c>
    </row>
    <row r="1962" spans="1:65" s="2" customFormat="1" ht="21.75" customHeight="1">
      <c r="A1962" s="26"/>
      <c r="B1962" s="156"/>
      <c r="C1962" s="157" t="s">
        <v>1851</v>
      </c>
      <c r="D1962" s="157" t="s">
        <v>141</v>
      </c>
      <c r="E1962" s="158" t="s">
        <v>188</v>
      </c>
      <c r="F1962" s="159" t="s">
        <v>189</v>
      </c>
      <c r="G1962" s="160" t="s">
        <v>171</v>
      </c>
      <c r="H1962" s="161">
        <v>59.4</v>
      </c>
      <c r="I1962" s="162"/>
      <c r="J1962" s="162">
        <f t="shared" si="260"/>
        <v>0</v>
      </c>
      <c r="K1962" s="139"/>
      <c r="L1962" s="27"/>
      <c r="M1962" s="140" t="s">
        <v>1</v>
      </c>
      <c r="N1962" s="141" t="s">
        <v>35</v>
      </c>
      <c r="O1962" s="142">
        <v>0</v>
      </c>
      <c r="P1962" s="142">
        <f t="shared" si="261"/>
        <v>0</v>
      </c>
      <c r="Q1962" s="142">
        <v>0</v>
      </c>
      <c r="R1962" s="142">
        <f t="shared" si="262"/>
        <v>0</v>
      </c>
      <c r="S1962" s="142">
        <v>0</v>
      </c>
      <c r="T1962" s="143">
        <f t="shared" si="263"/>
        <v>0</v>
      </c>
      <c r="U1962" s="26"/>
      <c r="V1962" s="26"/>
      <c r="W1962" s="26"/>
      <c r="X1962" s="26"/>
      <c r="Y1962" s="26"/>
      <c r="Z1962" s="26"/>
      <c r="AA1962" s="26"/>
      <c r="AB1962" s="26"/>
      <c r="AC1962" s="26"/>
      <c r="AD1962" s="26"/>
      <c r="AE1962" s="26"/>
      <c r="AR1962" s="144" t="s">
        <v>145</v>
      </c>
      <c r="AT1962" s="144" t="s">
        <v>141</v>
      </c>
      <c r="AU1962" s="144" t="s">
        <v>146</v>
      </c>
      <c r="AY1962" s="14" t="s">
        <v>136</v>
      </c>
      <c r="BE1962" s="145">
        <f t="shared" si="264"/>
        <v>0</v>
      </c>
      <c r="BF1962" s="145">
        <f t="shared" si="265"/>
        <v>0</v>
      </c>
      <c r="BG1962" s="145">
        <f t="shared" si="266"/>
        <v>0</v>
      </c>
      <c r="BH1962" s="145">
        <f t="shared" si="267"/>
        <v>0</v>
      </c>
      <c r="BI1962" s="145">
        <f t="shared" si="268"/>
        <v>0</v>
      </c>
      <c r="BJ1962" s="14" t="s">
        <v>146</v>
      </c>
      <c r="BK1962" s="145">
        <f t="shared" si="269"/>
        <v>0</v>
      </c>
      <c r="BL1962" s="14" t="s">
        <v>145</v>
      </c>
      <c r="BM1962" s="144" t="s">
        <v>1852</v>
      </c>
    </row>
    <row r="1963" spans="1:65" s="2" customFormat="1" ht="24.25" customHeight="1">
      <c r="A1963" s="26"/>
      <c r="B1963" s="156"/>
      <c r="C1963" s="157" t="s">
        <v>1853</v>
      </c>
      <c r="D1963" s="157" t="s">
        <v>141</v>
      </c>
      <c r="E1963" s="158" t="s">
        <v>192</v>
      </c>
      <c r="F1963" s="159" t="s">
        <v>193</v>
      </c>
      <c r="G1963" s="160" t="s">
        <v>171</v>
      </c>
      <c r="H1963" s="161">
        <v>6455</v>
      </c>
      <c r="I1963" s="162"/>
      <c r="J1963" s="162">
        <f t="shared" si="260"/>
        <v>0</v>
      </c>
      <c r="K1963" s="139"/>
      <c r="L1963" s="27"/>
      <c r="M1963" s="140" t="s">
        <v>1</v>
      </c>
      <c r="N1963" s="141" t="s">
        <v>35</v>
      </c>
      <c r="O1963" s="142">
        <v>0</v>
      </c>
      <c r="P1963" s="142">
        <f t="shared" si="261"/>
        <v>0</v>
      </c>
      <c r="Q1963" s="142">
        <v>0</v>
      </c>
      <c r="R1963" s="142">
        <f t="shared" si="262"/>
        <v>0</v>
      </c>
      <c r="S1963" s="142">
        <v>0</v>
      </c>
      <c r="T1963" s="143">
        <f t="shared" si="263"/>
        <v>0</v>
      </c>
      <c r="U1963" s="26"/>
      <c r="V1963" s="26"/>
      <c r="W1963" s="26"/>
      <c r="X1963" s="26"/>
      <c r="Y1963" s="26"/>
      <c r="Z1963" s="26"/>
      <c r="AA1963" s="26"/>
      <c r="AB1963" s="26"/>
      <c r="AC1963" s="26"/>
      <c r="AD1963" s="26"/>
      <c r="AE1963" s="26"/>
      <c r="AR1963" s="144" t="s">
        <v>145</v>
      </c>
      <c r="AT1963" s="144" t="s">
        <v>141</v>
      </c>
      <c r="AU1963" s="144" t="s">
        <v>146</v>
      </c>
      <c r="AY1963" s="14" t="s">
        <v>136</v>
      </c>
      <c r="BE1963" s="145">
        <f t="shared" si="264"/>
        <v>0</v>
      </c>
      <c r="BF1963" s="145">
        <f t="shared" si="265"/>
        <v>0</v>
      </c>
      <c r="BG1963" s="145">
        <f t="shared" si="266"/>
        <v>0</v>
      </c>
      <c r="BH1963" s="145">
        <f t="shared" si="267"/>
        <v>0</v>
      </c>
      <c r="BI1963" s="145">
        <f t="shared" si="268"/>
        <v>0</v>
      </c>
      <c r="BJ1963" s="14" t="s">
        <v>146</v>
      </c>
      <c r="BK1963" s="145">
        <f t="shared" si="269"/>
        <v>0</v>
      </c>
      <c r="BL1963" s="14" t="s">
        <v>145</v>
      </c>
      <c r="BM1963" s="144" t="s">
        <v>1854</v>
      </c>
    </row>
    <row r="1964" spans="1:65" s="2" customFormat="1" ht="24.25" customHeight="1">
      <c r="A1964" s="26"/>
      <c r="B1964" s="156"/>
      <c r="C1964" s="157" t="s">
        <v>1855</v>
      </c>
      <c r="D1964" s="157" t="s">
        <v>141</v>
      </c>
      <c r="E1964" s="158" t="s">
        <v>196</v>
      </c>
      <c r="F1964" s="159" t="s">
        <v>197</v>
      </c>
      <c r="G1964" s="160" t="s">
        <v>198</v>
      </c>
      <c r="H1964" s="161">
        <v>3810.884</v>
      </c>
      <c r="I1964" s="162"/>
      <c r="J1964" s="162">
        <f t="shared" si="260"/>
        <v>0</v>
      </c>
      <c r="K1964" s="139"/>
      <c r="L1964" s="27"/>
      <c r="M1964" s="140" t="s">
        <v>1</v>
      </c>
      <c r="N1964" s="141" t="s">
        <v>35</v>
      </c>
      <c r="O1964" s="142">
        <v>0</v>
      </c>
      <c r="P1964" s="142">
        <f t="shared" si="261"/>
        <v>0</v>
      </c>
      <c r="Q1964" s="142">
        <v>0</v>
      </c>
      <c r="R1964" s="142">
        <f t="shared" si="262"/>
        <v>0</v>
      </c>
      <c r="S1964" s="142">
        <v>0</v>
      </c>
      <c r="T1964" s="143">
        <f t="shared" si="263"/>
        <v>0</v>
      </c>
      <c r="U1964" s="26"/>
      <c r="V1964" s="26"/>
      <c r="W1964" s="26"/>
      <c r="X1964" s="26"/>
      <c r="Y1964" s="26"/>
      <c r="Z1964" s="26"/>
      <c r="AA1964" s="26"/>
      <c r="AB1964" s="26"/>
      <c r="AC1964" s="26"/>
      <c r="AD1964" s="26"/>
      <c r="AE1964" s="26"/>
      <c r="AR1964" s="144" t="s">
        <v>145</v>
      </c>
      <c r="AT1964" s="144" t="s">
        <v>141</v>
      </c>
      <c r="AU1964" s="144" t="s">
        <v>146</v>
      </c>
      <c r="AY1964" s="14" t="s">
        <v>136</v>
      </c>
      <c r="BE1964" s="145">
        <f t="shared" si="264"/>
        <v>0</v>
      </c>
      <c r="BF1964" s="145">
        <f t="shared" si="265"/>
        <v>0</v>
      </c>
      <c r="BG1964" s="145">
        <f t="shared" si="266"/>
        <v>0</v>
      </c>
      <c r="BH1964" s="145">
        <f t="shared" si="267"/>
        <v>0</v>
      </c>
      <c r="BI1964" s="145">
        <f t="shared" si="268"/>
        <v>0</v>
      </c>
      <c r="BJ1964" s="14" t="s">
        <v>146</v>
      </c>
      <c r="BK1964" s="145">
        <f t="shared" si="269"/>
        <v>0</v>
      </c>
      <c r="BL1964" s="14" t="s">
        <v>145</v>
      </c>
      <c r="BM1964" s="144" t="s">
        <v>1856</v>
      </c>
    </row>
    <row r="1965" spans="1:65" s="2" customFormat="1" ht="16.5" customHeight="1">
      <c r="A1965" s="26"/>
      <c r="B1965" s="156"/>
      <c r="C1965" s="157" t="s">
        <v>1857</v>
      </c>
      <c r="D1965" s="157" t="s">
        <v>141</v>
      </c>
      <c r="E1965" s="158" t="s">
        <v>201</v>
      </c>
      <c r="F1965" s="159" t="s">
        <v>202</v>
      </c>
      <c r="G1965" s="160" t="s">
        <v>198</v>
      </c>
      <c r="H1965" s="161">
        <v>122.01900000000001</v>
      </c>
      <c r="I1965" s="162"/>
      <c r="J1965" s="162">
        <f t="shared" si="260"/>
        <v>0</v>
      </c>
      <c r="K1965" s="139"/>
      <c r="L1965" s="27"/>
      <c r="M1965" s="140" t="s">
        <v>1</v>
      </c>
      <c r="N1965" s="141" t="s">
        <v>35</v>
      </c>
      <c r="O1965" s="142">
        <v>0</v>
      </c>
      <c r="P1965" s="142">
        <f t="shared" si="261"/>
        <v>0</v>
      </c>
      <c r="Q1965" s="142">
        <v>0</v>
      </c>
      <c r="R1965" s="142">
        <f t="shared" si="262"/>
        <v>0</v>
      </c>
      <c r="S1965" s="142">
        <v>0</v>
      </c>
      <c r="T1965" s="143">
        <f t="shared" si="263"/>
        <v>0</v>
      </c>
      <c r="U1965" s="26"/>
      <c r="V1965" s="26"/>
      <c r="W1965" s="26"/>
      <c r="X1965" s="26"/>
      <c r="Y1965" s="26"/>
      <c r="Z1965" s="26"/>
      <c r="AA1965" s="26"/>
      <c r="AB1965" s="26"/>
      <c r="AC1965" s="26"/>
      <c r="AD1965" s="26"/>
      <c r="AE1965" s="26"/>
      <c r="AR1965" s="144" t="s">
        <v>145</v>
      </c>
      <c r="AT1965" s="144" t="s">
        <v>141</v>
      </c>
      <c r="AU1965" s="144" t="s">
        <v>146</v>
      </c>
      <c r="AY1965" s="14" t="s">
        <v>136</v>
      </c>
      <c r="BE1965" s="145">
        <f t="shared" si="264"/>
        <v>0</v>
      </c>
      <c r="BF1965" s="145">
        <f t="shared" si="265"/>
        <v>0</v>
      </c>
      <c r="BG1965" s="145">
        <f t="shared" si="266"/>
        <v>0</v>
      </c>
      <c r="BH1965" s="145">
        <f t="shared" si="267"/>
        <v>0</v>
      </c>
      <c r="BI1965" s="145">
        <f t="shared" si="268"/>
        <v>0</v>
      </c>
      <c r="BJ1965" s="14" t="s">
        <v>146</v>
      </c>
      <c r="BK1965" s="145">
        <f t="shared" si="269"/>
        <v>0</v>
      </c>
      <c r="BL1965" s="14" t="s">
        <v>145</v>
      </c>
      <c r="BM1965" s="144" t="s">
        <v>1858</v>
      </c>
    </row>
    <row r="1966" spans="1:65" s="2" customFormat="1" ht="16.5" customHeight="1">
      <c r="A1966" s="26"/>
      <c r="B1966" s="156"/>
      <c r="C1966" s="157" t="s">
        <v>1859</v>
      </c>
      <c r="D1966" s="157" t="s">
        <v>141</v>
      </c>
      <c r="E1966" s="158" t="s">
        <v>205</v>
      </c>
      <c r="F1966" s="159" t="s">
        <v>2960</v>
      </c>
      <c r="G1966" s="160" t="s">
        <v>198</v>
      </c>
      <c r="H1966" s="161">
        <v>642.71</v>
      </c>
      <c r="I1966" s="162"/>
      <c r="J1966" s="162">
        <f t="shared" si="260"/>
        <v>0</v>
      </c>
      <c r="K1966" s="139"/>
      <c r="L1966" s="27"/>
      <c r="M1966" s="140" t="s">
        <v>1</v>
      </c>
      <c r="N1966" s="141" t="s">
        <v>35</v>
      </c>
      <c r="O1966" s="142">
        <v>0</v>
      </c>
      <c r="P1966" s="142">
        <f t="shared" si="261"/>
        <v>0</v>
      </c>
      <c r="Q1966" s="142">
        <v>0</v>
      </c>
      <c r="R1966" s="142">
        <f t="shared" si="262"/>
        <v>0</v>
      </c>
      <c r="S1966" s="142">
        <v>0</v>
      </c>
      <c r="T1966" s="143">
        <f t="shared" si="263"/>
        <v>0</v>
      </c>
      <c r="U1966" s="26"/>
      <c r="V1966" s="26"/>
      <c r="W1966" s="26"/>
      <c r="X1966" s="26"/>
      <c r="Y1966" s="26"/>
      <c r="Z1966" s="26"/>
      <c r="AA1966" s="26"/>
      <c r="AB1966" s="26"/>
      <c r="AC1966" s="26"/>
      <c r="AD1966" s="26"/>
      <c r="AE1966" s="26"/>
      <c r="AR1966" s="144" t="s">
        <v>145</v>
      </c>
      <c r="AT1966" s="144" t="s">
        <v>141</v>
      </c>
      <c r="AU1966" s="144" t="s">
        <v>146</v>
      </c>
      <c r="AY1966" s="14" t="s">
        <v>136</v>
      </c>
      <c r="BE1966" s="145">
        <f t="shared" si="264"/>
        <v>0</v>
      </c>
      <c r="BF1966" s="145">
        <f t="shared" si="265"/>
        <v>0</v>
      </c>
      <c r="BG1966" s="145">
        <f t="shared" si="266"/>
        <v>0</v>
      </c>
      <c r="BH1966" s="145">
        <f t="shared" si="267"/>
        <v>0</v>
      </c>
      <c r="BI1966" s="145">
        <f t="shared" si="268"/>
        <v>0</v>
      </c>
      <c r="BJ1966" s="14" t="s">
        <v>146</v>
      </c>
      <c r="BK1966" s="145">
        <f t="shared" si="269"/>
        <v>0</v>
      </c>
      <c r="BL1966" s="14" t="s">
        <v>145</v>
      </c>
      <c r="BM1966" s="144" t="s">
        <v>1860</v>
      </c>
    </row>
    <row r="1967" spans="1:65" s="2" customFormat="1" ht="24.25" customHeight="1">
      <c r="A1967" s="26"/>
      <c r="B1967" s="156"/>
      <c r="C1967" s="157" t="s">
        <v>1861</v>
      </c>
      <c r="D1967" s="157" t="s">
        <v>141</v>
      </c>
      <c r="E1967" s="158" t="s">
        <v>208</v>
      </c>
      <c r="F1967" s="159" t="s">
        <v>209</v>
      </c>
      <c r="G1967" s="160" t="s">
        <v>198</v>
      </c>
      <c r="H1967" s="161">
        <v>192.81299999999999</v>
      </c>
      <c r="I1967" s="162"/>
      <c r="J1967" s="162">
        <f t="shared" si="260"/>
        <v>0</v>
      </c>
      <c r="K1967" s="139"/>
      <c r="L1967" s="27"/>
      <c r="M1967" s="140" t="s">
        <v>1</v>
      </c>
      <c r="N1967" s="141" t="s">
        <v>35</v>
      </c>
      <c r="O1967" s="142">
        <v>0</v>
      </c>
      <c r="P1967" s="142">
        <f t="shared" si="261"/>
        <v>0</v>
      </c>
      <c r="Q1967" s="142">
        <v>0</v>
      </c>
      <c r="R1967" s="142">
        <f t="shared" si="262"/>
        <v>0</v>
      </c>
      <c r="S1967" s="142">
        <v>0</v>
      </c>
      <c r="T1967" s="143">
        <f t="shared" si="263"/>
        <v>0</v>
      </c>
      <c r="U1967" s="26"/>
      <c r="V1967" s="26"/>
      <c r="W1967" s="26"/>
      <c r="X1967" s="26"/>
      <c r="Y1967" s="26"/>
      <c r="Z1967" s="26"/>
      <c r="AA1967" s="26"/>
      <c r="AB1967" s="26"/>
      <c r="AC1967" s="26"/>
      <c r="AD1967" s="26"/>
      <c r="AE1967" s="26"/>
      <c r="AR1967" s="144" t="s">
        <v>145</v>
      </c>
      <c r="AT1967" s="144" t="s">
        <v>141</v>
      </c>
      <c r="AU1967" s="144" t="s">
        <v>146</v>
      </c>
      <c r="AY1967" s="14" t="s">
        <v>136</v>
      </c>
      <c r="BE1967" s="145">
        <f t="shared" si="264"/>
        <v>0</v>
      </c>
      <c r="BF1967" s="145">
        <f t="shared" si="265"/>
        <v>0</v>
      </c>
      <c r="BG1967" s="145">
        <f t="shared" si="266"/>
        <v>0</v>
      </c>
      <c r="BH1967" s="145">
        <f t="shared" si="267"/>
        <v>0</v>
      </c>
      <c r="BI1967" s="145">
        <f t="shared" si="268"/>
        <v>0</v>
      </c>
      <c r="BJ1967" s="14" t="s">
        <v>146</v>
      </c>
      <c r="BK1967" s="145">
        <f t="shared" si="269"/>
        <v>0</v>
      </c>
      <c r="BL1967" s="14" t="s">
        <v>145</v>
      </c>
      <c r="BM1967" s="144" t="s">
        <v>1862</v>
      </c>
    </row>
    <row r="1968" spans="1:65" s="2" customFormat="1" ht="21.75" customHeight="1">
      <c r="A1968" s="26"/>
      <c r="B1968" s="156"/>
      <c r="C1968" s="157" t="s">
        <v>1863</v>
      </c>
      <c r="D1968" s="157" t="s">
        <v>141</v>
      </c>
      <c r="E1968" s="158" t="s">
        <v>212</v>
      </c>
      <c r="F1968" s="159" t="s">
        <v>2962</v>
      </c>
      <c r="G1968" s="160" t="s">
        <v>198</v>
      </c>
      <c r="H1968" s="161">
        <v>9527.2090000000007</v>
      </c>
      <c r="I1968" s="162"/>
      <c r="J1968" s="162">
        <f t="shared" si="260"/>
        <v>0</v>
      </c>
      <c r="K1968" s="139"/>
      <c r="L1968" s="27"/>
      <c r="M1968" s="140" t="s">
        <v>1</v>
      </c>
      <c r="N1968" s="141" t="s">
        <v>35</v>
      </c>
      <c r="O1968" s="142">
        <v>0</v>
      </c>
      <c r="P1968" s="142">
        <f t="shared" si="261"/>
        <v>0</v>
      </c>
      <c r="Q1968" s="142">
        <v>0</v>
      </c>
      <c r="R1968" s="142">
        <f t="shared" si="262"/>
        <v>0</v>
      </c>
      <c r="S1968" s="142">
        <v>0</v>
      </c>
      <c r="T1968" s="143">
        <f t="shared" si="263"/>
        <v>0</v>
      </c>
      <c r="U1968" s="26"/>
      <c r="V1968" s="26"/>
      <c r="W1968" s="26"/>
      <c r="X1968" s="26"/>
      <c r="Y1968" s="26"/>
      <c r="Z1968" s="26"/>
      <c r="AA1968" s="26"/>
      <c r="AB1968" s="26"/>
      <c r="AC1968" s="26"/>
      <c r="AD1968" s="26"/>
      <c r="AE1968" s="26"/>
      <c r="AR1968" s="144" t="s">
        <v>145</v>
      </c>
      <c r="AT1968" s="144" t="s">
        <v>141</v>
      </c>
      <c r="AU1968" s="144" t="s">
        <v>146</v>
      </c>
      <c r="AY1968" s="14" t="s">
        <v>136</v>
      </c>
      <c r="BE1968" s="145">
        <f t="shared" si="264"/>
        <v>0</v>
      </c>
      <c r="BF1968" s="145">
        <f t="shared" si="265"/>
        <v>0</v>
      </c>
      <c r="BG1968" s="145">
        <f t="shared" si="266"/>
        <v>0</v>
      </c>
      <c r="BH1968" s="145">
        <f t="shared" si="267"/>
        <v>0</v>
      </c>
      <c r="BI1968" s="145">
        <f t="shared" si="268"/>
        <v>0</v>
      </c>
      <c r="BJ1968" s="14" t="s">
        <v>146</v>
      </c>
      <c r="BK1968" s="145">
        <f t="shared" si="269"/>
        <v>0</v>
      </c>
      <c r="BL1968" s="14" t="s">
        <v>145</v>
      </c>
      <c r="BM1968" s="144" t="s">
        <v>1864</v>
      </c>
    </row>
    <row r="1969" spans="1:65" s="2" customFormat="1" ht="38" customHeight="1">
      <c r="A1969" s="26"/>
      <c r="B1969" s="156"/>
      <c r="C1969" s="157" t="s">
        <v>1865</v>
      </c>
      <c r="D1969" s="157" t="s">
        <v>141</v>
      </c>
      <c r="E1969" s="158" t="s">
        <v>216</v>
      </c>
      <c r="F1969" s="159" t="s">
        <v>217</v>
      </c>
      <c r="G1969" s="160" t="s">
        <v>198</v>
      </c>
      <c r="H1969" s="161">
        <v>2858.163</v>
      </c>
      <c r="I1969" s="162"/>
      <c r="J1969" s="162">
        <f t="shared" si="260"/>
        <v>0</v>
      </c>
      <c r="K1969" s="139"/>
      <c r="L1969" s="27"/>
      <c r="M1969" s="140" t="s">
        <v>1</v>
      </c>
      <c r="N1969" s="141" t="s">
        <v>35</v>
      </c>
      <c r="O1969" s="142">
        <v>0</v>
      </c>
      <c r="P1969" s="142">
        <f t="shared" si="261"/>
        <v>0</v>
      </c>
      <c r="Q1969" s="142">
        <v>0</v>
      </c>
      <c r="R1969" s="142">
        <f t="shared" si="262"/>
        <v>0</v>
      </c>
      <c r="S1969" s="142">
        <v>0</v>
      </c>
      <c r="T1969" s="143">
        <f t="shared" si="263"/>
        <v>0</v>
      </c>
      <c r="U1969" s="26"/>
      <c r="V1969" s="26"/>
      <c r="W1969" s="26"/>
      <c r="X1969" s="26"/>
      <c r="Y1969" s="26"/>
      <c r="Z1969" s="26"/>
      <c r="AA1969" s="26"/>
      <c r="AB1969" s="26"/>
      <c r="AC1969" s="26"/>
      <c r="AD1969" s="26"/>
      <c r="AE1969" s="26"/>
      <c r="AR1969" s="144" t="s">
        <v>145</v>
      </c>
      <c r="AT1969" s="144" t="s">
        <v>141</v>
      </c>
      <c r="AU1969" s="144" t="s">
        <v>146</v>
      </c>
      <c r="AY1969" s="14" t="s">
        <v>136</v>
      </c>
      <c r="BE1969" s="145">
        <f t="shared" si="264"/>
        <v>0</v>
      </c>
      <c r="BF1969" s="145">
        <f t="shared" si="265"/>
        <v>0</v>
      </c>
      <c r="BG1969" s="145">
        <f t="shared" si="266"/>
        <v>0</v>
      </c>
      <c r="BH1969" s="145">
        <f t="shared" si="267"/>
        <v>0</v>
      </c>
      <c r="BI1969" s="145">
        <f t="shared" si="268"/>
        <v>0</v>
      </c>
      <c r="BJ1969" s="14" t="s">
        <v>146</v>
      </c>
      <c r="BK1969" s="145">
        <f t="shared" si="269"/>
        <v>0</v>
      </c>
      <c r="BL1969" s="14" t="s">
        <v>145</v>
      </c>
      <c r="BM1969" s="144" t="s">
        <v>1866</v>
      </c>
    </row>
    <row r="1970" spans="1:65" s="2" customFormat="1" ht="24.25" customHeight="1">
      <c r="A1970" s="26"/>
      <c r="B1970" s="156"/>
      <c r="C1970" s="157" t="s">
        <v>1867</v>
      </c>
      <c r="D1970" s="157" t="s">
        <v>141</v>
      </c>
      <c r="E1970" s="158" t="s">
        <v>219</v>
      </c>
      <c r="F1970" s="159" t="s">
        <v>220</v>
      </c>
      <c r="G1970" s="160" t="s">
        <v>198</v>
      </c>
      <c r="H1970" s="161">
        <v>119.437</v>
      </c>
      <c r="I1970" s="162"/>
      <c r="J1970" s="162">
        <f t="shared" si="260"/>
        <v>0</v>
      </c>
      <c r="K1970" s="139"/>
      <c r="L1970" s="27"/>
      <c r="M1970" s="140" t="s">
        <v>1</v>
      </c>
      <c r="N1970" s="141" t="s">
        <v>35</v>
      </c>
      <c r="O1970" s="142">
        <v>0</v>
      </c>
      <c r="P1970" s="142">
        <f t="shared" si="261"/>
        <v>0</v>
      </c>
      <c r="Q1970" s="142">
        <v>0</v>
      </c>
      <c r="R1970" s="142">
        <f t="shared" si="262"/>
        <v>0</v>
      </c>
      <c r="S1970" s="142">
        <v>0</v>
      </c>
      <c r="T1970" s="143">
        <f t="shared" si="263"/>
        <v>0</v>
      </c>
      <c r="U1970" s="26"/>
      <c r="V1970" s="26"/>
      <c r="W1970" s="26"/>
      <c r="X1970" s="26"/>
      <c r="Y1970" s="26"/>
      <c r="Z1970" s="26"/>
      <c r="AA1970" s="26"/>
      <c r="AB1970" s="26"/>
      <c r="AC1970" s="26"/>
      <c r="AD1970" s="26"/>
      <c r="AE1970" s="26"/>
      <c r="AR1970" s="144" t="s">
        <v>145</v>
      </c>
      <c r="AT1970" s="144" t="s">
        <v>141</v>
      </c>
      <c r="AU1970" s="144" t="s">
        <v>146</v>
      </c>
      <c r="AY1970" s="14" t="s">
        <v>136</v>
      </c>
      <c r="BE1970" s="145">
        <f t="shared" si="264"/>
        <v>0</v>
      </c>
      <c r="BF1970" s="145">
        <f t="shared" si="265"/>
        <v>0</v>
      </c>
      <c r="BG1970" s="145">
        <f t="shared" si="266"/>
        <v>0</v>
      </c>
      <c r="BH1970" s="145">
        <f t="shared" si="267"/>
        <v>0</v>
      </c>
      <c r="BI1970" s="145">
        <f t="shared" si="268"/>
        <v>0</v>
      </c>
      <c r="BJ1970" s="14" t="s">
        <v>146</v>
      </c>
      <c r="BK1970" s="145">
        <f t="shared" si="269"/>
        <v>0</v>
      </c>
      <c r="BL1970" s="14" t="s">
        <v>145</v>
      </c>
      <c r="BM1970" s="144" t="s">
        <v>1868</v>
      </c>
    </row>
    <row r="1971" spans="1:65" s="2" customFormat="1" ht="33" customHeight="1">
      <c r="A1971" s="26"/>
      <c r="B1971" s="156"/>
      <c r="C1971" s="157" t="s">
        <v>1869</v>
      </c>
      <c r="D1971" s="157" t="s">
        <v>141</v>
      </c>
      <c r="E1971" s="158" t="s">
        <v>232</v>
      </c>
      <c r="F1971" s="159" t="s">
        <v>233</v>
      </c>
      <c r="G1971" s="160" t="s">
        <v>171</v>
      </c>
      <c r="H1971" s="161">
        <v>14.8</v>
      </c>
      <c r="I1971" s="162"/>
      <c r="J1971" s="162">
        <f t="shared" si="260"/>
        <v>0</v>
      </c>
      <c r="K1971" s="139"/>
      <c r="L1971" s="27"/>
      <c r="M1971" s="140" t="s">
        <v>1</v>
      </c>
      <c r="N1971" s="141" t="s">
        <v>35</v>
      </c>
      <c r="O1971" s="142">
        <v>0</v>
      </c>
      <c r="P1971" s="142">
        <f t="shared" si="261"/>
        <v>0</v>
      </c>
      <c r="Q1971" s="142">
        <v>0</v>
      </c>
      <c r="R1971" s="142">
        <f t="shared" si="262"/>
        <v>0</v>
      </c>
      <c r="S1971" s="142">
        <v>0</v>
      </c>
      <c r="T1971" s="143">
        <f t="shared" si="263"/>
        <v>0</v>
      </c>
      <c r="U1971" s="26"/>
      <c r="V1971" s="26"/>
      <c r="W1971" s="26"/>
      <c r="X1971" s="26"/>
      <c r="Y1971" s="26"/>
      <c r="Z1971" s="26"/>
      <c r="AA1971" s="26"/>
      <c r="AB1971" s="26"/>
      <c r="AC1971" s="26"/>
      <c r="AD1971" s="26"/>
      <c r="AE1971" s="26"/>
      <c r="AR1971" s="144" t="s">
        <v>145</v>
      </c>
      <c r="AT1971" s="144" t="s">
        <v>141</v>
      </c>
      <c r="AU1971" s="144" t="s">
        <v>146</v>
      </c>
      <c r="AY1971" s="14" t="s">
        <v>136</v>
      </c>
      <c r="BE1971" s="145">
        <f t="shared" si="264"/>
        <v>0</v>
      </c>
      <c r="BF1971" s="145">
        <f t="shared" si="265"/>
        <v>0</v>
      </c>
      <c r="BG1971" s="145">
        <f t="shared" si="266"/>
        <v>0</v>
      </c>
      <c r="BH1971" s="145">
        <f t="shared" si="267"/>
        <v>0</v>
      </c>
      <c r="BI1971" s="145">
        <f t="shared" si="268"/>
        <v>0</v>
      </c>
      <c r="BJ1971" s="14" t="s">
        <v>146</v>
      </c>
      <c r="BK1971" s="145">
        <f t="shared" si="269"/>
        <v>0</v>
      </c>
      <c r="BL1971" s="14" t="s">
        <v>145</v>
      </c>
      <c r="BM1971" s="144" t="s">
        <v>1870</v>
      </c>
    </row>
    <row r="1972" spans="1:65" s="2" customFormat="1" ht="38" customHeight="1">
      <c r="A1972" s="26"/>
      <c r="B1972" s="156"/>
      <c r="C1972" s="163" t="s">
        <v>1871</v>
      </c>
      <c r="D1972" s="163" t="s">
        <v>227</v>
      </c>
      <c r="E1972" s="164" t="s">
        <v>236</v>
      </c>
      <c r="F1972" s="165" t="s">
        <v>237</v>
      </c>
      <c r="G1972" s="166" t="s">
        <v>171</v>
      </c>
      <c r="H1972" s="167">
        <v>16.28</v>
      </c>
      <c r="I1972" s="168"/>
      <c r="J1972" s="168">
        <f t="shared" si="260"/>
        <v>0</v>
      </c>
      <c r="K1972" s="146"/>
      <c r="L1972" s="147"/>
      <c r="M1972" s="148" t="s">
        <v>1</v>
      </c>
      <c r="N1972" s="149" t="s">
        <v>35</v>
      </c>
      <c r="O1972" s="142">
        <v>0</v>
      </c>
      <c r="P1972" s="142">
        <f t="shared" si="261"/>
        <v>0</v>
      </c>
      <c r="Q1972" s="142">
        <v>0</v>
      </c>
      <c r="R1972" s="142">
        <f t="shared" si="262"/>
        <v>0</v>
      </c>
      <c r="S1972" s="142">
        <v>0</v>
      </c>
      <c r="T1972" s="143">
        <f t="shared" si="263"/>
        <v>0</v>
      </c>
      <c r="U1972" s="26"/>
      <c r="V1972" s="26"/>
      <c r="W1972" s="26"/>
      <c r="X1972" s="26"/>
      <c r="Y1972" s="26"/>
      <c r="Z1972" s="26"/>
      <c r="AA1972" s="26"/>
      <c r="AB1972" s="26"/>
      <c r="AC1972" s="26"/>
      <c r="AD1972" s="26"/>
      <c r="AE1972" s="26"/>
      <c r="AR1972" s="144" t="s">
        <v>168</v>
      </c>
      <c r="AT1972" s="144" t="s">
        <v>227</v>
      </c>
      <c r="AU1972" s="144" t="s">
        <v>146</v>
      </c>
      <c r="AY1972" s="14" t="s">
        <v>136</v>
      </c>
      <c r="BE1972" s="145">
        <f t="shared" si="264"/>
        <v>0</v>
      </c>
      <c r="BF1972" s="145">
        <f t="shared" si="265"/>
        <v>0</v>
      </c>
      <c r="BG1972" s="145">
        <f t="shared" si="266"/>
        <v>0</v>
      </c>
      <c r="BH1972" s="145">
        <f t="shared" si="267"/>
        <v>0</v>
      </c>
      <c r="BI1972" s="145">
        <f t="shared" si="268"/>
        <v>0</v>
      </c>
      <c r="BJ1972" s="14" t="s">
        <v>146</v>
      </c>
      <c r="BK1972" s="145">
        <f t="shared" si="269"/>
        <v>0</v>
      </c>
      <c r="BL1972" s="14" t="s">
        <v>145</v>
      </c>
      <c r="BM1972" s="144" t="s">
        <v>1872</v>
      </c>
    </row>
    <row r="1973" spans="1:65" s="2" customFormat="1" ht="38" customHeight="1">
      <c r="A1973" s="26"/>
      <c r="B1973" s="156"/>
      <c r="C1973" s="157" t="s">
        <v>1873</v>
      </c>
      <c r="D1973" s="157" t="s">
        <v>141</v>
      </c>
      <c r="E1973" s="158" t="s">
        <v>240</v>
      </c>
      <c r="F1973" s="159" t="s">
        <v>241</v>
      </c>
      <c r="G1973" s="160" t="s">
        <v>144</v>
      </c>
      <c r="H1973" s="161">
        <v>15215.416999999999</v>
      </c>
      <c r="I1973" s="162"/>
      <c r="J1973" s="162">
        <f t="shared" si="260"/>
        <v>0</v>
      </c>
      <c r="K1973" s="139"/>
      <c r="L1973" s="27"/>
      <c r="M1973" s="140" t="s">
        <v>1</v>
      </c>
      <c r="N1973" s="141" t="s">
        <v>35</v>
      </c>
      <c r="O1973" s="142">
        <v>0</v>
      </c>
      <c r="P1973" s="142">
        <f t="shared" si="261"/>
        <v>0</v>
      </c>
      <c r="Q1973" s="142">
        <v>0</v>
      </c>
      <c r="R1973" s="142">
        <f t="shared" si="262"/>
        <v>0</v>
      </c>
      <c r="S1973" s="142">
        <v>0</v>
      </c>
      <c r="T1973" s="143">
        <f t="shared" si="263"/>
        <v>0</v>
      </c>
      <c r="U1973" s="26"/>
      <c r="V1973" s="26"/>
      <c r="W1973" s="26"/>
      <c r="X1973" s="26"/>
      <c r="Y1973" s="26"/>
      <c r="Z1973" s="26"/>
      <c r="AA1973" s="26"/>
      <c r="AB1973" s="26"/>
      <c r="AC1973" s="26"/>
      <c r="AD1973" s="26"/>
      <c r="AE1973" s="26"/>
      <c r="AR1973" s="144" t="s">
        <v>145</v>
      </c>
      <c r="AT1973" s="144" t="s">
        <v>141</v>
      </c>
      <c r="AU1973" s="144" t="s">
        <v>146</v>
      </c>
      <c r="AY1973" s="14" t="s">
        <v>136</v>
      </c>
      <c r="BE1973" s="145">
        <f t="shared" si="264"/>
        <v>0</v>
      </c>
      <c r="BF1973" s="145">
        <f t="shared" si="265"/>
        <v>0</v>
      </c>
      <c r="BG1973" s="145">
        <f t="shared" si="266"/>
        <v>0</v>
      </c>
      <c r="BH1973" s="145">
        <f t="shared" si="267"/>
        <v>0</v>
      </c>
      <c r="BI1973" s="145">
        <f t="shared" si="268"/>
        <v>0</v>
      </c>
      <c r="BJ1973" s="14" t="s">
        <v>146</v>
      </c>
      <c r="BK1973" s="145">
        <f t="shared" si="269"/>
        <v>0</v>
      </c>
      <c r="BL1973" s="14" t="s">
        <v>145</v>
      </c>
      <c r="BM1973" s="144" t="s">
        <v>1874</v>
      </c>
    </row>
    <row r="1974" spans="1:65" s="2" customFormat="1" ht="38" customHeight="1">
      <c r="A1974" s="26"/>
      <c r="B1974" s="156"/>
      <c r="C1974" s="157" t="s">
        <v>1875</v>
      </c>
      <c r="D1974" s="157" t="s">
        <v>141</v>
      </c>
      <c r="E1974" s="158" t="s">
        <v>244</v>
      </c>
      <c r="F1974" s="159" t="s">
        <v>245</v>
      </c>
      <c r="G1974" s="160" t="s">
        <v>144</v>
      </c>
      <c r="H1974" s="161">
        <v>15215.416999999999</v>
      </c>
      <c r="I1974" s="162"/>
      <c r="J1974" s="162">
        <f t="shared" si="260"/>
        <v>0</v>
      </c>
      <c r="K1974" s="139"/>
      <c r="L1974" s="27"/>
      <c r="M1974" s="140" t="s">
        <v>1</v>
      </c>
      <c r="N1974" s="141" t="s">
        <v>35</v>
      </c>
      <c r="O1974" s="142">
        <v>0</v>
      </c>
      <c r="P1974" s="142">
        <f t="shared" si="261"/>
        <v>0</v>
      </c>
      <c r="Q1974" s="142">
        <v>0</v>
      </c>
      <c r="R1974" s="142">
        <f t="shared" si="262"/>
        <v>0</v>
      </c>
      <c r="S1974" s="142">
        <v>0</v>
      </c>
      <c r="T1974" s="143">
        <f t="shared" si="263"/>
        <v>0</v>
      </c>
      <c r="U1974" s="26"/>
      <c r="V1974" s="26"/>
      <c r="W1974" s="26"/>
      <c r="X1974" s="26"/>
      <c r="Y1974" s="26"/>
      <c r="Z1974" s="26"/>
      <c r="AA1974" s="26"/>
      <c r="AB1974" s="26"/>
      <c r="AC1974" s="26"/>
      <c r="AD1974" s="26"/>
      <c r="AE1974" s="26"/>
      <c r="AR1974" s="144" t="s">
        <v>145</v>
      </c>
      <c r="AT1974" s="144" t="s">
        <v>141</v>
      </c>
      <c r="AU1974" s="144" t="s">
        <v>146</v>
      </c>
      <c r="AY1974" s="14" t="s">
        <v>136</v>
      </c>
      <c r="BE1974" s="145">
        <f t="shared" si="264"/>
        <v>0</v>
      </c>
      <c r="BF1974" s="145">
        <f t="shared" si="265"/>
        <v>0</v>
      </c>
      <c r="BG1974" s="145">
        <f t="shared" si="266"/>
        <v>0</v>
      </c>
      <c r="BH1974" s="145">
        <f t="shared" si="267"/>
        <v>0</v>
      </c>
      <c r="BI1974" s="145">
        <f t="shared" si="268"/>
        <v>0</v>
      </c>
      <c r="BJ1974" s="14" t="s">
        <v>146</v>
      </c>
      <c r="BK1974" s="145">
        <f t="shared" si="269"/>
        <v>0</v>
      </c>
      <c r="BL1974" s="14" t="s">
        <v>145</v>
      </c>
      <c r="BM1974" s="144" t="s">
        <v>1876</v>
      </c>
    </row>
    <row r="1975" spans="1:65" s="2" customFormat="1" ht="38" customHeight="1">
      <c r="A1975" s="26"/>
      <c r="B1975" s="156"/>
      <c r="C1975" s="157" t="s">
        <v>1877</v>
      </c>
      <c r="D1975" s="157" t="s">
        <v>141</v>
      </c>
      <c r="E1975" s="158" t="s">
        <v>248</v>
      </c>
      <c r="F1975" s="159" t="s">
        <v>249</v>
      </c>
      <c r="G1975" s="160" t="s">
        <v>198</v>
      </c>
      <c r="H1975" s="161">
        <v>10289.356</v>
      </c>
      <c r="I1975" s="162"/>
      <c r="J1975" s="162">
        <f t="shared" si="260"/>
        <v>0</v>
      </c>
      <c r="K1975" s="139"/>
      <c r="L1975" s="27"/>
      <c r="M1975" s="140" t="s">
        <v>1</v>
      </c>
      <c r="N1975" s="141" t="s">
        <v>35</v>
      </c>
      <c r="O1975" s="142">
        <v>0</v>
      </c>
      <c r="P1975" s="142">
        <f t="shared" si="261"/>
        <v>0</v>
      </c>
      <c r="Q1975" s="142">
        <v>0</v>
      </c>
      <c r="R1975" s="142">
        <f t="shared" si="262"/>
        <v>0</v>
      </c>
      <c r="S1975" s="142">
        <v>0</v>
      </c>
      <c r="T1975" s="143">
        <f t="shared" si="263"/>
        <v>0</v>
      </c>
      <c r="U1975" s="26"/>
      <c r="V1975" s="26"/>
      <c r="W1975" s="26"/>
      <c r="X1975" s="26"/>
      <c r="Y1975" s="26"/>
      <c r="Z1975" s="26"/>
      <c r="AA1975" s="26"/>
      <c r="AB1975" s="26"/>
      <c r="AC1975" s="26"/>
      <c r="AD1975" s="26"/>
      <c r="AE1975" s="26"/>
      <c r="AR1975" s="144" t="s">
        <v>145</v>
      </c>
      <c r="AT1975" s="144" t="s">
        <v>141</v>
      </c>
      <c r="AU1975" s="144" t="s">
        <v>146</v>
      </c>
      <c r="AY1975" s="14" t="s">
        <v>136</v>
      </c>
      <c r="BE1975" s="145">
        <f t="shared" si="264"/>
        <v>0</v>
      </c>
      <c r="BF1975" s="145">
        <f t="shared" si="265"/>
        <v>0</v>
      </c>
      <c r="BG1975" s="145">
        <f t="shared" si="266"/>
        <v>0</v>
      </c>
      <c r="BH1975" s="145">
        <f t="shared" si="267"/>
        <v>0</v>
      </c>
      <c r="BI1975" s="145">
        <f t="shared" si="268"/>
        <v>0</v>
      </c>
      <c r="BJ1975" s="14" t="s">
        <v>146</v>
      </c>
      <c r="BK1975" s="145">
        <f t="shared" si="269"/>
        <v>0</v>
      </c>
      <c r="BL1975" s="14" t="s">
        <v>145</v>
      </c>
      <c r="BM1975" s="144" t="s">
        <v>1878</v>
      </c>
    </row>
    <row r="1976" spans="1:65" s="2" customFormat="1" ht="44.25" customHeight="1">
      <c r="A1976" s="26"/>
      <c r="B1976" s="156"/>
      <c r="C1976" s="157" t="s">
        <v>1879</v>
      </c>
      <c r="D1976" s="157" t="s">
        <v>141</v>
      </c>
      <c r="E1976" s="158" t="s">
        <v>252</v>
      </c>
      <c r="F1976" s="159" t="s">
        <v>253</v>
      </c>
      <c r="G1976" s="160" t="s">
        <v>198</v>
      </c>
      <c r="H1976" s="161">
        <v>123472.272</v>
      </c>
      <c r="I1976" s="162"/>
      <c r="J1976" s="162">
        <f t="shared" si="260"/>
        <v>0</v>
      </c>
      <c r="K1976" s="139"/>
      <c r="L1976" s="27"/>
      <c r="M1976" s="140" t="s">
        <v>1</v>
      </c>
      <c r="N1976" s="141" t="s">
        <v>35</v>
      </c>
      <c r="O1976" s="142">
        <v>0</v>
      </c>
      <c r="P1976" s="142">
        <f t="shared" si="261"/>
        <v>0</v>
      </c>
      <c r="Q1976" s="142">
        <v>0</v>
      </c>
      <c r="R1976" s="142">
        <f t="shared" si="262"/>
        <v>0</v>
      </c>
      <c r="S1976" s="142">
        <v>0</v>
      </c>
      <c r="T1976" s="143">
        <f t="shared" si="263"/>
        <v>0</v>
      </c>
      <c r="U1976" s="26"/>
      <c r="V1976" s="26"/>
      <c r="W1976" s="26"/>
      <c r="X1976" s="26"/>
      <c r="Y1976" s="26"/>
      <c r="Z1976" s="26"/>
      <c r="AA1976" s="26"/>
      <c r="AB1976" s="26"/>
      <c r="AC1976" s="26"/>
      <c r="AD1976" s="26"/>
      <c r="AE1976" s="26"/>
      <c r="AR1976" s="144" t="s">
        <v>145</v>
      </c>
      <c r="AT1976" s="144" t="s">
        <v>141</v>
      </c>
      <c r="AU1976" s="144" t="s">
        <v>146</v>
      </c>
      <c r="AY1976" s="14" t="s">
        <v>136</v>
      </c>
      <c r="BE1976" s="145">
        <f t="shared" si="264"/>
        <v>0</v>
      </c>
      <c r="BF1976" s="145">
        <f t="shared" si="265"/>
        <v>0</v>
      </c>
      <c r="BG1976" s="145">
        <f t="shared" si="266"/>
        <v>0</v>
      </c>
      <c r="BH1976" s="145">
        <f t="shared" si="267"/>
        <v>0</v>
      </c>
      <c r="BI1976" s="145">
        <f t="shared" si="268"/>
        <v>0</v>
      </c>
      <c r="BJ1976" s="14" t="s">
        <v>146</v>
      </c>
      <c r="BK1976" s="145">
        <f t="shared" si="269"/>
        <v>0</v>
      </c>
      <c r="BL1976" s="14" t="s">
        <v>145</v>
      </c>
      <c r="BM1976" s="144" t="s">
        <v>1880</v>
      </c>
    </row>
    <row r="1977" spans="1:65" s="2" customFormat="1" ht="24.25" customHeight="1">
      <c r="A1977" s="26"/>
      <c r="B1977" s="156"/>
      <c r="C1977" s="157" t="s">
        <v>1881</v>
      </c>
      <c r="D1977" s="157" t="s">
        <v>141</v>
      </c>
      <c r="E1977" s="158" t="s">
        <v>256</v>
      </c>
      <c r="F1977" s="159" t="s">
        <v>257</v>
      </c>
      <c r="G1977" s="160" t="s">
        <v>198</v>
      </c>
      <c r="H1977" s="161">
        <v>11.894</v>
      </c>
      <c r="I1977" s="162"/>
      <c r="J1977" s="162">
        <f t="shared" si="260"/>
        <v>0</v>
      </c>
      <c r="K1977" s="139"/>
      <c r="L1977" s="27"/>
      <c r="M1977" s="140" t="s">
        <v>1</v>
      </c>
      <c r="N1977" s="141" t="s">
        <v>35</v>
      </c>
      <c r="O1977" s="142">
        <v>0</v>
      </c>
      <c r="P1977" s="142">
        <f t="shared" si="261"/>
        <v>0</v>
      </c>
      <c r="Q1977" s="142">
        <v>0</v>
      </c>
      <c r="R1977" s="142">
        <f t="shared" si="262"/>
        <v>0</v>
      </c>
      <c r="S1977" s="142">
        <v>0</v>
      </c>
      <c r="T1977" s="143">
        <f t="shared" si="263"/>
        <v>0</v>
      </c>
      <c r="U1977" s="26"/>
      <c r="V1977" s="26"/>
      <c r="W1977" s="26"/>
      <c r="X1977" s="26"/>
      <c r="Y1977" s="26"/>
      <c r="Z1977" s="26"/>
      <c r="AA1977" s="26"/>
      <c r="AB1977" s="26"/>
      <c r="AC1977" s="26"/>
      <c r="AD1977" s="26"/>
      <c r="AE1977" s="26"/>
      <c r="AR1977" s="144" t="s">
        <v>145</v>
      </c>
      <c r="AT1977" s="144" t="s">
        <v>141</v>
      </c>
      <c r="AU1977" s="144" t="s">
        <v>146</v>
      </c>
      <c r="AY1977" s="14" t="s">
        <v>136</v>
      </c>
      <c r="BE1977" s="145">
        <f t="shared" si="264"/>
        <v>0</v>
      </c>
      <c r="BF1977" s="145">
        <f t="shared" si="265"/>
        <v>0</v>
      </c>
      <c r="BG1977" s="145">
        <f t="shared" si="266"/>
        <v>0</v>
      </c>
      <c r="BH1977" s="145">
        <f t="shared" si="267"/>
        <v>0</v>
      </c>
      <c r="BI1977" s="145">
        <f t="shared" si="268"/>
        <v>0</v>
      </c>
      <c r="BJ1977" s="14" t="s">
        <v>146</v>
      </c>
      <c r="BK1977" s="145">
        <f t="shared" si="269"/>
        <v>0</v>
      </c>
      <c r="BL1977" s="14" t="s">
        <v>145</v>
      </c>
      <c r="BM1977" s="144" t="s">
        <v>1882</v>
      </c>
    </row>
    <row r="1978" spans="1:65" s="2" customFormat="1" ht="24.25" customHeight="1">
      <c r="A1978" s="26"/>
      <c r="B1978" s="156"/>
      <c r="C1978" s="157" t="s">
        <v>1883</v>
      </c>
      <c r="D1978" s="157" t="s">
        <v>141</v>
      </c>
      <c r="E1978" s="158" t="s">
        <v>260</v>
      </c>
      <c r="F1978" s="159" t="s">
        <v>261</v>
      </c>
      <c r="G1978" s="160" t="s">
        <v>198</v>
      </c>
      <c r="H1978" s="161">
        <v>11.894</v>
      </c>
      <c r="I1978" s="162"/>
      <c r="J1978" s="162">
        <f t="shared" si="260"/>
        <v>0</v>
      </c>
      <c r="K1978" s="139"/>
      <c r="L1978" s="27"/>
      <c r="M1978" s="140" t="s">
        <v>1</v>
      </c>
      <c r="N1978" s="141" t="s">
        <v>35</v>
      </c>
      <c r="O1978" s="142">
        <v>0</v>
      </c>
      <c r="P1978" s="142">
        <f t="shared" si="261"/>
        <v>0</v>
      </c>
      <c r="Q1978" s="142">
        <v>0</v>
      </c>
      <c r="R1978" s="142">
        <f t="shared" si="262"/>
        <v>0</v>
      </c>
      <c r="S1978" s="142">
        <v>0</v>
      </c>
      <c r="T1978" s="143">
        <f t="shared" si="263"/>
        <v>0</v>
      </c>
      <c r="U1978" s="26"/>
      <c r="V1978" s="26"/>
      <c r="W1978" s="26"/>
      <c r="X1978" s="26"/>
      <c r="Y1978" s="26"/>
      <c r="Z1978" s="26"/>
      <c r="AA1978" s="26"/>
      <c r="AB1978" s="26"/>
      <c r="AC1978" s="26"/>
      <c r="AD1978" s="26"/>
      <c r="AE1978" s="26"/>
      <c r="AR1978" s="144" t="s">
        <v>145</v>
      </c>
      <c r="AT1978" s="144" t="s">
        <v>141</v>
      </c>
      <c r="AU1978" s="144" t="s">
        <v>146</v>
      </c>
      <c r="AY1978" s="14" t="s">
        <v>136</v>
      </c>
      <c r="BE1978" s="145">
        <f t="shared" si="264"/>
        <v>0</v>
      </c>
      <c r="BF1978" s="145">
        <f t="shared" si="265"/>
        <v>0</v>
      </c>
      <c r="BG1978" s="145">
        <f t="shared" si="266"/>
        <v>0</v>
      </c>
      <c r="BH1978" s="145">
        <f t="shared" si="267"/>
        <v>0</v>
      </c>
      <c r="BI1978" s="145">
        <f t="shared" si="268"/>
        <v>0</v>
      </c>
      <c r="BJ1978" s="14" t="s">
        <v>146</v>
      </c>
      <c r="BK1978" s="145">
        <f t="shared" si="269"/>
        <v>0</v>
      </c>
      <c r="BL1978" s="14" t="s">
        <v>145</v>
      </c>
      <c r="BM1978" s="144" t="s">
        <v>1884</v>
      </c>
    </row>
    <row r="1979" spans="1:65" s="2" customFormat="1" ht="33" customHeight="1">
      <c r="A1979" s="26"/>
      <c r="B1979" s="156"/>
      <c r="C1979" s="157" t="s">
        <v>1885</v>
      </c>
      <c r="D1979" s="157" t="s">
        <v>141</v>
      </c>
      <c r="E1979" s="158" t="s">
        <v>264</v>
      </c>
      <c r="F1979" s="159" t="s">
        <v>265</v>
      </c>
      <c r="G1979" s="160" t="s">
        <v>198</v>
      </c>
      <c r="H1979" s="161">
        <v>122.01900000000001</v>
      </c>
      <c r="I1979" s="162"/>
      <c r="J1979" s="162">
        <f t="shared" si="260"/>
        <v>0</v>
      </c>
      <c r="K1979" s="139"/>
      <c r="L1979" s="27"/>
      <c r="M1979" s="140" t="s">
        <v>1</v>
      </c>
      <c r="N1979" s="141" t="s">
        <v>35</v>
      </c>
      <c r="O1979" s="142">
        <v>0</v>
      </c>
      <c r="P1979" s="142">
        <f t="shared" si="261"/>
        <v>0</v>
      </c>
      <c r="Q1979" s="142">
        <v>0</v>
      </c>
      <c r="R1979" s="142">
        <f t="shared" si="262"/>
        <v>0</v>
      </c>
      <c r="S1979" s="142">
        <v>0</v>
      </c>
      <c r="T1979" s="143">
        <f t="shared" si="263"/>
        <v>0</v>
      </c>
      <c r="U1979" s="26"/>
      <c r="V1979" s="26"/>
      <c r="W1979" s="26"/>
      <c r="X1979" s="26"/>
      <c r="Y1979" s="26"/>
      <c r="Z1979" s="26"/>
      <c r="AA1979" s="26"/>
      <c r="AB1979" s="26"/>
      <c r="AC1979" s="26"/>
      <c r="AD1979" s="26"/>
      <c r="AE1979" s="26"/>
      <c r="AR1979" s="144" t="s">
        <v>145</v>
      </c>
      <c r="AT1979" s="144" t="s">
        <v>141</v>
      </c>
      <c r="AU1979" s="144" t="s">
        <v>146</v>
      </c>
      <c r="AY1979" s="14" t="s">
        <v>136</v>
      </c>
      <c r="BE1979" s="145">
        <f t="shared" si="264"/>
        <v>0</v>
      </c>
      <c r="BF1979" s="145">
        <f t="shared" si="265"/>
        <v>0</v>
      </c>
      <c r="BG1979" s="145">
        <f t="shared" si="266"/>
        <v>0</v>
      </c>
      <c r="BH1979" s="145">
        <f t="shared" si="267"/>
        <v>0</v>
      </c>
      <c r="BI1979" s="145">
        <f t="shared" si="268"/>
        <v>0</v>
      </c>
      <c r="BJ1979" s="14" t="s">
        <v>146</v>
      </c>
      <c r="BK1979" s="145">
        <f t="shared" si="269"/>
        <v>0</v>
      </c>
      <c r="BL1979" s="14" t="s">
        <v>145</v>
      </c>
      <c r="BM1979" s="144" t="s">
        <v>1886</v>
      </c>
    </row>
    <row r="1980" spans="1:65" s="2" customFormat="1" ht="28.25" customHeight="1">
      <c r="A1980" s="26"/>
      <c r="B1980" s="156"/>
      <c r="C1980" s="157" t="s">
        <v>1887</v>
      </c>
      <c r="D1980" s="157" t="s">
        <v>141</v>
      </c>
      <c r="E1980" s="158" t="s">
        <v>268</v>
      </c>
      <c r="F1980" s="159" t="s">
        <v>2965</v>
      </c>
      <c r="G1980" s="160" t="s">
        <v>198</v>
      </c>
      <c r="H1980" s="161">
        <v>10289.356</v>
      </c>
      <c r="I1980" s="162"/>
      <c r="J1980" s="162">
        <f t="shared" si="260"/>
        <v>0</v>
      </c>
      <c r="K1980" s="139"/>
      <c r="L1980" s="27"/>
      <c r="M1980" s="140" t="s">
        <v>1</v>
      </c>
      <c r="N1980" s="141" t="s">
        <v>35</v>
      </c>
      <c r="O1980" s="142">
        <v>0</v>
      </c>
      <c r="P1980" s="142">
        <f t="shared" si="261"/>
        <v>0</v>
      </c>
      <c r="Q1980" s="142">
        <v>0</v>
      </c>
      <c r="R1980" s="142">
        <f t="shared" si="262"/>
        <v>0</v>
      </c>
      <c r="S1980" s="142">
        <v>0</v>
      </c>
      <c r="T1980" s="143">
        <f t="shared" si="263"/>
        <v>0</v>
      </c>
      <c r="U1980" s="26"/>
      <c r="V1980" s="26"/>
      <c r="W1980" s="26"/>
      <c r="X1980" s="26"/>
      <c r="Y1980" s="26"/>
      <c r="Z1980" s="26"/>
      <c r="AA1980" s="26"/>
      <c r="AB1980" s="26"/>
      <c r="AC1980" s="26"/>
      <c r="AD1980" s="26"/>
      <c r="AE1980" s="26"/>
      <c r="AR1980" s="144" t="s">
        <v>145</v>
      </c>
      <c r="AT1980" s="144" t="s">
        <v>141</v>
      </c>
      <c r="AU1980" s="144" t="s">
        <v>146</v>
      </c>
      <c r="AY1980" s="14" t="s">
        <v>136</v>
      </c>
      <c r="BE1980" s="145">
        <f t="shared" si="264"/>
        <v>0</v>
      </c>
      <c r="BF1980" s="145">
        <f t="shared" si="265"/>
        <v>0</v>
      </c>
      <c r="BG1980" s="145">
        <f t="shared" si="266"/>
        <v>0</v>
      </c>
      <c r="BH1980" s="145">
        <f t="shared" si="267"/>
        <v>0</v>
      </c>
      <c r="BI1980" s="145">
        <f t="shared" si="268"/>
        <v>0</v>
      </c>
      <c r="BJ1980" s="14" t="s">
        <v>146</v>
      </c>
      <c r="BK1980" s="145">
        <f t="shared" si="269"/>
        <v>0</v>
      </c>
      <c r="BL1980" s="14" t="s">
        <v>145</v>
      </c>
      <c r="BM1980" s="144" t="s">
        <v>1888</v>
      </c>
    </row>
    <row r="1981" spans="1:65" s="2" customFormat="1" ht="24.25" customHeight="1">
      <c r="A1981" s="26"/>
      <c r="B1981" s="156"/>
      <c r="C1981" s="157" t="s">
        <v>1889</v>
      </c>
      <c r="D1981" s="157" t="s">
        <v>141</v>
      </c>
      <c r="E1981" s="158" t="s">
        <v>271</v>
      </c>
      <c r="F1981" s="159" t="s">
        <v>272</v>
      </c>
      <c r="G1981" s="160" t="s">
        <v>198</v>
      </c>
      <c r="H1981" s="161">
        <v>6927.7759999999998</v>
      </c>
      <c r="I1981" s="162"/>
      <c r="J1981" s="162">
        <f t="shared" si="260"/>
        <v>0</v>
      </c>
      <c r="K1981" s="139"/>
      <c r="L1981" s="27"/>
      <c r="M1981" s="140" t="s">
        <v>1</v>
      </c>
      <c r="N1981" s="141" t="s">
        <v>35</v>
      </c>
      <c r="O1981" s="142">
        <v>0</v>
      </c>
      <c r="P1981" s="142">
        <f t="shared" si="261"/>
        <v>0</v>
      </c>
      <c r="Q1981" s="142">
        <v>0</v>
      </c>
      <c r="R1981" s="142">
        <f t="shared" si="262"/>
        <v>0</v>
      </c>
      <c r="S1981" s="142">
        <v>0</v>
      </c>
      <c r="T1981" s="143">
        <f t="shared" si="263"/>
        <v>0</v>
      </c>
      <c r="U1981" s="26"/>
      <c r="V1981" s="26"/>
      <c r="W1981" s="26"/>
      <c r="X1981" s="26"/>
      <c r="Y1981" s="26"/>
      <c r="Z1981" s="26"/>
      <c r="AA1981" s="26"/>
      <c r="AB1981" s="26"/>
      <c r="AC1981" s="26"/>
      <c r="AD1981" s="26"/>
      <c r="AE1981" s="26"/>
      <c r="AR1981" s="144" t="s">
        <v>145</v>
      </c>
      <c r="AT1981" s="144" t="s">
        <v>141</v>
      </c>
      <c r="AU1981" s="144" t="s">
        <v>146</v>
      </c>
      <c r="AY1981" s="14" t="s">
        <v>136</v>
      </c>
      <c r="BE1981" s="145">
        <f t="shared" si="264"/>
        <v>0</v>
      </c>
      <c r="BF1981" s="145">
        <f t="shared" si="265"/>
        <v>0</v>
      </c>
      <c r="BG1981" s="145">
        <f t="shared" si="266"/>
        <v>0</v>
      </c>
      <c r="BH1981" s="145">
        <f t="shared" si="267"/>
        <v>0</v>
      </c>
      <c r="BI1981" s="145">
        <f t="shared" si="268"/>
        <v>0</v>
      </c>
      <c r="BJ1981" s="14" t="s">
        <v>146</v>
      </c>
      <c r="BK1981" s="145">
        <f t="shared" si="269"/>
        <v>0</v>
      </c>
      <c r="BL1981" s="14" t="s">
        <v>145</v>
      </c>
      <c r="BM1981" s="144" t="s">
        <v>1890</v>
      </c>
    </row>
    <row r="1982" spans="1:65" s="2" customFormat="1" ht="16.5" customHeight="1">
      <c r="A1982" s="26"/>
      <c r="B1982" s="156"/>
      <c r="C1982" s="163" t="s">
        <v>1891</v>
      </c>
      <c r="D1982" s="163" t="s">
        <v>227</v>
      </c>
      <c r="E1982" s="164" t="s">
        <v>275</v>
      </c>
      <c r="F1982" s="165" t="s">
        <v>276</v>
      </c>
      <c r="G1982" s="166" t="s">
        <v>198</v>
      </c>
      <c r="H1982" s="167">
        <v>6927.7759999999998</v>
      </c>
      <c r="I1982" s="168"/>
      <c r="J1982" s="168">
        <f t="shared" si="260"/>
        <v>0</v>
      </c>
      <c r="K1982" s="146"/>
      <c r="L1982" s="147"/>
      <c r="M1982" s="148" t="s">
        <v>1</v>
      </c>
      <c r="N1982" s="149" t="s">
        <v>35</v>
      </c>
      <c r="O1982" s="142">
        <v>0</v>
      </c>
      <c r="P1982" s="142">
        <f t="shared" si="261"/>
        <v>0</v>
      </c>
      <c r="Q1982" s="142">
        <v>0</v>
      </c>
      <c r="R1982" s="142">
        <f t="shared" si="262"/>
        <v>0</v>
      </c>
      <c r="S1982" s="142">
        <v>0</v>
      </c>
      <c r="T1982" s="143">
        <f t="shared" si="263"/>
        <v>0</v>
      </c>
      <c r="U1982" s="26"/>
      <c r="V1982" s="26"/>
      <c r="W1982" s="26"/>
      <c r="X1982" s="26"/>
      <c r="Y1982" s="26"/>
      <c r="Z1982" s="26"/>
      <c r="AA1982" s="26"/>
      <c r="AB1982" s="26"/>
      <c r="AC1982" s="26"/>
      <c r="AD1982" s="26"/>
      <c r="AE1982" s="26"/>
      <c r="AR1982" s="144" t="s">
        <v>168</v>
      </c>
      <c r="AT1982" s="144" t="s">
        <v>227</v>
      </c>
      <c r="AU1982" s="144" t="s">
        <v>146</v>
      </c>
      <c r="AY1982" s="14" t="s">
        <v>136</v>
      </c>
      <c r="BE1982" s="145">
        <f t="shared" si="264"/>
        <v>0</v>
      </c>
      <c r="BF1982" s="145">
        <f t="shared" si="265"/>
        <v>0</v>
      </c>
      <c r="BG1982" s="145">
        <f t="shared" si="266"/>
        <v>0</v>
      </c>
      <c r="BH1982" s="145">
        <f t="shared" si="267"/>
        <v>0</v>
      </c>
      <c r="BI1982" s="145">
        <f t="shared" si="268"/>
        <v>0</v>
      </c>
      <c r="BJ1982" s="14" t="s">
        <v>146</v>
      </c>
      <c r="BK1982" s="145">
        <f t="shared" si="269"/>
        <v>0</v>
      </c>
      <c r="BL1982" s="14" t="s">
        <v>145</v>
      </c>
      <c r="BM1982" s="144" t="s">
        <v>1892</v>
      </c>
    </row>
    <row r="1983" spans="1:65" s="2" customFormat="1" ht="24.25" customHeight="1">
      <c r="A1983" s="26"/>
      <c r="B1983" s="156"/>
      <c r="C1983" s="157" t="s">
        <v>1893</v>
      </c>
      <c r="D1983" s="157" t="s">
        <v>141</v>
      </c>
      <c r="E1983" s="158" t="s">
        <v>279</v>
      </c>
      <c r="F1983" s="159" t="s">
        <v>280</v>
      </c>
      <c r="G1983" s="160" t="s">
        <v>198</v>
      </c>
      <c r="H1983" s="161">
        <v>2303.8319999999999</v>
      </c>
      <c r="I1983" s="162"/>
      <c r="J1983" s="162">
        <f t="shared" si="260"/>
        <v>0</v>
      </c>
      <c r="K1983" s="139"/>
      <c r="L1983" s="27"/>
      <c r="M1983" s="140" t="s">
        <v>1</v>
      </c>
      <c r="N1983" s="141" t="s">
        <v>35</v>
      </c>
      <c r="O1983" s="142">
        <v>0</v>
      </c>
      <c r="P1983" s="142">
        <f t="shared" si="261"/>
        <v>0</v>
      </c>
      <c r="Q1983" s="142">
        <v>0</v>
      </c>
      <c r="R1983" s="142">
        <f t="shared" si="262"/>
        <v>0</v>
      </c>
      <c r="S1983" s="142">
        <v>0</v>
      </c>
      <c r="T1983" s="143">
        <f t="shared" si="263"/>
        <v>0</v>
      </c>
      <c r="U1983" s="26"/>
      <c r="V1983" s="26"/>
      <c r="W1983" s="26"/>
      <c r="X1983" s="26"/>
      <c r="Y1983" s="26"/>
      <c r="Z1983" s="26"/>
      <c r="AA1983" s="26"/>
      <c r="AB1983" s="26"/>
      <c r="AC1983" s="26"/>
      <c r="AD1983" s="26"/>
      <c r="AE1983" s="26"/>
      <c r="AR1983" s="144" t="s">
        <v>145</v>
      </c>
      <c r="AT1983" s="144" t="s">
        <v>141</v>
      </c>
      <c r="AU1983" s="144" t="s">
        <v>146</v>
      </c>
      <c r="AY1983" s="14" t="s">
        <v>136</v>
      </c>
      <c r="BE1983" s="145">
        <f t="shared" si="264"/>
        <v>0</v>
      </c>
      <c r="BF1983" s="145">
        <f t="shared" si="265"/>
        <v>0</v>
      </c>
      <c r="BG1983" s="145">
        <f t="shared" si="266"/>
        <v>0</v>
      </c>
      <c r="BH1983" s="145">
        <f t="shared" si="267"/>
        <v>0</v>
      </c>
      <c r="BI1983" s="145">
        <f t="shared" si="268"/>
        <v>0</v>
      </c>
      <c r="BJ1983" s="14" t="s">
        <v>146</v>
      </c>
      <c r="BK1983" s="145">
        <f t="shared" si="269"/>
        <v>0</v>
      </c>
      <c r="BL1983" s="14" t="s">
        <v>145</v>
      </c>
      <c r="BM1983" s="144" t="s">
        <v>1894</v>
      </c>
    </row>
    <row r="1984" spans="1:65" s="2" customFormat="1" ht="16.5" customHeight="1">
      <c r="A1984" s="26"/>
      <c r="B1984" s="156"/>
      <c r="C1984" s="163" t="s">
        <v>1895</v>
      </c>
      <c r="D1984" s="163" t="s">
        <v>227</v>
      </c>
      <c r="E1984" s="164" t="s">
        <v>283</v>
      </c>
      <c r="F1984" s="165" t="s">
        <v>284</v>
      </c>
      <c r="G1984" s="166" t="s">
        <v>285</v>
      </c>
      <c r="H1984" s="167">
        <v>4377.2809999999999</v>
      </c>
      <c r="I1984" s="168"/>
      <c r="J1984" s="168">
        <f t="shared" si="260"/>
        <v>0</v>
      </c>
      <c r="K1984" s="146"/>
      <c r="L1984" s="147"/>
      <c r="M1984" s="148" t="s">
        <v>1</v>
      </c>
      <c r="N1984" s="149" t="s">
        <v>35</v>
      </c>
      <c r="O1984" s="142">
        <v>0</v>
      </c>
      <c r="P1984" s="142">
        <f t="shared" si="261"/>
        <v>0</v>
      </c>
      <c r="Q1984" s="142">
        <v>0</v>
      </c>
      <c r="R1984" s="142">
        <f t="shared" si="262"/>
        <v>0</v>
      </c>
      <c r="S1984" s="142">
        <v>0</v>
      </c>
      <c r="T1984" s="143">
        <f t="shared" si="263"/>
        <v>0</v>
      </c>
      <c r="U1984" s="26"/>
      <c r="V1984" s="26"/>
      <c r="W1984" s="26"/>
      <c r="X1984" s="26"/>
      <c r="Y1984" s="26"/>
      <c r="Z1984" s="26"/>
      <c r="AA1984" s="26"/>
      <c r="AB1984" s="26"/>
      <c r="AC1984" s="26"/>
      <c r="AD1984" s="26"/>
      <c r="AE1984" s="26"/>
      <c r="AR1984" s="144" t="s">
        <v>168</v>
      </c>
      <c r="AT1984" s="144" t="s">
        <v>227</v>
      </c>
      <c r="AU1984" s="144" t="s">
        <v>146</v>
      </c>
      <c r="AY1984" s="14" t="s">
        <v>136</v>
      </c>
      <c r="BE1984" s="145">
        <f t="shared" si="264"/>
        <v>0</v>
      </c>
      <c r="BF1984" s="145">
        <f t="shared" si="265"/>
        <v>0</v>
      </c>
      <c r="BG1984" s="145">
        <f t="shared" si="266"/>
        <v>0</v>
      </c>
      <c r="BH1984" s="145">
        <f t="shared" si="267"/>
        <v>0</v>
      </c>
      <c r="BI1984" s="145">
        <f t="shared" si="268"/>
        <v>0</v>
      </c>
      <c r="BJ1984" s="14" t="s">
        <v>146</v>
      </c>
      <c r="BK1984" s="145">
        <f t="shared" si="269"/>
        <v>0</v>
      </c>
      <c r="BL1984" s="14" t="s">
        <v>145</v>
      </c>
      <c r="BM1984" s="144" t="s">
        <v>1896</v>
      </c>
    </row>
    <row r="1985" spans="1:65" s="2" customFormat="1" ht="24.25" customHeight="1">
      <c r="A1985" s="26"/>
      <c r="B1985" s="156"/>
      <c r="C1985" s="157" t="s">
        <v>1897</v>
      </c>
      <c r="D1985" s="157" t="s">
        <v>141</v>
      </c>
      <c r="E1985" s="158" t="s">
        <v>288</v>
      </c>
      <c r="F1985" s="159" t="s">
        <v>289</v>
      </c>
      <c r="G1985" s="160" t="s">
        <v>144</v>
      </c>
      <c r="H1985" s="161">
        <v>308.05200000000002</v>
      </c>
      <c r="I1985" s="162"/>
      <c r="J1985" s="162">
        <f t="shared" si="260"/>
        <v>0</v>
      </c>
      <c r="K1985" s="139"/>
      <c r="L1985" s="27"/>
      <c r="M1985" s="140" t="s">
        <v>1</v>
      </c>
      <c r="N1985" s="141" t="s">
        <v>35</v>
      </c>
      <c r="O1985" s="142">
        <v>0</v>
      </c>
      <c r="P1985" s="142">
        <f t="shared" si="261"/>
        <v>0</v>
      </c>
      <c r="Q1985" s="142">
        <v>0</v>
      </c>
      <c r="R1985" s="142">
        <f t="shared" si="262"/>
        <v>0</v>
      </c>
      <c r="S1985" s="142">
        <v>0</v>
      </c>
      <c r="T1985" s="143">
        <f t="shared" si="263"/>
        <v>0</v>
      </c>
      <c r="U1985" s="26"/>
      <c r="V1985" s="26"/>
      <c r="W1985" s="26"/>
      <c r="X1985" s="26"/>
      <c r="Y1985" s="26"/>
      <c r="Z1985" s="26"/>
      <c r="AA1985" s="26"/>
      <c r="AB1985" s="26"/>
      <c r="AC1985" s="26"/>
      <c r="AD1985" s="26"/>
      <c r="AE1985" s="26"/>
      <c r="AR1985" s="144" t="s">
        <v>145</v>
      </c>
      <c r="AT1985" s="144" t="s">
        <v>141</v>
      </c>
      <c r="AU1985" s="144" t="s">
        <v>146</v>
      </c>
      <c r="AY1985" s="14" t="s">
        <v>136</v>
      </c>
      <c r="BE1985" s="145">
        <f t="shared" si="264"/>
        <v>0</v>
      </c>
      <c r="BF1985" s="145">
        <f t="shared" si="265"/>
        <v>0</v>
      </c>
      <c r="BG1985" s="145">
        <f t="shared" si="266"/>
        <v>0</v>
      </c>
      <c r="BH1985" s="145">
        <f t="shared" si="267"/>
        <v>0</v>
      </c>
      <c r="BI1985" s="145">
        <f t="shared" si="268"/>
        <v>0</v>
      </c>
      <c r="BJ1985" s="14" t="s">
        <v>146</v>
      </c>
      <c r="BK1985" s="145">
        <f t="shared" si="269"/>
        <v>0</v>
      </c>
      <c r="BL1985" s="14" t="s">
        <v>145</v>
      </c>
      <c r="BM1985" s="144" t="s">
        <v>1898</v>
      </c>
    </row>
    <row r="1986" spans="1:65" s="2" customFormat="1" ht="16.5" customHeight="1">
      <c r="A1986" s="26"/>
      <c r="B1986" s="156"/>
      <c r="C1986" s="163" t="s">
        <v>1899</v>
      </c>
      <c r="D1986" s="163" t="s">
        <v>227</v>
      </c>
      <c r="E1986" s="164" t="s">
        <v>292</v>
      </c>
      <c r="F1986" s="165" t="s">
        <v>293</v>
      </c>
      <c r="G1986" s="166" t="s">
        <v>294</v>
      </c>
      <c r="H1986" s="167">
        <v>9.2420000000000009</v>
      </c>
      <c r="I1986" s="168"/>
      <c r="J1986" s="168">
        <f t="shared" si="260"/>
        <v>0</v>
      </c>
      <c r="K1986" s="146"/>
      <c r="L1986" s="147"/>
      <c r="M1986" s="148" t="s">
        <v>1</v>
      </c>
      <c r="N1986" s="149" t="s">
        <v>35</v>
      </c>
      <c r="O1986" s="142">
        <v>0</v>
      </c>
      <c r="P1986" s="142">
        <f t="shared" si="261"/>
        <v>0</v>
      </c>
      <c r="Q1986" s="142">
        <v>0</v>
      </c>
      <c r="R1986" s="142">
        <f t="shared" si="262"/>
        <v>0</v>
      </c>
      <c r="S1986" s="142">
        <v>0</v>
      </c>
      <c r="T1986" s="143">
        <f t="shared" si="263"/>
        <v>0</v>
      </c>
      <c r="U1986" s="26"/>
      <c r="V1986" s="26"/>
      <c r="W1986" s="26"/>
      <c r="X1986" s="26"/>
      <c r="Y1986" s="26"/>
      <c r="Z1986" s="26"/>
      <c r="AA1986" s="26"/>
      <c r="AB1986" s="26"/>
      <c r="AC1986" s="26"/>
      <c r="AD1986" s="26"/>
      <c r="AE1986" s="26"/>
      <c r="AR1986" s="144" t="s">
        <v>168</v>
      </c>
      <c r="AT1986" s="144" t="s">
        <v>227</v>
      </c>
      <c r="AU1986" s="144" t="s">
        <v>146</v>
      </c>
      <c r="AY1986" s="14" t="s">
        <v>136</v>
      </c>
      <c r="BE1986" s="145">
        <f t="shared" si="264"/>
        <v>0</v>
      </c>
      <c r="BF1986" s="145">
        <f t="shared" si="265"/>
        <v>0</v>
      </c>
      <c r="BG1986" s="145">
        <f t="shared" si="266"/>
        <v>0</v>
      </c>
      <c r="BH1986" s="145">
        <f t="shared" si="267"/>
        <v>0</v>
      </c>
      <c r="BI1986" s="145">
        <f t="shared" si="268"/>
        <v>0</v>
      </c>
      <c r="BJ1986" s="14" t="s">
        <v>146</v>
      </c>
      <c r="BK1986" s="145">
        <f t="shared" si="269"/>
        <v>0</v>
      </c>
      <c r="BL1986" s="14" t="s">
        <v>145</v>
      </c>
      <c r="BM1986" s="144" t="s">
        <v>1900</v>
      </c>
    </row>
    <row r="1987" spans="1:65" s="2" customFormat="1" ht="21.75" customHeight="1">
      <c r="A1987" s="26"/>
      <c r="B1987" s="156"/>
      <c r="C1987" s="157" t="s">
        <v>1901</v>
      </c>
      <c r="D1987" s="157" t="s">
        <v>141</v>
      </c>
      <c r="E1987" s="158" t="s">
        <v>297</v>
      </c>
      <c r="F1987" s="159" t="s">
        <v>298</v>
      </c>
      <c r="G1987" s="160" t="s">
        <v>144</v>
      </c>
      <c r="H1987" s="161">
        <v>4628.49</v>
      </c>
      <c r="I1987" s="162"/>
      <c r="J1987" s="162">
        <f t="shared" si="260"/>
        <v>0</v>
      </c>
      <c r="K1987" s="139"/>
      <c r="L1987" s="27"/>
      <c r="M1987" s="140" t="s">
        <v>1</v>
      </c>
      <c r="N1987" s="141" t="s">
        <v>35</v>
      </c>
      <c r="O1987" s="142">
        <v>0</v>
      </c>
      <c r="P1987" s="142">
        <f t="shared" si="261"/>
        <v>0</v>
      </c>
      <c r="Q1987" s="142">
        <v>0</v>
      </c>
      <c r="R1987" s="142">
        <f t="shared" si="262"/>
        <v>0</v>
      </c>
      <c r="S1987" s="142">
        <v>0</v>
      </c>
      <c r="T1987" s="143">
        <f t="shared" si="263"/>
        <v>0</v>
      </c>
      <c r="U1987" s="26"/>
      <c r="V1987" s="26"/>
      <c r="W1987" s="26"/>
      <c r="X1987" s="26"/>
      <c r="Y1987" s="26"/>
      <c r="Z1987" s="26"/>
      <c r="AA1987" s="26"/>
      <c r="AB1987" s="26"/>
      <c r="AC1987" s="26"/>
      <c r="AD1987" s="26"/>
      <c r="AE1987" s="26"/>
      <c r="AR1987" s="144" t="s">
        <v>145</v>
      </c>
      <c r="AT1987" s="144" t="s">
        <v>141</v>
      </c>
      <c r="AU1987" s="144" t="s">
        <v>146</v>
      </c>
      <c r="AY1987" s="14" t="s">
        <v>136</v>
      </c>
      <c r="BE1987" s="145">
        <f t="shared" si="264"/>
        <v>0</v>
      </c>
      <c r="BF1987" s="145">
        <f t="shared" si="265"/>
        <v>0</v>
      </c>
      <c r="BG1987" s="145">
        <f t="shared" si="266"/>
        <v>0</v>
      </c>
      <c r="BH1987" s="145">
        <f t="shared" si="267"/>
        <v>0</v>
      </c>
      <c r="BI1987" s="145">
        <f t="shared" si="268"/>
        <v>0</v>
      </c>
      <c r="BJ1987" s="14" t="s">
        <v>146</v>
      </c>
      <c r="BK1987" s="145">
        <f t="shared" si="269"/>
        <v>0</v>
      </c>
      <c r="BL1987" s="14" t="s">
        <v>145</v>
      </c>
      <c r="BM1987" s="144" t="s">
        <v>1902</v>
      </c>
    </row>
    <row r="1988" spans="1:65" s="2" customFormat="1" ht="33" customHeight="1">
      <c r="A1988" s="26"/>
      <c r="B1988" s="156"/>
      <c r="C1988" s="157" t="s">
        <v>1903</v>
      </c>
      <c r="D1988" s="157" t="s">
        <v>141</v>
      </c>
      <c r="E1988" s="158" t="s">
        <v>301</v>
      </c>
      <c r="F1988" s="159" t="s">
        <v>302</v>
      </c>
      <c r="G1988" s="160" t="s">
        <v>144</v>
      </c>
      <c r="H1988" s="161">
        <v>308.05200000000002</v>
      </c>
      <c r="I1988" s="162"/>
      <c r="J1988" s="162">
        <f t="shared" si="260"/>
        <v>0</v>
      </c>
      <c r="K1988" s="139"/>
      <c r="L1988" s="27"/>
      <c r="M1988" s="140" t="s">
        <v>1</v>
      </c>
      <c r="N1988" s="141" t="s">
        <v>35</v>
      </c>
      <c r="O1988" s="142">
        <v>0</v>
      </c>
      <c r="P1988" s="142">
        <f t="shared" si="261"/>
        <v>0</v>
      </c>
      <c r="Q1988" s="142">
        <v>0</v>
      </c>
      <c r="R1988" s="142">
        <f t="shared" si="262"/>
        <v>0</v>
      </c>
      <c r="S1988" s="142">
        <v>0</v>
      </c>
      <c r="T1988" s="143">
        <f t="shared" si="263"/>
        <v>0</v>
      </c>
      <c r="U1988" s="26"/>
      <c r="V1988" s="26"/>
      <c r="W1988" s="26"/>
      <c r="X1988" s="26"/>
      <c r="Y1988" s="26"/>
      <c r="Z1988" s="26"/>
      <c r="AA1988" s="26"/>
      <c r="AB1988" s="26"/>
      <c r="AC1988" s="26"/>
      <c r="AD1988" s="26"/>
      <c r="AE1988" s="26"/>
      <c r="AR1988" s="144" t="s">
        <v>145</v>
      </c>
      <c r="AT1988" s="144" t="s">
        <v>141</v>
      </c>
      <c r="AU1988" s="144" t="s">
        <v>146</v>
      </c>
      <c r="AY1988" s="14" t="s">
        <v>136</v>
      </c>
      <c r="BE1988" s="145">
        <f t="shared" si="264"/>
        <v>0</v>
      </c>
      <c r="BF1988" s="145">
        <f t="shared" si="265"/>
        <v>0</v>
      </c>
      <c r="BG1988" s="145">
        <f t="shared" si="266"/>
        <v>0</v>
      </c>
      <c r="BH1988" s="145">
        <f t="shared" si="267"/>
        <v>0</v>
      </c>
      <c r="BI1988" s="145">
        <f t="shared" si="268"/>
        <v>0</v>
      </c>
      <c r="BJ1988" s="14" t="s">
        <v>146</v>
      </c>
      <c r="BK1988" s="145">
        <f t="shared" si="269"/>
        <v>0</v>
      </c>
      <c r="BL1988" s="14" t="s">
        <v>145</v>
      </c>
      <c r="BM1988" s="144" t="s">
        <v>1904</v>
      </c>
    </row>
    <row r="1989" spans="1:65" s="12" customFormat="1" ht="23" customHeight="1">
      <c r="B1989" s="169"/>
      <c r="C1989" s="170"/>
      <c r="D1989" s="171" t="s">
        <v>68</v>
      </c>
      <c r="E1989" s="172" t="s">
        <v>1442</v>
      </c>
      <c r="F1989" s="172" t="s">
        <v>306</v>
      </c>
      <c r="G1989" s="170"/>
      <c r="H1989" s="170"/>
      <c r="I1989" s="170"/>
      <c r="J1989" s="173">
        <f>BK1989</f>
        <v>0</v>
      </c>
      <c r="L1989" s="127"/>
      <c r="M1989" s="131"/>
      <c r="N1989" s="132"/>
      <c r="O1989" s="132"/>
      <c r="P1989" s="133">
        <f>SUM(P1990:P2017)</f>
        <v>0</v>
      </c>
      <c r="Q1989" s="132"/>
      <c r="R1989" s="133">
        <f>SUM(R1990:R2017)</f>
        <v>0</v>
      </c>
      <c r="S1989" s="132"/>
      <c r="T1989" s="134">
        <f>SUM(T1990:T2017)</f>
        <v>0</v>
      </c>
      <c r="AR1989" s="128" t="s">
        <v>77</v>
      </c>
      <c r="AT1989" s="135" t="s">
        <v>68</v>
      </c>
      <c r="AU1989" s="135" t="s">
        <v>77</v>
      </c>
      <c r="AY1989" s="128" t="s">
        <v>136</v>
      </c>
      <c r="BK1989" s="136">
        <f>SUM(BK1990:BK2017)</f>
        <v>0</v>
      </c>
    </row>
    <row r="1990" spans="1:65" s="2" customFormat="1" ht="33" customHeight="1">
      <c r="A1990" s="26"/>
      <c r="B1990" s="156"/>
      <c r="C1990" s="157" t="s">
        <v>1905</v>
      </c>
      <c r="D1990" s="157" t="s">
        <v>141</v>
      </c>
      <c r="E1990" s="158" t="s">
        <v>309</v>
      </c>
      <c r="F1990" s="159" t="s">
        <v>310</v>
      </c>
      <c r="G1990" s="160" t="s">
        <v>144</v>
      </c>
      <c r="H1990" s="161">
        <v>1513.384</v>
      </c>
      <c r="I1990" s="162"/>
      <c r="J1990" s="162">
        <f t="shared" ref="J1990:J2017" si="270">ROUND(I1990*H1990,2)</f>
        <v>0</v>
      </c>
      <c r="K1990" s="139"/>
      <c r="L1990" s="27"/>
      <c r="M1990" s="140" t="s">
        <v>1</v>
      </c>
      <c r="N1990" s="141" t="s">
        <v>35</v>
      </c>
      <c r="O1990" s="142">
        <v>0</v>
      </c>
      <c r="P1990" s="142">
        <f t="shared" ref="P1990:P2017" si="271">O1990*H1990</f>
        <v>0</v>
      </c>
      <c r="Q1990" s="142">
        <v>0</v>
      </c>
      <c r="R1990" s="142">
        <f t="shared" ref="R1990:R2017" si="272">Q1990*H1990</f>
        <v>0</v>
      </c>
      <c r="S1990" s="142">
        <v>0</v>
      </c>
      <c r="T1990" s="143">
        <f t="shared" ref="T1990:T2017" si="273">S1990*H1990</f>
        <v>0</v>
      </c>
      <c r="U1990" s="26"/>
      <c r="V1990" s="26"/>
      <c r="W1990" s="26"/>
      <c r="X1990" s="26"/>
      <c r="Y1990" s="26"/>
      <c r="Z1990" s="26"/>
      <c r="AA1990" s="26"/>
      <c r="AB1990" s="26"/>
      <c r="AC1990" s="26"/>
      <c r="AD1990" s="26"/>
      <c r="AE1990" s="26"/>
      <c r="AR1990" s="144" t="s">
        <v>145</v>
      </c>
      <c r="AT1990" s="144" t="s">
        <v>141</v>
      </c>
      <c r="AU1990" s="144" t="s">
        <v>146</v>
      </c>
      <c r="AY1990" s="14" t="s">
        <v>136</v>
      </c>
      <c r="BE1990" s="145">
        <f t="shared" ref="BE1990:BE2017" si="274">IF(N1990="základná",J1990,0)</f>
        <v>0</v>
      </c>
      <c r="BF1990" s="145">
        <f t="shared" ref="BF1990:BF2017" si="275">IF(N1990="znížená",J1990,0)</f>
        <v>0</v>
      </c>
      <c r="BG1990" s="145">
        <f t="shared" ref="BG1990:BG2017" si="276">IF(N1990="zákl. prenesená",J1990,0)</f>
        <v>0</v>
      </c>
      <c r="BH1990" s="145">
        <f t="shared" ref="BH1990:BH2017" si="277">IF(N1990="zníž. prenesená",J1990,0)</f>
        <v>0</v>
      </c>
      <c r="BI1990" s="145">
        <f t="shared" ref="BI1990:BI2017" si="278">IF(N1990="nulová",J1990,0)</f>
        <v>0</v>
      </c>
      <c r="BJ1990" s="14" t="s">
        <v>146</v>
      </c>
      <c r="BK1990" s="145">
        <f t="shared" ref="BK1990:BK2017" si="279">ROUND(I1990*H1990,2)</f>
        <v>0</v>
      </c>
      <c r="BL1990" s="14" t="s">
        <v>145</v>
      </c>
      <c r="BM1990" s="144" t="s">
        <v>1906</v>
      </c>
    </row>
    <row r="1991" spans="1:65" s="2" customFormat="1" ht="21.75" customHeight="1">
      <c r="A1991" s="26"/>
      <c r="B1991" s="156"/>
      <c r="C1991" s="163" t="s">
        <v>1907</v>
      </c>
      <c r="D1991" s="163" t="s">
        <v>227</v>
      </c>
      <c r="E1991" s="164" t="s">
        <v>313</v>
      </c>
      <c r="F1991" s="165" t="s">
        <v>314</v>
      </c>
      <c r="G1991" s="166" t="s">
        <v>144</v>
      </c>
      <c r="H1991" s="167">
        <v>1816.0609999999999</v>
      </c>
      <c r="I1991" s="168"/>
      <c r="J1991" s="168">
        <f t="shared" si="270"/>
        <v>0</v>
      </c>
      <c r="K1991" s="146"/>
      <c r="L1991" s="147"/>
      <c r="M1991" s="148" t="s">
        <v>1</v>
      </c>
      <c r="N1991" s="149" t="s">
        <v>35</v>
      </c>
      <c r="O1991" s="142">
        <v>0</v>
      </c>
      <c r="P1991" s="142">
        <f t="shared" si="271"/>
        <v>0</v>
      </c>
      <c r="Q1991" s="142">
        <v>0</v>
      </c>
      <c r="R1991" s="142">
        <f t="shared" si="272"/>
        <v>0</v>
      </c>
      <c r="S1991" s="142">
        <v>0</v>
      </c>
      <c r="T1991" s="143">
        <f t="shared" si="273"/>
        <v>0</v>
      </c>
      <c r="U1991" s="26"/>
      <c r="V1991" s="26"/>
      <c r="W1991" s="26"/>
      <c r="X1991" s="26"/>
      <c r="Y1991" s="26"/>
      <c r="Z1991" s="26"/>
      <c r="AA1991" s="26"/>
      <c r="AB1991" s="26"/>
      <c r="AC1991" s="26"/>
      <c r="AD1991" s="26"/>
      <c r="AE1991" s="26"/>
      <c r="AR1991" s="144" t="s">
        <v>168</v>
      </c>
      <c r="AT1991" s="144" t="s">
        <v>227</v>
      </c>
      <c r="AU1991" s="144" t="s">
        <v>146</v>
      </c>
      <c r="AY1991" s="14" t="s">
        <v>136</v>
      </c>
      <c r="BE1991" s="145">
        <f t="shared" si="274"/>
        <v>0</v>
      </c>
      <c r="BF1991" s="145">
        <f t="shared" si="275"/>
        <v>0</v>
      </c>
      <c r="BG1991" s="145">
        <f t="shared" si="276"/>
        <v>0</v>
      </c>
      <c r="BH1991" s="145">
        <f t="shared" si="277"/>
        <v>0</v>
      </c>
      <c r="BI1991" s="145">
        <f t="shared" si="278"/>
        <v>0</v>
      </c>
      <c r="BJ1991" s="14" t="s">
        <v>146</v>
      </c>
      <c r="BK1991" s="145">
        <f t="shared" si="279"/>
        <v>0</v>
      </c>
      <c r="BL1991" s="14" t="s">
        <v>145</v>
      </c>
      <c r="BM1991" s="144" t="s">
        <v>1908</v>
      </c>
    </row>
    <row r="1992" spans="1:65" s="2" customFormat="1" ht="16.5" customHeight="1">
      <c r="A1992" s="26"/>
      <c r="B1992" s="156"/>
      <c r="C1992" s="157" t="s">
        <v>1909</v>
      </c>
      <c r="D1992" s="157" t="s">
        <v>141</v>
      </c>
      <c r="E1992" s="158" t="s">
        <v>317</v>
      </c>
      <c r="F1992" s="159" t="s">
        <v>318</v>
      </c>
      <c r="G1992" s="160" t="s">
        <v>171</v>
      </c>
      <c r="H1992" s="161">
        <v>3211.5</v>
      </c>
      <c r="I1992" s="162"/>
      <c r="J1992" s="162">
        <f t="shared" si="270"/>
        <v>0</v>
      </c>
      <c r="K1992" s="139"/>
      <c r="L1992" s="27"/>
      <c r="M1992" s="140" t="s">
        <v>1</v>
      </c>
      <c r="N1992" s="141" t="s">
        <v>35</v>
      </c>
      <c r="O1992" s="142">
        <v>0</v>
      </c>
      <c r="P1992" s="142">
        <f t="shared" si="271"/>
        <v>0</v>
      </c>
      <c r="Q1992" s="142">
        <v>0</v>
      </c>
      <c r="R1992" s="142">
        <f t="shared" si="272"/>
        <v>0</v>
      </c>
      <c r="S1992" s="142">
        <v>0</v>
      </c>
      <c r="T1992" s="143">
        <f t="shared" si="273"/>
        <v>0</v>
      </c>
      <c r="U1992" s="26"/>
      <c r="V1992" s="26"/>
      <c r="W1992" s="26"/>
      <c r="X1992" s="26"/>
      <c r="Y1992" s="26"/>
      <c r="Z1992" s="26"/>
      <c r="AA1992" s="26"/>
      <c r="AB1992" s="26"/>
      <c r="AC1992" s="26"/>
      <c r="AD1992" s="26"/>
      <c r="AE1992" s="26"/>
      <c r="AR1992" s="144" t="s">
        <v>145</v>
      </c>
      <c r="AT1992" s="144" t="s">
        <v>141</v>
      </c>
      <c r="AU1992" s="144" t="s">
        <v>146</v>
      </c>
      <c r="AY1992" s="14" t="s">
        <v>136</v>
      </c>
      <c r="BE1992" s="145">
        <f t="shared" si="274"/>
        <v>0</v>
      </c>
      <c r="BF1992" s="145">
        <f t="shared" si="275"/>
        <v>0</v>
      </c>
      <c r="BG1992" s="145">
        <f t="shared" si="276"/>
        <v>0</v>
      </c>
      <c r="BH1992" s="145">
        <f t="shared" si="277"/>
        <v>0</v>
      </c>
      <c r="BI1992" s="145">
        <f t="shared" si="278"/>
        <v>0</v>
      </c>
      <c r="BJ1992" s="14" t="s">
        <v>146</v>
      </c>
      <c r="BK1992" s="145">
        <f t="shared" si="279"/>
        <v>0</v>
      </c>
      <c r="BL1992" s="14" t="s">
        <v>145</v>
      </c>
      <c r="BM1992" s="144" t="s">
        <v>1910</v>
      </c>
    </row>
    <row r="1993" spans="1:65" s="2" customFormat="1" ht="24.25" customHeight="1">
      <c r="A1993" s="26"/>
      <c r="B1993" s="156"/>
      <c r="C1993" s="157" t="s">
        <v>1911</v>
      </c>
      <c r="D1993" s="157" t="s">
        <v>141</v>
      </c>
      <c r="E1993" s="158" t="s">
        <v>321</v>
      </c>
      <c r="F1993" s="159" t="s">
        <v>322</v>
      </c>
      <c r="G1993" s="160" t="s">
        <v>323</v>
      </c>
      <c r="H1993" s="161">
        <v>620.1</v>
      </c>
      <c r="I1993" s="162"/>
      <c r="J1993" s="162">
        <f t="shared" si="270"/>
        <v>0</v>
      </c>
      <c r="K1993" s="139"/>
      <c r="L1993" s="27"/>
      <c r="M1993" s="140" t="s">
        <v>1</v>
      </c>
      <c r="N1993" s="141" t="s">
        <v>35</v>
      </c>
      <c r="O1993" s="142">
        <v>0</v>
      </c>
      <c r="P1993" s="142">
        <f t="shared" si="271"/>
        <v>0</v>
      </c>
      <c r="Q1993" s="142">
        <v>0</v>
      </c>
      <c r="R1993" s="142">
        <f t="shared" si="272"/>
        <v>0</v>
      </c>
      <c r="S1993" s="142">
        <v>0</v>
      </c>
      <c r="T1993" s="143">
        <f t="shared" si="273"/>
        <v>0</v>
      </c>
      <c r="U1993" s="26"/>
      <c r="V1993" s="26"/>
      <c r="W1993" s="26"/>
      <c r="X1993" s="26"/>
      <c r="Y1993" s="26"/>
      <c r="Z1993" s="26"/>
      <c r="AA1993" s="26"/>
      <c r="AB1993" s="26"/>
      <c r="AC1993" s="26"/>
      <c r="AD1993" s="26"/>
      <c r="AE1993" s="26"/>
      <c r="AR1993" s="144" t="s">
        <v>145</v>
      </c>
      <c r="AT1993" s="144" t="s">
        <v>141</v>
      </c>
      <c r="AU1993" s="144" t="s">
        <v>146</v>
      </c>
      <c r="AY1993" s="14" t="s">
        <v>136</v>
      </c>
      <c r="BE1993" s="145">
        <f t="shared" si="274"/>
        <v>0</v>
      </c>
      <c r="BF1993" s="145">
        <f t="shared" si="275"/>
        <v>0</v>
      </c>
      <c r="BG1993" s="145">
        <f t="shared" si="276"/>
        <v>0</v>
      </c>
      <c r="BH1993" s="145">
        <f t="shared" si="277"/>
        <v>0</v>
      </c>
      <c r="BI1993" s="145">
        <f t="shared" si="278"/>
        <v>0</v>
      </c>
      <c r="BJ1993" s="14" t="s">
        <v>146</v>
      </c>
      <c r="BK1993" s="145">
        <f t="shared" si="279"/>
        <v>0</v>
      </c>
      <c r="BL1993" s="14" t="s">
        <v>145</v>
      </c>
      <c r="BM1993" s="144" t="s">
        <v>1912</v>
      </c>
    </row>
    <row r="1994" spans="1:65" s="2" customFormat="1" ht="24.25" customHeight="1">
      <c r="A1994" s="26"/>
      <c r="B1994" s="156"/>
      <c r="C1994" s="157" t="s">
        <v>1913</v>
      </c>
      <c r="D1994" s="157" t="s">
        <v>141</v>
      </c>
      <c r="E1994" s="158" t="s">
        <v>326</v>
      </c>
      <c r="F1994" s="159" t="s">
        <v>327</v>
      </c>
      <c r="G1994" s="160" t="s">
        <v>323</v>
      </c>
      <c r="H1994" s="161">
        <v>212.6</v>
      </c>
      <c r="I1994" s="162"/>
      <c r="J1994" s="162">
        <f t="shared" si="270"/>
        <v>0</v>
      </c>
      <c r="K1994" s="139"/>
      <c r="L1994" s="27"/>
      <c r="M1994" s="140" t="s">
        <v>1</v>
      </c>
      <c r="N1994" s="141" t="s">
        <v>35</v>
      </c>
      <c r="O1994" s="142">
        <v>0</v>
      </c>
      <c r="P1994" s="142">
        <f t="shared" si="271"/>
        <v>0</v>
      </c>
      <c r="Q1994" s="142">
        <v>0</v>
      </c>
      <c r="R1994" s="142">
        <f t="shared" si="272"/>
        <v>0</v>
      </c>
      <c r="S1994" s="142">
        <v>0</v>
      </c>
      <c r="T1994" s="143">
        <f t="shared" si="273"/>
        <v>0</v>
      </c>
      <c r="U1994" s="26"/>
      <c r="V1994" s="26"/>
      <c r="W1994" s="26"/>
      <c r="X1994" s="26"/>
      <c r="Y1994" s="26"/>
      <c r="Z1994" s="26"/>
      <c r="AA1994" s="26"/>
      <c r="AB1994" s="26"/>
      <c r="AC1994" s="26"/>
      <c r="AD1994" s="26"/>
      <c r="AE1994" s="26"/>
      <c r="AR1994" s="144" t="s">
        <v>145</v>
      </c>
      <c r="AT1994" s="144" t="s">
        <v>141</v>
      </c>
      <c r="AU1994" s="144" t="s">
        <v>146</v>
      </c>
      <c r="AY1994" s="14" t="s">
        <v>136</v>
      </c>
      <c r="BE1994" s="145">
        <f t="shared" si="274"/>
        <v>0</v>
      </c>
      <c r="BF1994" s="145">
        <f t="shared" si="275"/>
        <v>0</v>
      </c>
      <c r="BG1994" s="145">
        <f t="shared" si="276"/>
        <v>0</v>
      </c>
      <c r="BH1994" s="145">
        <f t="shared" si="277"/>
        <v>0</v>
      </c>
      <c r="BI1994" s="145">
        <f t="shared" si="278"/>
        <v>0</v>
      </c>
      <c r="BJ1994" s="14" t="s">
        <v>146</v>
      </c>
      <c r="BK1994" s="145">
        <f t="shared" si="279"/>
        <v>0</v>
      </c>
      <c r="BL1994" s="14" t="s">
        <v>145</v>
      </c>
      <c r="BM1994" s="144" t="s">
        <v>1914</v>
      </c>
    </row>
    <row r="1995" spans="1:65" s="2" customFormat="1" ht="24.25" customHeight="1">
      <c r="A1995" s="26"/>
      <c r="B1995" s="156"/>
      <c r="C1995" s="157" t="s">
        <v>1915</v>
      </c>
      <c r="D1995" s="157" t="s">
        <v>141</v>
      </c>
      <c r="E1995" s="158" t="s">
        <v>330</v>
      </c>
      <c r="F1995" s="159" t="s">
        <v>331</v>
      </c>
      <c r="G1995" s="160" t="s">
        <v>144</v>
      </c>
      <c r="H1995" s="161">
        <v>1543</v>
      </c>
      <c r="I1995" s="162"/>
      <c r="J1995" s="162">
        <f t="shared" si="270"/>
        <v>0</v>
      </c>
      <c r="K1995" s="139"/>
      <c r="L1995" s="27"/>
      <c r="M1995" s="140" t="s">
        <v>1</v>
      </c>
      <c r="N1995" s="141" t="s">
        <v>35</v>
      </c>
      <c r="O1995" s="142">
        <v>0</v>
      </c>
      <c r="P1995" s="142">
        <f t="shared" si="271"/>
        <v>0</v>
      </c>
      <c r="Q1995" s="142">
        <v>0</v>
      </c>
      <c r="R1995" s="142">
        <f t="shared" si="272"/>
        <v>0</v>
      </c>
      <c r="S1995" s="142">
        <v>0</v>
      </c>
      <c r="T1995" s="143">
        <f t="shared" si="273"/>
        <v>0</v>
      </c>
      <c r="U1995" s="26"/>
      <c r="V1995" s="26"/>
      <c r="W1995" s="26"/>
      <c r="X1995" s="26"/>
      <c r="Y1995" s="26"/>
      <c r="Z1995" s="26"/>
      <c r="AA1995" s="26"/>
      <c r="AB1995" s="26"/>
      <c r="AC1995" s="26"/>
      <c r="AD1995" s="26"/>
      <c r="AE1995" s="26"/>
      <c r="AR1995" s="144" t="s">
        <v>145</v>
      </c>
      <c r="AT1995" s="144" t="s">
        <v>141</v>
      </c>
      <c r="AU1995" s="144" t="s">
        <v>146</v>
      </c>
      <c r="AY1995" s="14" t="s">
        <v>136</v>
      </c>
      <c r="BE1995" s="145">
        <f t="shared" si="274"/>
        <v>0</v>
      </c>
      <c r="BF1995" s="145">
        <f t="shared" si="275"/>
        <v>0</v>
      </c>
      <c r="BG1995" s="145">
        <f t="shared" si="276"/>
        <v>0</v>
      </c>
      <c r="BH1995" s="145">
        <f t="shared" si="277"/>
        <v>0</v>
      </c>
      <c r="BI1995" s="145">
        <f t="shared" si="278"/>
        <v>0</v>
      </c>
      <c r="BJ1995" s="14" t="s">
        <v>146</v>
      </c>
      <c r="BK1995" s="145">
        <f t="shared" si="279"/>
        <v>0</v>
      </c>
      <c r="BL1995" s="14" t="s">
        <v>145</v>
      </c>
      <c r="BM1995" s="144" t="s">
        <v>1916</v>
      </c>
    </row>
    <row r="1996" spans="1:65" s="2" customFormat="1" ht="24.25" customHeight="1">
      <c r="A1996" s="26"/>
      <c r="B1996" s="156"/>
      <c r="C1996" s="163" t="s">
        <v>1917</v>
      </c>
      <c r="D1996" s="163" t="s">
        <v>227</v>
      </c>
      <c r="E1996" s="164" t="s">
        <v>334</v>
      </c>
      <c r="F1996" s="165" t="s">
        <v>335</v>
      </c>
      <c r="G1996" s="166" t="s">
        <v>285</v>
      </c>
      <c r="H1996" s="167">
        <v>58.186</v>
      </c>
      <c r="I1996" s="168"/>
      <c r="J1996" s="168">
        <f t="shared" si="270"/>
        <v>0</v>
      </c>
      <c r="K1996" s="146"/>
      <c r="L1996" s="147"/>
      <c r="M1996" s="148" t="s">
        <v>1</v>
      </c>
      <c r="N1996" s="149" t="s">
        <v>35</v>
      </c>
      <c r="O1996" s="142">
        <v>0</v>
      </c>
      <c r="P1996" s="142">
        <f t="shared" si="271"/>
        <v>0</v>
      </c>
      <c r="Q1996" s="142">
        <v>0</v>
      </c>
      <c r="R1996" s="142">
        <f t="shared" si="272"/>
        <v>0</v>
      </c>
      <c r="S1996" s="142">
        <v>0</v>
      </c>
      <c r="T1996" s="143">
        <f t="shared" si="273"/>
        <v>0</v>
      </c>
      <c r="U1996" s="26"/>
      <c r="V1996" s="26"/>
      <c r="W1996" s="145"/>
      <c r="X1996" s="26"/>
      <c r="Y1996" s="26"/>
      <c r="Z1996" s="26"/>
      <c r="AA1996" s="26"/>
      <c r="AB1996" s="26"/>
      <c r="AC1996" s="26"/>
      <c r="AD1996" s="26"/>
      <c r="AE1996" s="26"/>
      <c r="AR1996" s="144" t="s">
        <v>168</v>
      </c>
      <c r="AT1996" s="144" t="s">
        <v>227</v>
      </c>
      <c r="AU1996" s="144" t="s">
        <v>146</v>
      </c>
      <c r="AY1996" s="14" t="s">
        <v>136</v>
      </c>
      <c r="BE1996" s="145">
        <f t="shared" si="274"/>
        <v>0</v>
      </c>
      <c r="BF1996" s="145">
        <f t="shared" si="275"/>
        <v>0</v>
      </c>
      <c r="BG1996" s="145">
        <f t="shared" si="276"/>
        <v>0</v>
      </c>
      <c r="BH1996" s="145">
        <f t="shared" si="277"/>
        <v>0</v>
      </c>
      <c r="BI1996" s="145">
        <f t="shared" si="278"/>
        <v>0</v>
      </c>
      <c r="BJ1996" s="14" t="s">
        <v>146</v>
      </c>
      <c r="BK1996" s="145">
        <f t="shared" si="279"/>
        <v>0</v>
      </c>
      <c r="BL1996" s="14" t="s">
        <v>145</v>
      </c>
      <c r="BM1996" s="144" t="s">
        <v>1918</v>
      </c>
    </row>
    <row r="1997" spans="1:65" s="2" customFormat="1" ht="24.25" customHeight="1">
      <c r="A1997" s="26"/>
      <c r="B1997" s="156"/>
      <c r="C1997" s="157" t="s">
        <v>1919</v>
      </c>
      <c r="D1997" s="157" t="s">
        <v>141</v>
      </c>
      <c r="E1997" s="158" t="s">
        <v>338</v>
      </c>
      <c r="F1997" s="159" t="s">
        <v>339</v>
      </c>
      <c r="G1997" s="160" t="s">
        <v>144</v>
      </c>
      <c r="H1997" s="161">
        <v>1460.136</v>
      </c>
      <c r="I1997" s="162"/>
      <c r="J1997" s="162">
        <f t="shared" si="270"/>
        <v>0</v>
      </c>
      <c r="K1997" s="139"/>
      <c r="L1997" s="27"/>
      <c r="M1997" s="140" t="s">
        <v>1</v>
      </c>
      <c r="N1997" s="141" t="s">
        <v>35</v>
      </c>
      <c r="O1997" s="142">
        <v>0</v>
      </c>
      <c r="P1997" s="142">
        <f t="shared" si="271"/>
        <v>0</v>
      </c>
      <c r="Q1997" s="142">
        <v>0</v>
      </c>
      <c r="R1997" s="142">
        <f t="shared" si="272"/>
        <v>0</v>
      </c>
      <c r="S1997" s="142">
        <v>0</v>
      </c>
      <c r="T1997" s="143">
        <f t="shared" si="273"/>
        <v>0</v>
      </c>
      <c r="U1997" s="26"/>
      <c r="V1997" s="26"/>
      <c r="W1997" s="26"/>
      <c r="X1997" s="26"/>
      <c r="Y1997" s="26"/>
      <c r="Z1997" s="26"/>
      <c r="AA1997" s="26"/>
      <c r="AB1997" s="26"/>
      <c r="AC1997" s="26"/>
      <c r="AD1997" s="26"/>
      <c r="AE1997" s="26"/>
      <c r="AR1997" s="144" t="s">
        <v>145</v>
      </c>
      <c r="AT1997" s="144" t="s">
        <v>141</v>
      </c>
      <c r="AU1997" s="144" t="s">
        <v>146</v>
      </c>
      <c r="AY1997" s="14" t="s">
        <v>136</v>
      </c>
      <c r="BE1997" s="145">
        <f t="shared" si="274"/>
        <v>0</v>
      </c>
      <c r="BF1997" s="145">
        <f t="shared" si="275"/>
        <v>0</v>
      </c>
      <c r="BG1997" s="145">
        <f t="shared" si="276"/>
        <v>0</v>
      </c>
      <c r="BH1997" s="145">
        <f t="shared" si="277"/>
        <v>0</v>
      </c>
      <c r="BI1997" s="145">
        <f t="shared" si="278"/>
        <v>0</v>
      </c>
      <c r="BJ1997" s="14" t="s">
        <v>146</v>
      </c>
      <c r="BK1997" s="145">
        <f t="shared" si="279"/>
        <v>0</v>
      </c>
      <c r="BL1997" s="14" t="s">
        <v>145</v>
      </c>
      <c r="BM1997" s="144" t="s">
        <v>1920</v>
      </c>
    </row>
    <row r="1998" spans="1:65" s="2" customFormat="1" ht="24.25" customHeight="1">
      <c r="A1998" s="26"/>
      <c r="B1998" s="156"/>
      <c r="C1998" s="157" t="s">
        <v>1921</v>
      </c>
      <c r="D1998" s="157" t="s">
        <v>141</v>
      </c>
      <c r="E1998" s="158" t="s">
        <v>342</v>
      </c>
      <c r="F1998" s="159" t="s">
        <v>343</v>
      </c>
      <c r="G1998" s="160" t="s">
        <v>144</v>
      </c>
      <c r="H1998" s="161">
        <v>1543</v>
      </c>
      <c r="I1998" s="162"/>
      <c r="J1998" s="162">
        <f t="shared" si="270"/>
        <v>0</v>
      </c>
      <c r="K1998" s="139"/>
      <c r="L1998" s="27"/>
      <c r="M1998" s="140" t="s">
        <v>1</v>
      </c>
      <c r="N1998" s="141" t="s">
        <v>35</v>
      </c>
      <c r="O1998" s="142">
        <v>0</v>
      </c>
      <c r="P1998" s="142">
        <f t="shared" si="271"/>
        <v>0</v>
      </c>
      <c r="Q1998" s="142">
        <v>0</v>
      </c>
      <c r="R1998" s="142">
        <f t="shared" si="272"/>
        <v>0</v>
      </c>
      <c r="S1998" s="142">
        <v>0</v>
      </c>
      <c r="T1998" s="143">
        <f t="shared" si="273"/>
        <v>0</v>
      </c>
      <c r="U1998" s="26"/>
      <c r="V1998" s="26"/>
      <c r="W1998" s="26"/>
      <c r="X1998" s="26"/>
      <c r="Y1998" s="26"/>
      <c r="Z1998" s="26"/>
      <c r="AA1998" s="26"/>
      <c r="AB1998" s="26"/>
      <c r="AC1998" s="26"/>
      <c r="AD1998" s="26"/>
      <c r="AE1998" s="26"/>
      <c r="AR1998" s="144" t="s">
        <v>145</v>
      </c>
      <c r="AT1998" s="144" t="s">
        <v>141</v>
      </c>
      <c r="AU1998" s="144" t="s">
        <v>146</v>
      </c>
      <c r="AY1998" s="14" t="s">
        <v>136</v>
      </c>
      <c r="BE1998" s="145">
        <f t="shared" si="274"/>
        <v>0</v>
      </c>
      <c r="BF1998" s="145">
        <f t="shared" si="275"/>
        <v>0</v>
      </c>
      <c r="BG1998" s="145">
        <f t="shared" si="276"/>
        <v>0</v>
      </c>
      <c r="BH1998" s="145">
        <f t="shared" si="277"/>
        <v>0</v>
      </c>
      <c r="BI1998" s="145">
        <f t="shared" si="278"/>
        <v>0</v>
      </c>
      <c r="BJ1998" s="14" t="s">
        <v>146</v>
      </c>
      <c r="BK1998" s="145">
        <f t="shared" si="279"/>
        <v>0</v>
      </c>
      <c r="BL1998" s="14" t="s">
        <v>145</v>
      </c>
      <c r="BM1998" s="144" t="s">
        <v>1922</v>
      </c>
    </row>
    <row r="1999" spans="1:65" s="2" customFormat="1" ht="24.25" customHeight="1">
      <c r="A1999" s="26"/>
      <c r="B1999" s="156"/>
      <c r="C1999" s="157" t="s">
        <v>1923</v>
      </c>
      <c r="D1999" s="157" t="s">
        <v>141</v>
      </c>
      <c r="E1999" s="158" t="s">
        <v>346</v>
      </c>
      <c r="F1999" s="159" t="s">
        <v>347</v>
      </c>
      <c r="G1999" s="160" t="s">
        <v>144</v>
      </c>
      <c r="H1999" s="161">
        <v>1460.136</v>
      </c>
      <c r="I1999" s="162"/>
      <c r="J1999" s="162">
        <f t="shared" si="270"/>
        <v>0</v>
      </c>
      <c r="K1999" s="139"/>
      <c r="L1999" s="27"/>
      <c r="M1999" s="140" t="s">
        <v>1</v>
      </c>
      <c r="N1999" s="141" t="s">
        <v>35</v>
      </c>
      <c r="O1999" s="142">
        <v>0</v>
      </c>
      <c r="P1999" s="142">
        <f t="shared" si="271"/>
        <v>0</v>
      </c>
      <c r="Q1999" s="142">
        <v>0</v>
      </c>
      <c r="R1999" s="142">
        <f t="shared" si="272"/>
        <v>0</v>
      </c>
      <c r="S1999" s="142">
        <v>0</v>
      </c>
      <c r="T1999" s="143">
        <f t="shared" si="273"/>
        <v>0</v>
      </c>
      <c r="U1999" s="26"/>
      <c r="V1999" s="26"/>
      <c r="W1999" s="26"/>
      <c r="X1999" s="26"/>
      <c r="Y1999" s="26"/>
      <c r="Z1999" s="26"/>
      <c r="AA1999" s="26"/>
      <c r="AB1999" s="26"/>
      <c r="AC1999" s="26"/>
      <c r="AD1999" s="26"/>
      <c r="AE1999" s="26"/>
      <c r="AR1999" s="144" t="s">
        <v>145</v>
      </c>
      <c r="AT1999" s="144" t="s">
        <v>141</v>
      </c>
      <c r="AU1999" s="144" t="s">
        <v>146</v>
      </c>
      <c r="AY1999" s="14" t="s">
        <v>136</v>
      </c>
      <c r="BE1999" s="145">
        <f t="shared" si="274"/>
        <v>0</v>
      </c>
      <c r="BF1999" s="145">
        <f t="shared" si="275"/>
        <v>0</v>
      </c>
      <c r="BG1999" s="145">
        <f t="shared" si="276"/>
        <v>0</v>
      </c>
      <c r="BH1999" s="145">
        <f t="shared" si="277"/>
        <v>0</v>
      </c>
      <c r="BI1999" s="145">
        <f t="shared" si="278"/>
        <v>0</v>
      </c>
      <c r="BJ1999" s="14" t="s">
        <v>146</v>
      </c>
      <c r="BK1999" s="145">
        <f t="shared" si="279"/>
        <v>0</v>
      </c>
      <c r="BL1999" s="14" t="s">
        <v>145</v>
      </c>
      <c r="BM1999" s="144" t="s">
        <v>1924</v>
      </c>
    </row>
    <row r="2000" spans="1:65" s="2" customFormat="1" ht="33" customHeight="1">
      <c r="A2000" s="26"/>
      <c r="B2000" s="156"/>
      <c r="C2000" s="157" t="s">
        <v>1925</v>
      </c>
      <c r="D2000" s="157" t="s">
        <v>141</v>
      </c>
      <c r="E2000" s="158" t="s">
        <v>350</v>
      </c>
      <c r="F2000" s="159" t="s">
        <v>351</v>
      </c>
      <c r="G2000" s="160" t="s">
        <v>285</v>
      </c>
      <c r="H2000" s="161">
        <v>465.48599999999999</v>
      </c>
      <c r="I2000" s="162"/>
      <c r="J2000" s="162">
        <f t="shared" si="270"/>
        <v>0</v>
      </c>
      <c r="K2000" s="139"/>
      <c r="L2000" s="27"/>
      <c r="M2000" s="140" t="s">
        <v>1</v>
      </c>
      <c r="N2000" s="141" t="s">
        <v>35</v>
      </c>
      <c r="O2000" s="142">
        <v>0</v>
      </c>
      <c r="P2000" s="142">
        <f t="shared" si="271"/>
        <v>0</v>
      </c>
      <c r="Q2000" s="142">
        <v>0</v>
      </c>
      <c r="R2000" s="142">
        <f t="shared" si="272"/>
        <v>0</v>
      </c>
      <c r="S2000" s="142">
        <v>0</v>
      </c>
      <c r="T2000" s="143">
        <f t="shared" si="273"/>
        <v>0</v>
      </c>
      <c r="U2000" s="26"/>
      <c r="V2000" s="26"/>
      <c r="W2000" s="26"/>
      <c r="X2000" s="26"/>
      <c r="Y2000" s="26"/>
      <c r="Z2000" s="26"/>
      <c r="AA2000" s="26"/>
      <c r="AB2000" s="26"/>
      <c r="AC2000" s="26"/>
      <c r="AD2000" s="26"/>
      <c r="AE2000" s="26"/>
      <c r="AR2000" s="144" t="s">
        <v>145</v>
      </c>
      <c r="AT2000" s="144" t="s">
        <v>141</v>
      </c>
      <c r="AU2000" s="144" t="s">
        <v>146</v>
      </c>
      <c r="AY2000" s="14" t="s">
        <v>136</v>
      </c>
      <c r="BE2000" s="145">
        <f t="shared" si="274"/>
        <v>0</v>
      </c>
      <c r="BF2000" s="145">
        <f t="shared" si="275"/>
        <v>0</v>
      </c>
      <c r="BG2000" s="145">
        <f t="shared" si="276"/>
        <v>0</v>
      </c>
      <c r="BH2000" s="145">
        <f t="shared" si="277"/>
        <v>0</v>
      </c>
      <c r="BI2000" s="145">
        <f t="shared" si="278"/>
        <v>0</v>
      </c>
      <c r="BJ2000" s="14" t="s">
        <v>146</v>
      </c>
      <c r="BK2000" s="145">
        <f t="shared" si="279"/>
        <v>0</v>
      </c>
      <c r="BL2000" s="14" t="s">
        <v>145</v>
      </c>
      <c r="BM2000" s="144" t="s">
        <v>1926</v>
      </c>
    </row>
    <row r="2001" spans="1:65" s="2" customFormat="1" ht="24.25" customHeight="1">
      <c r="A2001" s="26"/>
      <c r="B2001" s="156"/>
      <c r="C2001" s="157" t="s">
        <v>1927</v>
      </c>
      <c r="D2001" s="157" t="s">
        <v>141</v>
      </c>
      <c r="E2001" s="158" t="s">
        <v>354</v>
      </c>
      <c r="F2001" s="159" t="s">
        <v>355</v>
      </c>
      <c r="G2001" s="160" t="s">
        <v>144</v>
      </c>
      <c r="H2001" s="161">
        <v>1543</v>
      </c>
      <c r="I2001" s="162"/>
      <c r="J2001" s="162">
        <f t="shared" si="270"/>
        <v>0</v>
      </c>
      <c r="K2001" s="139"/>
      <c r="L2001" s="27"/>
      <c r="M2001" s="140" t="s">
        <v>1</v>
      </c>
      <c r="N2001" s="141" t="s">
        <v>35</v>
      </c>
      <c r="O2001" s="142">
        <v>0</v>
      </c>
      <c r="P2001" s="142">
        <f t="shared" si="271"/>
        <v>0</v>
      </c>
      <c r="Q2001" s="142">
        <v>0</v>
      </c>
      <c r="R2001" s="142">
        <f t="shared" si="272"/>
        <v>0</v>
      </c>
      <c r="S2001" s="142">
        <v>0</v>
      </c>
      <c r="T2001" s="143">
        <f t="shared" si="273"/>
        <v>0</v>
      </c>
      <c r="U2001" s="26"/>
      <c r="V2001" s="26"/>
      <c r="W2001" s="26"/>
      <c r="X2001" s="26"/>
      <c r="Y2001" s="26"/>
      <c r="Z2001" s="26"/>
      <c r="AA2001" s="26"/>
      <c r="AB2001" s="26"/>
      <c r="AC2001" s="26"/>
      <c r="AD2001" s="26"/>
      <c r="AE2001" s="26"/>
      <c r="AR2001" s="144" t="s">
        <v>145</v>
      </c>
      <c r="AT2001" s="144" t="s">
        <v>141</v>
      </c>
      <c r="AU2001" s="144" t="s">
        <v>146</v>
      </c>
      <c r="AY2001" s="14" t="s">
        <v>136</v>
      </c>
      <c r="BE2001" s="145">
        <f t="shared" si="274"/>
        <v>0</v>
      </c>
      <c r="BF2001" s="145">
        <f t="shared" si="275"/>
        <v>0</v>
      </c>
      <c r="BG2001" s="145">
        <f t="shared" si="276"/>
        <v>0</v>
      </c>
      <c r="BH2001" s="145">
        <f t="shared" si="277"/>
        <v>0</v>
      </c>
      <c r="BI2001" s="145">
        <f t="shared" si="278"/>
        <v>0</v>
      </c>
      <c r="BJ2001" s="14" t="s">
        <v>146</v>
      </c>
      <c r="BK2001" s="145">
        <f t="shared" si="279"/>
        <v>0</v>
      </c>
      <c r="BL2001" s="14" t="s">
        <v>145</v>
      </c>
      <c r="BM2001" s="144" t="s">
        <v>1928</v>
      </c>
    </row>
    <row r="2002" spans="1:65" s="2" customFormat="1" ht="24.25" customHeight="1">
      <c r="A2002" s="26"/>
      <c r="B2002" s="156"/>
      <c r="C2002" s="157" t="s">
        <v>1929</v>
      </c>
      <c r="D2002" s="157" t="s">
        <v>141</v>
      </c>
      <c r="E2002" s="158" t="s">
        <v>358</v>
      </c>
      <c r="F2002" s="159" t="s">
        <v>359</v>
      </c>
      <c r="G2002" s="160" t="s">
        <v>144</v>
      </c>
      <c r="H2002" s="161">
        <v>1460.136</v>
      </c>
      <c r="I2002" s="162"/>
      <c r="J2002" s="162">
        <f t="shared" si="270"/>
        <v>0</v>
      </c>
      <c r="K2002" s="139"/>
      <c r="L2002" s="27"/>
      <c r="M2002" s="140" t="s">
        <v>1</v>
      </c>
      <c r="N2002" s="141" t="s">
        <v>35</v>
      </c>
      <c r="O2002" s="142">
        <v>0</v>
      </c>
      <c r="P2002" s="142">
        <f t="shared" si="271"/>
        <v>0</v>
      </c>
      <c r="Q2002" s="142">
        <v>0</v>
      </c>
      <c r="R2002" s="142">
        <f t="shared" si="272"/>
        <v>0</v>
      </c>
      <c r="S2002" s="142">
        <v>0</v>
      </c>
      <c r="T2002" s="143">
        <f t="shared" si="273"/>
        <v>0</v>
      </c>
      <c r="U2002" s="26"/>
      <c r="V2002" s="26"/>
      <c r="W2002" s="26"/>
      <c r="X2002" s="26"/>
      <c r="Y2002" s="26"/>
      <c r="Z2002" s="26"/>
      <c r="AA2002" s="26"/>
      <c r="AB2002" s="26"/>
      <c r="AC2002" s="26"/>
      <c r="AD2002" s="26"/>
      <c r="AE2002" s="26"/>
      <c r="AR2002" s="144" t="s">
        <v>145</v>
      </c>
      <c r="AT2002" s="144" t="s">
        <v>141</v>
      </c>
      <c r="AU2002" s="144" t="s">
        <v>146</v>
      </c>
      <c r="AY2002" s="14" t="s">
        <v>136</v>
      </c>
      <c r="BE2002" s="145">
        <f t="shared" si="274"/>
        <v>0</v>
      </c>
      <c r="BF2002" s="145">
        <f t="shared" si="275"/>
        <v>0</v>
      </c>
      <c r="BG2002" s="145">
        <f t="shared" si="276"/>
        <v>0</v>
      </c>
      <c r="BH2002" s="145">
        <f t="shared" si="277"/>
        <v>0</v>
      </c>
      <c r="BI2002" s="145">
        <f t="shared" si="278"/>
        <v>0</v>
      </c>
      <c r="BJ2002" s="14" t="s">
        <v>146</v>
      </c>
      <c r="BK2002" s="145">
        <f t="shared" si="279"/>
        <v>0</v>
      </c>
      <c r="BL2002" s="14" t="s">
        <v>145</v>
      </c>
      <c r="BM2002" s="144" t="s">
        <v>1930</v>
      </c>
    </row>
    <row r="2003" spans="1:65" s="2" customFormat="1" ht="24.25" customHeight="1">
      <c r="A2003" s="26"/>
      <c r="B2003" s="156"/>
      <c r="C2003" s="157" t="s">
        <v>1931</v>
      </c>
      <c r="D2003" s="157" t="s">
        <v>141</v>
      </c>
      <c r="E2003" s="158" t="s">
        <v>362</v>
      </c>
      <c r="F2003" s="159" t="s">
        <v>363</v>
      </c>
      <c r="G2003" s="160" t="s">
        <v>171</v>
      </c>
      <c r="H2003" s="161">
        <v>67.510000000000005</v>
      </c>
      <c r="I2003" s="162"/>
      <c r="J2003" s="162">
        <f t="shared" si="270"/>
        <v>0</v>
      </c>
      <c r="K2003" s="139"/>
      <c r="L2003" s="27"/>
      <c r="M2003" s="140" t="s">
        <v>1</v>
      </c>
      <c r="N2003" s="141" t="s">
        <v>35</v>
      </c>
      <c r="O2003" s="142">
        <v>0</v>
      </c>
      <c r="P2003" s="142">
        <f t="shared" si="271"/>
        <v>0</v>
      </c>
      <c r="Q2003" s="142">
        <v>0</v>
      </c>
      <c r="R2003" s="142">
        <f t="shared" si="272"/>
        <v>0</v>
      </c>
      <c r="S2003" s="142">
        <v>0</v>
      </c>
      <c r="T2003" s="143">
        <f t="shared" si="273"/>
        <v>0</v>
      </c>
      <c r="U2003" s="26"/>
      <c r="V2003" s="26"/>
      <c r="W2003" s="26"/>
      <c r="X2003" s="26"/>
      <c r="Y2003" s="26"/>
      <c r="Z2003" s="26"/>
      <c r="AA2003" s="26"/>
      <c r="AB2003" s="26"/>
      <c r="AC2003" s="26"/>
      <c r="AD2003" s="26"/>
      <c r="AE2003" s="26"/>
      <c r="AR2003" s="144" t="s">
        <v>145</v>
      </c>
      <c r="AT2003" s="144" t="s">
        <v>141</v>
      </c>
      <c r="AU2003" s="144" t="s">
        <v>146</v>
      </c>
      <c r="AY2003" s="14" t="s">
        <v>136</v>
      </c>
      <c r="BE2003" s="145">
        <f t="shared" si="274"/>
        <v>0</v>
      </c>
      <c r="BF2003" s="145">
        <f t="shared" si="275"/>
        <v>0</v>
      </c>
      <c r="BG2003" s="145">
        <f t="shared" si="276"/>
        <v>0</v>
      </c>
      <c r="BH2003" s="145">
        <f t="shared" si="277"/>
        <v>0</v>
      </c>
      <c r="BI2003" s="145">
        <f t="shared" si="278"/>
        <v>0</v>
      </c>
      <c r="BJ2003" s="14" t="s">
        <v>146</v>
      </c>
      <c r="BK2003" s="145">
        <f t="shared" si="279"/>
        <v>0</v>
      </c>
      <c r="BL2003" s="14" t="s">
        <v>145</v>
      </c>
      <c r="BM2003" s="144" t="s">
        <v>1932</v>
      </c>
    </row>
    <row r="2004" spans="1:65" s="2" customFormat="1" ht="24.25" customHeight="1">
      <c r="A2004" s="26"/>
      <c r="B2004" s="156"/>
      <c r="C2004" s="163" t="s">
        <v>1933</v>
      </c>
      <c r="D2004" s="163" t="s">
        <v>227</v>
      </c>
      <c r="E2004" s="164" t="s">
        <v>366</v>
      </c>
      <c r="F2004" s="165" t="s">
        <v>367</v>
      </c>
      <c r="G2004" s="166" t="s">
        <v>323</v>
      </c>
      <c r="H2004" s="167">
        <v>68.185000000000002</v>
      </c>
      <c r="I2004" s="168"/>
      <c r="J2004" s="168">
        <f t="shared" si="270"/>
        <v>0</v>
      </c>
      <c r="K2004" s="146"/>
      <c r="L2004" s="147"/>
      <c r="M2004" s="148" t="s">
        <v>1</v>
      </c>
      <c r="N2004" s="149" t="s">
        <v>35</v>
      </c>
      <c r="O2004" s="142">
        <v>0</v>
      </c>
      <c r="P2004" s="142">
        <f t="shared" si="271"/>
        <v>0</v>
      </c>
      <c r="Q2004" s="142">
        <v>0</v>
      </c>
      <c r="R2004" s="142">
        <f t="shared" si="272"/>
        <v>0</v>
      </c>
      <c r="S2004" s="142">
        <v>0</v>
      </c>
      <c r="T2004" s="143">
        <f t="shared" si="273"/>
        <v>0</v>
      </c>
      <c r="U2004" s="26"/>
      <c r="V2004" s="26"/>
      <c r="W2004" s="26"/>
      <c r="X2004" s="26"/>
      <c r="Y2004" s="26"/>
      <c r="Z2004" s="26"/>
      <c r="AA2004" s="26"/>
      <c r="AB2004" s="26"/>
      <c r="AC2004" s="26"/>
      <c r="AD2004" s="26"/>
      <c r="AE2004" s="26"/>
      <c r="AR2004" s="144" t="s">
        <v>168</v>
      </c>
      <c r="AT2004" s="144" t="s">
        <v>227</v>
      </c>
      <c r="AU2004" s="144" t="s">
        <v>146</v>
      </c>
      <c r="AY2004" s="14" t="s">
        <v>136</v>
      </c>
      <c r="BE2004" s="145">
        <f t="shared" si="274"/>
        <v>0</v>
      </c>
      <c r="BF2004" s="145">
        <f t="shared" si="275"/>
        <v>0</v>
      </c>
      <c r="BG2004" s="145">
        <f t="shared" si="276"/>
        <v>0</v>
      </c>
      <c r="BH2004" s="145">
        <f t="shared" si="277"/>
        <v>0</v>
      </c>
      <c r="BI2004" s="145">
        <f t="shared" si="278"/>
        <v>0</v>
      </c>
      <c r="BJ2004" s="14" t="s">
        <v>146</v>
      </c>
      <c r="BK2004" s="145">
        <f t="shared" si="279"/>
        <v>0</v>
      </c>
      <c r="BL2004" s="14" t="s">
        <v>145</v>
      </c>
      <c r="BM2004" s="144" t="s">
        <v>1934</v>
      </c>
    </row>
    <row r="2005" spans="1:65" s="2" customFormat="1" ht="24.25" customHeight="1">
      <c r="A2005" s="26"/>
      <c r="B2005" s="156"/>
      <c r="C2005" s="157" t="s">
        <v>1935</v>
      </c>
      <c r="D2005" s="157" t="s">
        <v>141</v>
      </c>
      <c r="E2005" s="158" t="s">
        <v>370</v>
      </c>
      <c r="F2005" s="159" t="s">
        <v>371</v>
      </c>
      <c r="G2005" s="160" t="s">
        <v>171</v>
      </c>
      <c r="H2005" s="161">
        <v>46.5</v>
      </c>
      <c r="I2005" s="162"/>
      <c r="J2005" s="162">
        <f t="shared" si="270"/>
        <v>0</v>
      </c>
      <c r="K2005" s="139"/>
      <c r="L2005" s="27"/>
      <c r="M2005" s="140" t="s">
        <v>1</v>
      </c>
      <c r="N2005" s="141" t="s">
        <v>35</v>
      </c>
      <c r="O2005" s="142">
        <v>0</v>
      </c>
      <c r="P2005" s="142">
        <f t="shared" si="271"/>
        <v>0</v>
      </c>
      <c r="Q2005" s="142">
        <v>0</v>
      </c>
      <c r="R2005" s="142">
        <f t="shared" si="272"/>
        <v>0</v>
      </c>
      <c r="S2005" s="142">
        <v>0</v>
      </c>
      <c r="T2005" s="143">
        <f t="shared" si="273"/>
        <v>0</v>
      </c>
      <c r="U2005" s="26"/>
      <c r="V2005" s="26"/>
      <c r="W2005" s="26"/>
      <c r="X2005" s="26"/>
      <c r="Y2005" s="26"/>
      <c r="Z2005" s="26"/>
      <c r="AA2005" s="26"/>
      <c r="AB2005" s="26"/>
      <c r="AC2005" s="26"/>
      <c r="AD2005" s="26"/>
      <c r="AE2005" s="26"/>
      <c r="AR2005" s="144" t="s">
        <v>145</v>
      </c>
      <c r="AT2005" s="144" t="s">
        <v>141</v>
      </c>
      <c r="AU2005" s="144" t="s">
        <v>146</v>
      </c>
      <c r="AY2005" s="14" t="s">
        <v>136</v>
      </c>
      <c r="BE2005" s="145">
        <f t="shared" si="274"/>
        <v>0</v>
      </c>
      <c r="BF2005" s="145">
        <f t="shared" si="275"/>
        <v>0</v>
      </c>
      <c r="BG2005" s="145">
        <f t="shared" si="276"/>
        <v>0</v>
      </c>
      <c r="BH2005" s="145">
        <f t="shared" si="277"/>
        <v>0</v>
      </c>
      <c r="BI2005" s="145">
        <f t="shared" si="278"/>
        <v>0</v>
      </c>
      <c r="BJ2005" s="14" t="s">
        <v>146</v>
      </c>
      <c r="BK2005" s="145">
        <f t="shared" si="279"/>
        <v>0</v>
      </c>
      <c r="BL2005" s="14" t="s">
        <v>145</v>
      </c>
      <c r="BM2005" s="144" t="s">
        <v>1936</v>
      </c>
    </row>
    <row r="2006" spans="1:65" s="2" customFormat="1" ht="16.5" customHeight="1">
      <c r="A2006" s="26"/>
      <c r="B2006" s="156"/>
      <c r="C2006" s="163" t="s">
        <v>1937</v>
      </c>
      <c r="D2006" s="163" t="s">
        <v>227</v>
      </c>
      <c r="E2006" s="164" t="s">
        <v>374</v>
      </c>
      <c r="F2006" s="165" t="s">
        <v>375</v>
      </c>
      <c r="G2006" s="166" t="s">
        <v>171</v>
      </c>
      <c r="H2006" s="167">
        <v>20</v>
      </c>
      <c r="I2006" s="168"/>
      <c r="J2006" s="168">
        <f t="shared" si="270"/>
        <v>0</v>
      </c>
      <c r="K2006" s="146"/>
      <c r="L2006" s="147"/>
      <c r="M2006" s="148" t="s">
        <v>1</v>
      </c>
      <c r="N2006" s="149" t="s">
        <v>35</v>
      </c>
      <c r="O2006" s="142">
        <v>0</v>
      </c>
      <c r="P2006" s="142">
        <f t="shared" si="271"/>
        <v>0</v>
      </c>
      <c r="Q2006" s="142">
        <v>0</v>
      </c>
      <c r="R2006" s="142">
        <f t="shared" si="272"/>
        <v>0</v>
      </c>
      <c r="S2006" s="142">
        <v>0</v>
      </c>
      <c r="T2006" s="143">
        <f t="shared" si="273"/>
        <v>0</v>
      </c>
      <c r="U2006" s="26"/>
      <c r="V2006" s="26"/>
      <c r="W2006" s="26"/>
      <c r="X2006" s="26"/>
      <c r="Y2006" s="26"/>
      <c r="Z2006" s="26"/>
      <c r="AA2006" s="26"/>
      <c r="AB2006" s="26"/>
      <c r="AC2006" s="26"/>
      <c r="AD2006" s="26"/>
      <c r="AE2006" s="26"/>
      <c r="AR2006" s="144" t="s">
        <v>168</v>
      </c>
      <c r="AT2006" s="144" t="s">
        <v>227</v>
      </c>
      <c r="AU2006" s="144" t="s">
        <v>146</v>
      </c>
      <c r="AY2006" s="14" t="s">
        <v>136</v>
      </c>
      <c r="BE2006" s="145">
        <f t="shared" si="274"/>
        <v>0</v>
      </c>
      <c r="BF2006" s="145">
        <f t="shared" si="275"/>
        <v>0</v>
      </c>
      <c r="BG2006" s="145">
        <f t="shared" si="276"/>
        <v>0</v>
      </c>
      <c r="BH2006" s="145">
        <f t="shared" si="277"/>
        <v>0</v>
      </c>
      <c r="BI2006" s="145">
        <f t="shared" si="278"/>
        <v>0</v>
      </c>
      <c r="BJ2006" s="14" t="s">
        <v>146</v>
      </c>
      <c r="BK2006" s="145">
        <f t="shared" si="279"/>
        <v>0</v>
      </c>
      <c r="BL2006" s="14" t="s">
        <v>145</v>
      </c>
      <c r="BM2006" s="144" t="s">
        <v>1938</v>
      </c>
    </row>
    <row r="2007" spans="1:65" s="2" customFormat="1" ht="16.5" customHeight="1">
      <c r="A2007" s="26"/>
      <c r="B2007" s="156"/>
      <c r="C2007" s="163" t="s">
        <v>1939</v>
      </c>
      <c r="D2007" s="163" t="s">
        <v>227</v>
      </c>
      <c r="E2007" s="164" t="s">
        <v>378</v>
      </c>
      <c r="F2007" s="165" t="s">
        <v>379</v>
      </c>
      <c r="G2007" s="166" t="s">
        <v>171</v>
      </c>
      <c r="H2007" s="167">
        <v>26.5</v>
      </c>
      <c r="I2007" s="168"/>
      <c r="J2007" s="168">
        <f t="shared" si="270"/>
        <v>0</v>
      </c>
      <c r="K2007" s="146"/>
      <c r="L2007" s="147"/>
      <c r="M2007" s="148" t="s">
        <v>1</v>
      </c>
      <c r="N2007" s="149" t="s">
        <v>35</v>
      </c>
      <c r="O2007" s="142">
        <v>0</v>
      </c>
      <c r="P2007" s="142">
        <f t="shared" si="271"/>
        <v>0</v>
      </c>
      <c r="Q2007" s="142">
        <v>0</v>
      </c>
      <c r="R2007" s="142">
        <f t="shared" si="272"/>
        <v>0</v>
      </c>
      <c r="S2007" s="142">
        <v>0</v>
      </c>
      <c r="T2007" s="143">
        <f t="shared" si="273"/>
        <v>0</v>
      </c>
      <c r="U2007" s="26"/>
      <c r="V2007" s="26"/>
      <c r="W2007" s="26"/>
      <c r="X2007" s="26"/>
      <c r="Y2007" s="26"/>
      <c r="Z2007" s="26"/>
      <c r="AA2007" s="26"/>
      <c r="AB2007" s="26"/>
      <c r="AC2007" s="26"/>
      <c r="AD2007" s="26"/>
      <c r="AE2007" s="26"/>
      <c r="AR2007" s="144" t="s">
        <v>168</v>
      </c>
      <c r="AT2007" s="144" t="s">
        <v>227</v>
      </c>
      <c r="AU2007" s="144" t="s">
        <v>146</v>
      </c>
      <c r="AY2007" s="14" t="s">
        <v>136</v>
      </c>
      <c r="BE2007" s="145">
        <f t="shared" si="274"/>
        <v>0</v>
      </c>
      <c r="BF2007" s="145">
        <f t="shared" si="275"/>
        <v>0</v>
      </c>
      <c r="BG2007" s="145">
        <f t="shared" si="276"/>
        <v>0</v>
      </c>
      <c r="BH2007" s="145">
        <f t="shared" si="277"/>
        <v>0</v>
      </c>
      <c r="BI2007" s="145">
        <f t="shared" si="278"/>
        <v>0</v>
      </c>
      <c r="BJ2007" s="14" t="s">
        <v>146</v>
      </c>
      <c r="BK2007" s="145">
        <f t="shared" si="279"/>
        <v>0</v>
      </c>
      <c r="BL2007" s="14" t="s">
        <v>145</v>
      </c>
      <c r="BM2007" s="144" t="s">
        <v>1940</v>
      </c>
    </row>
    <row r="2008" spans="1:65" s="2" customFormat="1" ht="24.25" customHeight="1">
      <c r="A2008" s="26"/>
      <c r="B2008" s="156"/>
      <c r="C2008" s="157" t="s">
        <v>1941</v>
      </c>
      <c r="D2008" s="157" t="s">
        <v>141</v>
      </c>
      <c r="E2008" s="158" t="s">
        <v>382</v>
      </c>
      <c r="F2008" s="159" t="s">
        <v>383</v>
      </c>
      <c r="G2008" s="160" t="s">
        <v>171</v>
      </c>
      <c r="H2008" s="161">
        <v>6</v>
      </c>
      <c r="I2008" s="162"/>
      <c r="J2008" s="162">
        <f t="shared" si="270"/>
        <v>0</v>
      </c>
      <c r="K2008" s="139"/>
      <c r="L2008" s="27"/>
      <c r="M2008" s="140" t="s">
        <v>1</v>
      </c>
      <c r="N2008" s="141" t="s">
        <v>35</v>
      </c>
      <c r="O2008" s="142">
        <v>0</v>
      </c>
      <c r="P2008" s="142">
        <f t="shared" si="271"/>
        <v>0</v>
      </c>
      <c r="Q2008" s="142">
        <v>0</v>
      </c>
      <c r="R2008" s="142">
        <f t="shared" si="272"/>
        <v>0</v>
      </c>
      <c r="S2008" s="142">
        <v>0</v>
      </c>
      <c r="T2008" s="143">
        <f t="shared" si="273"/>
        <v>0</v>
      </c>
      <c r="U2008" s="26"/>
      <c r="V2008" s="26"/>
      <c r="W2008" s="26"/>
      <c r="X2008" s="26"/>
      <c r="Y2008" s="26"/>
      <c r="Z2008" s="26"/>
      <c r="AA2008" s="26"/>
      <c r="AB2008" s="26"/>
      <c r="AC2008" s="26"/>
      <c r="AD2008" s="26"/>
      <c r="AE2008" s="26"/>
      <c r="AR2008" s="144" t="s">
        <v>145</v>
      </c>
      <c r="AT2008" s="144" t="s">
        <v>141</v>
      </c>
      <c r="AU2008" s="144" t="s">
        <v>146</v>
      </c>
      <c r="AY2008" s="14" t="s">
        <v>136</v>
      </c>
      <c r="BE2008" s="145">
        <f t="shared" si="274"/>
        <v>0</v>
      </c>
      <c r="BF2008" s="145">
        <f t="shared" si="275"/>
        <v>0</v>
      </c>
      <c r="BG2008" s="145">
        <f t="shared" si="276"/>
        <v>0</v>
      </c>
      <c r="BH2008" s="145">
        <f t="shared" si="277"/>
        <v>0</v>
      </c>
      <c r="BI2008" s="145">
        <f t="shared" si="278"/>
        <v>0</v>
      </c>
      <c r="BJ2008" s="14" t="s">
        <v>146</v>
      </c>
      <c r="BK2008" s="145">
        <f t="shared" si="279"/>
        <v>0</v>
      </c>
      <c r="BL2008" s="14" t="s">
        <v>145</v>
      </c>
      <c r="BM2008" s="144" t="s">
        <v>1942</v>
      </c>
    </row>
    <row r="2009" spans="1:65" s="2" customFormat="1" ht="16.5" customHeight="1">
      <c r="A2009" s="26"/>
      <c r="B2009" s="156"/>
      <c r="C2009" s="163" t="s">
        <v>1943</v>
      </c>
      <c r="D2009" s="163" t="s">
        <v>227</v>
      </c>
      <c r="E2009" s="164" t="s">
        <v>386</v>
      </c>
      <c r="F2009" s="165" t="s">
        <v>387</v>
      </c>
      <c r="G2009" s="166" t="s">
        <v>171</v>
      </c>
      <c r="H2009" s="167">
        <v>6</v>
      </c>
      <c r="I2009" s="168"/>
      <c r="J2009" s="168">
        <f t="shared" si="270"/>
        <v>0</v>
      </c>
      <c r="K2009" s="146"/>
      <c r="L2009" s="147"/>
      <c r="M2009" s="148" t="s">
        <v>1</v>
      </c>
      <c r="N2009" s="149" t="s">
        <v>35</v>
      </c>
      <c r="O2009" s="142">
        <v>0</v>
      </c>
      <c r="P2009" s="142">
        <f t="shared" si="271"/>
        <v>0</v>
      </c>
      <c r="Q2009" s="142">
        <v>0</v>
      </c>
      <c r="R2009" s="142">
        <f t="shared" si="272"/>
        <v>0</v>
      </c>
      <c r="S2009" s="142">
        <v>0</v>
      </c>
      <c r="T2009" s="143">
        <f t="shared" si="273"/>
        <v>0</v>
      </c>
      <c r="U2009" s="26"/>
      <c r="V2009" s="26"/>
      <c r="W2009" s="26"/>
      <c r="X2009" s="26"/>
      <c r="Y2009" s="26"/>
      <c r="Z2009" s="26"/>
      <c r="AA2009" s="26"/>
      <c r="AB2009" s="26"/>
      <c r="AC2009" s="26"/>
      <c r="AD2009" s="26"/>
      <c r="AE2009" s="26"/>
      <c r="AR2009" s="144" t="s">
        <v>168</v>
      </c>
      <c r="AT2009" s="144" t="s">
        <v>227</v>
      </c>
      <c r="AU2009" s="144" t="s">
        <v>146</v>
      </c>
      <c r="AY2009" s="14" t="s">
        <v>136</v>
      </c>
      <c r="BE2009" s="145">
        <f t="shared" si="274"/>
        <v>0</v>
      </c>
      <c r="BF2009" s="145">
        <f t="shared" si="275"/>
        <v>0</v>
      </c>
      <c r="BG2009" s="145">
        <f t="shared" si="276"/>
        <v>0</v>
      </c>
      <c r="BH2009" s="145">
        <f t="shared" si="277"/>
        <v>0</v>
      </c>
      <c r="BI2009" s="145">
        <f t="shared" si="278"/>
        <v>0</v>
      </c>
      <c r="BJ2009" s="14" t="s">
        <v>146</v>
      </c>
      <c r="BK2009" s="145">
        <f t="shared" si="279"/>
        <v>0</v>
      </c>
      <c r="BL2009" s="14" t="s">
        <v>145</v>
      </c>
      <c r="BM2009" s="144" t="s">
        <v>1944</v>
      </c>
    </row>
    <row r="2010" spans="1:65" s="2" customFormat="1" ht="33" customHeight="1">
      <c r="A2010" s="26"/>
      <c r="B2010" s="156"/>
      <c r="C2010" s="157" t="s">
        <v>1945</v>
      </c>
      <c r="D2010" s="157" t="s">
        <v>141</v>
      </c>
      <c r="E2010" s="158" t="s">
        <v>390</v>
      </c>
      <c r="F2010" s="159" t="s">
        <v>391</v>
      </c>
      <c r="G2010" s="160" t="s">
        <v>171</v>
      </c>
      <c r="H2010" s="161">
        <v>5.4</v>
      </c>
      <c r="I2010" s="162"/>
      <c r="J2010" s="162">
        <f t="shared" si="270"/>
        <v>0</v>
      </c>
      <c r="K2010" s="139"/>
      <c r="L2010" s="27"/>
      <c r="M2010" s="140" t="s">
        <v>1</v>
      </c>
      <c r="N2010" s="141" t="s">
        <v>35</v>
      </c>
      <c r="O2010" s="142">
        <v>0</v>
      </c>
      <c r="P2010" s="142">
        <f t="shared" si="271"/>
        <v>0</v>
      </c>
      <c r="Q2010" s="142">
        <v>0</v>
      </c>
      <c r="R2010" s="142">
        <f t="shared" si="272"/>
        <v>0</v>
      </c>
      <c r="S2010" s="142">
        <v>0</v>
      </c>
      <c r="T2010" s="143">
        <f t="shared" si="273"/>
        <v>0</v>
      </c>
      <c r="U2010" s="26"/>
      <c r="V2010" s="26"/>
      <c r="W2010" s="26"/>
      <c r="X2010" s="26"/>
      <c r="Y2010" s="26"/>
      <c r="Z2010" s="26"/>
      <c r="AA2010" s="26"/>
      <c r="AB2010" s="26"/>
      <c r="AC2010" s="26"/>
      <c r="AD2010" s="26"/>
      <c r="AE2010" s="26"/>
      <c r="AR2010" s="144" t="s">
        <v>145</v>
      </c>
      <c r="AT2010" s="144" t="s">
        <v>141</v>
      </c>
      <c r="AU2010" s="144" t="s">
        <v>146</v>
      </c>
      <c r="AY2010" s="14" t="s">
        <v>136</v>
      </c>
      <c r="BE2010" s="145">
        <f t="shared" si="274"/>
        <v>0</v>
      </c>
      <c r="BF2010" s="145">
        <f t="shared" si="275"/>
        <v>0</v>
      </c>
      <c r="BG2010" s="145">
        <f t="shared" si="276"/>
        <v>0</v>
      </c>
      <c r="BH2010" s="145">
        <f t="shared" si="277"/>
        <v>0</v>
      </c>
      <c r="BI2010" s="145">
        <f t="shared" si="278"/>
        <v>0</v>
      </c>
      <c r="BJ2010" s="14" t="s">
        <v>146</v>
      </c>
      <c r="BK2010" s="145">
        <f t="shared" si="279"/>
        <v>0</v>
      </c>
      <c r="BL2010" s="14" t="s">
        <v>145</v>
      </c>
      <c r="BM2010" s="144" t="s">
        <v>1946</v>
      </c>
    </row>
    <row r="2011" spans="1:65" s="2" customFormat="1" ht="33" customHeight="1">
      <c r="A2011" s="26"/>
      <c r="B2011" s="156"/>
      <c r="C2011" s="157" t="s">
        <v>1947</v>
      </c>
      <c r="D2011" s="157" t="s">
        <v>141</v>
      </c>
      <c r="E2011" s="158" t="s">
        <v>394</v>
      </c>
      <c r="F2011" s="159" t="s">
        <v>395</v>
      </c>
      <c r="G2011" s="160" t="s">
        <v>171</v>
      </c>
      <c r="H2011" s="161">
        <v>4.24</v>
      </c>
      <c r="I2011" s="162"/>
      <c r="J2011" s="162">
        <f t="shared" si="270"/>
        <v>0</v>
      </c>
      <c r="K2011" s="139"/>
      <c r="L2011" s="27"/>
      <c r="M2011" s="140" t="s">
        <v>1</v>
      </c>
      <c r="N2011" s="141" t="s">
        <v>35</v>
      </c>
      <c r="O2011" s="142">
        <v>0</v>
      </c>
      <c r="P2011" s="142">
        <f t="shared" si="271"/>
        <v>0</v>
      </c>
      <c r="Q2011" s="142">
        <v>0</v>
      </c>
      <c r="R2011" s="142">
        <f t="shared" si="272"/>
        <v>0</v>
      </c>
      <c r="S2011" s="142">
        <v>0</v>
      </c>
      <c r="T2011" s="143">
        <f t="shared" si="273"/>
        <v>0</v>
      </c>
      <c r="U2011" s="26"/>
      <c r="V2011" s="26"/>
      <c r="W2011" s="26"/>
      <c r="X2011" s="26"/>
      <c r="Y2011" s="26"/>
      <c r="Z2011" s="26"/>
      <c r="AA2011" s="26"/>
      <c r="AB2011" s="26"/>
      <c r="AC2011" s="26"/>
      <c r="AD2011" s="26"/>
      <c r="AE2011" s="26"/>
      <c r="AR2011" s="144" t="s">
        <v>145</v>
      </c>
      <c r="AT2011" s="144" t="s">
        <v>141</v>
      </c>
      <c r="AU2011" s="144" t="s">
        <v>146</v>
      </c>
      <c r="AY2011" s="14" t="s">
        <v>136</v>
      </c>
      <c r="BE2011" s="145">
        <f t="shared" si="274"/>
        <v>0</v>
      </c>
      <c r="BF2011" s="145">
        <f t="shared" si="275"/>
        <v>0</v>
      </c>
      <c r="BG2011" s="145">
        <f t="shared" si="276"/>
        <v>0</v>
      </c>
      <c r="BH2011" s="145">
        <f t="shared" si="277"/>
        <v>0</v>
      </c>
      <c r="BI2011" s="145">
        <f t="shared" si="278"/>
        <v>0</v>
      </c>
      <c r="BJ2011" s="14" t="s">
        <v>146</v>
      </c>
      <c r="BK2011" s="145">
        <f t="shared" si="279"/>
        <v>0</v>
      </c>
      <c r="BL2011" s="14" t="s">
        <v>145</v>
      </c>
      <c r="BM2011" s="144" t="s">
        <v>1948</v>
      </c>
    </row>
    <row r="2012" spans="1:65" s="2" customFormat="1" ht="33" customHeight="1">
      <c r="A2012" s="26"/>
      <c r="B2012" s="156"/>
      <c r="C2012" s="157" t="s">
        <v>1949</v>
      </c>
      <c r="D2012" s="157" t="s">
        <v>141</v>
      </c>
      <c r="E2012" s="158" t="s">
        <v>398</v>
      </c>
      <c r="F2012" s="159" t="s">
        <v>399</v>
      </c>
      <c r="G2012" s="160" t="s">
        <v>171</v>
      </c>
      <c r="H2012" s="161">
        <v>1.2350000000000001</v>
      </c>
      <c r="I2012" s="162"/>
      <c r="J2012" s="162">
        <f t="shared" si="270"/>
        <v>0</v>
      </c>
      <c r="K2012" s="139"/>
      <c r="L2012" s="27"/>
      <c r="M2012" s="140" t="s">
        <v>1</v>
      </c>
      <c r="N2012" s="141" t="s">
        <v>35</v>
      </c>
      <c r="O2012" s="142">
        <v>0</v>
      </c>
      <c r="P2012" s="142">
        <f t="shared" si="271"/>
        <v>0</v>
      </c>
      <c r="Q2012" s="142">
        <v>0</v>
      </c>
      <c r="R2012" s="142">
        <f t="shared" si="272"/>
        <v>0</v>
      </c>
      <c r="S2012" s="142">
        <v>0</v>
      </c>
      <c r="T2012" s="143">
        <f t="shared" si="273"/>
        <v>0</v>
      </c>
      <c r="U2012" s="26"/>
      <c r="V2012" s="26"/>
      <c r="W2012" s="26"/>
      <c r="X2012" s="26"/>
      <c r="Y2012" s="26"/>
      <c r="Z2012" s="26"/>
      <c r="AA2012" s="26"/>
      <c r="AB2012" s="26"/>
      <c r="AC2012" s="26"/>
      <c r="AD2012" s="26"/>
      <c r="AE2012" s="26"/>
      <c r="AR2012" s="144" t="s">
        <v>145</v>
      </c>
      <c r="AT2012" s="144" t="s">
        <v>141</v>
      </c>
      <c r="AU2012" s="144" t="s">
        <v>146</v>
      </c>
      <c r="AY2012" s="14" t="s">
        <v>136</v>
      </c>
      <c r="BE2012" s="145">
        <f t="shared" si="274"/>
        <v>0</v>
      </c>
      <c r="BF2012" s="145">
        <f t="shared" si="275"/>
        <v>0</v>
      </c>
      <c r="BG2012" s="145">
        <f t="shared" si="276"/>
        <v>0</v>
      </c>
      <c r="BH2012" s="145">
        <f t="shared" si="277"/>
        <v>0</v>
      </c>
      <c r="BI2012" s="145">
        <f t="shared" si="278"/>
        <v>0</v>
      </c>
      <c r="BJ2012" s="14" t="s">
        <v>146</v>
      </c>
      <c r="BK2012" s="145">
        <f t="shared" si="279"/>
        <v>0</v>
      </c>
      <c r="BL2012" s="14" t="s">
        <v>145</v>
      </c>
      <c r="BM2012" s="144" t="s">
        <v>1950</v>
      </c>
    </row>
    <row r="2013" spans="1:65" s="2" customFormat="1" ht="24.25" customHeight="1">
      <c r="A2013" s="26"/>
      <c r="B2013" s="156"/>
      <c r="C2013" s="157" t="s">
        <v>1951</v>
      </c>
      <c r="D2013" s="157" t="s">
        <v>141</v>
      </c>
      <c r="E2013" s="158" t="s">
        <v>402</v>
      </c>
      <c r="F2013" s="159" t="s">
        <v>403</v>
      </c>
      <c r="G2013" s="160" t="s">
        <v>198</v>
      </c>
      <c r="H2013" s="161">
        <v>27.27</v>
      </c>
      <c r="I2013" s="162"/>
      <c r="J2013" s="162">
        <f t="shared" si="270"/>
        <v>0</v>
      </c>
      <c r="K2013" s="139"/>
      <c r="L2013" s="27"/>
      <c r="M2013" s="140" t="s">
        <v>1</v>
      </c>
      <c r="N2013" s="141" t="s">
        <v>35</v>
      </c>
      <c r="O2013" s="142">
        <v>0</v>
      </c>
      <c r="P2013" s="142">
        <f t="shared" si="271"/>
        <v>0</v>
      </c>
      <c r="Q2013" s="142">
        <v>0</v>
      </c>
      <c r="R2013" s="142">
        <f t="shared" si="272"/>
        <v>0</v>
      </c>
      <c r="S2013" s="142">
        <v>0</v>
      </c>
      <c r="T2013" s="143">
        <f t="shared" si="273"/>
        <v>0</v>
      </c>
      <c r="U2013" s="26"/>
      <c r="V2013" s="26"/>
      <c r="W2013" s="26"/>
      <c r="X2013" s="26"/>
      <c r="Y2013" s="26"/>
      <c r="Z2013" s="26"/>
      <c r="AA2013" s="26"/>
      <c r="AB2013" s="26"/>
      <c r="AC2013" s="26"/>
      <c r="AD2013" s="26"/>
      <c r="AE2013" s="26"/>
      <c r="AR2013" s="144" t="s">
        <v>145</v>
      </c>
      <c r="AT2013" s="144" t="s">
        <v>141</v>
      </c>
      <c r="AU2013" s="144" t="s">
        <v>146</v>
      </c>
      <c r="AY2013" s="14" t="s">
        <v>136</v>
      </c>
      <c r="BE2013" s="145">
        <f t="shared" si="274"/>
        <v>0</v>
      </c>
      <c r="BF2013" s="145">
        <f t="shared" si="275"/>
        <v>0</v>
      </c>
      <c r="BG2013" s="145">
        <f t="shared" si="276"/>
        <v>0</v>
      </c>
      <c r="BH2013" s="145">
        <f t="shared" si="277"/>
        <v>0</v>
      </c>
      <c r="BI2013" s="145">
        <f t="shared" si="278"/>
        <v>0</v>
      </c>
      <c r="BJ2013" s="14" t="s">
        <v>146</v>
      </c>
      <c r="BK2013" s="145">
        <f t="shared" si="279"/>
        <v>0</v>
      </c>
      <c r="BL2013" s="14" t="s">
        <v>145</v>
      </c>
      <c r="BM2013" s="144" t="s">
        <v>1952</v>
      </c>
    </row>
    <row r="2014" spans="1:65" s="2" customFormat="1" ht="33" customHeight="1">
      <c r="A2014" s="26"/>
      <c r="B2014" s="156"/>
      <c r="C2014" s="157" t="s">
        <v>1953</v>
      </c>
      <c r="D2014" s="157" t="s">
        <v>141</v>
      </c>
      <c r="E2014" s="158" t="s">
        <v>406</v>
      </c>
      <c r="F2014" s="159" t="s">
        <v>407</v>
      </c>
      <c r="G2014" s="160" t="s">
        <v>285</v>
      </c>
      <c r="H2014" s="161">
        <v>19.521999999999998</v>
      </c>
      <c r="I2014" s="162"/>
      <c r="J2014" s="162">
        <f t="shared" si="270"/>
        <v>0</v>
      </c>
      <c r="K2014" s="139"/>
      <c r="L2014" s="27"/>
      <c r="M2014" s="140" t="s">
        <v>1</v>
      </c>
      <c r="N2014" s="141" t="s">
        <v>35</v>
      </c>
      <c r="O2014" s="142">
        <v>0</v>
      </c>
      <c r="P2014" s="142">
        <f t="shared" si="271"/>
        <v>0</v>
      </c>
      <c r="Q2014" s="142">
        <v>0</v>
      </c>
      <c r="R2014" s="142">
        <f t="shared" si="272"/>
        <v>0</v>
      </c>
      <c r="S2014" s="142">
        <v>0</v>
      </c>
      <c r="T2014" s="143">
        <f t="shared" si="273"/>
        <v>0</v>
      </c>
      <c r="U2014" s="26"/>
      <c r="V2014" s="26"/>
      <c r="W2014" s="26"/>
      <c r="X2014" s="26"/>
      <c r="Y2014" s="26"/>
      <c r="Z2014" s="26"/>
      <c r="AA2014" s="26"/>
      <c r="AB2014" s="26"/>
      <c r="AC2014" s="26"/>
      <c r="AD2014" s="26"/>
      <c r="AE2014" s="26"/>
      <c r="AR2014" s="144" t="s">
        <v>145</v>
      </c>
      <c r="AT2014" s="144" t="s">
        <v>141</v>
      </c>
      <c r="AU2014" s="144" t="s">
        <v>146</v>
      </c>
      <c r="AY2014" s="14" t="s">
        <v>136</v>
      </c>
      <c r="BE2014" s="145">
        <f t="shared" si="274"/>
        <v>0</v>
      </c>
      <c r="BF2014" s="145">
        <f t="shared" si="275"/>
        <v>0</v>
      </c>
      <c r="BG2014" s="145">
        <f t="shared" si="276"/>
        <v>0</v>
      </c>
      <c r="BH2014" s="145">
        <f t="shared" si="277"/>
        <v>0</v>
      </c>
      <c r="BI2014" s="145">
        <f t="shared" si="278"/>
        <v>0</v>
      </c>
      <c r="BJ2014" s="14" t="s">
        <v>146</v>
      </c>
      <c r="BK2014" s="145">
        <f t="shared" si="279"/>
        <v>0</v>
      </c>
      <c r="BL2014" s="14" t="s">
        <v>145</v>
      </c>
      <c r="BM2014" s="144" t="s">
        <v>1954</v>
      </c>
    </row>
    <row r="2015" spans="1:65" s="2" customFormat="1" ht="24.25" customHeight="1">
      <c r="A2015" s="26"/>
      <c r="B2015" s="156"/>
      <c r="C2015" s="163" t="s">
        <v>1955</v>
      </c>
      <c r="D2015" s="163" t="s">
        <v>227</v>
      </c>
      <c r="E2015" s="164" t="s">
        <v>410</v>
      </c>
      <c r="F2015" s="165" t="s">
        <v>411</v>
      </c>
      <c r="G2015" s="166" t="s">
        <v>323</v>
      </c>
      <c r="H2015" s="167">
        <v>1</v>
      </c>
      <c r="I2015" s="168"/>
      <c r="J2015" s="168">
        <f t="shared" si="270"/>
        <v>0</v>
      </c>
      <c r="K2015" s="146"/>
      <c r="L2015" s="147"/>
      <c r="M2015" s="148" t="s">
        <v>1</v>
      </c>
      <c r="N2015" s="149" t="s">
        <v>35</v>
      </c>
      <c r="O2015" s="142">
        <v>0</v>
      </c>
      <c r="P2015" s="142">
        <f t="shared" si="271"/>
        <v>0</v>
      </c>
      <c r="Q2015" s="142">
        <v>0</v>
      </c>
      <c r="R2015" s="142">
        <f t="shared" si="272"/>
        <v>0</v>
      </c>
      <c r="S2015" s="142">
        <v>0</v>
      </c>
      <c r="T2015" s="143">
        <f t="shared" si="273"/>
        <v>0</v>
      </c>
      <c r="U2015" s="26"/>
      <c r="V2015" s="26"/>
      <c r="W2015" s="26"/>
      <c r="X2015" s="26"/>
      <c r="Y2015" s="26"/>
      <c r="Z2015" s="26"/>
      <c r="AA2015" s="26"/>
      <c r="AB2015" s="26"/>
      <c r="AC2015" s="26"/>
      <c r="AD2015" s="26"/>
      <c r="AE2015" s="26"/>
      <c r="AR2015" s="144" t="s">
        <v>168</v>
      </c>
      <c r="AT2015" s="144" t="s">
        <v>227</v>
      </c>
      <c r="AU2015" s="144" t="s">
        <v>146</v>
      </c>
      <c r="AY2015" s="14" t="s">
        <v>136</v>
      </c>
      <c r="BE2015" s="145">
        <f t="shared" si="274"/>
        <v>0</v>
      </c>
      <c r="BF2015" s="145">
        <f t="shared" si="275"/>
        <v>0</v>
      </c>
      <c r="BG2015" s="145">
        <f t="shared" si="276"/>
        <v>0</v>
      </c>
      <c r="BH2015" s="145">
        <f t="shared" si="277"/>
        <v>0</v>
      </c>
      <c r="BI2015" s="145">
        <f t="shared" si="278"/>
        <v>0</v>
      </c>
      <c r="BJ2015" s="14" t="s">
        <v>146</v>
      </c>
      <c r="BK2015" s="145">
        <f t="shared" si="279"/>
        <v>0</v>
      </c>
      <c r="BL2015" s="14" t="s">
        <v>145</v>
      </c>
      <c r="BM2015" s="144" t="s">
        <v>1956</v>
      </c>
    </row>
    <row r="2016" spans="1:65" s="2" customFormat="1" ht="24.25" customHeight="1">
      <c r="A2016" s="26"/>
      <c r="B2016" s="156"/>
      <c r="C2016" s="163" t="s">
        <v>1957</v>
      </c>
      <c r="D2016" s="163" t="s">
        <v>227</v>
      </c>
      <c r="E2016" s="164" t="s">
        <v>414</v>
      </c>
      <c r="F2016" s="165" t="s">
        <v>415</v>
      </c>
      <c r="G2016" s="166" t="s">
        <v>323</v>
      </c>
      <c r="H2016" s="167">
        <v>4</v>
      </c>
      <c r="I2016" s="168"/>
      <c r="J2016" s="168">
        <f t="shared" si="270"/>
        <v>0</v>
      </c>
      <c r="K2016" s="146"/>
      <c r="L2016" s="147"/>
      <c r="M2016" s="148" t="s">
        <v>1</v>
      </c>
      <c r="N2016" s="149" t="s">
        <v>35</v>
      </c>
      <c r="O2016" s="142">
        <v>0</v>
      </c>
      <c r="P2016" s="142">
        <f t="shared" si="271"/>
        <v>0</v>
      </c>
      <c r="Q2016" s="142">
        <v>0</v>
      </c>
      <c r="R2016" s="142">
        <f t="shared" si="272"/>
        <v>0</v>
      </c>
      <c r="S2016" s="142">
        <v>0</v>
      </c>
      <c r="T2016" s="143">
        <f t="shared" si="273"/>
        <v>0</v>
      </c>
      <c r="U2016" s="26"/>
      <c r="V2016" s="26"/>
      <c r="W2016" s="26"/>
      <c r="X2016" s="26"/>
      <c r="Y2016" s="26"/>
      <c r="Z2016" s="26"/>
      <c r="AA2016" s="26"/>
      <c r="AB2016" s="26"/>
      <c r="AC2016" s="26"/>
      <c r="AD2016" s="26"/>
      <c r="AE2016" s="26"/>
      <c r="AR2016" s="144" t="s">
        <v>168</v>
      </c>
      <c r="AT2016" s="144" t="s">
        <v>227</v>
      </c>
      <c r="AU2016" s="144" t="s">
        <v>146</v>
      </c>
      <c r="AY2016" s="14" t="s">
        <v>136</v>
      </c>
      <c r="BE2016" s="145">
        <f t="shared" si="274"/>
        <v>0</v>
      </c>
      <c r="BF2016" s="145">
        <f t="shared" si="275"/>
        <v>0</v>
      </c>
      <c r="BG2016" s="145">
        <f t="shared" si="276"/>
        <v>0</v>
      </c>
      <c r="BH2016" s="145">
        <f t="shared" si="277"/>
        <v>0</v>
      </c>
      <c r="BI2016" s="145">
        <f t="shared" si="278"/>
        <v>0</v>
      </c>
      <c r="BJ2016" s="14" t="s">
        <v>146</v>
      </c>
      <c r="BK2016" s="145">
        <f t="shared" si="279"/>
        <v>0</v>
      </c>
      <c r="BL2016" s="14" t="s">
        <v>145</v>
      </c>
      <c r="BM2016" s="144" t="s">
        <v>1958</v>
      </c>
    </row>
    <row r="2017" spans="1:65" s="2" customFormat="1" ht="24.25" customHeight="1">
      <c r="A2017" s="26"/>
      <c r="B2017" s="156"/>
      <c r="C2017" s="163" t="s">
        <v>1959</v>
      </c>
      <c r="D2017" s="163" t="s">
        <v>227</v>
      </c>
      <c r="E2017" s="164" t="s">
        <v>418</v>
      </c>
      <c r="F2017" s="165" t="s">
        <v>419</v>
      </c>
      <c r="G2017" s="166" t="s">
        <v>323</v>
      </c>
      <c r="H2017" s="167">
        <v>6</v>
      </c>
      <c r="I2017" s="168"/>
      <c r="J2017" s="168">
        <f t="shared" si="270"/>
        <v>0</v>
      </c>
      <c r="K2017" s="146"/>
      <c r="L2017" s="147"/>
      <c r="M2017" s="148" t="s">
        <v>1</v>
      </c>
      <c r="N2017" s="149" t="s">
        <v>35</v>
      </c>
      <c r="O2017" s="142">
        <v>0</v>
      </c>
      <c r="P2017" s="142">
        <f t="shared" si="271"/>
        <v>0</v>
      </c>
      <c r="Q2017" s="142">
        <v>0</v>
      </c>
      <c r="R2017" s="142">
        <f t="shared" si="272"/>
        <v>0</v>
      </c>
      <c r="S2017" s="142">
        <v>0</v>
      </c>
      <c r="T2017" s="143">
        <f t="shared" si="273"/>
        <v>0</v>
      </c>
      <c r="U2017" s="26"/>
      <c r="V2017" s="26"/>
      <c r="W2017" s="26"/>
      <c r="X2017" s="26"/>
      <c r="Y2017" s="26"/>
      <c r="Z2017" s="26"/>
      <c r="AA2017" s="26"/>
      <c r="AB2017" s="26"/>
      <c r="AC2017" s="26"/>
      <c r="AD2017" s="26"/>
      <c r="AE2017" s="26"/>
      <c r="AR2017" s="144" t="s">
        <v>168</v>
      </c>
      <c r="AT2017" s="144" t="s">
        <v>227</v>
      </c>
      <c r="AU2017" s="144" t="s">
        <v>146</v>
      </c>
      <c r="AY2017" s="14" t="s">
        <v>136</v>
      </c>
      <c r="BE2017" s="145">
        <f t="shared" si="274"/>
        <v>0</v>
      </c>
      <c r="BF2017" s="145">
        <f t="shared" si="275"/>
        <v>0</v>
      </c>
      <c r="BG2017" s="145">
        <f t="shared" si="276"/>
        <v>0</v>
      </c>
      <c r="BH2017" s="145">
        <f t="shared" si="277"/>
        <v>0</v>
      </c>
      <c r="BI2017" s="145">
        <f t="shared" si="278"/>
        <v>0</v>
      </c>
      <c r="BJ2017" s="14" t="s">
        <v>146</v>
      </c>
      <c r="BK2017" s="145">
        <f t="shared" si="279"/>
        <v>0</v>
      </c>
      <c r="BL2017" s="14" t="s">
        <v>145</v>
      </c>
      <c r="BM2017" s="144" t="s">
        <v>1960</v>
      </c>
    </row>
    <row r="2018" spans="1:65" s="12" customFormat="1" ht="23" customHeight="1">
      <c r="B2018" s="169"/>
      <c r="C2018" s="170"/>
      <c r="D2018" s="171" t="s">
        <v>68</v>
      </c>
      <c r="E2018" s="172" t="s">
        <v>421</v>
      </c>
      <c r="F2018" s="172" t="s">
        <v>422</v>
      </c>
      <c r="G2018" s="170"/>
      <c r="H2018" s="170"/>
      <c r="I2018" s="170"/>
      <c r="J2018" s="173">
        <f>BK2018</f>
        <v>0</v>
      </c>
      <c r="L2018" s="127"/>
      <c r="M2018" s="131"/>
      <c r="N2018" s="132"/>
      <c r="O2018" s="132"/>
      <c r="P2018" s="133">
        <f>SUM(P2019:P2032)</f>
        <v>0</v>
      </c>
      <c r="Q2018" s="132"/>
      <c r="R2018" s="133">
        <f>SUM(R2019:R2032)</f>
        <v>0</v>
      </c>
      <c r="S2018" s="132"/>
      <c r="T2018" s="134">
        <f>SUM(T2019:T2032)</f>
        <v>0</v>
      </c>
      <c r="AR2018" s="128" t="s">
        <v>77</v>
      </c>
      <c r="AT2018" s="135" t="s">
        <v>68</v>
      </c>
      <c r="AU2018" s="135" t="s">
        <v>77</v>
      </c>
      <c r="AY2018" s="128" t="s">
        <v>136</v>
      </c>
      <c r="BK2018" s="136">
        <f>SUM(BK2019:BK2032)</f>
        <v>0</v>
      </c>
    </row>
    <row r="2019" spans="1:65" s="2" customFormat="1" ht="24.25" customHeight="1">
      <c r="A2019" s="26"/>
      <c r="B2019" s="156"/>
      <c r="C2019" s="157" t="s">
        <v>1961</v>
      </c>
      <c r="D2019" s="157" t="s">
        <v>141</v>
      </c>
      <c r="E2019" s="158" t="s">
        <v>424</v>
      </c>
      <c r="F2019" s="159" t="s">
        <v>425</v>
      </c>
      <c r="G2019" s="160" t="s">
        <v>198</v>
      </c>
      <c r="H2019" s="161">
        <v>629.53200000000004</v>
      </c>
      <c r="I2019" s="162"/>
      <c r="J2019" s="162">
        <f t="shared" ref="J2019:J2032" si="280">ROUND(I2019*H2019,2)</f>
        <v>0</v>
      </c>
      <c r="K2019" s="139"/>
      <c r="L2019" s="27"/>
      <c r="M2019" s="140" t="s">
        <v>1</v>
      </c>
      <c r="N2019" s="141" t="s">
        <v>35</v>
      </c>
      <c r="O2019" s="142">
        <v>0</v>
      </c>
      <c r="P2019" s="142">
        <f t="shared" ref="P2019:P2032" si="281">O2019*H2019</f>
        <v>0</v>
      </c>
      <c r="Q2019" s="142">
        <v>0</v>
      </c>
      <c r="R2019" s="142">
        <f t="shared" ref="R2019:R2032" si="282">Q2019*H2019</f>
        <v>0</v>
      </c>
      <c r="S2019" s="142">
        <v>0</v>
      </c>
      <c r="T2019" s="143">
        <f t="shared" ref="T2019:T2032" si="283">S2019*H2019</f>
        <v>0</v>
      </c>
      <c r="U2019" s="26"/>
      <c r="V2019" s="26"/>
      <c r="W2019" s="26"/>
      <c r="X2019" s="26"/>
      <c r="Y2019" s="26"/>
      <c r="Z2019" s="26"/>
      <c r="AA2019" s="26"/>
      <c r="AB2019" s="26"/>
      <c r="AC2019" s="26"/>
      <c r="AD2019" s="26"/>
      <c r="AE2019" s="26"/>
      <c r="AR2019" s="144" t="s">
        <v>145</v>
      </c>
      <c r="AT2019" s="144" t="s">
        <v>141</v>
      </c>
      <c r="AU2019" s="144" t="s">
        <v>146</v>
      </c>
      <c r="AY2019" s="14" t="s">
        <v>136</v>
      </c>
      <c r="BE2019" s="145">
        <f t="shared" ref="BE2019:BE2032" si="284">IF(N2019="základná",J2019,0)</f>
        <v>0</v>
      </c>
      <c r="BF2019" s="145">
        <f t="shared" ref="BF2019:BF2032" si="285">IF(N2019="znížená",J2019,0)</f>
        <v>0</v>
      </c>
      <c r="BG2019" s="145">
        <f t="shared" ref="BG2019:BG2032" si="286">IF(N2019="zákl. prenesená",J2019,0)</f>
        <v>0</v>
      </c>
      <c r="BH2019" s="145">
        <f t="shared" ref="BH2019:BH2032" si="287">IF(N2019="zníž. prenesená",J2019,0)</f>
        <v>0</v>
      </c>
      <c r="BI2019" s="145">
        <f t="shared" ref="BI2019:BI2032" si="288">IF(N2019="nulová",J2019,0)</f>
        <v>0</v>
      </c>
      <c r="BJ2019" s="14" t="s">
        <v>146</v>
      </c>
      <c r="BK2019" s="145">
        <f t="shared" ref="BK2019:BK2032" si="289">ROUND(I2019*H2019,2)</f>
        <v>0</v>
      </c>
      <c r="BL2019" s="14" t="s">
        <v>145</v>
      </c>
      <c r="BM2019" s="144" t="s">
        <v>1962</v>
      </c>
    </row>
    <row r="2020" spans="1:65" s="2" customFormat="1" ht="24.25" customHeight="1">
      <c r="A2020" s="26"/>
      <c r="B2020" s="156"/>
      <c r="C2020" s="157" t="s">
        <v>1963</v>
      </c>
      <c r="D2020" s="157" t="s">
        <v>141</v>
      </c>
      <c r="E2020" s="158" t="s">
        <v>428</v>
      </c>
      <c r="F2020" s="159" t="s">
        <v>429</v>
      </c>
      <c r="G2020" s="160" t="s">
        <v>323</v>
      </c>
      <c r="H2020" s="161">
        <v>119</v>
      </c>
      <c r="I2020" s="162"/>
      <c r="J2020" s="162">
        <f t="shared" si="280"/>
        <v>0</v>
      </c>
      <c r="K2020" s="139"/>
      <c r="L2020" s="27"/>
      <c r="M2020" s="140" t="s">
        <v>1</v>
      </c>
      <c r="N2020" s="141" t="s">
        <v>35</v>
      </c>
      <c r="O2020" s="142">
        <v>0</v>
      </c>
      <c r="P2020" s="142">
        <f t="shared" si="281"/>
        <v>0</v>
      </c>
      <c r="Q2020" s="142">
        <v>0</v>
      </c>
      <c r="R2020" s="142">
        <f t="shared" si="282"/>
        <v>0</v>
      </c>
      <c r="S2020" s="142">
        <v>0</v>
      </c>
      <c r="T2020" s="143">
        <f t="shared" si="283"/>
        <v>0</v>
      </c>
      <c r="U2020" s="26"/>
      <c r="V2020" s="26"/>
      <c r="W2020" s="26"/>
      <c r="X2020" s="26"/>
      <c r="Y2020" s="26"/>
      <c r="Z2020" s="26"/>
      <c r="AA2020" s="26"/>
      <c r="AB2020" s="26"/>
      <c r="AC2020" s="26"/>
      <c r="AD2020" s="26"/>
      <c r="AE2020" s="26"/>
      <c r="AR2020" s="144" t="s">
        <v>145</v>
      </c>
      <c r="AT2020" s="144" t="s">
        <v>141</v>
      </c>
      <c r="AU2020" s="144" t="s">
        <v>146</v>
      </c>
      <c r="AY2020" s="14" t="s">
        <v>136</v>
      </c>
      <c r="BE2020" s="145">
        <f t="shared" si="284"/>
        <v>0</v>
      </c>
      <c r="BF2020" s="145">
        <f t="shared" si="285"/>
        <v>0</v>
      </c>
      <c r="BG2020" s="145">
        <f t="shared" si="286"/>
        <v>0</v>
      </c>
      <c r="BH2020" s="145">
        <f t="shared" si="287"/>
        <v>0</v>
      </c>
      <c r="BI2020" s="145">
        <f t="shared" si="288"/>
        <v>0</v>
      </c>
      <c r="BJ2020" s="14" t="s">
        <v>146</v>
      </c>
      <c r="BK2020" s="145">
        <f t="shared" si="289"/>
        <v>0</v>
      </c>
      <c r="BL2020" s="14" t="s">
        <v>145</v>
      </c>
      <c r="BM2020" s="144" t="s">
        <v>1964</v>
      </c>
    </row>
    <row r="2021" spans="1:65" s="2" customFormat="1" ht="16.5" customHeight="1">
      <c r="A2021" s="26"/>
      <c r="B2021" s="156"/>
      <c r="C2021" s="163" t="s">
        <v>1965</v>
      </c>
      <c r="D2021" s="163" t="s">
        <v>227</v>
      </c>
      <c r="E2021" s="164" t="s">
        <v>432</v>
      </c>
      <c r="F2021" s="165" t="s">
        <v>433</v>
      </c>
      <c r="G2021" s="166" t="s">
        <v>323</v>
      </c>
      <c r="H2021" s="167">
        <v>7</v>
      </c>
      <c r="I2021" s="168"/>
      <c r="J2021" s="168">
        <f t="shared" si="280"/>
        <v>0</v>
      </c>
      <c r="K2021" s="146"/>
      <c r="L2021" s="147"/>
      <c r="M2021" s="148" t="s">
        <v>1</v>
      </c>
      <c r="N2021" s="149" t="s">
        <v>35</v>
      </c>
      <c r="O2021" s="142">
        <v>0</v>
      </c>
      <c r="P2021" s="142">
        <f t="shared" si="281"/>
        <v>0</v>
      </c>
      <c r="Q2021" s="142">
        <v>0</v>
      </c>
      <c r="R2021" s="142">
        <f t="shared" si="282"/>
        <v>0</v>
      </c>
      <c r="S2021" s="142">
        <v>0</v>
      </c>
      <c r="T2021" s="143">
        <f t="shared" si="283"/>
        <v>0</v>
      </c>
      <c r="U2021" s="26"/>
      <c r="V2021" s="26"/>
      <c r="W2021" s="26"/>
      <c r="X2021" s="26"/>
      <c r="Y2021" s="26"/>
      <c r="Z2021" s="26"/>
      <c r="AA2021" s="26"/>
      <c r="AB2021" s="26"/>
      <c r="AC2021" s="26"/>
      <c r="AD2021" s="26"/>
      <c r="AE2021" s="26"/>
      <c r="AR2021" s="144" t="s">
        <v>168</v>
      </c>
      <c r="AT2021" s="144" t="s">
        <v>227</v>
      </c>
      <c r="AU2021" s="144" t="s">
        <v>146</v>
      </c>
      <c r="AY2021" s="14" t="s">
        <v>136</v>
      </c>
      <c r="BE2021" s="145">
        <f t="shared" si="284"/>
        <v>0</v>
      </c>
      <c r="BF2021" s="145">
        <f t="shared" si="285"/>
        <v>0</v>
      </c>
      <c r="BG2021" s="145">
        <f t="shared" si="286"/>
        <v>0</v>
      </c>
      <c r="BH2021" s="145">
        <f t="shared" si="287"/>
        <v>0</v>
      </c>
      <c r="BI2021" s="145">
        <f t="shared" si="288"/>
        <v>0</v>
      </c>
      <c r="BJ2021" s="14" t="s">
        <v>146</v>
      </c>
      <c r="BK2021" s="145">
        <f t="shared" si="289"/>
        <v>0</v>
      </c>
      <c r="BL2021" s="14" t="s">
        <v>145</v>
      </c>
      <c r="BM2021" s="144" t="s">
        <v>1966</v>
      </c>
    </row>
    <row r="2022" spans="1:65" s="2" customFormat="1" ht="16.5" customHeight="1">
      <c r="A2022" s="26"/>
      <c r="B2022" s="156"/>
      <c r="C2022" s="163" t="s">
        <v>1967</v>
      </c>
      <c r="D2022" s="163" t="s">
        <v>227</v>
      </c>
      <c r="E2022" s="164" t="s">
        <v>436</v>
      </c>
      <c r="F2022" s="165" t="s">
        <v>437</v>
      </c>
      <c r="G2022" s="166" t="s">
        <v>323</v>
      </c>
      <c r="H2022" s="167">
        <v>5</v>
      </c>
      <c r="I2022" s="168"/>
      <c r="J2022" s="168">
        <f t="shared" si="280"/>
        <v>0</v>
      </c>
      <c r="K2022" s="146"/>
      <c r="L2022" s="147"/>
      <c r="M2022" s="148" t="s">
        <v>1</v>
      </c>
      <c r="N2022" s="149" t="s">
        <v>35</v>
      </c>
      <c r="O2022" s="142">
        <v>0</v>
      </c>
      <c r="P2022" s="142">
        <f t="shared" si="281"/>
        <v>0</v>
      </c>
      <c r="Q2022" s="142">
        <v>0</v>
      </c>
      <c r="R2022" s="142">
        <f t="shared" si="282"/>
        <v>0</v>
      </c>
      <c r="S2022" s="142">
        <v>0</v>
      </c>
      <c r="T2022" s="143">
        <f t="shared" si="283"/>
        <v>0</v>
      </c>
      <c r="U2022" s="26"/>
      <c r="V2022" s="26"/>
      <c r="W2022" s="26"/>
      <c r="X2022" s="26"/>
      <c r="Y2022" s="26"/>
      <c r="Z2022" s="26"/>
      <c r="AA2022" s="26"/>
      <c r="AB2022" s="26"/>
      <c r="AC2022" s="26"/>
      <c r="AD2022" s="26"/>
      <c r="AE2022" s="26"/>
      <c r="AR2022" s="144" t="s">
        <v>168</v>
      </c>
      <c r="AT2022" s="144" t="s">
        <v>227</v>
      </c>
      <c r="AU2022" s="144" t="s">
        <v>146</v>
      </c>
      <c r="AY2022" s="14" t="s">
        <v>136</v>
      </c>
      <c r="BE2022" s="145">
        <f t="shared" si="284"/>
        <v>0</v>
      </c>
      <c r="BF2022" s="145">
        <f t="shared" si="285"/>
        <v>0</v>
      </c>
      <c r="BG2022" s="145">
        <f t="shared" si="286"/>
        <v>0</v>
      </c>
      <c r="BH2022" s="145">
        <f t="shared" si="287"/>
        <v>0</v>
      </c>
      <c r="BI2022" s="145">
        <f t="shared" si="288"/>
        <v>0</v>
      </c>
      <c r="BJ2022" s="14" t="s">
        <v>146</v>
      </c>
      <c r="BK2022" s="145">
        <f t="shared" si="289"/>
        <v>0</v>
      </c>
      <c r="BL2022" s="14" t="s">
        <v>145</v>
      </c>
      <c r="BM2022" s="144" t="s">
        <v>1968</v>
      </c>
    </row>
    <row r="2023" spans="1:65" s="2" customFormat="1" ht="16.5" customHeight="1">
      <c r="A2023" s="26"/>
      <c r="B2023" s="156"/>
      <c r="C2023" s="163" t="s">
        <v>1969</v>
      </c>
      <c r="D2023" s="163" t="s">
        <v>227</v>
      </c>
      <c r="E2023" s="164" t="s">
        <v>440</v>
      </c>
      <c r="F2023" s="165" t="s">
        <v>441</v>
      </c>
      <c r="G2023" s="166" t="s">
        <v>323</v>
      </c>
      <c r="H2023" s="167">
        <v>33</v>
      </c>
      <c r="I2023" s="168"/>
      <c r="J2023" s="168">
        <f t="shared" si="280"/>
        <v>0</v>
      </c>
      <c r="K2023" s="146"/>
      <c r="L2023" s="147"/>
      <c r="M2023" s="148" t="s">
        <v>1</v>
      </c>
      <c r="N2023" s="149" t="s">
        <v>35</v>
      </c>
      <c r="O2023" s="142">
        <v>0</v>
      </c>
      <c r="P2023" s="142">
        <f t="shared" si="281"/>
        <v>0</v>
      </c>
      <c r="Q2023" s="142">
        <v>0</v>
      </c>
      <c r="R2023" s="142">
        <f t="shared" si="282"/>
        <v>0</v>
      </c>
      <c r="S2023" s="142">
        <v>0</v>
      </c>
      <c r="T2023" s="143">
        <f t="shared" si="283"/>
        <v>0</v>
      </c>
      <c r="U2023" s="26"/>
      <c r="V2023" s="26"/>
      <c r="W2023" s="26"/>
      <c r="X2023" s="26"/>
      <c r="Y2023" s="26"/>
      <c r="Z2023" s="26"/>
      <c r="AA2023" s="26"/>
      <c r="AB2023" s="26"/>
      <c r="AC2023" s="26"/>
      <c r="AD2023" s="26"/>
      <c r="AE2023" s="26"/>
      <c r="AR2023" s="144" t="s">
        <v>168</v>
      </c>
      <c r="AT2023" s="144" t="s">
        <v>227</v>
      </c>
      <c r="AU2023" s="144" t="s">
        <v>146</v>
      </c>
      <c r="AY2023" s="14" t="s">
        <v>136</v>
      </c>
      <c r="BE2023" s="145">
        <f t="shared" si="284"/>
        <v>0</v>
      </c>
      <c r="BF2023" s="145">
        <f t="shared" si="285"/>
        <v>0</v>
      </c>
      <c r="BG2023" s="145">
        <f t="shared" si="286"/>
        <v>0</v>
      </c>
      <c r="BH2023" s="145">
        <f t="shared" si="287"/>
        <v>0</v>
      </c>
      <c r="BI2023" s="145">
        <f t="shared" si="288"/>
        <v>0</v>
      </c>
      <c r="BJ2023" s="14" t="s">
        <v>146</v>
      </c>
      <c r="BK2023" s="145">
        <f t="shared" si="289"/>
        <v>0</v>
      </c>
      <c r="BL2023" s="14" t="s">
        <v>145</v>
      </c>
      <c r="BM2023" s="144" t="s">
        <v>1970</v>
      </c>
    </row>
    <row r="2024" spans="1:65" s="2" customFormat="1" ht="16.5" customHeight="1">
      <c r="A2024" s="26"/>
      <c r="B2024" s="156"/>
      <c r="C2024" s="163" t="s">
        <v>1971</v>
      </c>
      <c r="D2024" s="163" t="s">
        <v>227</v>
      </c>
      <c r="E2024" s="164" t="s">
        <v>444</v>
      </c>
      <c r="F2024" s="165" t="s">
        <v>445</v>
      </c>
      <c r="G2024" s="166" t="s">
        <v>323</v>
      </c>
      <c r="H2024" s="167">
        <v>33</v>
      </c>
      <c r="I2024" s="168"/>
      <c r="J2024" s="168">
        <f t="shared" si="280"/>
        <v>0</v>
      </c>
      <c r="K2024" s="146"/>
      <c r="L2024" s="147"/>
      <c r="M2024" s="148" t="s">
        <v>1</v>
      </c>
      <c r="N2024" s="149" t="s">
        <v>35</v>
      </c>
      <c r="O2024" s="142">
        <v>0</v>
      </c>
      <c r="P2024" s="142">
        <f t="shared" si="281"/>
        <v>0</v>
      </c>
      <c r="Q2024" s="142">
        <v>0</v>
      </c>
      <c r="R2024" s="142">
        <f t="shared" si="282"/>
        <v>0</v>
      </c>
      <c r="S2024" s="142">
        <v>0</v>
      </c>
      <c r="T2024" s="143">
        <f t="shared" si="283"/>
        <v>0</v>
      </c>
      <c r="U2024" s="26"/>
      <c r="V2024" s="26"/>
      <c r="W2024" s="26"/>
      <c r="X2024" s="26"/>
      <c r="Y2024" s="26"/>
      <c r="Z2024" s="26"/>
      <c r="AA2024" s="26"/>
      <c r="AB2024" s="26"/>
      <c r="AC2024" s="26"/>
      <c r="AD2024" s="26"/>
      <c r="AE2024" s="26"/>
      <c r="AR2024" s="144" t="s">
        <v>168</v>
      </c>
      <c r="AT2024" s="144" t="s">
        <v>227</v>
      </c>
      <c r="AU2024" s="144" t="s">
        <v>146</v>
      </c>
      <c r="AY2024" s="14" t="s">
        <v>136</v>
      </c>
      <c r="BE2024" s="145">
        <f t="shared" si="284"/>
        <v>0</v>
      </c>
      <c r="BF2024" s="145">
        <f t="shared" si="285"/>
        <v>0</v>
      </c>
      <c r="BG2024" s="145">
        <f t="shared" si="286"/>
        <v>0</v>
      </c>
      <c r="BH2024" s="145">
        <f t="shared" si="287"/>
        <v>0</v>
      </c>
      <c r="BI2024" s="145">
        <f t="shared" si="288"/>
        <v>0</v>
      </c>
      <c r="BJ2024" s="14" t="s">
        <v>146</v>
      </c>
      <c r="BK2024" s="145">
        <f t="shared" si="289"/>
        <v>0</v>
      </c>
      <c r="BL2024" s="14" t="s">
        <v>145</v>
      </c>
      <c r="BM2024" s="144" t="s">
        <v>1972</v>
      </c>
    </row>
    <row r="2025" spans="1:65" s="2" customFormat="1" ht="24.25" customHeight="1">
      <c r="A2025" s="26"/>
      <c r="B2025" s="156"/>
      <c r="C2025" s="157" t="s">
        <v>1973</v>
      </c>
      <c r="D2025" s="157" t="s">
        <v>141</v>
      </c>
      <c r="E2025" s="158" t="s">
        <v>448</v>
      </c>
      <c r="F2025" s="159" t="s">
        <v>449</v>
      </c>
      <c r="G2025" s="160" t="s">
        <v>323</v>
      </c>
      <c r="H2025" s="161">
        <v>41</v>
      </c>
      <c r="I2025" s="162"/>
      <c r="J2025" s="162">
        <f t="shared" si="280"/>
        <v>0</v>
      </c>
      <c r="K2025" s="139"/>
      <c r="L2025" s="27"/>
      <c r="M2025" s="140" t="s">
        <v>1</v>
      </c>
      <c r="N2025" s="141" t="s">
        <v>35</v>
      </c>
      <c r="O2025" s="142">
        <v>0</v>
      </c>
      <c r="P2025" s="142">
        <f t="shared" si="281"/>
        <v>0</v>
      </c>
      <c r="Q2025" s="142">
        <v>0</v>
      </c>
      <c r="R2025" s="142">
        <f t="shared" si="282"/>
        <v>0</v>
      </c>
      <c r="S2025" s="142">
        <v>0</v>
      </c>
      <c r="T2025" s="143">
        <f t="shared" si="283"/>
        <v>0</v>
      </c>
      <c r="U2025" s="26"/>
      <c r="V2025" s="26"/>
      <c r="W2025" s="26"/>
      <c r="X2025" s="26"/>
      <c r="Y2025" s="26"/>
      <c r="Z2025" s="26"/>
      <c r="AA2025" s="26"/>
      <c r="AB2025" s="26"/>
      <c r="AC2025" s="26"/>
      <c r="AD2025" s="26"/>
      <c r="AE2025" s="26"/>
      <c r="AR2025" s="144" t="s">
        <v>145</v>
      </c>
      <c r="AT2025" s="144" t="s">
        <v>141</v>
      </c>
      <c r="AU2025" s="144" t="s">
        <v>146</v>
      </c>
      <c r="AY2025" s="14" t="s">
        <v>136</v>
      </c>
      <c r="BE2025" s="145">
        <f t="shared" si="284"/>
        <v>0</v>
      </c>
      <c r="BF2025" s="145">
        <f t="shared" si="285"/>
        <v>0</v>
      </c>
      <c r="BG2025" s="145">
        <f t="shared" si="286"/>
        <v>0</v>
      </c>
      <c r="BH2025" s="145">
        <f t="shared" si="287"/>
        <v>0</v>
      </c>
      <c r="BI2025" s="145">
        <f t="shared" si="288"/>
        <v>0</v>
      </c>
      <c r="BJ2025" s="14" t="s">
        <v>146</v>
      </c>
      <c r="BK2025" s="145">
        <f t="shared" si="289"/>
        <v>0</v>
      </c>
      <c r="BL2025" s="14" t="s">
        <v>145</v>
      </c>
      <c r="BM2025" s="144" t="s">
        <v>1974</v>
      </c>
    </row>
    <row r="2026" spans="1:65" s="2" customFormat="1" ht="16.5" customHeight="1">
      <c r="A2026" s="26"/>
      <c r="B2026" s="156"/>
      <c r="C2026" s="163" t="s">
        <v>1975</v>
      </c>
      <c r="D2026" s="163" t="s">
        <v>227</v>
      </c>
      <c r="E2026" s="164" t="s">
        <v>452</v>
      </c>
      <c r="F2026" s="165" t="s">
        <v>453</v>
      </c>
      <c r="G2026" s="166" t="s">
        <v>323</v>
      </c>
      <c r="H2026" s="167">
        <v>41</v>
      </c>
      <c r="I2026" s="168"/>
      <c r="J2026" s="168">
        <f t="shared" si="280"/>
        <v>0</v>
      </c>
      <c r="K2026" s="146"/>
      <c r="L2026" s="147"/>
      <c r="M2026" s="148" t="s">
        <v>1</v>
      </c>
      <c r="N2026" s="149" t="s">
        <v>35</v>
      </c>
      <c r="O2026" s="142">
        <v>0</v>
      </c>
      <c r="P2026" s="142">
        <f t="shared" si="281"/>
        <v>0</v>
      </c>
      <c r="Q2026" s="142">
        <v>0</v>
      </c>
      <c r="R2026" s="142">
        <f t="shared" si="282"/>
        <v>0</v>
      </c>
      <c r="S2026" s="142">
        <v>0</v>
      </c>
      <c r="T2026" s="143">
        <f t="shared" si="283"/>
        <v>0</v>
      </c>
      <c r="U2026" s="26"/>
      <c r="V2026" s="26"/>
      <c r="W2026" s="26"/>
      <c r="X2026" s="26"/>
      <c r="Y2026" s="26"/>
      <c r="Z2026" s="26"/>
      <c r="AA2026" s="26"/>
      <c r="AB2026" s="26"/>
      <c r="AC2026" s="26"/>
      <c r="AD2026" s="26"/>
      <c r="AE2026" s="26"/>
      <c r="AR2026" s="144" t="s">
        <v>168</v>
      </c>
      <c r="AT2026" s="144" t="s">
        <v>227</v>
      </c>
      <c r="AU2026" s="144" t="s">
        <v>146</v>
      </c>
      <c r="AY2026" s="14" t="s">
        <v>136</v>
      </c>
      <c r="BE2026" s="145">
        <f t="shared" si="284"/>
        <v>0</v>
      </c>
      <c r="BF2026" s="145">
        <f t="shared" si="285"/>
        <v>0</v>
      </c>
      <c r="BG2026" s="145">
        <f t="shared" si="286"/>
        <v>0</v>
      </c>
      <c r="BH2026" s="145">
        <f t="shared" si="287"/>
        <v>0</v>
      </c>
      <c r="BI2026" s="145">
        <f t="shared" si="288"/>
        <v>0</v>
      </c>
      <c r="BJ2026" s="14" t="s">
        <v>146</v>
      </c>
      <c r="BK2026" s="145">
        <f t="shared" si="289"/>
        <v>0</v>
      </c>
      <c r="BL2026" s="14" t="s">
        <v>145</v>
      </c>
      <c r="BM2026" s="144" t="s">
        <v>1976</v>
      </c>
    </row>
    <row r="2027" spans="1:65" s="2" customFormat="1" ht="24.25" customHeight="1">
      <c r="A2027" s="26"/>
      <c r="B2027" s="156"/>
      <c r="C2027" s="157" t="s">
        <v>1977</v>
      </c>
      <c r="D2027" s="157" t="s">
        <v>141</v>
      </c>
      <c r="E2027" s="158" t="s">
        <v>456</v>
      </c>
      <c r="F2027" s="159" t="s">
        <v>457</v>
      </c>
      <c r="G2027" s="160" t="s">
        <v>198</v>
      </c>
      <c r="H2027" s="161">
        <v>0.66600000000000004</v>
      </c>
      <c r="I2027" s="162"/>
      <c r="J2027" s="162">
        <f t="shared" si="280"/>
        <v>0</v>
      </c>
      <c r="K2027" s="139"/>
      <c r="L2027" s="27"/>
      <c r="M2027" s="140" t="s">
        <v>1</v>
      </c>
      <c r="N2027" s="141" t="s">
        <v>35</v>
      </c>
      <c r="O2027" s="142">
        <v>0</v>
      </c>
      <c r="P2027" s="142">
        <f t="shared" si="281"/>
        <v>0</v>
      </c>
      <c r="Q2027" s="142">
        <v>0</v>
      </c>
      <c r="R2027" s="142">
        <f t="shared" si="282"/>
        <v>0</v>
      </c>
      <c r="S2027" s="142">
        <v>0</v>
      </c>
      <c r="T2027" s="143">
        <f t="shared" si="283"/>
        <v>0</v>
      </c>
      <c r="U2027" s="26"/>
      <c r="V2027" s="26"/>
      <c r="W2027" s="26"/>
      <c r="X2027" s="26"/>
      <c r="Y2027" s="26"/>
      <c r="Z2027" s="26"/>
      <c r="AA2027" s="26"/>
      <c r="AB2027" s="26"/>
      <c r="AC2027" s="26"/>
      <c r="AD2027" s="26"/>
      <c r="AE2027" s="26"/>
      <c r="AR2027" s="144" t="s">
        <v>145</v>
      </c>
      <c r="AT2027" s="144" t="s">
        <v>141</v>
      </c>
      <c r="AU2027" s="144" t="s">
        <v>146</v>
      </c>
      <c r="AY2027" s="14" t="s">
        <v>136</v>
      </c>
      <c r="BE2027" s="145">
        <f t="shared" si="284"/>
        <v>0</v>
      </c>
      <c r="BF2027" s="145">
        <f t="shared" si="285"/>
        <v>0</v>
      </c>
      <c r="BG2027" s="145">
        <f t="shared" si="286"/>
        <v>0</v>
      </c>
      <c r="BH2027" s="145">
        <f t="shared" si="287"/>
        <v>0</v>
      </c>
      <c r="BI2027" s="145">
        <f t="shared" si="288"/>
        <v>0</v>
      </c>
      <c r="BJ2027" s="14" t="s">
        <v>146</v>
      </c>
      <c r="BK2027" s="145">
        <f t="shared" si="289"/>
        <v>0</v>
      </c>
      <c r="BL2027" s="14" t="s">
        <v>145</v>
      </c>
      <c r="BM2027" s="144" t="s">
        <v>1978</v>
      </c>
    </row>
    <row r="2028" spans="1:65" s="2" customFormat="1" ht="24.25" customHeight="1">
      <c r="A2028" s="26"/>
      <c r="B2028" s="156"/>
      <c r="C2028" s="157" t="s">
        <v>1979</v>
      </c>
      <c r="D2028" s="157" t="s">
        <v>141</v>
      </c>
      <c r="E2028" s="158" t="s">
        <v>460</v>
      </c>
      <c r="F2028" s="159" t="s">
        <v>461</v>
      </c>
      <c r="G2028" s="160" t="s">
        <v>198</v>
      </c>
      <c r="H2028" s="161">
        <v>5.202</v>
      </c>
      <c r="I2028" s="162"/>
      <c r="J2028" s="162">
        <f t="shared" si="280"/>
        <v>0</v>
      </c>
      <c r="K2028" s="139"/>
      <c r="L2028" s="27"/>
      <c r="M2028" s="140" t="s">
        <v>1</v>
      </c>
      <c r="N2028" s="141" t="s">
        <v>35</v>
      </c>
      <c r="O2028" s="142">
        <v>0</v>
      </c>
      <c r="P2028" s="142">
        <f t="shared" si="281"/>
        <v>0</v>
      </c>
      <c r="Q2028" s="142">
        <v>0</v>
      </c>
      <c r="R2028" s="142">
        <f t="shared" si="282"/>
        <v>0</v>
      </c>
      <c r="S2028" s="142">
        <v>0</v>
      </c>
      <c r="T2028" s="143">
        <f t="shared" si="283"/>
        <v>0</v>
      </c>
      <c r="U2028" s="26"/>
      <c r="V2028" s="26"/>
      <c r="W2028" s="26"/>
      <c r="X2028" s="26"/>
      <c r="Y2028" s="26"/>
      <c r="Z2028" s="26"/>
      <c r="AA2028" s="26"/>
      <c r="AB2028" s="26"/>
      <c r="AC2028" s="26"/>
      <c r="AD2028" s="26"/>
      <c r="AE2028" s="26"/>
      <c r="AR2028" s="144" t="s">
        <v>145</v>
      </c>
      <c r="AT2028" s="144" t="s">
        <v>141</v>
      </c>
      <c r="AU2028" s="144" t="s">
        <v>146</v>
      </c>
      <c r="AY2028" s="14" t="s">
        <v>136</v>
      </c>
      <c r="BE2028" s="145">
        <f t="shared" si="284"/>
        <v>0</v>
      </c>
      <c r="BF2028" s="145">
        <f t="shared" si="285"/>
        <v>0</v>
      </c>
      <c r="BG2028" s="145">
        <f t="shared" si="286"/>
        <v>0</v>
      </c>
      <c r="BH2028" s="145">
        <f t="shared" si="287"/>
        <v>0</v>
      </c>
      <c r="BI2028" s="145">
        <f t="shared" si="288"/>
        <v>0</v>
      </c>
      <c r="BJ2028" s="14" t="s">
        <v>146</v>
      </c>
      <c r="BK2028" s="145">
        <f t="shared" si="289"/>
        <v>0</v>
      </c>
      <c r="BL2028" s="14" t="s">
        <v>145</v>
      </c>
      <c r="BM2028" s="144" t="s">
        <v>1980</v>
      </c>
    </row>
    <row r="2029" spans="1:65" s="2" customFormat="1" ht="33" customHeight="1">
      <c r="A2029" s="26"/>
      <c r="B2029" s="156"/>
      <c r="C2029" s="157" t="s">
        <v>1981</v>
      </c>
      <c r="D2029" s="157" t="s">
        <v>141</v>
      </c>
      <c r="E2029" s="158" t="s">
        <v>464</v>
      </c>
      <c r="F2029" s="159" t="s">
        <v>465</v>
      </c>
      <c r="G2029" s="160" t="s">
        <v>144</v>
      </c>
      <c r="H2029" s="161">
        <v>14.846</v>
      </c>
      <c r="I2029" s="162"/>
      <c r="J2029" s="162">
        <f t="shared" si="280"/>
        <v>0</v>
      </c>
      <c r="K2029" s="139"/>
      <c r="L2029" s="27"/>
      <c r="M2029" s="140" t="s">
        <v>1</v>
      </c>
      <c r="N2029" s="141" t="s">
        <v>35</v>
      </c>
      <c r="O2029" s="142">
        <v>0</v>
      </c>
      <c r="P2029" s="142">
        <f t="shared" si="281"/>
        <v>0</v>
      </c>
      <c r="Q2029" s="142">
        <v>0</v>
      </c>
      <c r="R2029" s="142">
        <f t="shared" si="282"/>
        <v>0</v>
      </c>
      <c r="S2029" s="142">
        <v>0</v>
      </c>
      <c r="T2029" s="143">
        <f t="shared" si="283"/>
        <v>0</v>
      </c>
      <c r="U2029" s="26"/>
      <c r="V2029" s="26"/>
      <c r="W2029" s="26"/>
      <c r="X2029" s="26"/>
      <c r="Y2029" s="26"/>
      <c r="Z2029" s="26"/>
      <c r="AA2029" s="26"/>
      <c r="AB2029" s="26"/>
      <c r="AC2029" s="26"/>
      <c r="AD2029" s="26"/>
      <c r="AE2029" s="26"/>
      <c r="AR2029" s="144" t="s">
        <v>145</v>
      </c>
      <c r="AT2029" s="144" t="s">
        <v>141</v>
      </c>
      <c r="AU2029" s="144" t="s">
        <v>146</v>
      </c>
      <c r="AY2029" s="14" t="s">
        <v>136</v>
      </c>
      <c r="BE2029" s="145">
        <f t="shared" si="284"/>
        <v>0</v>
      </c>
      <c r="BF2029" s="145">
        <f t="shared" si="285"/>
        <v>0</v>
      </c>
      <c r="BG2029" s="145">
        <f t="shared" si="286"/>
        <v>0</v>
      </c>
      <c r="BH2029" s="145">
        <f t="shared" si="287"/>
        <v>0</v>
      </c>
      <c r="BI2029" s="145">
        <f t="shared" si="288"/>
        <v>0</v>
      </c>
      <c r="BJ2029" s="14" t="s">
        <v>146</v>
      </c>
      <c r="BK2029" s="145">
        <f t="shared" si="289"/>
        <v>0</v>
      </c>
      <c r="BL2029" s="14" t="s">
        <v>145</v>
      </c>
      <c r="BM2029" s="144" t="s">
        <v>1982</v>
      </c>
    </row>
    <row r="2030" spans="1:65" s="2" customFormat="1" ht="33" customHeight="1">
      <c r="A2030" s="26"/>
      <c r="B2030" s="156"/>
      <c r="C2030" s="157" t="s">
        <v>1983</v>
      </c>
      <c r="D2030" s="157" t="s">
        <v>141</v>
      </c>
      <c r="E2030" s="158" t="s">
        <v>468</v>
      </c>
      <c r="F2030" s="159" t="s">
        <v>469</v>
      </c>
      <c r="G2030" s="160" t="s">
        <v>198</v>
      </c>
      <c r="H2030" s="161">
        <v>27</v>
      </c>
      <c r="I2030" s="162"/>
      <c r="J2030" s="162">
        <f t="shared" si="280"/>
        <v>0</v>
      </c>
      <c r="K2030" s="139"/>
      <c r="L2030" s="27"/>
      <c r="M2030" s="140" t="s">
        <v>1</v>
      </c>
      <c r="N2030" s="141" t="s">
        <v>35</v>
      </c>
      <c r="O2030" s="142">
        <v>0</v>
      </c>
      <c r="P2030" s="142">
        <f t="shared" si="281"/>
        <v>0</v>
      </c>
      <c r="Q2030" s="142">
        <v>0</v>
      </c>
      <c r="R2030" s="142">
        <f t="shared" si="282"/>
        <v>0</v>
      </c>
      <c r="S2030" s="142">
        <v>0</v>
      </c>
      <c r="T2030" s="143">
        <f t="shared" si="283"/>
        <v>0</v>
      </c>
      <c r="U2030" s="26"/>
      <c r="V2030" s="26"/>
      <c r="W2030" s="26"/>
      <c r="X2030" s="26"/>
      <c r="Y2030" s="26"/>
      <c r="Z2030" s="26"/>
      <c r="AA2030" s="26"/>
      <c r="AB2030" s="26"/>
      <c r="AC2030" s="26"/>
      <c r="AD2030" s="26"/>
      <c r="AE2030" s="26"/>
      <c r="AR2030" s="144" t="s">
        <v>145</v>
      </c>
      <c r="AT2030" s="144" t="s">
        <v>141</v>
      </c>
      <c r="AU2030" s="144" t="s">
        <v>146</v>
      </c>
      <c r="AY2030" s="14" t="s">
        <v>136</v>
      </c>
      <c r="BE2030" s="145">
        <f t="shared" si="284"/>
        <v>0</v>
      </c>
      <c r="BF2030" s="145">
        <f t="shared" si="285"/>
        <v>0</v>
      </c>
      <c r="BG2030" s="145">
        <f t="shared" si="286"/>
        <v>0</v>
      </c>
      <c r="BH2030" s="145">
        <f t="shared" si="287"/>
        <v>0</v>
      </c>
      <c r="BI2030" s="145">
        <f t="shared" si="288"/>
        <v>0</v>
      </c>
      <c r="BJ2030" s="14" t="s">
        <v>146</v>
      </c>
      <c r="BK2030" s="145">
        <f t="shared" si="289"/>
        <v>0</v>
      </c>
      <c r="BL2030" s="14" t="s">
        <v>145</v>
      </c>
      <c r="BM2030" s="144" t="s">
        <v>1984</v>
      </c>
    </row>
    <row r="2031" spans="1:65" s="2" customFormat="1" ht="33" customHeight="1">
      <c r="A2031" s="26"/>
      <c r="B2031" s="156"/>
      <c r="C2031" s="157" t="s">
        <v>1985</v>
      </c>
      <c r="D2031" s="157" t="s">
        <v>141</v>
      </c>
      <c r="E2031" s="158" t="s">
        <v>472</v>
      </c>
      <c r="F2031" s="159" t="s">
        <v>473</v>
      </c>
      <c r="G2031" s="160" t="s">
        <v>144</v>
      </c>
      <c r="H2031" s="161">
        <v>14.5</v>
      </c>
      <c r="I2031" s="162"/>
      <c r="J2031" s="162">
        <f t="shared" si="280"/>
        <v>0</v>
      </c>
      <c r="K2031" s="139"/>
      <c r="L2031" s="27"/>
      <c r="M2031" s="140" t="s">
        <v>1</v>
      </c>
      <c r="N2031" s="141" t="s">
        <v>35</v>
      </c>
      <c r="O2031" s="142">
        <v>0</v>
      </c>
      <c r="P2031" s="142">
        <f t="shared" si="281"/>
        <v>0</v>
      </c>
      <c r="Q2031" s="142">
        <v>0</v>
      </c>
      <c r="R2031" s="142">
        <f t="shared" si="282"/>
        <v>0</v>
      </c>
      <c r="S2031" s="142">
        <v>0</v>
      </c>
      <c r="T2031" s="143">
        <f t="shared" si="283"/>
        <v>0</v>
      </c>
      <c r="U2031" s="26"/>
      <c r="V2031" s="26"/>
      <c r="W2031" s="26"/>
      <c r="X2031" s="26"/>
      <c r="Y2031" s="26"/>
      <c r="Z2031" s="26"/>
      <c r="AA2031" s="26"/>
      <c r="AB2031" s="26"/>
      <c r="AC2031" s="26"/>
      <c r="AD2031" s="26"/>
      <c r="AE2031" s="26"/>
      <c r="AR2031" s="144" t="s">
        <v>145</v>
      </c>
      <c r="AT2031" s="144" t="s">
        <v>141</v>
      </c>
      <c r="AU2031" s="144" t="s">
        <v>146</v>
      </c>
      <c r="AY2031" s="14" t="s">
        <v>136</v>
      </c>
      <c r="BE2031" s="145">
        <f t="shared" si="284"/>
        <v>0</v>
      </c>
      <c r="BF2031" s="145">
        <f t="shared" si="285"/>
        <v>0</v>
      </c>
      <c r="BG2031" s="145">
        <f t="shared" si="286"/>
        <v>0</v>
      </c>
      <c r="BH2031" s="145">
        <f t="shared" si="287"/>
        <v>0</v>
      </c>
      <c r="BI2031" s="145">
        <f t="shared" si="288"/>
        <v>0</v>
      </c>
      <c r="BJ2031" s="14" t="s">
        <v>146</v>
      </c>
      <c r="BK2031" s="145">
        <f t="shared" si="289"/>
        <v>0</v>
      </c>
      <c r="BL2031" s="14" t="s">
        <v>145</v>
      </c>
      <c r="BM2031" s="144" t="s">
        <v>1986</v>
      </c>
    </row>
    <row r="2032" spans="1:65" s="2" customFormat="1" ht="21.75" customHeight="1">
      <c r="A2032" s="26"/>
      <c r="B2032" s="156"/>
      <c r="C2032" s="163" t="s">
        <v>1987</v>
      </c>
      <c r="D2032" s="163" t="s">
        <v>227</v>
      </c>
      <c r="E2032" s="164" t="s">
        <v>476</v>
      </c>
      <c r="F2032" s="165" t="s">
        <v>477</v>
      </c>
      <c r="G2032" s="166" t="s">
        <v>323</v>
      </c>
      <c r="H2032" s="167">
        <v>58.58</v>
      </c>
      <c r="I2032" s="168"/>
      <c r="J2032" s="168">
        <f t="shared" si="280"/>
        <v>0</v>
      </c>
      <c r="K2032" s="146"/>
      <c r="L2032" s="147"/>
      <c r="M2032" s="148" t="s">
        <v>1</v>
      </c>
      <c r="N2032" s="149" t="s">
        <v>35</v>
      </c>
      <c r="O2032" s="142">
        <v>0</v>
      </c>
      <c r="P2032" s="142">
        <f t="shared" si="281"/>
        <v>0</v>
      </c>
      <c r="Q2032" s="142">
        <v>0</v>
      </c>
      <c r="R2032" s="142">
        <f t="shared" si="282"/>
        <v>0</v>
      </c>
      <c r="S2032" s="142">
        <v>0</v>
      </c>
      <c r="T2032" s="143">
        <f t="shared" si="283"/>
        <v>0</v>
      </c>
      <c r="U2032" s="26"/>
      <c r="V2032" s="26"/>
      <c r="W2032" s="26"/>
      <c r="X2032" s="26"/>
      <c r="Y2032" s="26"/>
      <c r="Z2032" s="26"/>
      <c r="AA2032" s="26"/>
      <c r="AB2032" s="26"/>
      <c r="AC2032" s="26"/>
      <c r="AD2032" s="26"/>
      <c r="AE2032" s="26"/>
      <c r="AR2032" s="144" t="s">
        <v>168</v>
      </c>
      <c r="AT2032" s="144" t="s">
        <v>227</v>
      </c>
      <c r="AU2032" s="144" t="s">
        <v>146</v>
      </c>
      <c r="AY2032" s="14" t="s">
        <v>136</v>
      </c>
      <c r="BE2032" s="145">
        <f t="shared" si="284"/>
        <v>0</v>
      </c>
      <c r="BF2032" s="145">
        <f t="shared" si="285"/>
        <v>0</v>
      </c>
      <c r="BG2032" s="145">
        <f t="shared" si="286"/>
        <v>0</v>
      </c>
      <c r="BH2032" s="145">
        <f t="shared" si="287"/>
        <v>0</v>
      </c>
      <c r="BI2032" s="145">
        <f t="shared" si="288"/>
        <v>0</v>
      </c>
      <c r="BJ2032" s="14" t="s">
        <v>146</v>
      </c>
      <c r="BK2032" s="145">
        <f t="shared" si="289"/>
        <v>0</v>
      </c>
      <c r="BL2032" s="14" t="s">
        <v>145</v>
      </c>
      <c r="BM2032" s="144" t="s">
        <v>1988</v>
      </c>
    </row>
    <row r="2033" spans="1:65" s="12" customFormat="1" ht="23" customHeight="1">
      <c r="B2033" s="169"/>
      <c r="C2033" s="170"/>
      <c r="D2033" s="171" t="s">
        <v>68</v>
      </c>
      <c r="E2033" s="172" t="s">
        <v>479</v>
      </c>
      <c r="F2033" s="172" t="s">
        <v>480</v>
      </c>
      <c r="G2033" s="170"/>
      <c r="H2033" s="170"/>
      <c r="I2033" s="170"/>
      <c r="J2033" s="173">
        <f>BK2033</f>
        <v>0</v>
      </c>
      <c r="L2033" s="127"/>
      <c r="M2033" s="131"/>
      <c r="N2033" s="132"/>
      <c r="O2033" s="132"/>
      <c r="P2033" s="133">
        <f>SUM(P2034:P2047)</f>
        <v>0</v>
      </c>
      <c r="Q2033" s="132"/>
      <c r="R2033" s="133">
        <f>SUM(R2034:R2047)</f>
        <v>0</v>
      </c>
      <c r="S2033" s="132"/>
      <c r="T2033" s="134">
        <f>SUM(T2034:T2047)</f>
        <v>0</v>
      </c>
      <c r="V2033" s="194"/>
      <c r="AR2033" s="128" t="s">
        <v>77</v>
      </c>
      <c r="AT2033" s="135" t="s">
        <v>68</v>
      </c>
      <c r="AU2033" s="135" t="s">
        <v>77</v>
      </c>
      <c r="AY2033" s="128" t="s">
        <v>136</v>
      </c>
      <c r="BK2033" s="136">
        <f>SUM(BK2034:BK2047)</f>
        <v>0</v>
      </c>
    </row>
    <row r="2034" spans="1:65" s="2" customFormat="1" ht="33" customHeight="1">
      <c r="A2034" s="26"/>
      <c r="B2034" s="156"/>
      <c r="C2034" s="157" t="s">
        <v>1989</v>
      </c>
      <c r="D2034" s="157" t="s">
        <v>141</v>
      </c>
      <c r="E2034" s="158" t="s">
        <v>482</v>
      </c>
      <c r="F2034" s="159" t="s">
        <v>483</v>
      </c>
      <c r="G2034" s="160" t="s">
        <v>144</v>
      </c>
      <c r="H2034" s="161">
        <v>21</v>
      </c>
      <c r="I2034" s="162"/>
      <c r="J2034" s="162">
        <f t="shared" ref="J2034:J2047" si="290">ROUND(I2034*H2034,2)</f>
        <v>0</v>
      </c>
      <c r="K2034" s="139"/>
      <c r="L2034" s="27"/>
      <c r="M2034" s="140" t="s">
        <v>1</v>
      </c>
      <c r="N2034" s="141" t="s">
        <v>35</v>
      </c>
      <c r="O2034" s="142">
        <v>0</v>
      </c>
      <c r="P2034" s="142">
        <f t="shared" ref="P2034:P2047" si="291">O2034*H2034</f>
        <v>0</v>
      </c>
      <c r="Q2034" s="142">
        <v>0</v>
      </c>
      <c r="R2034" s="142">
        <f t="shared" ref="R2034:R2047" si="292">Q2034*H2034</f>
        <v>0</v>
      </c>
      <c r="S2034" s="142">
        <v>0</v>
      </c>
      <c r="T2034" s="143">
        <f t="shared" ref="T2034:T2047" si="293">S2034*H2034</f>
        <v>0</v>
      </c>
      <c r="U2034" s="26"/>
      <c r="V2034" s="26"/>
      <c r="W2034" s="26"/>
      <c r="X2034" s="26"/>
      <c r="Y2034" s="26"/>
      <c r="Z2034" s="26"/>
      <c r="AA2034" s="26"/>
      <c r="AB2034" s="26"/>
      <c r="AC2034" s="26"/>
      <c r="AD2034" s="26"/>
      <c r="AE2034" s="26"/>
      <c r="AR2034" s="144" t="s">
        <v>145</v>
      </c>
      <c r="AT2034" s="144" t="s">
        <v>141</v>
      </c>
      <c r="AU2034" s="144" t="s">
        <v>146</v>
      </c>
      <c r="AY2034" s="14" t="s">
        <v>136</v>
      </c>
      <c r="BE2034" s="145">
        <f t="shared" ref="BE2034:BE2047" si="294">IF(N2034="základná",J2034,0)</f>
        <v>0</v>
      </c>
      <c r="BF2034" s="145">
        <f t="shared" ref="BF2034:BF2047" si="295">IF(N2034="znížená",J2034,0)</f>
        <v>0</v>
      </c>
      <c r="BG2034" s="145">
        <f t="shared" ref="BG2034:BG2047" si="296">IF(N2034="zákl. prenesená",J2034,0)</f>
        <v>0</v>
      </c>
      <c r="BH2034" s="145">
        <f t="shared" ref="BH2034:BH2047" si="297">IF(N2034="zníž. prenesená",J2034,0)</f>
        <v>0</v>
      </c>
      <c r="BI2034" s="145">
        <f t="shared" ref="BI2034:BI2047" si="298">IF(N2034="nulová",J2034,0)</f>
        <v>0</v>
      </c>
      <c r="BJ2034" s="14" t="s">
        <v>146</v>
      </c>
      <c r="BK2034" s="145">
        <f t="shared" ref="BK2034:BK2047" si="299">ROUND(I2034*H2034,2)</f>
        <v>0</v>
      </c>
      <c r="BL2034" s="14" t="s">
        <v>145</v>
      </c>
      <c r="BM2034" s="144" t="s">
        <v>1990</v>
      </c>
    </row>
    <row r="2035" spans="1:65" s="2" customFormat="1" ht="33" customHeight="1">
      <c r="A2035" s="26"/>
      <c r="B2035" s="156"/>
      <c r="C2035" s="157" t="s">
        <v>1991</v>
      </c>
      <c r="D2035" s="157" t="s">
        <v>141</v>
      </c>
      <c r="E2035" s="158" t="s">
        <v>486</v>
      </c>
      <c r="F2035" s="159" t="s">
        <v>487</v>
      </c>
      <c r="G2035" s="160" t="s">
        <v>144</v>
      </c>
      <c r="H2035" s="161">
        <v>4529.5240000000003</v>
      </c>
      <c r="I2035" s="162"/>
      <c r="J2035" s="162">
        <f t="shared" si="290"/>
        <v>0</v>
      </c>
      <c r="K2035" s="139"/>
      <c r="L2035" s="27"/>
      <c r="M2035" s="140" t="s">
        <v>1</v>
      </c>
      <c r="N2035" s="141" t="s">
        <v>35</v>
      </c>
      <c r="O2035" s="142">
        <v>0</v>
      </c>
      <c r="P2035" s="142">
        <f t="shared" si="291"/>
        <v>0</v>
      </c>
      <c r="Q2035" s="142">
        <v>0</v>
      </c>
      <c r="R2035" s="142">
        <f t="shared" si="292"/>
        <v>0</v>
      </c>
      <c r="S2035" s="142">
        <v>0</v>
      </c>
      <c r="T2035" s="143">
        <f t="shared" si="293"/>
        <v>0</v>
      </c>
      <c r="U2035" s="26"/>
      <c r="V2035" s="26"/>
      <c r="W2035" s="26"/>
      <c r="X2035" s="26"/>
      <c r="Y2035" s="26"/>
      <c r="Z2035" s="26"/>
      <c r="AA2035" s="26"/>
      <c r="AB2035" s="26"/>
      <c r="AC2035" s="26"/>
      <c r="AD2035" s="26"/>
      <c r="AE2035" s="26"/>
      <c r="AR2035" s="144" t="s">
        <v>145</v>
      </c>
      <c r="AT2035" s="144" t="s">
        <v>141</v>
      </c>
      <c r="AU2035" s="144" t="s">
        <v>146</v>
      </c>
      <c r="AY2035" s="14" t="s">
        <v>136</v>
      </c>
      <c r="BE2035" s="145">
        <f t="shared" si="294"/>
        <v>0</v>
      </c>
      <c r="BF2035" s="145">
        <f t="shared" si="295"/>
        <v>0</v>
      </c>
      <c r="BG2035" s="145">
        <f t="shared" si="296"/>
        <v>0</v>
      </c>
      <c r="BH2035" s="145">
        <f t="shared" si="297"/>
        <v>0</v>
      </c>
      <c r="BI2035" s="145">
        <f t="shared" si="298"/>
        <v>0</v>
      </c>
      <c r="BJ2035" s="14" t="s">
        <v>146</v>
      </c>
      <c r="BK2035" s="145">
        <f t="shared" si="299"/>
        <v>0</v>
      </c>
      <c r="BL2035" s="14" t="s">
        <v>145</v>
      </c>
      <c r="BM2035" s="144" t="s">
        <v>1992</v>
      </c>
    </row>
    <row r="2036" spans="1:65" s="2" customFormat="1" ht="24.25" customHeight="1">
      <c r="A2036" s="26"/>
      <c r="B2036" s="156"/>
      <c r="C2036" s="157" t="s">
        <v>1993</v>
      </c>
      <c r="D2036" s="157" t="s">
        <v>141</v>
      </c>
      <c r="E2036" s="158" t="s">
        <v>490</v>
      </c>
      <c r="F2036" s="159" t="s">
        <v>491</v>
      </c>
      <c r="G2036" s="160" t="s">
        <v>144</v>
      </c>
      <c r="H2036" s="161">
        <v>103.2</v>
      </c>
      <c r="I2036" s="162"/>
      <c r="J2036" s="162">
        <f t="shared" si="290"/>
        <v>0</v>
      </c>
      <c r="K2036" s="139"/>
      <c r="L2036" s="27"/>
      <c r="M2036" s="140" t="s">
        <v>1</v>
      </c>
      <c r="N2036" s="141" t="s">
        <v>35</v>
      </c>
      <c r="O2036" s="142">
        <v>0</v>
      </c>
      <c r="P2036" s="142">
        <f t="shared" si="291"/>
        <v>0</v>
      </c>
      <c r="Q2036" s="142">
        <v>0</v>
      </c>
      <c r="R2036" s="142">
        <f t="shared" si="292"/>
        <v>0</v>
      </c>
      <c r="S2036" s="142">
        <v>0</v>
      </c>
      <c r="T2036" s="143">
        <f t="shared" si="293"/>
        <v>0</v>
      </c>
      <c r="U2036" s="26"/>
      <c r="V2036" s="26"/>
      <c r="W2036" s="26"/>
      <c r="X2036" s="26"/>
      <c r="Y2036" s="26"/>
      <c r="Z2036" s="26"/>
      <c r="AA2036" s="26"/>
      <c r="AB2036" s="26"/>
      <c r="AC2036" s="26"/>
      <c r="AD2036" s="26"/>
      <c r="AE2036" s="26"/>
      <c r="AR2036" s="144" t="s">
        <v>145</v>
      </c>
      <c r="AT2036" s="144" t="s">
        <v>141</v>
      </c>
      <c r="AU2036" s="144" t="s">
        <v>146</v>
      </c>
      <c r="AY2036" s="14" t="s">
        <v>136</v>
      </c>
      <c r="BE2036" s="145">
        <f t="shared" si="294"/>
        <v>0</v>
      </c>
      <c r="BF2036" s="145">
        <f t="shared" si="295"/>
        <v>0</v>
      </c>
      <c r="BG2036" s="145">
        <f t="shared" si="296"/>
        <v>0</v>
      </c>
      <c r="BH2036" s="145">
        <f t="shared" si="297"/>
        <v>0</v>
      </c>
      <c r="BI2036" s="145">
        <f t="shared" si="298"/>
        <v>0</v>
      </c>
      <c r="BJ2036" s="14" t="s">
        <v>146</v>
      </c>
      <c r="BK2036" s="145">
        <f t="shared" si="299"/>
        <v>0</v>
      </c>
      <c r="BL2036" s="14" t="s">
        <v>145</v>
      </c>
      <c r="BM2036" s="144" t="s">
        <v>1994</v>
      </c>
    </row>
    <row r="2037" spans="1:65" s="2" customFormat="1" ht="33" customHeight="1">
      <c r="A2037" s="26"/>
      <c r="B2037" s="156"/>
      <c r="C2037" s="157" t="s">
        <v>1995</v>
      </c>
      <c r="D2037" s="157" t="s">
        <v>141</v>
      </c>
      <c r="E2037" s="158" t="s">
        <v>494</v>
      </c>
      <c r="F2037" s="159" t="s">
        <v>495</v>
      </c>
      <c r="G2037" s="160" t="s">
        <v>144</v>
      </c>
      <c r="H2037" s="161">
        <v>12401.4</v>
      </c>
      <c r="I2037" s="162"/>
      <c r="J2037" s="162">
        <f t="shared" si="290"/>
        <v>0</v>
      </c>
      <c r="K2037" s="139"/>
      <c r="L2037" s="27"/>
      <c r="M2037" s="140" t="s">
        <v>1</v>
      </c>
      <c r="N2037" s="141" t="s">
        <v>35</v>
      </c>
      <c r="O2037" s="142">
        <v>0</v>
      </c>
      <c r="P2037" s="142">
        <f t="shared" si="291"/>
        <v>0</v>
      </c>
      <c r="Q2037" s="142">
        <v>0</v>
      </c>
      <c r="R2037" s="142">
        <f t="shared" si="292"/>
        <v>0</v>
      </c>
      <c r="S2037" s="142">
        <v>0</v>
      </c>
      <c r="T2037" s="143">
        <f t="shared" si="293"/>
        <v>0</v>
      </c>
      <c r="U2037" s="26"/>
      <c r="V2037" s="26"/>
      <c r="W2037" s="26"/>
      <c r="X2037" s="26"/>
      <c r="Y2037" s="26"/>
      <c r="Z2037" s="26"/>
      <c r="AA2037" s="26"/>
      <c r="AB2037" s="26"/>
      <c r="AC2037" s="26"/>
      <c r="AD2037" s="26"/>
      <c r="AE2037" s="26"/>
      <c r="AR2037" s="144" t="s">
        <v>145</v>
      </c>
      <c r="AT2037" s="144" t="s">
        <v>141</v>
      </c>
      <c r="AU2037" s="144" t="s">
        <v>146</v>
      </c>
      <c r="AY2037" s="14" t="s">
        <v>136</v>
      </c>
      <c r="BE2037" s="145">
        <f t="shared" si="294"/>
        <v>0</v>
      </c>
      <c r="BF2037" s="145">
        <f t="shared" si="295"/>
        <v>0</v>
      </c>
      <c r="BG2037" s="145">
        <f t="shared" si="296"/>
        <v>0</v>
      </c>
      <c r="BH2037" s="145">
        <f t="shared" si="297"/>
        <v>0</v>
      </c>
      <c r="BI2037" s="145">
        <f t="shared" si="298"/>
        <v>0</v>
      </c>
      <c r="BJ2037" s="14" t="s">
        <v>146</v>
      </c>
      <c r="BK2037" s="145">
        <f t="shared" si="299"/>
        <v>0</v>
      </c>
      <c r="BL2037" s="14" t="s">
        <v>145</v>
      </c>
      <c r="BM2037" s="144" t="s">
        <v>1996</v>
      </c>
    </row>
    <row r="2038" spans="1:65" s="2" customFormat="1" ht="24.25" customHeight="1">
      <c r="A2038" s="26"/>
      <c r="B2038" s="156"/>
      <c r="C2038" s="157" t="s">
        <v>1997</v>
      </c>
      <c r="D2038" s="157" t="s">
        <v>141</v>
      </c>
      <c r="E2038" s="158" t="s">
        <v>498</v>
      </c>
      <c r="F2038" s="159" t="s">
        <v>499</v>
      </c>
      <c r="G2038" s="160" t="s">
        <v>144</v>
      </c>
      <c r="H2038" s="161">
        <v>7433.2</v>
      </c>
      <c r="I2038" s="162"/>
      <c r="J2038" s="162">
        <f t="shared" si="290"/>
        <v>0</v>
      </c>
      <c r="K2038" s="139"/>
      <c r="L2038" s="27"/>
      <c r="M2038" s="140" t="s">
        <v>1</v>
      </c>
      <c r="N2038" s="141" t="s">
        <v>35</v>
      </c>
      <c r="O2038" s="142">
        <v>0</v>
      </c>
      <c r="P2038" s="142">
        <f t="shared" si="291"/>
        <v>0</v>
      </c>
      <c r="Q2038" s="142">
        <v>0</v>
      </c>
      <c r="R2038" s="142">
        <f t="shared" si="292"/>
        <v>0</v>
      </c>
      <c r="S2038" s="142">
        <v>0</v>
      </c>
      <c r="T2038" s="143">
        <f t="shared" si="293"/>
        <v>0</v>
      </c>
      <c r="U2038" s="26"/>
      <c r="V2038" s="26"/>
      <c r="W2038" s="26"/>
      <c r="X2038" s="26"/>
      <c r="Y2038" s="26"/>
      <c r="Z2038" s="26"/>
      <c r="AA2038" s="26"/>
      <c r="AB2038" s="26"/>
      <c r="AC2038" s="26"/>
      <c r="AD2038" s="26"/>
      <c r="AE2038" s="26"/>
      <c r="AR2038" s="144" t="s">
        <v>145</v>
      </c>
      <c r="AT2038" s="144" t="s">
        <v>141</v>
      </c>
      <c r="AU2038" s="144" t="s">
        <v>146</v>
      </c>
      <c r="AY2038" s="14" t="s">
        <v>136</v>
      </c>
      <c r="BE2038" s="145">
        <f t="shared" si="294"/>
        <v>0</v>
      </c>
      <c r="BF2038" s="145">
        <f t="shared" si="295"/>
        <v>0</v>
      </c>
      <c r="BG2038" s="145">
        <f t="shared" si="296"/>
        <v>0</v>
      </c>
      <c r="BH2038" s="145">
        <f t="shared" si="297"/>
        <v>0</v>
      </c>
      <c r="BI2038" s="145">
        <f t="shared" si="298"/>
        <v>0</v>
      </c>
      <c r="BJ2038" s="14" t="s">
        <v>146</v>
      </c>
      <c r="BK2038" s="145">
        <f t="shared" si="299"/>
        <v>0</v>
      </c>
      <c r="BL2038" s="14" t="s">
        <v>145</v>
      </c>
      <c r="BM2038" s="144" t="s">
        <v>1998</v>
      </c>
    </row>
    <row r="2039" spans="1:65" s="2" customFormat="1" ht="38" customHeight="1">
      <c r="A2039" s="26"/>
      <c r="B2039" s="156"/>
      <c r="C2039" s="157" t="s">
        <v>1999</v>
      </c>
      <c r="D2039" s="157" t="s">
        <v>141</v>
      </c>
      <c r="E2039" s="158" t="s">
        <v>502</v>
      </c>
      <c r="F2039" s="159" t="s">
        <v>503</v>
      </c>
      <c r="G2039" s="160" t="s">
        <v>144</v>
      </c>
      <c r="H2039" s="161">
        <v>97.683999999999997</v>
      </c>
      <c r="I2039" s="162"/>
      <c r="J2039" s="162">
        <f t="shared" si="290"/>
        <v>0</v>
      </c>
      <c r="K2039" s="139"/>
      <c r="L2039" s="27"/>
      <c r="M2039" s="140" t="s">
        <v>1</v>
      </c>
      <c r="N2039" s="141" t="s">
        <v>35</v>
      </c>
      <c r="O2039" s="142">
        <v>0</v>
      </c>
      <c r="P2039" s="142">
        <f t="shared" si="291"/>
        <v>0</v>
      </c>
      <c r="Q2039" s="142">
        <v>0</v>
      </c>
      <c r="R2039" s="142">
        <f t="shared" si="292"/>
        <v>0</v>
      </c>
      <c r="S2039" s="142">
        <v>0</v>
      </c>
      <c r="T2039" s="143">
        <f t="shared" si="293"/>
        <v>0</v>
      </c>
      <c r="U2039" s="26"/>
      <c r="V2039" s="230"/>
      <c r="W2039" s="26"/>
      <c r="X2039" s="26"/>
      <c r="Y2039" s="26"/>
      <c r="Z2039" s="26"/>
      <c r="AA2039" s="26"/>
      <c r="AB2039" s="26"/>
      <c r="AC2039" s="26"/>
      <c r="AD2039" s="26"/>
      <c r="AE2039" s="26"/>
      <c r="AR2039" s="144" t="s">
        <v>145</v>
      </c>
      <c r="AT2039" s="144" t="s">
        <v>141</v>
      </c>
      <c r="AU2039" s="144" t="s">
        <v>146</v>
      </c>
      <c r="AY2039" s="14" t="s">
        <v>136</v>
      </c>
      <c r="BE2039" s="145">
        <f t="shared" si="294"/>
        <v>0</v>
      </c>
      <c r="BF2039" s="145">
        <f t="shared" si="295"/>
        <v>0</v>
      </c>
      <c r="BG2039" s="145">
        <f t="shared" si="296"/>
        <v>0</v>
      </c>
      <c r="BH2039" s="145">
        <f t="shared" si="297"/>
        <v>0</v>
      </c>
      <c r="BI2039" s="145">
        <f t="shared" si="298"/>
        <v>0</v>
      </c>
      <c r="BJ2039" s="14" t="s">
        <v>146</v>
      </c>
      <c r="BK2039" s="145">
        <f t="shared" si="299"/>
        <v>0</v>
      </c>
      <c r="BL2039" s="14" t="s">
        <v>145</v>
      </c>
      <c r="BM2039" s="144" t="s">
        <v>2000</v>
      </c>
    </row>
    <row r="2040" spans="1:65" s="2" customFormat="1" ht="24.25" customHeight="1">
      <c r="A2040" s="26"/>
      <c r="B2040" s="156"/>
      <c r="C2040" s="163" t="s">
        <v>2001</v>
      </c>
      <c r="D2040" s="163" t="s">
        <v>227</v>
      </c>
      <c r="E2040" s="164" t="s">
        <v>506</v>
      </c>
      <c r="F2040" s="165" t="s">
        <v>507</v>
      </c>
      <c r="G2040" s="166" t="s">
        <v>144</v>
      </c>
      <c r="H2040" s="167">
        <v>4870.5159999999996</v>
      </c>
      <c r="I2040" s="168"/>
      <c r="J2040" s="168">
        <f t="shared" si="290"/>
        <v>0</v>
      </c>
      <c r="K2040" s="146"/>
      <c r="L2040" s="147"/>
      <c r="M2040" s="148" t="s">
        <v>1</v>
      </c>
      <c r="N2040" s="149" t="s">
        <v>35</v>
      </c>
      <c r="O2040" s="142">
        <v>0</v>
      </c>
      <c r="P2040" s="142">
        <f t="shared" si="291"/>
        <v>0</v>
      </c>
      <c r="Q2040" s="142">
        <v>0</v>
      </c>
      <c r="R2040" s="142">
        <f t="shared" si="292"/>
        <v>0</v>
      </c>
      <c r="S2040" s="142">
        <v>0</v>
      </c>
      <c r="T2040" s="143">
        <f t="shared" si="293"/>
        <v>0</v>
      </c>
      <c r="U2040" s="26"/>
      <c r="V2040" s="230"/>
      <c r="W2040" s="26"/>
      <c r="X2040" s="26"/>
      <c r="Y2040" s="26"/>
      <c r="Z2040" s="26"/>
      <c r="AA2040" s="26"/>
      <c r="AB2040" s="26"/>
      <c r="AC2040" s="26"/>
      <c r="AD2040" s="26"/>
      <c r="AE2040" s="26"/>
      <c r="AR2040" s="144" t="s">
        <v>168</v>
      </c>
      <c r="AT2040" s="144" t="s">
        <v>227</v>
      </c>
      <c r="AU2040" s="144" t="s">
        <v>146</v>
      </c>
      <c r="AY2040" s="14" t="s">
        <v>136</v>
      </c>
      <c r="BE2040" s="145">
        <f t="shared" si="294"/>
        <v>0</v>
      </c>
      <c r="BF2040" s="145">
        <f t="shared" si="295"/>
        <v>0</v>
      </c>
      <c r="BG2040" s="145">
        <f t="shared" si="296"/>
        <v>0</v>
      </c>
      <c r="BH2040" s="145">
        <f t="shared" si="297"/>
        <v>0</v>
      </c>
      <c r="BI2040" s="145">
        <f t="shared" si="298"/>
        <v>0</v>
      </c>
      <c r="BJ2040" s="14" t="s">
        <v>146</v>
      </c>
      <c r="BK2040" s="145">
        <f t="shared" si="299"/>
        <v>0</v>
      </c>
      <c r="BL2040" s="14" t="s">
        <v>145</v>
      </c>
      <c r="BM2040" s="144" t="s">
        <v>2002</v>
      </c>
    </row>
    <row r="2041" spans="1:65" s="2" customFormat="1" ht="24.25" customHeight="1">
      <c r="A2041" s="26"/>
      <c r="B2041" s="156"/>
      <c r="C2041" s="157" t="s">
        <v>2003</v>
      </c>
      <c r="D2041" s="157" t="s">
        <v>141</v>
      </c>
      <c r="E2041" s="158" t="s">
        <v>510</v>
      </c>
      <c r="F2041" s="159" t="s">
        <v>511</v>
      </c>
      <c r="G2041" s="160" t="s">
        <v>144</v>
      </c>
      <c r="H2041" s="161">
        <v>3127.7</v>
      </c>
      <c r="I2041" s="162"/>
      <c r="J2041" s="162">
        <f t="shared" si="290"/>
        <v>0</v>
      </c>
      <c r="K2041" s="139"/>
      <c r="L2041" s="27"/>
      <c r="M2041" s="140" t="s">
        <v>1</v>
      </c>
      <c r="N2041" s="141" t="s">
        <v>35</v>
      </c>
      <c r="O2041" s="142">
        <v>0</v>
      </c>
      <c r="P2041" s="142">
        <f t="shared" si="291"/>
        <v>0</v>
      </c>
      <c r="Q2041" s="142">
        <v>0</v>
      </c>
      <c r="R2041" s="142">
        <f t="shared" si="292"/>
        <v>0</v>
      </c>
      <c r="S2041" s="142">
        <v>0</v>
      </c>
      <c r="T2041" s="143">
        <f t="shared" si="293"/>
        <v>0</v>
      </c>
      <c r="U2041" s="26"/>
      <c r="V2041" s="26"/>
      <c r="W2041" s="151"/>
      <c r="X2041" s="26"/>
      <c r="Y2041" s="26"/>
      <c r="Z2041" s="26"/>
      <c r="AA2041" s="26"/>
      <c r="AB2041" s="26"/>
      <c r="AC2041" s="26"/>
      <c r="AD2041" s="26"/>
      <c r="AE2041" s="26"/>
      <c r="AR2041" s="144" t="s">
        <v>145</v>
      </c>
      <c r="AT2041" s="144" t="s">
        <v>141</v>
      </c>
      <c r="AU2041" s="144" t="s">
        <v>146</v>
      </c>
      <c r="AY2041" s="14" t="s">
        <v>136</v>
      </c>
      <c r="BE2041" s="145">
        <f t="shared" si="294"/>
        <v>0</v>
      </c>
      <c r="BF2041" s="145">
        <f t="shared" si="295"/>
        <v>0</v>
      </c>
      <c r="BG2041" s="145">
        <f t="shared" si="296"/>
        <v>0</v>
      </c>
      <c r="BH2041" s="145">
        <f t="shared" si="297"/>
        <v>0</v>
      </c>
      <c r="BI2041" s="145">
        <f t="shared" si="298"/>
        <v>0</v>
      </c>
      <c r="BJ2041" s="14" t="s">
        <v>146</v>
      </c>
      <c r="BK2041" s="145">
        <f t="shared" si="299"/>
        <v>0</v>
      </c>
      <c r="BL2041" s="14" t="s">
        <v>145</v>
      </c>
      <c r="BM2041" s="144" t="s">
        <v>2004</v>
      </c>
    </row>
    <row r="2042" spans="1:65" s="2" customFormat="1" ht="24.25" customHeight="1">
      <c r="A2042" s="150"/>
      <c r="B2042" s="156"/>
      <c r="C2042" s="157" t="s">
        <v>2937</v>
      </c>
      <c r="D2042" s="157" t="s">
        <v>141</v>
      </c>
      <c r="E2042" s="158" t="s">
        <v>514</v>
      </c>
      <c r="F2042" s="159" t="s">
        <v>515</v>
      </c>
      <c r="G2042" s="160" t="s">
        <v>144</v>
      </c>
      <c r="H2042" s="161">
        <v>1840.5</v>
      </c>
      <c r="I2042" s="162"/>
      <c r="J2042" s="162">
        <f t="shared" si="290"/>
        <v>0</v>
      </c>
      <c r="K2042" s="139"/>
      <c r="L2042" s="27"/>
      <c r="M2042" s="140"/>
      <c r="N2042" s="141"/>
      <c r="O2042" s="142"/>
      <c r="P2042" s="142"/>
      <c r="Q2042" s="142"/>
      <c r="R2042" s="142"/>
      <c r="S2042" s="142"/>
      <c r="T2042" s="143"/>
      <c r="U2042" s="150"/>
      <c r="V2042" s="150"/>
      <c r="W2042" s="151"/>
      <c r="X2042" s="150"/>
      <c r="Y2042" s="150"/>
      <c r="Z2042" s="150"/>
      <c r="AA2042" s="150"/>
      <c r="AB2042" s="150"/>
      <c r="AC2042" s="150"/>
      <c r="AD2042" s="150"/>
      <c r="AE2042" s="150"/>
      <c r="AR2042" s="144"/>
      <c r="AT2042" s="144"/>
      <c r="AU2042" s="144"/>
      <c r="AY2042" s="14"/>
      <c r="BE2042" s="145"/>
      <c r="BF2042" s="145"/>
      <c r="BG2042" s="145"/>
      <c r="BH2042" s="145"/>
      <c r="BI2042" s="145"/>
      <c r="BJ2042" s="14"/>
      <c r="BK2042" s="145">
        <f t="shared" si="299"/>
        <v>0</v>
      </c>
      <c r="BL2042" s="14"/>
      <c r="BM2042" s="144"/>
    </row>
    <row r="2043" spans="1:65" s="2" customFormat="1" ht="24.25" customHeight="1">
      <c r="A2043" s="26"/>
      <c r="B2043" s="156"/>
      <c r="C2043" s="157" t="s">
        <v>2005</v>
      </c>
      <c r="D2043" s="157" t="s">
        <v>141</v>
      </c>
      <c r="E2043" s="158" t="s">
        <v>518</v>
      </c>
      <c r="F2043" s="159" t="s">
        <v>519</v>
      </c>
      <c r="G2043" s="160" t="s">
        <v>144</v>
      </c>
      <c r="H2043" s="161">
        <v>30</v>
      </c>
      <c r="I2043" s="162"/>
      <c r="J2043" s="162">
        <f t="shared" si="290"/>
        <v>0</v>
      </c>
      <c r="K2043" s="139"/>
      <c r="L2043" s="27"/>
      <c r="M2043" s="140" t="s">
        <v>1</v>
      </c>
      <c r="N2043" s="141" t="s">
        <v>35</v>
      </c>
      <c r="O2043" s="142">
        <v>0</v>
      </c>
      <c r="P2043" s="142">
        <f t="shared" si="291"/>
        <v>0</v>
      </c>
      <c r="Q2043" s="142">
        <v>0</v>
      </c>
      <c r="R2043" s="142">
        <f t="shared" si="292"/>
        <v>0</v>
      </c>
      <c r="S2043" s="142">
        <v>0</v>
      </c>
      <c r="T2043" s="143">
        <f t="shared" si="293"/>
        <v>0</v>
      </c>
      <c r="U2043" s="26"/>
      <c r="V2043" s="26"/>
      <c r="W2043" s="26"/>
      <c r="X2043" s="26"/>
      <c r="Y2043" s="26"/>
      <c r="Z2043" s="26"/>
      <c r="AA2043" s="26"/>
      <c r="AB2043" s="26"/>
      <c r="AC2043" s="26"/>
      <c r="AD2043" s="26"/>
      <c r="AE2043" s="26"/>
      <c r="AR2043" s="144" t="s">
        <v>145</v>
      </c>
      <c r="AT2043" s="144" t="s">
        <v>141</v>
      </c>
      <c r="AU2043" s="144" t="s">
        <v>146</v>
      </c>
      <c r="AY2043" s="14" t="s">
        <v>136</v>
      </c>
      <c r="BE2043" s="145">
        <f t="shared" si="294"/>
        <v>0</v>
      </c>
      <c r="BF2043" s="145">
        <f t="shared" si="295"/>
        <v>0</v>
      </c>
      <c r="BG2043" s="145">
        <f t="shared" si="296"/>
        <v>0</v>
      </c>
      <c r="BH2043" s="145">
        <f t="shared" si="297"/>
        <v>0</v>
      </c>
      <c r="BI2043" s="145">
        <f t="shared" si="298"/>
        <v>0</v>
      </c>
      <c r="BJ2043" s="14" t="s">
        <v>146</v>
      </c>
      <c r="BK2043" s="145">
        <f t="shared" si="299"/>
        <v>0</v>
      </c>
      <c r="BL2043" s="14" t="s">
        <v>145</v>
      </c>
      <c r="BM2043" s="144" t="s">
        <v>2006</v>
      </c>
    </row>
    <row r="2044" spans="1:65" s="2" customFormat="1" ht="24.25" customHeight="1">
      <c r="A2044" s="26"/>
      <c r="B2044" s="156"/>
      <c r="C2044" s="163" t="s">
        <v>2007</v>
      </c>
      <c r="D2044" s="163" t="s">
        <v>227</v>
      </c>
      <c r="E2044" s="164" t="s">
        <v>522</v>
      </c>
      <c r="F2044" s="165" t="s">
        <v>523</v>
      </c>
      <c r="G2044" s="166" t="s">
        <v>323</v>
      </c>
      <c r="H2044" s="167">
        <v>3.03</v>
      </c>
      <c r="I2044" s="168"/>
      <c r="J2044" s="168">
        <f t="shared" si="290"/>
        <v>0</v>
      </c>
      <c r="K2044" s="146"/>
      <c r="L2044" s="147"/>
      <c r="M2044" s="148" t="s">
        <v>1</v>
      </c>
      <c r="N2044" s="149" t="s">
        <v>35</v>
      </c>
      <c r="O2044" s="142">
        <v>0</v>
      </c>
      <c r="P2044" s="142">
        <f t="shared" si="291"/>
        <v>0</v>
      </c>
      <c r="Q2044" s="142">
        <v>0</v>
      </c>
      <c r="R2044" s="142">
        <f t="shared" si="292"/>
        <v>0</v>
      </c>
      <c r="S2044" s="142">
        <v>0</v>
      </c>
      <c r="T2044" s="143">
        <f t="shared" si="293"/>
        <v>0</v>
      </c>
      <c r="U2044" s="26"/>
      <c r="V2044" s="26"/>
      <c r="W2044" s="26"/>
      <c r="X2044" s="26"/>
      <c r="Y2044" s="26"/>
      <c r="Z2044" s="26"/>
      <c r="AA2044" s="26"/>
      <c r="AB2044" s="26"/>
      <c r="AC2044" s="26"/>
      <c r="AD2044" s="26"/>
      <c r="AE2044" s="26"/>
      <c r="AR2044" s="144" t="s">
        <v>168</v>
      </c>
      <c r="AT2044" s="144" t="s">
        <v>227</v>
      </c>
      <c r="AU2044" s="144" t="s">
        <v>146</v>
      </c>
      <c r="AY2044" s="14" t="s">
        <v>136</v>
      </c>
      <c r="BE2044" s="145">
        <f t="shared" si="294"/>
        <v>0</v>
      </c>
      <c r="BF2044" s="145">
        <f t="shared" si="295"/>
        <v>0</v>
      </c>
      <c r="BG2044" s="145">
        <f t="shared" si="296"/>
        <v>0</v>
      </c>
      <c r="BH2044" s="145">
        <f t="shared" si="297"/>
        <v>0</v>
      </c>
      <c r="BI2044" s="145">
        <f t="shared" si="298"/>
        <v>0</v>
      </c>
      <c r="BJ2044" s="14" t="s">
        <v>146</v>
      </c>
      <c r="BK2044" s="145">
        <f t="shared" si="299"/>
        <v>0</v>
      </c>
      <c r="BL2044" s="14" t="s">
        <v>145</v>
      </c>
      <c r="BM2044" s="144" t="s">
        <v>2008</v>
      </c>
    </row>
    <row r="2045" spans="1:65" s="2" customFormat="1" ht="24.25" customHeight="1">
      <c r="A2045" s="26"/>
      <c r="B2045" s="156"/>
      <c r="C2045" s="163" t="s">
        <v>2009</v>
      </c>
      <c r="D2045" s="163" t="s">
        <v>227</v>
      </c>
      <c r="E2045" s="164" t="s">
        <v>2010</v>
      </c>
      <c r="F2045" s="165" t="s">
        <v>2011</v>
      </c>
      <c r="G2045" s="166" t="s">
        <v>323</v>
      </c>
      <c r="H2045" s="167">
        <v>1.01</v>
      </c>
      <c r="I2045" s="168"/>
      <c r="J2045" s="168">
        <f t="shared" si="290"/>
        <v>0</v>
      </c>
      <c r="K2045" s="146"/>
      <c r="L2045" s="147"/>
      <c r="M2045" s="148" t="s">
        <v>1</v>
      </c>
      <c r="N2045" s="149" t="s">
        <v>35</v>
      </c>
      <c r="O2045" s="142">
        <v>0</v>
      </c>
      <c r="P2045" s="142">
        <f t="shared" si="291"/>
        <v>0</v>
      </c>
      <c r="Q2045" s="142">
        <v>0</v>
      </c>
      <c r="R2045" s="142">
        <f t="shared" si="292"/>
        <v>0</v>
      </c>
      <c r="S2045" s="142">
        <v>0</v>
      </c>
      <c r="T2045" s="143">
        <f t="shared" si="293"/>
        <v>0</v>
      </c>
      <c r="U2045" s="26"/>
      <c r="V2045" s="26"/>
      <c r="W2045" s="26"/>
      <c r="X2045" s="26"/>
      <c r="Y2045" s="26"/>
      <c r="Z2045" s="26"/>
      <c r="AA2045" s="26"/>
      <c r="AB2045" s="26"/>
      <c r="AC2045" s="26"/>
      <c r="AD2045" s="26"/>
      <c r="AE2045" s="26"/>
      <c r="AR2045" s="144" t="s">
        <v>168</v>
      </c>
      <c r="AT2045" s="144" t="s">
        <v>227</v>
      </c>
      <c r="AU2045" s="144" t="s">
        <v>146</v>
      </c>
      <c r="AY2045" s="14" t="s">
        <v>136</v>
      </c>
      <c r="BE2045" s="145">
        <f t="shared" si="294"/>
        <v>0</v>
      </c>
      <c r="BF2045" s="145">
        <f t="shared" si="295"/>
        <v>0</v>
      </c>
      <c r="BG2045" s="145">
        <f t="shared" si="296"/>
        <v>0</v>
      </c>
      <c r="BH2045" s="145">
        <f t="shared" si="297"/>
        <v>0</v>
      </c>
      <c r="BI2045" s="145">
        <f t="shared" si="298"/>
        <v>0</v>
      </c>
      <c r="BJ2045" s="14" t="s">
        <v>146</v>
      </c>
      <c r="BK2045" s="145">
        <f t="shared" si="299"/>
        <v>0</v>
      </c>
      <c r="BL2045" s="14" t="s">
        <v>145</v>
      </c>
      <c r="BM2045" s="144" t="s">
        <v>2012</v>
      </c>
    </row>
    <row r="2046" spans="1:65" s="2" customFormat="1" ht="24.25" customHeight="1">
      <c r="A2046" s="26"/>
      <c r="B2046" s="156"/>
      <c r="C2046" s="157" t="s">
        <v>2013</v>
      </c>
      <c r="D2046" s="157" t="s">
        <v>141</v>
      </c>
      <c r="E2046" s="158" t="s">
        <v>526</v>
      </c>
      <c r="F2046" s="159" t="s">
        <v>527</v>
      </c>
      <c r="G2046" s="160" t="s">
        <v>144</v>
      </c>
      <c r="H2046" s="161">
        <v>103.2</v>
      </c>
      <c r="I2046" s="162"/>
      <c r="J2046" s="162">
        <f t="shared" si="290"/>
        <v>0</v>
      </c>
      <c r="K2046" s="139"/>
      <c r="L2046" s="27"/>
      <c r="M2046" s="140" t="s">
        <v>1</v>
      </c>
      <c r="N2046" s="141" t="s">
        <v>35</v>
      </c>
      <c r="O2046" s="142">
        <v>0</v>
      </c>
      <c r="P2046" s="142">
        <f t="shared" si="291"/>
        <v>0</v>
      </c>
      <c r="Q2046" s="142">
        <v>0</v>
      </c>
      <c r="R2046" s="142">
        <f t="shared" si="292"/>
        <v>0</v>
      </c>
      <c r="S2046" s="142">
        <v>0</v>
      </c>
      <c r="T2046" s="143">
        <f t="shared" si="293"/>
        <v>0</v>
      </c>
      <c r="U2046" s="26"/>
      <c r="V2046" s="26"/>
      <c r="W2046" s="26"/>
      <c r="X2046" s="26"/>
      <c r="Y2046" s="26"/>
      <c r="Z2046" s="26"/>
      <c r="AA2046" s="26"/>
      <c r="AB2046" s="26"/>
      <c r="AC2046" s="26"/>
      <c r="AD2046" s="26"/>
      <c r="AE2046" s="26"/>
      <c r="AR2046" s="144" t="s">
        <v>145</v>
      </c>
      <c r="AT2046" s="144" t="s">
        <v>141</v>
      </c>
      <c r="AU2046" s="144" t="s">
        <v>146</v>
      </c>
      <c r="AY2046" s="14" t="s">
        <v>136</v>
      </c>
      <c r="BE2046" s="145">
        <f t="shared" si="294"/>
        <v>0</v>
      </c>
      <c r="BF2046" s="145">
        <f t="shared" si="295"/>
        <v>0</v>
      </c>
      <c r="BG2046" s="145">
        <f t="shared" si="296"/>
        <v>0</v>
      </c>
      <c r="BH2046" s="145">
        <f t="shared" si="297"/>
        <v>0</v>
      </c>
      <c r="BI2046" s="145">
        <f t="shared" si="298"/>
        <v>0</v>
      </c>
      <c r="BJ2046" s="14" t="s">
        <v>146</v>
      </c>
      <c r="BK2046" s="145">
        <f t="shared" si="299"/>
        <v>0</v>
      </c>
      <c r="BL2046" s="14" t="s">
        <v>145</v>
      </c>
      <c r="BM2046" s="144" t="s">
        <v>2014</v>
      </c>
    </row>
    <row r="2047" spans="1:65" s="2" customFormat="1" ht="33" customHeight="1">
      <c r="A2047" s="26"/>
      <c r="B2047" s="156"/>
      <c r="C2047" s="163" t="s">
        <v>2015</v>
      </c>
      <c r="D2047" s="163" t="s">
        <v>227</v>
      </c>
      <c r="E2047" s="164" t="s">
        <v>530</v>
      </c>
      <c r="F2047" s="165" t="s">
        <v>531</v>
      </c>
      <c r="G2047" s="166" t="s">
        <v>171</v>
      </c>
      <c r="H2047" s="167">
        <v>5661.9049999999997</v>
      </c>
      <c r="I2047" s="168"/>
      <c r="J2047" s="168">
        <f t="shared" si="290"/>
        <v>0</v>
      </c>
      <c r="K2047" s="146"/>
      <c r="L2047" s="147"/>
      <c r="M2047" s="148" t="s">
        <v>1</v>
      </c>
      <c r="N2047" s="149" t="s">
        <v>35</v>
      </c>
      <c r="O2047" s="142">
        <v>0</v>
      </c>
      <c r="P2047" s="142">
        <f t="shared" si="291"/>
        <v>0</v>
      </c>
      <c r="Q2047" s="142">
        <v>0</v>
      </c>
      <c r="R2047" s="142">
        <f t="shared" si="292"/>
        <v>0</v>
      </c>
      <c r="S2047" s="142">
        <v>0</v>
      </c>
      <c r="T2047" s="143">
        <f t="shared" si="293"/>
        <v>0</v>
      </c>
      <c r="U2047" s="26"/>
      <c r="V2047" s="26"/>
      <c r="W2047" s="26"/>
      <c r="X2047" s="26"/>
      <c r="Y2047" s="26"/>
      <c r="Z2047" s="26"/>
      <c r="AA2047" s="26"/>
      <c r="AB2047" s="26"/>
      <c r="AC2047" s="26"/>
      <c r="AD2047" s="26"/>
      <c r="AE2047" s="26"/>
      <c r="AR2047" s="144" t="s">
        <v>168</v>
      </c>
      <c r="AT2047" s="144" t="s">
        <v>227</v>
      </c>
      <c r="AU2047" s="144" t="s">
        <v>146</v>
      </c>
      <c r="AY2047" s="14" t="s">
        <v>136</v>
      </c>
      <c r="BE2047" s="145">
        <f t="shared" si="294"/>
        <v>0</v>
      </c>
      <c r="BF2047" s="145">
        <f t="shared" si="295"/>
        <v>0</v>
      </c>
      <c r="BG2047" s="145">
        <f t="shared" si="296"/>
        <v>0</v>
      </c>
      <c r="BH2047" s="145">
        <f t="shared" si="297"/>
        <v>0</v>
      </c>
      <c r="BI2047" s="145">
        <f t="shared" si="298"/>
        <v>0</v>
      </c>
      <c r="BJ2047" s="14" t="s">
        <v>146</v>
      </c>
      <c r="BK2047" s="145">
        <f t="shared" si="299"/>
        <v>0</v>
      </c>
      <c r="BL2047" s="14" t="s">
        <v>145</v>
      </c>
      <c r="BM2047" s="144" t="s">
        <v>2016</v>
      </c>
    </row>
    <row r="2048" spans="1:65" s="12" customFormat="1" ht="23" customHeight="1">
      <c r="B2048" s="169"/>
      <c r="C2048" s="170"/>
      <c r="D2048" s="171" t="s">
        <v>68</v>
      </c>
      <c r="E2048" s="172" t="s">
        <v>533</v>
      </c>
      <c r="F2048" s="172" t="s">
        <v>534</v>
      </c>
      <c r="G2048" s="170"/>
      <c r="H2048" s="170"/>
      <c r="I2048" s="170"/>
      <c r="J2048" s="173">
        <f>BK2048</f>
        <v>0</v>
      </c>
      <c r="L2048" s="127"/>
      <c r="M2048" s="131"/>
      <c r="N2048" s="132"/>
      <c r="O2048" s="132"/>
      <c r="P2048" s="133">
        <f>P2049</f>
        <v>0</v>
      </c>
      <c r="Q2048" s="132"/>
      <c r="R2048" s="133">
        <f>R2049</f>
        <v>0</v>
      </c>
      <c r="S2048" s="132"/>
      <c r="T2048" s="134">
        <f>T2049</f>
        <v>0</v>
      </c>
      <c r="AR2048" s="128" t="s">
        <v>77</v>
      </c>
      <c r="AT2048" s="135" t="s">
        <v>68</v>
      </c>
      <c r="AU2048" s="135" t="s">
        <v>77</v>
      </c>
      <c r="AY2048" s="128" t="s">
        <v>136</v>
      </c>
      <c r="BK2048" s="136">
        <f>BK2049</f>
        <v>0</v>
      </c>
    </row>
    <row r="2049" spans="1:65" s="2" customFormat="1" ht="24.25" customHeight="1">
      <c r="A2049" s="26"/>
      <c r="B2049" s="156"/>
      <c r="C2049" s="157" t="s">
        <v>2017</v>
      </c>
      <c r="D2049" s="157" t="s">
        <v>141</v>
      </c>
      <c r="E2049" s="158" t="s">
        <v>536</v>
      </c>
      <c r="F2049" s="159" t="s">
        <v>537</v>
      </c>
      <c r="G2049" s="160" t="s">
        <v>144</v>
      </c>
      <c r="H2049" s="161">
        <v>4.524</v>
      </c>
      <c r="I2049" s="162"/>
      <c r="J2049" s="162">
        <f>ROUND(I2049*H2049,2)</f>
        <v>0</v>
      </c>
      <c r="K2049" s="139"/>
      <c r="L2049" s="27"/>
      <c r="M2049" s="140" t="s">
        <v>1</v>
      </c>
      <c r="N2049" s="141" t="s">
        <v>35</v>
      </c>
      <c r="O2049" s="142">
        <v>0</v>
      </c>
      <c r="P2049" s="142">
        <f>O2049*H2049</f>
        <v>0</v>
      </c>
      <c r="Q2049" s="142">
        <v>0</v>
      </c>
      <c r="R2049" s="142">
        <f>Q2049*H2049</f>
        <v>0</v>
      </c>
      <c r="S2049" s="142">
        <v>0</v>
      </c>
      <c r="T2049" s="143">
        <f>S2049*H2049</f>
        <v>0</v>
      </c>
      <c r="U2049" s="26"/>
      <c r="V2049" s="26"/>
      <c r="W2049" s="26"/>
      <c r="X2049" s="26"/>
      <c r="Y2049" s="26"/>
      <c r="Z2049" s="26"/>
      <c r="AA2049" s="26"/>
      <c r="AB2049" s="26"/>
      <c r="AC2049" s="26"/>
      <c r="AD2049" s="26"/>
      <c r="AE2049" s="26"/>
      <c r="AR2049" s="144" t="s">
        <v>145</v>
      </c>
      <c r="AT2049" s="144" t="s">
        <v>141</v>
      </c>
      <c r="AU2049" s="144" t="s">
        <v>146</v>
      </c>
      <c r="AY2049" s="14" t="s">
        <v>136</v>
      </c>
      <c r="BE2049" s="145">
        <f>IF(N2049="základná",J2049,0)</f>
        <v>0</v>
      </c>
      <c r="BF2049" s="145">
        <f>IF(N2049="znížená",J2049,0)</f>
        <v>0</v>
      </c>
      <c r="BG2049" s="145">
        <f>IF(N2049="zákl. prenesená",J2049,0)</f>
        <v>0</v>
      </c>
      <c r="BH2049" s="145">
        <f>IF(N2049="zníž. prenesená",J2049,0)</f>
        <v>0</v>
      </c>
      <c r="BI2049" s="145">
        <f>IF(N2049="nulová",J2049,0)</f>
        <v>0</v>
      </c>
      <c r="BJ2049" s="14" t="s">
        <v>146</v>
      </c>
      <c r="BK2049" s="145">
        <f>ROUND(I2049*H2049,2)</f>
        <v>0</v>
      </c>
      <c r="BL2049" s="14" t="s">
        <v>145</v>
      </c>
      <c r="BM2049" s="144" t="s">
        <v>2018</v>
      </c>
    </row>
    <row r="2050" spans="1:65" s="12" customFormat="1" ht="23" customHeight="1">
      <c r="B2050" s="169"/>
      <c r="C2050" s="170"/>
      <c r="D2050" s="171" t="s">
        <v>68</v>
      </c>
      <c r="E2050" s="172" t="s">
        <v>539</v>
      </c>
      <c r="F2050" s="172" t="s">
        <v>540</v>
      </c>
      <c r="G2050" s="170"/>
      <c r="H2050" s="170"/>
      <c r="I2050" s="170"/>
      <c r="J2050" s="173">
        <f>BK2050</f>
        <v>0</v>
      </c>
      <c r="L2050" s="127"/>
      <c r="M2050" s="131"/>
      <c r="N2050" s="132"/>
      <c r="O2050" s="132"/>
      <c r="P2050" s="133">
        <f>SUM(P2051:P2116)</f>
        <v>0</v>
      </c>
      <c r="Q2050" s="132"/>
      <c r="R2050" s="133">
        <f>SUM(R2051:R2116)</f>
        <v>0</v>
      </c>
      <c r="S2050" s="132"/>
      <c r="T2050" s="134">
        <f>SUM(T2051:T2116)</f>
        <v>0</v>
      </c>
      <c r="AR2050" s="128" t="s">
        <v>77</v>
      </c>
      <c r="AT2050" s="135" t="s">
        <v>68</v>
      </c>
      <c r="AU2050" s="135" t="s">
        <v>77</v>
      </c>
      <c r="AY2050" s="128" t="s">
        <v>136</v>
      </c>
      <c r="BK2050" s="136">
        <f>SUM(BK2051:BK2116)</f>
        <v>0</v>
      </c>
    </row>
    <row r="2051" spans="1:65" s="2" customFormat="1" ht="24.25" customHeight="1">
      <c r="A2051" s="26"/>
      <c r="B2051" s="156"/>
      <c r="C2051" s="157" t="s">
        <v>2019</v>
      </c>
      <c r="D2051" s="157" t="s">
        <v>141</v>
      </c>
      <c r="E2051" s="158" t="s">
        <v>542</v>
      </c>
      <c r="F2051" s="159" t="s">
        <v>543</v>
      </c>
      <c r="G2051" s="160" t="s">
        <v>323</v>
      </c>
      <c r="H2051" s="161">
        <v>5</v>
      </c>
      <c r="I2051" s="162"/>
      <c r="J2051" s="162">
        <f t="shared" ref="J2051:J2082" si="300">ROUND(I2051*H2051,2)</f>
        <v>0</v>
      </c>
      <c r="K2051" s="139"/>
      <c r="L2051" s="27"/>
      <c r="M2051" s="140" t="s">
        <v>1</v>
      </c>
      <c r="N2051" s="141" t="s">
        <v>35</v>
      </c>
      <c r="O2051" s="142">
        <v>0</v>
      </c>
      <c r="P2051" s="142">
        <f t="shared" ref="P2051:P2082" si="301">O2051*H2051</f>
        <v>0</v>
      </c>
      <c r="Q2051" s="142">
        <v>0</v>
      </c>
      <c r="R2051" s="142">
        <f t="shared" ref="R2051:R2082" si="302">Q2051*H2051</f>
        <v>0</v>
      </c>
      <c r="S2051" s="142">
        <v>0</v>
      </c>
      <c r="T2051" s="143">
        <f t="shared" ref="T2051:T2082" si="303">S2051*H2051</f>
        <v>0</v>
      </c>
      <c r="U2051" s="26"/>
      <c r="V2051" s="26"/>
      <c r="W2051" s="26"/>
      <c r="X2051" s="26"/>
      <c r="Y2051" s="26"/>
      <c r="Z2051" s="26"/>
      <c r="AA2051" s="26"/>
      <c r="AB2051" s="26"/>
      <c r="AC2051" s="26"/>
      <c r="AD2051" s="26"/>
      <c r="AE2051" s="26"/>
      <c r="AR2051" s="144" t="s">
        <v>145</v>
      </c>
      <c r="AT2051" s="144" t="s">
        <v>141</v>
      </c>
      <c r="AU2051" s="144" t="s">
        <v>146</v>
      </c>
      <c r="AY2051" s="14" t="s">
        <v>136</v>
      </c>
      <c r="BE2051" s="145">
        <f t="shared" ref="BE2051:BE2082" si="304">IF(N2051="základná",J2051,0)</f>
        <v>0</v>
      </c>
      <c r="BF2051" s="145">
        <f t="shared" ref="BF2051:BF2082" si="305">IF(N2051="znížená",J2051,0)</f>
        <v>0</v>
      </c>
      <c r="BG2051" s="145">
        <f t="shared" ref="BG2051:BG2082" si="306">IF(N2051="zákl. prenesená",J2051,0)</f>
        <v>0</v>
      </c>
      <c r="BH2051" s="145">
        <f t="shared" ref="BH2051:BH2082" si="307">IF(N2051="zníž. prenesená",J2051,0)</f>
        <v>0</v>
      </c>
      <c r="BI2051" s="145">
        <f t="shared" ref="BI2051:BI2082" si="308">IF(N2051="nulová",J2051,0)</f>
        <v>0</v>
      </c>
      <c r="BJ2051" s="14" t="s">
        <v>146</v>
      </c>
      <c r="BK2051" s="145">
        <f t="shared" ref="BK2051:BK2082" si="309">ROUND(I2051*H2051,2)</f>
        <v>0</v>
      </c>
      <c r="BL2051" s="14" t="s">
        <v>145</v>
      </c>
      <c r="BM2051" s="144" t="s">
        <v>2020</v>
      </c>
    </row>
    <row r="2052" spans="1:65" s="2" customFormat="1" ht="24.25" customHeight="1">
      <c r="A2052" s="26"/>
      <c r="B2052" s="156"/>
      <c r="C2052" s="163" t="s">
        <v>2021</v>
      </c>
      <c r="D2052" s="163" t="s">
        <v>227</v>
      </c>
      <c r="E2052" s="164" t="s">
        <v>546</v>
      </c>
      <c r="F2052" s="165" t="s">
        <v>547</v>
      </c>
      <c r="G2052" s="166" t="s">
        <v>323</v>
      </c>
      <c r="H2052" s="167">
        <v>4</v>
      </c>
      <c r="I2052" s="168"/>
      <c r="J2052" s="168">
        <f t="shared" si="300"/>
        <v>0</v>
      </c>
      <c r="K2052" s="146"/>
      <c r="L2052" s="147"/>
      <c r="M2052" s="148" t="s">
        <v>1</v>
      </c>
      <c r="N2052" s="149" t="s">
        <v>35</v>
      </c>
      <c r="O2052" s="142">
        <v>0</v>
      </c>
      <c r="P2052" s="142">
        <f t="shared" si="301"/>
        <v>0</v>
      </c>
      <c r="Q2052" s="142">
        <v>0</v>
      </c>
      <c r="R2052" s="142">
        <f t="shared" si="302"/>
        <v>0</v>
      </c>
      <c r="S2052" s="142">
        <v>0</v>
      </c>
      <c r="T2052" s="143">
        <f t="shared" si="303"/>
        <v>0</v>
      </c>
      <c r="U2052" s="26"/>
      <c r="V2052" s="26"/>
      <c r="W2052" s="26"/>
      <c r="X2052" s="26"/>
      <c r="Y2052" s="26"/>
      <c r="Z2052" s="26"/>
      <c r="AA2052" s="26"/>
      <c r="AB2052" s="26"/>
      <c r="AC2052" s="26"/>
      <c r="AD2052" s="26"/>
      <c r="AE2052" s="26"/>
      <c r="AR2052" s="144" t="s">
        <v>168</v>
      </c>
      <c r="AT2052" s="144" t="s">
        <v>227</v>
      </c>
      <c r="AU2052" s="144" t="s">
        <v>146</v>
      </c>
      <c r="AY2052" s="14" t="s">
        <v>136</v>
      </c>
      <c r="BE2052" s="145">
        <f t="shared" si="304"/>
        <v>0</v>
      </c>
      <c r="BF2052" s="145">
        <f t="shared" si="305"/>
        <v>0</v>
      </c>
      <c r="BG2052" s="145">
        <f t="shared" si="306"/>
        <v>0</v>
      </c>
      <c r="BH2052" s="145">
        <f t="shared" si="307"/>
        <v>0</v>
      </c>
      <c r="BI2052" s="145">
        <f t="shared" si="308"/>
        <v>0</v>
      </c>
      <c r="BJ2052" s="14" t="s">
        <v>146</v>
      </c>
      <c r="BK2052" s="145">
        <f t="shared" si="309"/>
        <v>0</v>
      </c>
      <c r="BL2052" s="14" t="s">
        <v>145</v>
      </c>
      <c r="BM2052" s="144" t="s">
        <v>2022</v>
      </c>
    </row>
    <row r="2053" spans="1:65" s="2" customFormat="1" ht="24.25" customHeight="1">
      <c r="A2053" s="26"/>
      <c r="B2053" s="156"/>
      <c r="C2053" s="163" t="s">
        <v>2023</v>
      </c>
      <c r="D2053" s="163" t="s">
        <v>227</v>
      </c>
      <c r="E2053" s="164" t="s">
        <v>550</v>
      </c>
      <c r="F2053" s="165" t="s">
        <v>551</v>
      </c>
      <c r="G2053" s="166" t="s">
        <v>323</v>
      </c>
      <c r="H2053" s="167">
        <v>4</v>
      </c>
      <c r="I2053" s="168"/>
      <c r="J2053" s="168">
        <f t="shared" si="300"/>
        <v>0</v>
      </c>
      <c r="K2053" s="146"/>
      <c r="L2053" s="147"/>
      <c r="M2053" s="148" t="s">
        <v>1</v>
      </c>
      <c r="N2053" s="149" t="s">
        <v>35</v>
      </c>
      <c r="O2053" s="142">
        <v>0</v>
      </c>
      <c r="P2053" s="142">
        <f t="shared" si="301"/>
        <v>0</v>
      </c>
      <c r="Q2053" s="142">
        <v>0</v>
      </c>
      <c r="R2053" s="142">
        <f t="shared" si="302"/>
        <v>0</v>
      </c>
      <c r="S2053" s="142">
        <v>0</v>
      </c>
      <c r="T2053" s="143">
        <f t="shared" si="303"/>
        <v>0</v>
      </c>
      <c r="U2053" s="26"/>
      <c r="V2053" s="26"/>
      <c r="W2053" s="26"/>
      <c r="X2053" s="26"/>
      <c r="Y2053" s="26"/>
      <c r="Z2053" s="26"/>
      <c r="AA2053" s="26"/>
      <c r="AB2053" s="26"/>
      <c r="AC2053" s="26"/>
      <c r="AD2053" s="26"/>
      <c r="AE2053" s="26"/>
      <c r="AR2053" s="144" t="s">
        <v>168</v>
      </c>
      <c r="AT2053" s="144" t="s">
        <v>227</v>
      </c>
      <c r="AU2053" s="144" t="s">
        <v>146</v>
      </c>
      <c r="AY2053" s="14" t="s">
        <v>136</v>
      </c>
      <c r="BE2053" s="145">
        <f t="shared" si="304"/>
        <v>0</v>
      </c>
      <c r="BF2053" s="145">
        <f t="shared" si="305"/>
        <v>0</v>
      </c>
      <c r="BG2053" s="145">
        <f t="shared" si="306"/>
        <v>0</v>
      </c>
      <c r="BH2053" s="145">
        <f t="shared" si="307"/>
        <v>0</v>
      </c>
      <c r="BI2053" s="145">
        <f t="shared" si="308"/>
        <v>0</v>
      </c>
      <c r="BJ2053" s="14" t="s">
        <v>146</v>
      </c>
      <c r="BK2053" s="145">
        <f t="shared" si="309"/>
        <v>0</v>
      </c>
      <c r="BL2053" s="14" t="s">
        <v>145</v>
      </c>
      <c r="BM2053" s="144" t="s">
        <v>2024</v>
      </c>
    </row>
    <row r="2054" spans="1:65" s="2" customFormat="1" ht="24.25" customHeight="1">
      <c r="A2054" s="26"/>
      <c r="B2054" s="156"/>
      <c r="C2054" s="163" t="s">
        <v>2025</v>
      </c>
      <c r="D2054" s="163" t="s">
        <v>227</v>
      </c>
      <c r="E2054" s="164" t="s">
        <v>554</v>
      </c>
      <c r="F2054" s="165" t="s">
        <v>555</v>
      </c>
      <c r="G2054" s="166" t="s">
        <v>323</v>
      </c>
      <c r="H2054" s="167">
        <v>1</v>
      </c>
      <c r="I2054" s="168"/>
      <c r="J2054" s="168">
        <f t="shared" si="300"/>
        <v>0</v>
      </c>
      <c r="K2054" s="146"/>
      <c r="L2054" s="147"/>
      <c r="M2054" s="148" t="s">
        <v>1</v>
      </c>
      <c r="N2054" s="149" t="s">
        <v>35</v>
      </c>
      <c r="O2054" s="142">
        <v>0</v>
      </c>
      <c r="P2054" s="142">
        <f t="shared" si="301"/>
        <v>0</v>
      </c>
      <c r="Q2054" s="142">
        <v>0</v>
      </c>
      <c r="R2054" s="142">
        <f t="shared" si="302"/>
        <v>0</v>
      </c>
      <c r="S2054" s="142">
        <v>0</v>
      </c>
      <c r="T2054" s="143">
        <f t="shared" si="303"/>
        <v>0</v>
      </c>
      <c r="U2054" s="26"/>
      <c r="V2054" s="26"/>
      <c r="W2054" s="26"/>
      <c r="X2054" s="26"/>
      <c r="Y2054" s="26"/>
      <c r="Z2054" s="26"/>
      <c r="AA2054" s="26"/>
      <c r="AB2054" s="26"/>
      <c r="AC2054" s="26"/>
      <c r="AD2054" s="26"/>
      <c r="AE2054" s="26"/>
      <c r="AR2054" s="144" t="s">
        <v>168</v>
      </c>
      <c r="AT2054" s="144" t="s">
        <v>227</v>
      </c>
      <c r="AU2054" s="144" t="s">
        <v>146</v>
      </c>
      <c r="AY2054" s="14" t="s">
        <v>136</v>
      </c>
      <c r="BE2054" s="145">
        <f t="shared" si="304"/>
        <v>0</v>
      </c>
      <c r="BF2054" s="145">
        <f t="shared" si="305"/>
        <v>0</v>
      </c>
      <c r="BG2054" s="145">
        <f t="shared" si="306"/>
        <v>0</v>
      </c>
      <c r="BH2054" s="145">
        <f t="shared" si="307"/>
        <v>0</v>
      </c>
      <c r="BI2054" s="145">
        <f t="shared" si="308"/>
        <v>0</v>
      </c>
      <c r="BJ2054" s="14" t="s">
        <v>146</v>
      </c>
      <c r="BK2054" s="145">
        <f t="shared" si="309"/>
        <v>0</v>
      </c>
      <c r="BL2054" s="14" t="s">
        <v>145</v>
      </c>
      <c r="BM2054" s="144" t="s">
        <v>2026</v>
      </c>
    </row>
    <row r="2055" spans="1:65" s="2" customFormat="1" ht="24.25" customHeight="1">
      <c r="A2055" s="26"/>
      <c r="B2055" s="156"/>
      <c r="C2055" s="157" t="s">
        <v>2027</v>
      </c>
      <c r="D2055" s="157" t="s">
        <v>141</v>
      </c>
      <c r="E2055" s="158" t="s">
        <v>570</v>
      </c>
      <c r="F2055" s="159" t="s">
        <v>571</v>
      </c>
      <c r="G2055" s="160" t="s">
        <v>323</v>
      </c>
      <c r="H2055" s="161">
        <v>6</v>
      </c>
      <c r="I2055" s="162"/>
      <c r="J2055" s="162">
        <f t="shared" si="300"/>
        <v>0</v>
      </c>
      <c r="K2055" s="139"/>
      <c r="L2055" s="27"/>
      <c r="M2055" s="140" t="s">
        <v>1</v>
      </c>
      <c r="N2055" s="141" t="s">
        <v>35</v>
      </c>
      <c r="O2055" s="142">
        <v>0</v>
      </c>
      <c r="P2055" s="142">
        <f t="shared" si="301"/>
        <v>0</v>
      </c>
      <c r="Q2055" s="142">
        <v>0</v>
      </c>
      <c r="R2055" s="142">
        <f t="shared" si="302"/>
        <v>0</v>
      </c>
      <c r="S2055" s="142">
        <v>0</v>
      </c>
      <c r="T2055" s="143">
        <f t="shared" si="303"/>
        <v>0</v>
      </c>
      <c r="U2055" s="26"/>
      <c r="V2055" s="26"/>
      <c r="W2055" s="26"/>
      <c r="X2055" s="26"/>
      <c r="Y2055" s="26"/>
      <c r="Z2055" s="26"/>
      <c r="AA2055" s="26"/>
      <c r="AB2055" s="26"/>
      <c r="AC2055" s="26"/>
      <c r="AD2055" s="26"/>
      <c r="AE2055" s="26"/>
      <c r="AR2055" s="144" t="s">
        <v>145</v>
      </c>
      <c r="AT2055" s="144" t="s">
        <v>141</v>
      </c>
      <c r="AU2055" s="144" t="s">
        <v>146</v>
      </c>
      <c r="AY2055" s="14" t="s">
        <v>136</v>
      </c>
      <c r="BE2055" s="145">
        <f t="shared" si="304"/>
        <v>0</v>
      </c>
      <c r="BF2055" s="145">
        <f t="shared" si="305"/>
        <v>0</v>
      </c>
      <c r="BG2055" s="145">
        <f t="shared" si="306"/>
        <v>0</v>
      </c>
      <c r="BH2055" s="145">
        <f t="shared" si="307"/>
        <v>0</v>
      </c>
      <c r="BI2055" s="145">
        <f t="shared" si="308"/>
        <v>0</v>
      </c>
      <c r="BJ2055" s="14" t="s">
        <v>146</v>
      </c>
      <c r="BK2055" s="145">
        <f t="shared" si="309"/>
        <v>0</v>
      </c>
      <c r="BL2055" s="14" t="s">
        <v>145</v>
      </c>
      <c r="BM2055" s="144" t="s">
        <v>2028</v>
      </c>
    </row>
    <row r="2056" spans="1:65" s="2" customFormat="1" ht="21.75" customHeight="1">
      <c r="A2056" s="26"/>
      <c r="B2056" s="156"/>
      <c r="C2056" s="163" t="s">
        <v>2029</v>
      </c>
      <c r="D2056" s="163" t="s">
        <v>227</v>
      </c>
      <c r="E2056" s="164" t="s">
        <v>574</v>
      </c>
      <c r="F2056" s="165" t="s">
        <v>575</v>
      </c>
      <c r="G2056" s="166" t="s">
        <v>323</v>
      </c>
      <c r="H2056" s="167">
        <v>4</v>
      </c>
      <c r="I2056" s="168"/>
      <c r="J2056" s="168">
        <f t="shared" si="300"/>
        <v>0</v>
      </c>
      <c r="K2056" s="146"/>
      <c r="L2056" s="147"/>
      <c r="M2056" s="148" t="s">
        <v>1</v>
      </c>
      <c r="N2056" s="149" t="s">
        <v>35</v>
      </c>
      <c r="O2056" s="142">
        <v>0</v>
      </c>
      <c r="P2056" s="142">
        <f t="shared" si="301"/>
        <v>0</v>
      </c>
      <c r="Q2056" s="142">
        <v>0</v>
      </c>
      <c r="R2056" s="142">
        <f t="shared" si="302"/>
        <v>0</v>
      </c>
      <c r="S2056" s="142">
        <v>0</v>
      </c>
      <c r="T2056" s="143">
        <f t="shared" si="303"/>
        <v>0</v>
      </c>
      <c r="U2056" s="26"/>
      <c r="V2056" s="26"/>
      <c r="W2056" s="26"/>
      <c r="X2056" s="26"/>
      <c r="Y2056" s="26"/>
      <c r="Z2056" s="26"/>
      <c r="AA2056" s="26"/>
      <c r="AB2056" s="26"/>
      <c r="AC2056" s="26"/>
      <c r="AD2056" s="26"/>
      <c r="AE2056" s="26"/>
      <c r="AR2056" s="144" t="s">
        <v>168</v>
      </c>
      <c r="AT2056" s="144" t="s">
        <v>227</v>
      </c>
      <c r="AU2056" s="144" t="s">
        <v>146</v>
      </c>
      <c r="AY2056" s="14" t="s">
        <v>136</v>
      </c>
      <c r="BE2056" s="145">
        <f t="shared" si="304"/>
        <v>0</v>
      </c>
      <c r="BF2056" s="145">
        <f t="shared" si="305"/>
        <v>0</v>
      </c>
      <c r="BG2056" s="145">
        <f t="shared" si="306"/>
        <v>0</v>
      </c>
      <c r="BH2056" s="145">
        <f t="shared" si="307"/>
        <v>0</v>
      </c>
      <c r="BI2056" s="145">
        <f t="shared" si="308"/>
        <v>0</v>
      </c>
      <c r="BJ2056" s="14" t="s">
        <v>146</v>
      </c>
      <c r="BK2056" s="145">
        <f t="shared" si="309"/>
        <v>0</v>
      </c>
      <c r="BL2056" s="14" t="s">
        <v>145</v>
      </c>
      <c r="BM2056" s="144" t="s">
        <v>2030</v>
      </c>
    </row>
    <row r="2057" spans="1:65" s="2" customFormat="1" ht="16.5" customHeight="1">
      <c r="A2057" s="26"/>
      <c r="B2057" s="156"/>
      <c r="C2057" s="163" t="s">
        <v>2031</v>
      </c>
      <c r="D2057" s="163" t="s">
        <v>227</v>
      </c>
      <c r="E2057" s="164" t="s">
        <v>578</v>
      </c>
      <c r="F2057" s="165" t="s">
        <v>579</v>
      </c>
      <c r="G2057" s="166" t="s">
        <v>323</v>
      </c>
      <c r="H2057" s="167">
        <v>2</v>
      </c>
      <c r="I2057" s="168"/>
      <c r="J2057" s="168">
        <f t="shared" si="300"/>
        <v>0</v>
      </c>
      <c r="K2057" s="146"/>
      <c r="L2057" s="147"/>
      <c r="M2057" s="148" t="s">
        <v>1</v>
      </c>
      <c r="N2057" s="149" t="s">
        <v>35</v>
      </c>
      <c r="O2057" s="142">
        <v>0</v>
      </c>
      <c r="P2057" s="142">
        <f t="shared" si="301"/>
        <v>0</v>
      </c>
      <c r="Q2057" s="142">
        <v>0</v>
      </c>
      <c r="R2057" s="142">
        <f t="shared" si="302"/>
        <v>0</v>
      </c>
      <c r="S2057" s="142">
        <v>0</v>
      </c>
      <c r="T2057" s="143">
        <f t="shared" si="303"/>
        <v>0</v>
      </c>
      <c r="U2057" s="26"/>
      <c r="V2057" s="26"/>
      <c r="W2057" s="26"/>
      <c r="X2057" s="26"/>
      <c r="Y2057" s="26"/>
      <c r="Z2057" s="26"/>
      <c r="AA2057" s="26"/>
      <c r="AB2057" s="26"/>
      <c r="AC2057" s="26"/>
      <c r="AD2057" s="26"/>
      <c r="AE2057" s="26"/>
      <c r="AR2057" s="144" t="s">
        <v>168</v>
      </c>
      <c r="AT2057" s="144" t="s">
        <v>227</v>
      </c>
      <c r="AU2057" s="144" t="s">
        <v>146</v>
      </c>
      <c r="AY2057" s="14" t="s">
        <v>136</v>
      </c>
      <c r="BE2057" s="145">
        <f t="shared" si="304"/>
        <v>0</v>
      </c>
      <c r="BF2057" s="145">
        <f t="shared" si="305"/>
        <v>0</v>
      </c>
      <c r="BG2057" s="145">
        <f t="shared" si="306"/>
        <v>0</v>
      </c>
      <c r="BH2057" s="145">
        <f t="shared" si="307"/>
        <v>0</v>
      </c>
      <c r="BI2057" s="145">
        <f t="shared" si="308"/>
        <v>0</v>
      </c>
      <c r="BJ2057" s="14" t="s">
        <v>146</v>
      </c>
      <c r="BK2057" s="145">
        <f t="shared" si="309"/>
        <v>0</v>
      </c>
      <c r="BL2057" s="14" t="s">
        <v>145</v>
      </c>
      <c r="BM2057" s="144" t="s">
        <v>2032</v>
      </c>
    </row>
    <row r="2058" spans="1:65" s="2" customFormat="1" ht="24.25" customHeight="1">
      <c r="A2058" s="26"/>
      <c r="B2058" s="156"/>
      <c r="C2058" s="157" t="s">
        <v>2033</v>
      </c>
      <c r="D2058" s="157" t="s">
        <v>141</v>
      </c>
      <c r="E2058" s="158" t="s">
        <v>582</v>
      </c>
      <c r="F2058" s="159" t="s">
        <v>583</v>
      </c>
      <c r="G2058" s="160" t="s">
        <v>323</v>
      </c>
      <c r="H2058" s="161">
        <v>4</v>
      </c>
      <c r="I2058" s="162"/>
      <c r="J2058" s="162">
        <f t="shared" si="300"/>
        <v>0</v>
      </c>
      <c r="K2058" s="139"/>
      <c r="L2058" s="27"/>
      <c r="M2058" s="140" t="s">
        <v>1</v>
      </c>
      <c r="N2058" s="141" t="s">
        <v>35</v>
      </c>
      <c r="O2058" s="142">
        <v>0</v>
      </c>
      <c r="P2058" s="142">
        <f t="shared" si="301"/>
        <v>0</v>
      </c>
      <c r="Q2058" s="142">
        <v>0</v>
      </c>
      <c r="R2058" s="142">
        <f t="shared" si="302"/>
        <v>0</v>
      </c>
      <c r="S2058" s="142">
        <v>0</v>
      </c>
      <c r="T2058" s="143">
        <f t="shared" si="303"/>
        <v>0</v>
      </c>
      <c r="U2058" s="26"/>
      <c r="V2058" s="26"/>
      <c r="W2058" s="26"/>
      <c r="X2058" s="26"/>
      <c r="Y2058" s="26"/>
      <c r="Z2058" s="26"/>
      <c r="AA2058" s="26"/>
      <c r="AB2058" s="26"/>
      <c r="AC2058" s="26"/>
      <c r="AD2058" s="26"/>
      <c r="AE2058" s="26"/>
      <c r="AR2058" s="144" t="s">
        <v>145</v>
      </c>
      <c r="AT2058" s="144" t="s">
        <v>141</v>
      </c>
      <c r="AU2058" s="144" t="s">
        <v>146</v>
      </c>
      <c r="AY2058" s="14" t="s">
        <v>136</v>
      </c>
      <c r="BE2058" s="145">
        <f t="shared" si="304"/>
        <v>0</v>
      </c>
      <c r="BF2058" s="145">
        <f t="shared" si="305"/>
        <v>0</v>
      </c>
      <c r="BG2058" s="145">
        <f t="shared" si="306"/>
        <v>0</v>
      </c>
      <c r="BH2058" s="145">
        <f t="shared" si="307"/>
        <v>0</v>
      </c>
      <c r="BI2058" s="145">
        <f t="shared" si="308"/>
        <v>0</v>
      </c>
      <c r="BJ2058" s="14" t="s">
        <v>146</v>
      </c>
      <c r="BK2058" s="145">
        <f t="shared" si="309"/>
        <v>0</v>
      </c>
      <c r="BL2058" s="14" t="s">
        <v>145</v>
      </c>
      <c r="BM2058" s="144" t="s">
        <v>2034</v>
      </c>
    </row>
    <row r="2059" spans="1:65" s="2" customFormat="1" ht="16.5" customHeight="1">
      <c r="A2059" s="26"/>
      <c r="B2059" s="156"/>
      <c r="C2059" s="163" t="s">
        <v>2035</v>
      </c>
      <c r="D2059" s="163" t="s">
        <v>227</v>
      </c>
      <c r="E2059" s="164" t="s">
        <v>586</v>
      </c>
      <c r="F2059" s="165" t="s">
        <v>587</v>
      </c>
      <c r="G2059" s="166" t="s">
        <v>323</v>
      </c>
      <c r="H2059" s="167">
        <v>4</v>
      </c>
      <c r="I2059" s="168"/>
      <c r="J2059" s="168">
        <f t="shared" si="300"/>
        <v>0</v>
      </c>
      <c r="K2059" s="146"/>
      <c r="L2059" s="147"/>
      <c r="M2059" s="148" t="s">
        <v>1</v>
      </c>
      <c r="N2059" s="149" t="s">
        <v>35</v>
      </c>
      <c r="O2059" s="142">
        <v>0</v>
      </c>
      <c r="P2059" s="142">
        <f t="shared" si="301"/>
        <v>0</v>
      </c>
      <c r="Q2059" s="142">
        <v>0</v>
      </c>
      <c r="R2059" s="142">
        <f t="shared" si="302"/>
        <v>0</v>
      </c>
      <c r="S2059" s="142">
        <v>0</v>
      </c>
      <c r="T2059" s="143">
        <f t="shared" si="303"/>
        <v>0</v>
      </c>
      <c r="U2059" s="26"/>
      <c r="V2059" s="26"/>
      <c r="W2059" s="26"/>
      <c r="X2059" s="26"/>
      <c r="Y2059" s="26"/>
      <c r="Z2059" s="26"/>
      <c r="AA2059" s="26"/>
      <c r="AB2059" s="26"/>
      <c r="AC2059" s="26"/>
      <c r="AD2059" s="26"/>
      <c r="AE2059" s="26"/>
      <c r="AR2059" s="144" t="s">
        <v>168</v>
      </c>
      <c r="AT2059" s="144" t="s">
        <v>227</v>
      </c>
      <c r="AU2059" s="144" t="s">
        <v>146</v>
      </c>
      <c r="AY2059" s="14" t="s">
        <v>136</v>
      </c>
      <c r="BE2059" s="145">
        <f t="shared" si="304"/>
        <v>0</v>
      </c>
      <c r="BF2059" s="145">
        <f t="shared" si="305"/>
        <v>0</v>
      </c>
      <c r="BG2059" s="145">
        <f t="shared" si="306"/>
        <v>0</v>
      </c>
      <c r="BH2059" s="145">
        <f t="shared" si="307"/>
        <v>0</v>
      </c>
      <c r="BI2059" s="145">
        <f t="shared" si="308"/>
        <v>0</v>
      </c>
      <c r="BJ2059" s="14" t="s">
        <v>146</v>
      </c>
      <c r="BK2059" s="145">
        <f t="shared" si="309"/>
        <v>0</v>
      </c>
      <c r="BL2059" s="14" t="s">
        <v>145</v>
      </c>
      <c r="BM2059" s="144" t="s">
        <v>2036</v>
      </c>
    </row>
    <row r="2060" spans="1:65" s="2" customFormat="1" ht="24.25" customHeight="1">
      <c r="A2060" s="26"/>
      <c r="B2060" s="156"/>
      <c r="C2060" s="157" t="s">
        <v>2037</v>
      </c>
      <c r="D2060" s="157" t="s">
        <v>141</v>
      </c>
      <c r="E2060" s="158" t="s">
        <v>598</v>
      </c>
      <c r="F2060" s="159" t="s">
        <v>599</v>
      </c>
      <c r="G2060" s="160" t="s">
        <v>171</v>
      </c>
      <c r="H2060" s="161">
        <v>35.1</v>
      </c>
      <c r="I2060" s="162"/>
      <c r="J2060" s="162">
        <f t="shared" si="300"/>
        <v>0</v>
      </c>
      <c r="K2060" s="139"/>
      <c r="L2060" s="27"/>
      <c r="M2060" s="140" t="s">
        <v>1</v>
      </c>
      <c r="N2060" s="141" t="s">
        <v>35</v>
      </c>
      <c r="O2060" s="142">
        <v>0</v>
      </c>
      <c r="P2060" s="142">
        <f t="shared" si="301"/>
        <v>0</v>
      </c>
      <c r="Q2060" s="142">
        <v>0</v>
      </c>
      <c r="R2060" s="142">
        <f t="shared" si="302"/>
        <v>0</v>
      </c>
      <c r="S2060" s="142">
        <v>0</v>
      </c>
      <c r="T2060" s="143">
        <f t="shared" si="303"/>
        <v>0</v>
      </c>
      <c r="U2060" s="26"/>
      <c r="V2060" s="26"/>
      <c r="W2060" s="26"/>
      <c r="X2060" s="26"/>
      <c r="Y2060" s="26"/>
      <c r="Z2060" s="26"/>
      <c r="AA2060" s="26"/>
      <c r="AB2060" s="26"/>
      <c r="AC2060" s="26"/>
      <c r="AD2060" s="26"/>
      <c r="AE2060" s="26"/>
      <c r="AR2060" s="144" t="s">
        <v>145</v>
      </c>
      <c r="AT2060" s="144" t="s">
        <v>141</v>
      </c>
      <c r="AU2060" s="144" t="s">
        <v>146</v>
      </c>
      <c r="AY2060" s="14" t="s">
        <v>136</v>
      </c>
      <c r="BE2060" s="145">
        <f t="shared" si="304"/>
        <v>0</v>
      </c>
      <c r="BF2060" s="145">
        <f t="shared" si="305"/>
        <v>0</v>
      </c>
      <c r="BG2060" s="145">
        <f t="shared" si="306"/>
        <v>0</v>
      </c>
      <c r="BH2060" s="145">
        <f t="shared" si="307"/>
        <v>0</v>
      </c>
      <c r="BI2060" s="145">
        <f t="shared" si="308"/>
        <v>0</v>
      </c>
      <c r="BJ2060" s="14" t="s">
        <v>146</v>
      </c>
      <c r="BK2060" s="145">
        <f t="shared" si="309"/>
        <v>0</v>
      </c>
      <c r="BL2060" s="14" t="s">
        <v>145</v>
      </c>
      <c r="BM2060" s="144" t="s">
        <v>2038</v>
      </c>
    </row>
    <row r="2061" spans="1:65" s="2" customFormat="1" ht="24.25" customHeight="1">
      <c r="A2061" s="26"/>
      <c r="B2061" s="156"/>
      <c r="C2061" s="163" t="s">
        <v>2039</v>
      </c>
      <c r="D2061" s="163" t="s">
        <v>227</v>
      </c>
      <c r="E2061" s="164" t="s">
        <v>602</v>
      </c>
      <c r="F2061" s="165" t="s">
        <v>603</v>
      </c>
      <c r="G2061" s="166" t="s">
        <v>171</v>
      </c>
      <c r="H2061" s="167">
        <v>38.363999999999997</v>
      </c>
      <c r="I2061" s="168"/>
      <c r="J2061" s="168">
        <f t="shared" si="300"/>
        <v>0</v>
      </c>
      <c r="K2061" s="146"/>
      <c r="L2061" s="147"/>
      <c r="M2061" s="148" t="s">
        <v>1</v>
      </c>
      <c r="N2061" s="149" t="s">
        <v>35</v>
      </c>
      <c r="O2061" s="142">
        <v>0</v>
      </c>
      <c r="P2061" s="142">
        <f t="shared" si="301"/>
        <v>0</v>
      </c>
      <c r="Q2061" s="142">
        <v>0</v>
      </c>
      <c r="R2061" s="142">
        <f t="shared" si="302"/>
        <v>0</v>
      </c>
      <c r="S2061" s="142">
        <v>0</v>
      </c>
      <c r="T2061" s="143">
        <f t="shared" si="303"/>
        <v>0</v>
      </c>
      <c r="U2061" s="26"/>
      <c r="V2061" s="26"/>
      <c r="W2061" s="26"/>
      <c r="X2061" s="26"/>
      <c r="Y2061" s="26"/>
      <c r="Z2061" s="26"/>
      <c r="AA2061" s="26"/>
      <c r="AB2061" s="26"/>
      <c r="AC2061" s="26"/>
      <c r="AD2061" s="26"/>
      <c r="AE2061" s="26"/>
      <c r="AR2061" s="144" t="s">
        <v>168</v>
      </c>
      <c r="AT2061" s="144" t="s">
        <v>227</v>
      </c>
      <c r="AU2061" s="144" t="s">
        <v>146</v>
      </c>
      <c r="AY2061" s="14" t="s">
        <v>136</v>
      </c>
      <c r="BE2061" s="145">
        <f t="shared" si="304"/>
        <v>0</v>
      </c>
      <c r="BF2061" s="145">
        <f t="shared" si="305"/>
        <v>0</v>
      </c>
      <c r="BG2061" s="145">
        <f t="shared" si="306"/>
        <v>0</v>
      </c>
      <c r="BH2061" s="145">
        <f t="shared" si="307"/>
        <v>0</v>
      </c>
      <c r="BI2061" s="145">
        <f t="shared" si="308"/>
        <v>0</v>
      </c>
      <c r="BJ2061" s="14" t="s">
        <v>146</v>
      </c>
      <c r="BK2061" s="145">
        <f t="shared" si="309"/>
        <v>0</v>
      </c>
      <c r="BL2061" s="14" t="s">
        <v>145</v>
      </c>
      <c r="BM2061" s="144" t="s">
        <v>2040</v>
      </c>
    </row>
    <row r="2062" spans="1:65" s="2" customFormat="1" ht="24.25" customHeight="1">
      <c r="A2062" s="26"/>
      <c r="B2062" s="156"/>
      <c r="C2062" s="157" t="s">
        <v>2041</v>
      </c>
      <c r="D2062" s="157" t="s">
        <v>141</v>
      </c>
      <c r="E2062" s="158" t="s">
        <v>606</v>
      </c>
      <c r="F2062" s="159" t="s">
        <v>607</v>
      </c>
      <c r="G2062" s="160" t="s">
        <v>171</v>
      </c>
      <c r="H2062" s="161">
        <v>614.4</v>
      </c>
      <c r="I2062" s="162"/>
      <c r="J2062" s="162">
        <f t="shared" si="300"/>
        <v>0</v>
      </c>
      <c r="K2062" s="139"/>
      <c r="L2062" s="27"/>
      <c r="M2062" s="140" t="s">
        <v>1</v>
      </c>
      <c r="N2062" s="141" t="s">
        <v>35</v>
      </c>
      <c r="O2062" s="142">
        <v>0</v>
      </c>
      <c r="P2062" s="142">
        <f t="shared" si="301"/>
        <v>0</v>
      </c>
      <c r="Q2062" s="142">
        <v>0</v>
      </c>
      <c r="R2062" s="142">
        <f t="shared" si="302"/>
        <v>0</v>
      </c>
      <c r="S2062" s="142">
        <v>0</v>
      </c>
      <c r="T2062" s="143">
        <f t="shared" si="303"/>
        <v>0</v>
      </c>
      <c r="U2062" s="26"/>
      <c r="V2062" s="26"/>
      <c r="W2062" s="26"/>
      <c r="X2062" s="26"/>
      <c r="Y2062" s="26"/>
      <c r="Z2062" s="26"/>
      <c r="AA2062" s="26"/>
      <c r="AB2062" s="26"/>
      <c r="AC2062" s="26"/>
      <c r="AD2062" s="26"/>
      <c r="AE2062" s="26"/>
      <c r="AR2062" s="144" t="s">
        <v>145</v>
      </c>
      <c r="AT2062" s="144" t="s">
        <v>141</v>
      </c>
      <c r="AU2062" s="144" t="s">
        <v>146</v>
      </c>
      <c r="AY2062" s="14" t="s">
        <v>136</v>
      </c>
      <c r="BE2062" s="145">
        <f t="shared" si="304"/>
        <v>0</v>
      </c>
      <c r="BF2062" s="145">
        <f t="shared" si="305"/>
        <v>0</v>
      </c>
      <c r="BG2062" s="145">
        <f t="shared" si="306"/>
        <v>0</v>
      </c>
      <c r="BH2062" s="145">
        <f t="shared" si="307"/>
        <v>0</v>
      </c>
      <c r="BI2062" s="145">
        <f t="shared" si="308"/>
        <v>0</v>
      </c>
      <c r="BJ2062" s="14" t="s">
        <v>146</v>
      </c>
      <c r="BK2062" s="145">
        <f t="shared" si="309"/>
        <v>0</v>
      </c>
      <c r="BL2062" s="14" t="s">
        <v>145</v>
      </c>
      <c r="BM2062" s="144" t="s">
        <v>2042</v>
      </c>
    </row>
    <row r="2063" spans="1:65" s="2" customFormat="1" ht="24.25" customHeight="1">
      <c r="A2063" s="26"/>
      <c r="B2063" s="156"/>
      <c r="C2063" s="163" t="s">
        <v>2043</v>
      </c>
      <c r="D2063" s="163" t="s">
        <v>227</v>
      </c>
      <c r="E2063" s="164" t="s">
        <v>610</v>
      </c>
      <c r="F2063" s="165" t="s">
        <v>611</v>
      </c>
      <c r="G2063" s="166" t="s">
        <v>171</v>
      </c>
      <c r="H2063" s="167">
        <v>671.53899999999999</v>
      </c>
      <c r="I2063" s="168"/>
      <c r="J2063" s="168">
        <f t="shared" si="300"/>
        <v>0</v>
      </c>
      <c r="K2063" s="146"/>
      <c r="L2063" s="147"/>
      <c r="M2063" s="148" t="s">
        <v>1</v>
      </c>
      <c r="N2063" s="149" t="s">
        <v>35</v>
      </c>
      <c r="O2063" s="142">
        <v>0</v>
      </c>
      <c r="P2063" s="142">
        <f t="shared" si="301"/>
        <v>0</v>
      </c>
      <c r="Q2063" s="142">
        <v>0</v>
      </c>
      <c r="R2063" s="142">
        <f t="shared" si="302"/>
        <v>0</v>
      </c>
      <c r="S2063" s="142">
        <v>0</v>
      </c>
      <c r="T2063" s="143">
        <f t="shared" si="303"/>
        <v>0</v>
      </c>
      <c r="U2063" s="26"/>
      <c r="V2063" s="26"/>
      <c r="W2063" s="26"/>
      <c r="X2063" s="26"/>
      <c r="Y2063" s="26"/>
      <c r="Z2063" s="26"/>
      <c r="AA2063" s="26"/>
      <c r="AB2063" s="26"/>
      <c r="AC2063" s="26"/>
      <c r="AD2063" s="26"/>
      <c r="AE2063" s="26"/>
      <c r="AR2063" s="144" t="s">
        <v>168</v>
      </c>
      <c r="AT2063" s="144" t="s">
        <v>227</v>
      </c>
      <c r="AU2063" s="144" t="s">
        <v>146</v>
      </c>
      <c r="AY2063" s="14" t="s">
        <v>136</v>
      </c>
      <c r="BE2063" s="145">
        <f t="shared" si="304"/>
        <v>0</v>
      </c>
      <c r="BF2063" s="145">
        <f t="shared" si="305"/>
        <v>0</v>
      </c>
      <c r="BG2063" s="145">
        <f t="shared" si="306"/>
        <v>0</v>
      </c>
      <c r="BH2063" s="145">
        <f t="shared" si="307"/>
        <v>0</v>
      </c>
      <c r="BI2063" s="145">
        <f t="shared" si="308"/>
        <v>0</v>
      </c>
      <c r="BJ2063" s="14" t="s">
        <v>146</v>
      </c>
      <c r="BK2063" s="145">
        <f t="shared" si="309"/>
        <v>0</v>
      </c>
      <c r="BL2063" s="14" t="s">
        <v>145</v>
      </c>
      <c r="BM2063" s="144" t="s">
        <v>2044</v>
      </c>
    </row>
    <row r="2064" spans="1:65" s="2" customFormat="1" ht="44.25" customHeight="1">
      <c r="A2064" s="26"/>
      <c r="B2064" s="156"/>
      <c r="C2064" s="157" t="s">
        <v>2045</v>
      </c>
      <c r="D2064" s="157" t="s">
        <v>141</v>
      </c>
      <c r="E2064" s="158" t="s">
        <v>614</v>
      </c>
      <c r="F2064" s="159" t="s">
        <v>615</v>
      </c>
      <c r="G2064" s="160" t="s">
        <v>171</v>
      </c>
      <c r="H2064" s="161">
        <v>763.9</v>
      </c>
      <c r="I2064" s="162"/>
      <c r="J2064" s="162">
        <f t="shared" si="300"/>
        <v>0</v>
      </c>
      <c r="K2064" s="139"/>
      <c r="L2064" s="27"/>
      <c r="M2064" s="140" t="s">
        <v>1</v>
      </c>
      <c r="N2064" s="141" t="s">
        <v>35</v>
      </c>
      <c r="O2064" s="142">
        <v>0</v>
      </c>
      <c r="P2064" s="142">
        <f t="shared" si="301"/>
        <v>0</v>
      </c>
      <c r="Q2064" s="142">
        <v>0</v>
      </c>
      <c r="R2064" s="142">
        <f t="shared" si="302"/>
        <v>0</v>
      </c>
      <c r="S2064" s="142">
        <v>0</v>
      </c>
      <c r="T2064" s="143">
        <f t="shared" si="303"/>
        <v>0</v>
      </c>
      <c r="U2064" s="26"/>
      <c r="V2064" s="26"/>
      <c r="W2064" s="26"/>
      <c r="X2064" s="26"/>
      <c r="Y2064" s="26"/>
      <c r="Z2064" s="26"/>
      <c r="AA2064" s="26"/>
      <c r="AB2064" s="26"/>
      <c r="AC2064" s="26"/>
      <c r="AD2064" s="26"/>
      <c r="AE2064" s="26"/>
      <c r="AR2064" s="144" t="s">
        <v>145</v>
      </c>
      <c r="AT2064" s="144" t="s">
        <v>141</v>
      </c>
      <c r="AU2064" s="144" t="s">
        <v>146</v>
      </c>
      <c r="AY2064" s="14" t="s">
        <v>136</v>
      </c>
      <c r="BE2064" s="145">
        <f t="shared" si="304"/>
        <v>0</v>
      </c>
      <c r="BF2064" s="145">
        <f t="shared" si="305"/>
        <v>0</v>
      </c>
      <c r="BG2064" s="145">
        <f t="shared" si="306"/>
        <v>0</v>
      </c>
      <c r="BH2064" s="145">
        <f t="shared" si="307"/>
        <v>0</v>
      </c>
      <c r="BI2064" s="145">
        <f t="shared" si="308"/>
        <v>0</v>
      </c>
      <c r="BJ2064" s="14" t="s">
        <v>146</v>
      </c>
      <c r="BK2064" s="145">
        <f t="shared" si="309"/>
        <v>0</v>
      </c>
      <c r="BL2064" s="14" t="s">
        <v>145</v>
      </c>
      <c r="BM2064" s="144" t="s">
        <v>2046</v>
      </c>
    </row>
    <row r="2065" spans="1:65" s="2" customFormat="1" ht="16.5" customHeight="1">
      <c r="A2065" s="26"/>
      <c r="B2065" s="156"/>
      <c r="C2065" s="163" t="s">
        <v>2047</v>
      </c>
      <c r="D2065" s="163" t="s">
        <v>227</v>
      </c>
      <c r="E2065" s="164" t="s">
        <v>618</v>
      </c>
      <c r="F2065" s="165" t="s">
        <v>619</v>
      </c>
      <c r="G2065" s="166" t="s">
        <v>171</v>
      </c>
      <c r="H2065" s="167">
        <v>834.94299999999998</v>
      </c>
      <c r="I2065" s="168"/>
      <c r="J2065" s="168">
        <f t="shared" si="300"/>
        <v>0</v>
      </c>
      <c r="K2065" s="146"/>
      <c r="L2065" s="147"/>
      <c r="M2065" s="148" t="s">
        <v>1</v>
      </c>
      <c r="N2065" s="149" t="s">
        <v>35</v>
      </c>
      <c r="O2065" s="142">
        <v>0</v>
      </c>
      <c r="P2065" s="142">
        <f t="shared" si="301"/>
        <v>0</v>
      </c>
      <c r="Q2065" s="142">
        <v>0</v>
      </c>
      <c r="R2065" s="142">
        <f t="shared" si="302"/>
        <v>0</v>
      </c>
      <c r="S2065" s="142">
        <v>0</v>
      </c>
      <c r="T2065" s="143">
        <f t="shared" si="303"/>
        <v>0</v>
      </c>
      <c r="U2065" s="26"/>
      <c r="V2065" s="26"/>
      <c r="W2065" s="26"/>
      <c r="X2065" s="26"/>
      <c r="Y2065" s="26"/>
      <c r="Z2065" s="26"/>
      <c r="AA2065" s="26"/>
      <c r="AB2065" s="26"/>
      <c r="AC2065" s="26"/>
      <c r="AD2065" s="26"/>
      <c r="AE2065" s="26"/>
      <c r="AR2065" s="144" t="s">
        <v>168</v>
      </c>
      <c r="AT2065" s="144" t="s">
        <v>227</v>
      </c>
      <c r="AU2065" s="144" t="s">
        <v>146</v>
      </c>
      <c r="AY2065" s="14" t="s">
        <v>136</v>
      </c>
      <c r="BE2065" s="145">
        <f t="shared" si="304"/>
        <v>0</v>
      </c>
      <c r="BF2065" s="145">
        <f t="shared" si="305"/>
        <v>0</v>
      </c>
      <c r="BG2065" s="145">
        <f t="shared" si="306"/>
        <v>0</v>
      </c>
      <c r="BH2065" s="145">
        <f t="shared" si="307"/>
        <v>0</v>
      </c>
      <c r="BI2065" s="145">
        <f t="shared" si="308"/>
        <v>0</v>
      </c>
      <c r="BJ2065" s="14" t="s">
        <v>146</v>
      </c>
      <c r="BK2065" s="145">
        <f t="shared" si="309"/>
        <v>0</v>
      </c>
      <c r="BL2065" s="14" t="s">
        <v>145</v>
      </c>
      <c r="BM2065" s="144" t="s">
        <v>2048</v>
      </c>
    </row>
    <row r="2066" spans="1:65" s="2" customFormat="1" ht="33" customHeight="1">
      <c r="A2066" s="26"/>
      <c r="B2066" s="156"/>
      <c r="C2066" s="157" t="s">
        <v>2049</v>
      </c>
      <c r="D2066" s="157" t="s">
        <v>141</v>
      </c>
      <c r="E2066" s="158" t="s">
        <v>630</v>
      </c>
      <c r="F2066" s="159" t="s">
        <v>631</v>
      </c>
      <c r="G2066" s="160" t="s">
        <v>171</v>
      </c>
      <c r="H2066" s="161">
        <v>3175.5</v>
      </c>
      <c r="I2066" s="162"/>
      <c r="J2066" s="162">
        <f t="shared" si="300"/>
        <v>0</v>
      </c>
      <c r="K2066" s="139"/>
      <c r="L2066" s="27"/>
      <c r="M2066" s="140" t="s">
        <v>1</v>
      </c>
      <c r="N2066" s="141" t="s">
        <v>35</v>
      </c>
      <c r="O2066" s="142">
        <v>0</v>
      </c>
      <c r="P2066" s="142">
        <f t="shared" si="301"/>
        <v>0</v>
      </c>
      <c r="Q2066" s="142">
        <v>0</v>
      </c>
      <c r="R2066" s="142">
        <f t="shared" si="302"/>
        <v>0</v>
      </c>
      <c r="S2066" s="142">
        <v>0</v>
      </c>
      <c r="T2066" s="143">
        <f t="shared" si="303"/>
        <v>0</v>
      </c>
      <c r="U2066" s="26"/>
      <c r="V2066" s="26"/>
      <c r="W2066" s="26"/>
      <c r="X2066" s="26"/>
      <c r="Y2066" s="26"/>
      <c r="Z2066" s="26"/>
      <c r="AA2066" s="26"/>
      <c r="AB2066" s="26"/>
      <c r="AC2066" s="26"/>
      <c r="AD2066" s="26"/>
      <c r="AE2066" s="26"/>
      <c r="AR2066" s="144" t="s">
        <v>145</v>
      </c>
      <c r="AT2066" s="144" t="s">
        <v>141</v>
      </c>
      <c r="AU2066" s="144" t="s">
        <v>146</v>
      </c>
      <c r="AY2066" s="14" t="s">
        <v>136</v>
      </c>
      <c r="BE2066" s="145">
        <f t="shared" si="304"/>
        <v>0</v>
      </c>
      <c r="BF2066" s="145">
        <f t="shared" si="305"/>
        <v>0</v>
      </c>
      <c r="BG2066" s="145">
        <f t="shared" si="306"/>
        <v>0</v>
      </c>
      <c r="BH2066" s="145">
        <f t="shared" si="307"/>
        <v>0</v>
      </c>
      <c r="BI2066" s="145">
        <f t="shared" si="308"/>
        <v>0</v>
      </c>
      <c r="BJ2066" s="14" t="s">
        <v>146</v>
      </c>
      <c r="BK2066" s="145">
        <f t="shared" si="309"/>
        <v>0</v>
      </c>
      <c r="BL2066" s="14" t="s">
        <v>145</v>
      </c>
      <c r="BM2066" s="144" t="s">
        <v>2050</v>
      </c>
    </row>
    <row r="2067" spans="1:65" s="2" customFormat="1" ht="21.75" customHeight="1">
      <c r="A2067" s="26"/>
      <c r="B2067" s="156"/>
      <c r="C2067" s="163" t="s">
        <v>2051</v>
      </c>
      <c r="D2067" s="163" t="s">
        <v>227</v>
      </c>
      <c r="E2067" s="164" t="s">
        <v>1364</v>
      </c>
      <c r="F2067" s="165" t="s">
        <v>639</v>
      </c>
      <c r="G2067" s="166" t="s">
        <v>323</v>
      </c>
      <c r="H2067" s="167">
        <v>694.16399999999999</v>
      </c>
      <c r="I2067" s="168"/>
      <c r="J2067" s="168">
        <f t="shared" si="300"/>
        <v>0</v>
      </c>
      <c r="K2067" s="146"/>
      <c r="L2067" s="147"/>
      <c r="M2067" s="148" t="s">
        <v>1</v>
      </c>
      <c r="N2067" s="149" t="s">
        <v>35</v>
      </c>
      <c r="O2067" s="142">
        <v>0</v>
      </c>
      <c r="P2067" s="142">
        <f t="shared" si="301"/>
        <v>0</v>
      </c>
      <c r="Q2067" s="142">
        <v>0</v>
      </c>
      <c r="R2067" s="142">
        <f t="shared" si="302"/>
        <v>0</v>
      </c>
      <c r="S2067" s="142">
        <v>0</v>
      </c>
      <c r="T2067" s="143">
        <f t="shared" si="303"/>
        <v>0</v>
      </c>
      <c r="U2067" s="26"/>
      <c r="V2067" s="26"/>
      <c r="W2067" s="26"/>
      <c r="X2067" s="26"/>
      <c r="Y2067" s="26"/>
      <c r="Z2067" s="26"/>
      <c r="AA2067" s="26"/>
      <c r="AB2067" s="26"/>
      <c r="AC2067" s="26"/>
      <c r="AD2067" s="26"/>
      <c r="AE2067" s="26"/>
      <c r="AR2067" s="144" t="s">
        <v>168</v>
      </c>
      <c r="AT2067" s="144" t="s">
        <v>227</v>
      </c>
      <c r="AU2067" s="144" t="s">
        <v>146</v>
      </c>
      <c r="AY2067" s="14" t="s">
        <v>136</v>
      </c>
      <c r="BE2067" s="145">
        <f t="shared" si="304"/>
        <v>0</v>
      </c>
      <c r="BF2067" s="145">
        <f t="shared" si="305"/>
        <v>0</v>
      </c>
      <c r="BG2067" s="145">
        <f t="shared" si="306"/>
        <v>0</v>
      </c>
      <c r="BH2067" s="145">
        <f t="shared" si="307"/>
        <v>0</v>
      </c>
      <c r="BI2067" s="145">
        <f t="shared" si="308"/>
        <v>0</v>
      </c>
      <c r="BJ2067" s="14" t="s">
        <v>146</v>
      </c>
      <c r="BK2067" s="145">
        <f t="shared" si="309"/>
        <v>0</v>
      </c>
      <c r="BL2067" s="14" t="s">
        <v>145</v>
      </c>
      <c r="BM2067" s="144" t="s">
        <v>2052</v>
      </c>
    </row>
    <row r="2068" spans="1:65" s="2" customFormat="1" ht="24.25" customHeight="1">
      <c r="A2068" s="26"/>
      <c r="B2068" s="156"/>
      <c r="C2068" s="157" t="s">
        <v>2053</v>
      </c>
      <c r="D2068" s="157" t="s">
        <v>141</v>
      </c>
      <c r="E2068" s="158" t="s">
        <v>650</v>
      </c>
      <c r="F2068" s="159" t="s">
        <v>651</v>
      </c>
      <c r="G2068" s="160" t="s">
        <v>323</v>
      </c>
      <c r="H2068" s="161">
        <v>250</v>
      </c>
      <c r="I2068" s="162"/>
      <c r="J2068" s="162">
        <f t="shared" si="300"/>
        <v>0</v>
      </c>
      <c r="K2068" s="139"/>
      <c r="L2068" s="27"/>
      <c r="M2068" s="140" t="s">
        <v>1</v>
      </c>
      <c r="N2068" s="141" t="s">
        <v>35</v>
      </c>
      <c r="O2068" s="142">
        <v>0</v>
      </c>
      <c r="P2068" s="142">
        <f t="shared" si="301"/>
        <v>0</v>
      </c>
      <c r="Q2068" s="142">
        <v>0</v>
      </c>
      <c r="R2068" s="142">
        <f t="shared" si="302"/>
        <v>0</v>
      </c>
      <c r="S2068" s="142">
        <v>0</v>
      </c>
      <c r="T2068" s="143">
        <f t="shared" si="303"/>
        <v>0</v>
      </c>
      <c r="U2068" s="26"/>
      <c r="V2068" s="26"/>
      <c r="W2068" s="26"/>
      <c r="X2068" s="26"/>
      <c r="Y2068" s="26"/>
      <c r="Z2068" s="26"/>
      <c r="AA2068" s="26"/>
      <c r="AB2068" s="26"/>
      <c r="AC2068" s="26"/>
      <c r="AD2068" s="26"/>
      <c r="AE2068" s="26"/>
      <c r="AR2068" s="144" t="s">
        <v>145</v>
      </c>
      <c r="AT2068" s="144" t="s">
        <v>141</v>
      </c>
      <c r="AU2068" s="144" t="s">
        <v>146</v>
      </c>
      <c r="AY2068" s="14" t="s">
        <v>136</v>
      </c>
      <c r="BE2068" s="145">
        <f t="shared" si="304"/>
        <v>0</v>
      </c>
      <c r="BF2068" s="145">
        <f t="shared" si="305"/>
        <v>0</v>
      </c>
      <c r="BG2068" s="145">
        <f t="shared" si="306"/>
        <v>0</v>
      </c>
      <c r="BH2068" s="145">
        <f t="shared" si="307"/>
        <v>0</v>
      </c>
      <c r="BI2068" s="145">
        <f t="shared" si="308"/>
        <v>0</v>
      </c>
      <c r="BJ2068" s="14" t="s">
        <v>146</v>
      </c>
      <c r="BK2068" s="145">
        <f t="shared" si="309"/>
        <v>0</v>
      </c>
      <c r="BL2068" s="14" t="s">
        <v>145</v>
      </c>
      <c r="BM2068" s="144" t="s">
        <v>2054</v>
      </c>
    </row>
    <row r="2069" spans="1:65" s="2" customFormat="1" ht="21.75" customHeight="1">
      <c r="A2069" s="26"/>
      <c r="B2069" s="156"/>
      <c r="C2069" s="163" t="s">
        <v>2055</v>
      </c>
      <c r="D2069" s="163" t="s">
        <v>227</v>
      </c>
      <c r="E2069" s="164" t="s">
        <v>658</v>
      </c>
      <c r="F2069" s="165" t="s">
        <v>659</v>
      </c>
      <c r="G2069" s="166" t="s">
        <v>323</v>
      </c>
      <c r="H2069" s="167">
        <v>250</v>
      </c>
      <c r="I2069" s="168"/>
      <c r="J2069" s="168">
        <f t="shared" si="300"/>
        <v>0</v>
      </c>
      <c r="K2069" s="146"/>
      <c r="L2069" s="147"/>
      <c r="M2069" s="148" t="s">
        <v>1</v>
      </c>
      <c r="N2069" s="149" t="s">
        <v>35</v>
      </c>
      <c r="O2069" s="142">
        <v>0</v>
      </c>
      <c r="P2069" s="142">
        <f t="shared" si="301"/>
        <v>0</v>
      </c>
      <c r="Q2069" s="142">
        <v>0</v>
      </c>
      <c r="R2069" s="142">
        <f t="shared" si="302"/>
        <v>0</v>
      </c>
      <c r="S2069" s="142">
        <v>0</v>
      </c>
      <c r="T2069" s="143">
        <f t="shared" si="303"/>
        <v>0</v>
      </c>
      <c r="U2069" s="26"/>
      <c r="V2069" s="26"/>
      <c r="W2069" s="26"/>
      <c r="X2069" s="26"/>
      <c r="Y2069" s="26"/>
      <c r="Z2069" s="26"/>
      <c r="AA2069" s="26"/>
      <c r="AB2069" s="26"/>
      <c r="AC2069" s="26"/>
      <c r="AD2069" s="26"/>
      <c r="AE2069" s="26"/>
      <c r="AR2069" s="144" t="s">
        <v>168</v>
      </c>
      <c r="AT2069" s="144" t="s">
        <v>227</v>
      </c>
      <c r="AU2069" s="144" t="s">
        <v>146</v>
      </c>
      <c r="AY2069" s="14" t="s">
        <v>136</v>
      </c>
      <c r="BE2069" s="145">
        <f t="shared" si="304"/>
        <v>0</v>
      </c>
      <c r="BF2069" s="145">
        <f t="shared" si="305"/>
        <v>0</v>
      </c>
      <c r="BG2069" s="145">
        <f t="shared" si="306"/>
        <v>0</v>
      </c>
      <c r="BH2069" s="145">
        <f t="shared" si="307"/>
        <v>0</v>
      </c>
      <c r="BI2069" s="145">
        <f t="shared" si="308"/>
        <v>0</v>
      </c>
      <c r="BJ2069" s="14" t="s">
        <v>146</v>
      </c>
      <c r="BK2069" s="145">
        <f t="shared" si="309"/>
        <v>0</v>
      </c>
      <c r="BL2069" s="14" t="s">
        <v>145</v>
      </c>
      <c r="BM2069" s="144" t="s">
        <v>2056</v>
      </c>
    </row>
    <row r="2070" spans="1:65" s="2" customFormat="1" ht="24.25" customHeight="1">
      <c r="A2070" s="26"/>
      <c r="B2070" s="156"/>
      <c r="C2070" s="157" t="s">
        <v>2057</v>
      </c>
      <c r="D2070" s="157" t="s">
        <v>141</v>
      </c>
      <c r="E2070" s="158" t="s">
        <v>666</v>
      </c>
      <c r="F2070" s="159" t="s">
        <v>667</v>
      </c>
      <c r="G2070" s="160" t="s">
        <v>323</v>
      </c>
      <c r="H2070" s="161">
        <v>8</v>
      </c>
      <c r="I2070" s="162"/>
      <c r="J2070" s="162">
        <f t="shared" si="300"/>
        <v>0</v>
      </c>
      <c r="K2070" s="139"/>
      <c r="L2070" s="27"/>
      <c r="M2070" s="140" t="s">
        <v>1</v>
      </c>
      <c r="N2070" s="141" t="s">
        <v>35</v>
      </c>
      <c r="O2070" s="142">
        <v>0</v>
      </c>
      <c r="P2070" s="142">
        <f t="shared" si="301"/>
        <v>0</v>
      </c>
      <c r="Q2070" s="142">
        <v>0</v>
      </c>
      <c r="R2070" s="142">
        <f t="shared" si="302"/>
        <v>0</v>
      </c>
      <c r="S2070" s="142">
        <v>0</v>
      </c>
      <c r="T2070" s="143">
        <f t="shared" si="303"/>
        <v>0</v>
      </c>
      <c r="U2070" s="26"/>
      <c r="V2070" s="26"/>
      <c r="W2070" s="26"/>
      <c r="X2070" s="26"/>
      <c r="Y2070" s="26"/>
      <c r="Z2070" s="26"/>
      <c r="AA2070" s="26"/>
      <c r="AB2070" s="26"/>
      <c r="AC2070" s="26"/>
      <c r="AD2070" s="26"/>
      <c r="AE2070" s="26"/>
      <c r="AR2070" s="144" t="s">
        <v>145</v>
      </c>
      <c r="AT2070" s="144" t="s">
        <v>141</v>
      </c>
      <c r="AU2070" s="144" t="s">
        <v>146</v>
      </c>
      <c r="AY2070" s="14" t="s">
        <v>136</v>
      </c>
      <c r="BE2070" s="145">
        <f t="shared" si="304"/>
        <v>0</v>
      </c>
      <c r="BF2070" s="145">
        <f t="shared" si="305"/>
        <v>0</v>
      </c>
      <c r="BG2070" s="145">
        <f t="shared" si="306"/>
        <v>0</v>
      </c>
      <c r="BH2070" s="145">
        <f t="shared" si="307"/>
        <v>0</v>
      </c>
      <c r="BI2070" s="145">
        <f t="shared" si="308"/>
        <v>0</v>
      </c>
      <c r="BJ2070" s="14" t="s">
        <v>146</v>
      </c>
      <c r="BK2070" s="145">
        <f t="shared" si="309"/>
        <v>0</v>
      </c>
      <c r="BL2070" s="14" t="s">
        <v>145</v>
      </c>
      <c r="BM2070" s="144" t="s">
        <v>2058</v>
      </c>
    </row>
    <row r="2071" spans="1:65" s="2" customFormat="1" ht="16.5" customHeight="1">
      <c r="A2071" s="26"/>
      <c r="B2071" s="156"/>
      <c r="C2071" s="163" t="s">
        <v>2059</v>
      </c>
      <c r="D2071" s="163" t="s">
        <v>227</v>
      </c>
      <c r="E2071" s="164" t="s">
        <v>670</v>
      </c>
      <c r="F2071" s="165" t="s">
        <v>671</v>
      </c>
      <c r="G2071" s="166" t="s">
        <v>323</v>
      </c>
      <c r="H2071" s="167">
        <v>8</v>
      </c>
      <c r="I2071" s="168"/>
      <c r="J2071" s="168">
        <f t="shared" si="300"/>
        <v>0</v>
      </c>
      <c r="K2071" s="146"/>
      <c r="L2071" s="147"/>
      <c r="M2071" s="148" t="s">
        <v>1</v>
      </c>
      <c r="N2071" s="149" t="s">
        <v>35</v>
      </c>
      <c r="O2071" s="142">
        <v>0</v>
      </c>
      <c r="P2071" s="142">
        <f t="shared" si="301"/>
        <v>0</v>
      </c>
      <c r="Q2071" s="142">
        <v>0</v>
      </c>
      <c r="R2071" s="142">
        <f t="shared" si="302"/>
        <v>0</v>
      </c>
      <c r="S2071" s="142">
        <v>0</v>
      </c>
      <c r="T2071" s="143">
        <f t="shared" si="303"/>
        <v>0</v>
      </c>
      <c r="U2071" s="26"/>
      <c r="V2071" s="26"/>
      <c r="W2071" s="26"/>
      <c r="X2071" s="26"/>
      <c r="Y2071" s="26"/>
      <c r="Z2071" s="26"/>
      <c r="AA2071" s="26"/>
      <c r="AB2071" s="26"/>
      <c r="AC2071" s="26"/>
      <c r="AD2071" s="26"/>
      <c r="AE2071" s="26"/>
      <c r="AR2071" s="144" t="s">
        <v>168</v>
      </c>
      <c r="AT2071" s="144" t="s">
        <v>227</v>
      </c>
      <c r="AU2071" s="144" t="s">
        <v>146</v>
      </c>
      <c r="AY2071" s="14" t="s">
        <v>136</v>
      </c>
      <c r="BE2071" s="145">
        <f t="shared" si="304"/>
        <v>0</v>
      </c>
      <c r="BF2071" s="145">
        <f t="shared" si="305"/>
        <v>0</v>
      </c>
      <c r="BG2071" s="145">
        <f t="shared" si="306"/>
        <v>0</v>
      </c>
      <c r="BH2071" s="145">
        <f t="shared" si="307"/>
        <v>0</v>
      </c>
      <c r="BI2071" s="145">
        <f t="shared" si="308"/>
        <v>0</v>
      </c>
      <c r="BJ2071" s="14" t="s">
        <v>146</v>
      </c>
      <c r="BK2071" s="145">
        <f t="shared" si="309"/>
        <v>0</v>
      </c>
      <c r="BL2071" s="14" t="s">
        <v>145</v>
      </c>
      <c r="BM2071" s="144" t="s">
        <v>2060</v>
      </c>
    </row>
    <row r="2072" spans="1:65" s="2" customFormat="1" ht="16.5" customHeight="1">
      <c r="A2072" s="26"/>
      <c r="B2072" s="156"/>
      <c r="C2072" s="163" t="s">
        <v>2061</v>
      </c>
      <c r="D2072" s="163" t="s">
        <v>227</v>
      </c>
      <c r="E2072" s="164" t="s">
        <v>674</v>
      </c>
      <c r="F2072" s="165" t="s">
        <v>675</v>
      </c>
      <c r="G2072" s="166" t="s">
        <v>323</v>
      </c>
      <c r="H2072" s="167">
        <v>8</v>
      </c>
      <c r="I2072" s="168"/>
      <c r="J2072" s="168">
        <f t="shared" si="300"/>
        <v>0</v>
      </c>
      <c r="K2072" s="146"/>
      <c r="L2072" s="147"/>
      <c r="M2072" s="148" t="s">
        <v>1</v>
      </c>
      <c r="N2072" s="149" t="s">
        <v>35</v>
      </c>
      <c r="O2072" s="142">
        <v>0</v>
      </c>
      <c r="P2072" s="142">
        <f t="shared" si="301"/>
        <v>0</v>
      </c>
      <c r="Q2072" s="142">
        <v>0</v>
      </c>
      <c r="R2072" s="142">
        <f t="shared" si="302"/>
        <v>0</v>
      </c>
      <c r="S2072" s="142">
        <v>0</v>
      </c>
      <c r="T2072" s="143">
        <f t="shared" si="303"/>
        <v>0</v>
      </c>
      <c r="U2072" s="26"/>
      <c r="V2072" s="26"/>
      <c r="W2072" s="26"/>
      <c r="X2072" s="26"/>
      <c r="Y2072" s="26"/>
      <c r="Z2072" s="26"/>
      <c r="AA2072" s="26"/>
      <c r="AB2072" s="26"/>
      <c r="AC2072" s="26"/>
      <c r="AD2072" s="26"/>
      <c r="AE2072" s="26"/>
      <c r="AR2072" s="144" t="s">
        <v>168</v>
      </c>
      <c r="AT2072" s="144" t="s">
        <v>227</v>
      </c>
      <c r="AU2072" s="144" t="s">
        <v>146</v>
      </c>
      <c r="AY2072" s="14" t="s">
        <v>136</v>
      </c>
      <c r="BE2072" s="145">
        <f t="shared" si="304"/>
        <v>0</v>
      </c>
      <c r="BF2072" s="145">
        <f t="shared" si="305"/>
        <v>0</v>
      </c>
      <c r="BG2072" s="145">
        <f t="shared" si="306"/>
        <v>0</v>
      </c>
      <c r="BH2072" s="145">
        <f t="shared" si="307"/>
        <v>0</v>
      </c>
      <c r="BI2072" s="145">
        <f t="shared" si="308"/>
        <v>0</v>
      </c>
      <c r="BJ2072" s="14" t="s">
        <v>146</v>
      </c>
      <c r="BK2072" s="145">
        <f t="shared" si="309"/>
        <v>0</v>
      </c>
      <c r="BL2072" s="14" t="s">
        <v>145</v>
      </c>
      <c r="BM2072" s="144" t="s">
        <v>2062</v>
      </c>
    </row>
    <row r="2073" spans="1:65" s="2" customFormat="1" ht="33" customHeight="1">
      <c r="A2073" s="26"/>
      <c r="B2073" s="156"/>
      <c r="C2073" s="157" t="s">
        <v>2063</v>
      </c>
      <c r="D2073" s="157" t="s">
        <v>141</v>
      </c>
      <c r="E2073" s="158" t="s">
        <v>678</v>
      </c>
      <c r="F2073" s="159" t="s">
        <v>679</v>
      </c>
      <c r="G2073" s="160" t="s">
        <v>323</v>
      </c>
      <c r="H2073" s="161">
        <v>2</v>
      </c>
      <c r="I2073" s="162"/>
      <c r="J2073" s="162">
        <f t="shared" si="300"/>
        <v>0</v>
      </c>
      <c r="K2073" s="139"/>
      <c r="L2073" s="27"/>
      <c r="M2073" s="140" t="s">
        <v>1</v>
      </c>
      <c r="N2073" s="141" t="s">
        <v>35</v>
      </c>
      <c r="O2073" s="142">
        <v>0</v>
      </c>
      <c r="P2073" s="142">
        <f t="shared" si="301"/>
        <v>0</v>
      </c>
      <c r="Q2073" s="142">
        <v>0</v>
      </c>
      <c r="R2073" s="142">
        <f t="shared" si="302"/>
        <v>0</v>
      </c>
      <c r="S2073" s="142">
        <v>0</v>
      </c>
      <c r="T2073" s="143">
        <f t="shared" si="303"/>
        <v>0</v>
      </c>
      <c r="U2073" s="26"/>
      <c r="V2073" s="26"/>
      <c r="W2073" s="26"/>
      <c r="X2073" s="26"/>
      <c r="Y2073" s="26"/>
      <c r="Z2073" s="26"/>
      <c r="AA2073" s="26"/>
      <c r="AB2073" s="26"/>
      <c r="AC2073" s="26"/>
      <c r="AD2073" s="26"/>
      <c r="AE2073" s="26"/>
      <c r="AR2073" s="144" t="s">
        <v>145</v>
      </c>
      <c r="AT2073" s="144" t="s">
        <v>141</v>
      </c>
      <c r="AU2073" s="144" t="s">
        <v>146</v>
      </c>
      <c r="AY2073" s="14" t="s">
        <v>136</v>
      </c>
      <c r="BE2073" s="145">
        <f t="shared" si="304"/>
        <v>0</v>
      </c>
      <c r="BF2073" s="145">
        <f t="shared" si="305"/>
        <v>0</v>
      </c>
      <c r="BG2073" s="145">
        <f t="shared" si="306"/>
        <v>0</v>
      </c>
      <c r="BH2073" s="145">
        <f t="shared" si="307"/>
        <v>0</v>
      </c>
      <c r="BI2073" s="145">
        <f t="shared" si="308"/>
        <v>0</v>
      </c>
      <c r="BJ2073" s="14" t="s">
        <v>146</v>
      </c>
      <c r="BK2073" s="145">
        <f t="shared" si="309"/>
        <v>0</v>
      </c>
      <c r="BL2073" s="14" t="s">
        <v>145</v>
      </c>
      <c r="BM2073" s="144" t="s">
        <v>2064</v>
      </c>
    </row>
    <row r="2074" spans="1:65" s="2" customFormat="1" ht="24.25" customHeight="1">
      <c r="A2074" s="26"/>
      <c r="B2074" s="156"/>
      <c r="C2074" s="163" t="s">
        <v>2065</v>
      </c>
      <c r="D2074" s="163" t="s">
        <v>227</v>
      </c>
      <c r="E2074" s="164" t="s">
        <v>682</v>
      </c>
      <c r="F2074" s="165" t="s">
        <v>683</v>
      </c>
      <c r="G2074" s="166" t="s">
        <v>323</v>
      </c>
      <c r="H2074" s="167">
        <v>2</v>
      </c>
      <c r="I2074" s="168"/>
      <c r="J2074" s="168">
        <f t="shared" si="300"/>
        <v>0</v>
      </c>
      <c r="K2074" s="146"/>
      <c r="L2074" s="147"/>
      <c r="M2074" s="148" t="s">
        <v>1</v>
      </c>
      <c r="N2074" s="149" t="s">
        <v>35</v>
      </c>
      <c r="O2074" s="142">
        <v>0</v>
      </c>
      <c r="P2074" s="142">
        <f t="shared" si="301"/>
        <v>0</v>
      </c>
      <c r="Q2074" s="142">
        <v>0</v>
      </c>
      <c r="R2074" s="142">
        <f t="shared" si="302"/>
        <v>0</v>
      </c>
      <c r="S2074" s="142">
        <v>0</v>
      </c>
      <c r="T2074" s="143">
        <f t="shared" si="303"/>
        <v>0</v>
      </c>
      <c r="U2074" s="26"/>
      <c r="V2074" s="26"/>
      <c r="W2074" s="26"/>
      <c r="X2074" s="26"/>
      <c r="Y2074" s="26"/>
      <c r="Z2074" s="26"/>
      <c r="AA2074" s="26"/>
      <c r="AB2074" s="26"/>
      <c r="AC2074" s="26"/>
      <c r="AD2074" s="26"/>
      <c r="AE2074" s="26"/>
      <c r="AR2074" s="144" t="s">
        <v>168</v>
      </c>
      <c r="AT2074" s="144" t="s">
        <v>227</v>
      </c>
      <c r="AU2074" s="144" t="s">
        <v>146</v>
      </c>
      <c r="AY2074" s="14" t="s">
        <v>136</v>
      </c>
      <c r="BE2074" s="145">
        <f t="shared" si="304"/>
        <v>0</v>
      </c>
      <c r="BF2074" s="145">
        <f t="shared" si="305"/>
        <v>0</v>
      </c>
      <c r="BG2074" s="145">
        <f t="shared" si="306"/>
        <v>0</v>
      </c>
      <c r="BH2074" s="145">
        <f t="shared" si="307"/>
        <v>0</v>
      </c>
      <c r="BI2074" s="145">
        <f t="shared" si="308"/>
        <v>0</v>
      </c>
      <c r="BJ2074" s="14" t="s">
        <v>146</v>
      </c>
      <c r="BK2074" s="145">
        <f t="shared" si="309"/>
        <v>0</v>
      </c>
      <c r="BL2074" s="14" t="s">
        <v>145</v>
      </c>
      <c r="BM2074" s="144" t="s">
        <v>2066</v>
      </c>
    </row>
    <row r="2075" spans="1:65" s="2" customFormat="1" ht="24.25" customHeight="1">
      <c r="A2075" s="26"/>
      <c r="B2075" s="156"/>
      <c r="C2075" s="157" t="s">
        <v>2067</v>
      </c>
      <c r="D2075" s="157" t="s">
        <v>141</v>
      </c>
      <c r="E2075" s="158" t="s">
        <v>686</v>
      </c>
      <c r="F2075" s="159" t="s">
        <v>687</v>
      </c>
      <c r="G2075" s="160" t="s">
        <v>323</v>
      </c>
      <c r="H2075" s="161">
        <v>2</v>
      </c>
      <c r="I2075" s="162"/>
      <c r="J2075" s="162">
        <f t="shared" si="300"/>
        <v>0</v>
      </c>
      <c r="K2075" s="139"/>
      <c r="L2075" s="27"/>
      <c r="M2075" s="140" t="s">
        <v>1</v>
      </c>
      <c r="N2075" s="141" t="s">
        <v>35</v>
      </c>
      <c r="O2075" s="142">
        <v>0</v>
      </c>
      <c r="P2075" s="142">
        <f t="shared" si="301"/>
        <v>0</v>
      </c>
      <c r="Q2075" s="142">
        <v>0</v>
      </c>
      <c r="R2075" s="142">
        <f t="shared" si="302"/>
        <v>0</v>
      </c>
      <c r="S2075" s="142">
        <v>0</v>
      </c>
      <c r="T2075" s="143">
        <f t="shared" si="303"/>
        <v>0</v>
      </c>
      <c r="U2075" s="26"/>
      <c r="V2075" s="26"/>
      <c r="W2075" s="26"/>
      <c r="X2075" s="26"/>
      <c r="Y2075" s="26"/>
      <c r="Z2075" s="26"/>
      <c r="AA2075" s="26"/>
      <c r="AB2075" s="26"/>
      <c r="AC2075" s="26"/>
      <c r="AD2075" s="26"/>
      <c r="AE2075" s="26"/>
      <c r="AR2075" s="144" t="s">
        <v>145</v>
      </c>
      <c r="AT2075" s="144" t="s">
        <v>141</v>
      </c>
      <c r="AU2075" s="144" t="s">
        <v>146</v>
      </c>
      <c r="AY2075" s="14" t="s">
        <v>136</v>
      </c>
      <c r="BE2075" s="145">
        <f t="shared" si="304"/>
        <v>0</v>
      </c>
      <c r="BF2075" s="145">
        <f t="shared" si="305"/>
        <v>0</v>
      </c>
      <c r="BG2075" s="145">
        <f t="shared" si="306"/>
        <v>0</v>
      </c>
      <c r="BH2075" s="145">
        <f t="shared" si="307"/>
        <v>0</v>
      </c>
      <c r="BI2075" s="145">
        <f t="shared" si="308"/>
        <v>0</v>
      </c>
      <c r="BJ2075" s="14" t="s">
        <v>146</v>
      </c>
      <c r="BK2075" s="145">
        <f t="shared" si="309"/>
        <v>0</v>
      </c>
      <c r="BL2075" s="14" t="s">
        <v>145</v>
      </c>
      <c r="BM2075" s="144" t="s">
        <v>2068</v>
      </c>
    </row>
    <row r="2076" spans="1:65" s="2" customFormat="1" ht="16.5" customHeight="1">
      <c r="A2076" s="26"/>
      <c r="B2076" s="156"/>
      <c r="C2076" s="163" t="s">
        <v>2069</v>
      </c>
      <c r="D2076" s="163" t="s">
        <v>227</v>
      </c>
      <c r="E2076" s="164" t="s">
        <v>690</v>
      </c>
      <c r="F2076" s="165" t="s">
        <v>691</v>
      </c>
      <c r="G2076" s="166" t="s">
        <v>323</v>
      </c>
      <c r="H2076" s="167">
        <v>2</v>
      </c>
      <c r="I2076" s="168"/>
      <c r="J2076" s="168">
        <f t="shared" si="300"/>
        <v>0</v>
      </c>
      <c r="K2076" s="146"/>
      <c r="L2076" s="147"/>
      <c r="M2076" s="148" t="s">
        <v>1</v>
      </c>
      <c r="N2076" s="149" t="s">
        <v>35</v>
      </c>
      <c r="O2076" s="142">
        <v>0</v>
      </c>
      <c r="P2076" s="142">
        <f t="shared" si="301"/>
        <v>0</v>
      </c>
      <c r="Q2076" s="142">
        <v>0</v>
      </c>
      <c r="R2076" s="142">
        <f t="shared" si="302"/>
        <v>0</v>
      </c>
      <c r="S2076" s="142">
        <v>0</v>
      </c>
      <c r="T2076" s="143">
        <f t="shared" si="303"/>
        <v>0</v>
      </c>
      <c r="U2076" s="26"/>
      <c r="V2076" s="26"/>
      <c r="W2076" s="26"/>
      <c r="X2076" s="26"/>
      <c r="Y2076" s="26"/>
      <c r="Z2076" s="26"/>
      <c r="AA2076" s="26"/>
      <c r="AB2076" s="26"/>
      <c r="AC2076" s="26"/>
      <c r="AD2076" s="26"/>
      <c r="AE2076" s="26"/>
      <c r="AR2076" s="144" t="s">
        <v>168</v>
      </c>
      <c r="AT2076" s="144" t="s">
        <v>227</v>
      </c>
      <c r="AU2076" s="144" t="s">
        <v>146</v>
      </c>
      <c r="AY2076" s="14" t="s">
        <v>136</v>
      </c>
      <c r="BE2076" s="145">
        <f t="shared" si="304"/>
        <v>0</v>
      </c>
      <c r="BF2076" s="145">
        <f t="shared" si="305"/>
        <v>0</v>
      </c>
      <c r="BG2076" s="145">
        <f t="shared" si="306"/>
        <v>0</v>
      </c>
      <c r="BH2076" s="145">
        <f t="shared" si="307"/>
        <v>0</v>
      </c>
      <c r="BI2076" s="145">
        <f t="shared" si="308"/>
        <v>0</v>
      </c>
      <c r="BJ2076" s="14" t="s">
        <v>146</v>
      </c>
      <c r="BK2076" s="145">
        <f t="shared" si="309"/>
        <v>0</v>
      </c>
      <c r="BL2076" s="14" t="s">
        <v>145</v>
      </c>
      <c r="BM2076" s="144" t="s">
        <v>2070</v>
      </c>
    </row>
    <row r="2077" spans="1:65" s="2" customFormat="1" ht="24.25" customHeight="1">
      <c r="A2077" s="26"/>
      <c r="B2077" s="156"/>
      <c r="C2077" s="157" t="s">
        <v>2071</v>
      </c>
      <c r="D2077" s="157" t="s">
        <v>141</v>
      </c>
      <c r="E2077" s="158" t="s">
        <v>714</v>
      </c>
      <c r="F2077" s="159" t="s">
        <v>715</v>
      </c>
      <c r="G2077" s="160" t="s">
        <v>171</v>
      </c>
      <c r="H2077" s="161">
        <v>649.5</v>
      </c>
      <c r="I2077" s="162"/>
      <c r="J2077" s="162">
        <f t="shared" si="300"/>
        <v>0</v>
      </c>
      <c r="K2077" s="139"/>
      <c r="L2077" s="27"/>
      <c r="M2077" s="140" t="s">
        <v>1</v>
      </c>
      <c r="N2077" s="141" t="s">
        <v>35</v>
      </c>
      <c r="O2077" s="142">
        <v>0</v>
      </c>
      <c r="P2077" s="142">
        <f t="shared" si="301"/>
        <v>0</v>
      </c>
      <c r="Q2077" s="142">
        <v>0</v>
      </c>
      <c r="R2077" s="142">
        <f t="shared" si="302"/>
        <v>0</v>
      </c>
      <c r="S2077" s="142">
        <v>0</v>
      </c>
      <c r="T2077" s="143">
        <f t="shared" si="303"/>
        <v>0</v>
      </c>
      <c r="U2077" s="26"/>
      <c r="V2077" s="26"/>
      <c r="W2077" s="26"/>
      <c r="X2077" s="26"/>
      <c r="Y2077" s="26"/>
      <c r="Z2077" s="26"/>
      <c r="AA2077" s="26"/>
      <c r="AB2077" s="26"/>
      <c r="AC2077" s="26"/>
      <c r="AD2077" s="26"/>
      <c r="AE2077" s="26"/>
      <c r="AR2077" s="144" t="s">
        <v>145</v>
      </c>
      <c r="AT2077" s="144" t="s">
        <v>141</v>
      </c>
      <c r="AU2077" s="144" t="s">
        <v>146</v>
      </c>
      <c r="AY2077" s="14" t="s">
        <v>136</v>
      </c>
      <c r="BE2077" s="145">
        <f t="shared" si="304"/>
        <v>0</v>
      </c>
      <c r="BF2077" s="145">
        <f t="shared" si="305"/>
        <v>0</v>
      </c>
      <c r="BG2077" s="145">
        <f t="shared" si="306"/>
        <v>0</v>
      </c>
      <c r="BH2077" s="145">
        <f t="shared" si="307"/>
        <v>0</v>
      </c>
      <c r="BI2077" s="145">
        <f t="shared" si="308"/>
        <v>0</v>
      </c>
      <c r="BJ2077" s="14" t="s">
        <v>146</v>
      </c>
      <c r="BK2077" s="145">
        <f t="shared" si="309"/>
        <v>0</v>
      </c>
      <c r="BL2077" s="14" t="s">
        <v>145</v>
      </c>
      <c r="BM2077" s="144" t="s">
        <v>2072</v>
      </c>
    </row>
    <row r="2078" spans="1:65" s="2" customFormat="1" ht="24.25" customHeight="1">
      <c r="A2078" s="26"/>
      <c r="B2078" s="156"/>
      <c r="C2078" s="157" t="s">
        <v>2073</v>
      </c>
      <c r="D2078" s="157" t="s">
        <v>141</v>
      </c>
      <c r="E2078" s="158" t="s">
        <v>718</v>
      </c>
      <c r="F2078" s="159" t="s">
        <v>719</v>
      </c>
      <c r="G2078" s="160" t="s">
        <v>171</v>
      </c>
      <c r="H2078" s="161">
        <v>763.9</v>
      </c>
      <c r="I2078" s="162"/>
      <c r="J2078" s="162">
        <f t="shared" si="300"/>
        <v>0</v>
      </c>
      <c r="K2078" s="139"/>
      <c r="L2078" s="27"/>
      <c r="M2078" s="140" t="s">
        <v>1</v>
      </c>
      <c r="N2078" s="141" t="s">
        <v>35</v>
      </c>
      <c r="O2078" s="142">
        <v>0</v>
      </c>
      <c r="P2078" s="142">
        <f t="shared" si="301"/>
        <v>0</v>
      </c>
      <c r="Q2078" s="142">
        <v>0</v>
      </c>
      <c r="R2078" s="142">
        <f t="shared" si="302"/>
        <v>0</v>
      </c>
      <c r="S2078" s="142">
        <v>0</v>
      </c>
      <c r="T2078" s="143">
        <f t="shared" si="303"/>
        <v>0</v>
      </c>
      <c r="U2078" s="26"/>
      <c r="V2078" s="26"/>
      <c r="W2078" s="26"/>
      <c r="X2078" s="26"/>
      <c r="Y2078" s="26"/>
      <c r="Z2078" s="26"/>
      <c r="AA2078" s="26"/>
      <c r="AB2078" s="26"/>
      <c r="AC2078" s="26"/>
      <c r="AD2078" s="26"/>
      <c r="AE2078" s="26"/>
      <c r="AR2078" s="144" t="s">
        <v>145</v>
      </c>
      <c r="AT2078" s="144" t="s">
        <v>141</v>
      </c>
      <c r="AU2078" s="144" t="s">
        <v>146</v>
      </c>
      <c r="AY2078" s="14" t="s">
        <v>136</v>
      </c>
      <c r="BE2078" s="145">
        <f t="shared" si="304"/>
        <v>0</v>
      </c>
      <c r="BF2078" s="145">
        <f t="shared" si="305"/>
        <v>0</v>
      </c>
      <c r="BG2078" s="145">
        <f t="shared" si="306"/>
        <v>0</v>
      </c>
      <c r="BH2078" s="145">
        <f t="shared" si="307"/>
        <v>0</v>
      </c>
      <c r="BI2078" s="145">
        <f t="shared" si="308"/>
        <v>0</v>
      </c>
      <c r="BJ2078" s="14" t="s">
        <v>146</v>
      </c>
      <c r="BK2078" s="145">
        <f t="shared" si="309"/>
        <v>0</v>
      </c>
      <c r="BL2078" s="14" t="s">
        <v>145</v>
      </c>
      <c r="BM2078" s="144" t="s">
        <v>2074</v>
      </c>
    </row>
    <row r="2079" spans="1:65" s="2" customFormat="1" ht="16.5" customHeight="1">
      <c r="A2079" s="26"/>
      <c r="B2079" s="156"/>
      <c r="C2079" s="157" t="s">
        <v>2075</v>
      </c>
      <c r="D2079" s="157" t="s">
        <v>141</v>
      </c>
      <c r="E2079" s="158" t="s">
        <v>730</v>
      </c>
      <c r="F2079" s="159" t="s">
        <v>731</v>
      </c>
      <c r="G2079" s="160" t="s">
        <v>171</v>
      </c>
      <c r="H2079" s="161">
        <v>3175.5</v>
      </c>
      <c r="I2079" s="162"/>
      <c r="J2079" s="162">
        <f t="shared" si="300"/>
        <v>0</v>
      </c>
      <c r="K2079" s="139"/>
      <c r="L2079" s="27"/>
      <c r="M2079" s="140" t="s">
        <v>1</v>
      </c>
      <c r="N2079" s="141" t="s">
        <v>35</v>
      </c>
      <c r="O2079" s="142">
        <v>0</v>
      </c>
      <c r="P2079" s="142">
        <f t="shared" si="301"/>
        <v>0</v>
      </c>
      <c r="Q2079" s="142">
        <v>0</v>
      </c>
      <c r="R2079" s="142">
        <f t="shared" si="302"/>
        <v>0</v>
      </c>
      <c r="S2079" s="142">
        <v>0</v>
      </c>
      <c r="T2079" s="143">
        <f t="shared" si="303"/>
        <v>0</v>
      </c>
      <c r="U2079" s="26"/>
      <c r="V2079" s="26"/>
      <c r="W2079" s="26"/>
      <c r="X2079" s="26"/>
      <c r="Y2079" s="26"/>
      <c r="Z2079" s="26"/>
      <c r="AA2079" s="26"/>
      <c r="AB2079" s="26"/>
      <c r="AC2079" s="26"/>
      <c r="AD2079" s="26"/>
      <c r="AE2079" s="26"/>
      <c r="AR2079" s="144" t="s">
        <v>145</v>
      </c>
      <c r="AT2079" s="144" t="s">
        <v>141</v>
      </c>
      <c r="AU2079" s="144" t="s">
        <v>146</v>
      </c>
      <c r="AY2079" s="14" t="s">
        <v>136</v>
      </c>
      <c r="BE2079" s="145">
        <f t="shared" si="304"/>
        <v>0</v>
      </c>
      <c r="BF2079" s="145">
        <f t="shared" si="305"/>
        <v>0</v>
      </c>
      <c r="BG2079" s="145">
        <f t="shared" si="306"/>
        <v>0</v>
      </c>
      <c r="BH2079" s="145">
        <f t="shared" si="307"/>
        <v>0</v>
      </c>
      <c r="BI2079" s="145">
        <f t="shared" si="308"/>
        <v>0</v>
      </c>
      <c r="BJ2079" s="14" t="s">
        <v>146</v>
      </c>
      <c r="BK2079" s="145">
        <f t="shared" si="309"/>
        <v>0</v>
      </c>
      <c r="BL2079" s="14" t="s">
        <v>145</v>
      </c>
      <c r="BM2079" s="144" t="s">
        <v>2076</v>
      </c>
    </row>
    <row r="2080" spans="1:65" s="2" customFormat="1" ht="16.5" customHeight="1">
      <c r="A2080" s="26"/>
      <c r="B2080" s="156"/>
      <c r="C2080" s="163" t="s">
        <v>2077</v>
      </c>
      <c r="D2080" s="163" t="s">
        <v>227</v>
      </c>
      <c r="E2080" s="164" t="s">
        <v>734</v>
      </c>
      <c r="F2080" s="165" t="s">
        <v>735</v>
      </c>
      <c r="G2080" s="166" t="s">
        <v>198</v>
      </c>
      <c r="H2080" s="167">
        <v>233.62</v>
      </c>
      <c r="I2080" s="168"/>
      <c r="J2080" s="168">
        <f t="shared" si="300"/>
        <v>0</v>
      </c>
      <c r="K2080" s="146"/>
      <c r="L2080" s="147"/>
      <c r="M2080" s="148" t="s">
        <v>1</v>
      </c>
      <c r="N2080" s="149" t="s">
        <v>35</v>
      </c>
      <c r="O2080" s="142">
        <v>0</v>
      </c>
      <c r="P2080" s="142">
        <f t="shared" si="301"/>
        <v>0</v>
      </c>
      <c r="Q2080" s="142">
        <v>0</v>
      </c>
      <c r="R2080" s="142">
        <f t="shared" si="302"/>
        <v>0</v>
      </c>
      <c r="S2080" s="142">
        <v>0</v>
      </c>
      <c r="T2080" s="143">
        <f t="shared" si="303"/>
        <v>0</v>
      </c>
      <c r="U2080" s="26"/>
      <c r="V2080" s="26"/>
      <c r="W2080" s="26"/>
      <c r="X2080" s="26"/>
      <c r="Y2080" s="26"/>
      <c r="Z2080" s="26"/>
      <c r="AA2080" s="26"/>
      <c r="AB2080" s="26"/>
      <c r="AC2080" s="26"/>
      <c r="AD2080" s="26"/>
      <c r="AE2080" s="26"/>
      <c r="AR2080" s="144" t="s">
        <v>168</v>
      </c>
      <c r="AT2080" s="144" t="s">
        <v>227</v>
      </c>
      <c r="AU2080" s="144" t="s">
        <v>146</v>
      </c>
      <c r="AY2080" s="14" t="s">
        <v>136</v>
      </c>
      <c r="BE2080" s="145">
        <f t="shared" si="304"/>
        <v>0</v>
      </c>
      <c r="BF2080" s="145">
        <f t="shared" si="305"/>
        <v>0</v>
      </c>
      <c r="BG2080" s="145">
        <f t="shared" si="306"/>
        <v>0</v>
      </c>
      <c r="BH2080" s="145">
        <f t="shared" si="307"/>
        <v>0</v>
      </c>
      <c r="BI2080" s="145">
        <f t="shared" si="308"/>
        <v>0</v>
      </c>
      <c r="BJ2080" s="14" t="s">
        <v>146</v>
      </c>
      <c r="BK2080" s="145">
        <f t="shared" si="309"/>
        <v>0</v>
      </c>
      <c r="BL2080" s="14" t="s">
        <v>145</v>
      </c>
      <c r="BM2080" s="144" t="s">
        <v>2078</v>
      </c>
    </row>
    <row r="2081" spans="1:65" s="2" customFormat="1" ht="24.25" customHeight="1">
      <c r="A2081" s="26"/>
      <c r="B2081" s="156"/>
      <c r="C2081" s="157" t="s">
        <v>2079</v>
      </c>
      <c r="D2081" s="157" t="s">
        <v>141</v>
      </c>
      <c r="E2081" s="158" t="s">
        <v>738</v>
      </c>
      <c r="F2081" s="159" t="s">
        <v>739</v>
      </c>
      <c r="G2081" s="160" t="s">
        <v>323</v>
      </c>
      <c r="H2081" s="161">
        <v>129.4</v>
      </c>
      <c r="I2081" s="162"/>
      <c r="J2081" s="162">
        <f t="shared" si="300"/>
        <v>0</v>
      </c>
      <c r="K2081" s="139"/>
      <c r="L2081" s="27"/>
      <c r="M2081" s="140" t="s">
        <v>1</v>
      </c>
      <c r="N2081" s="141" t="s">
        <v>35</v>
      </c>
      <c r="O2081" s="142">
        <v>0</v>
      </c>
      <c r="P2081" s="142">
        <f t="shared" si="301"/>
        <v>0</v>
      </c>
      <c r="Q2081" s="142">
        <v>0</v>
      </c>
      <c r="R2081" s="142">
        <f t="shared" si="302"/>
        <v>0</v>
      </c>
      <c r="S2081" s="142">
        <v>0</v>
      </c>
      <c r="T2081" s="143">
        <f t="shared" si="303"/>
        <v>0</v>
      </c>
      <c r="U2081" s="26"/>
      <c r="V2081" s="26"/>
      <c r="W2081" s="26"/>
      <c r="X2081" s="26"/>
      <c r="Y2081" s="26"/>
      <c r="Z2081" s="26"/>
      <c r="AA2081" s="26"/>
      <c r="AB2081" s="26"/>
      <c r="AC2081" s="26"/>
      <c r="AD2081" s="26"/>
      <c r="AE2081" s="26"/>
      <c r="AR2081" s="144" t="s">
        <v>145</v>
      </c>
      <c r="AT2081" s="144" t="s">
        <v>141</v>
      </c>
      <c r="AU2081" s="144" t="s">
        <v>146</v>
      </c>
      <c r="AY2081" s="14" t="s">
        <v>136</v>
      </c>
      <c r="BE2081" s="145">
        <f t="shared" si="304"/>
        <v>0</v>
      </c>
      <c r="BF2081" s="145">
        <f t="shared" si="305"/>
        <v>0</v>
      </c>
      <c r="BG2081" s="145">
        <f t="shared" si="306"/>
        <v>0</v>
      </c>
      <c r="BH2081" s="145">
        <f t="shared" si="307"/>
        <v>0</v>
      </c>
      <c r="BI2081" s="145">
        <f t="shared" si="308"/>
        <v>0</v>
      </c>
      <c r="BJ2081" s="14" t="s">
        <v>146</v>
      </c>
      <c r="BK2081" s="145">
        <f t="shared" si="309"/>
        <v>0</v>
      </c>
      <c r="BL2081" s="14" t="s">
        <v>145</v>
      </c>
      <c r="BM2081" s="144" t="s">
        <v>2080</v>
      </c>
    </row>
    <row r="2082" spans="1:65" s="2" customFormat="1" ht="24.25" customHeight="1">
      <c r="A2082" s="26"/>
      <c r="B2082" s="156"/>
      <c r="C2082" s="157" t="s">
        <v>2081</v>
      </c>
      <c r="D2082" s="157" t="s">
        <v>141</v>
      </c>
      <c r="E2082" s="158" t="s">
        <v>742</v>
      </c>
      <c r="F2082" s="159" t="s">
        <v>743</v>
      </c>
      <c r="G2082" s="160" t="s">
        <v>323</v>
      </c>
      <c r="H2082" s="161">
        <v>88</v>
      </c>
      <c r="I2082" s="162"/>
      <c r="J2082" s="162">
        <f t="shared" si="300"/>
        <v>0</v>
      </c>
      <c r="K2082" s="139"/>
      <c r="L2082" s="27"/>
      <c r="M2082" s="140" t="s">
        <v>1</v>
      </c>
      <c r="N2082" s="141" t="s">
        <v>35</v>
      </c>
      <c r="O2082" s="142">
        <v>0</v>
      </c>
      <c r="P2082" s="142">
        <f t="shared" si="301"/>
        <v>0</v>
      </c>
      <c r="Q2082" s="142">
        <v>0</v>
      </c>
      <c r="R2082" s="142">
        <f t="shared" si="302"/>
        <v>0</v>
      </c>
      <c r="S2082" s="142">
        <v>0</v>
      </c>
      <c r="T2082" s="143">
        <f t="shared" si="303"/>
        <v>0</v>
      </c>
      <c r="U2082" s="26"/>
      <c r="V2082" s="26"/>
      <c r="W2082" s="26"/>
      <c r="X2082" s="26"/>
      <c r="Y2082" s="26"/>
      <c r="Z2082" s="26"/>
      <c r="AA2082" s="26"/>
      <c r="AB2082" s="26"/>
      <c r="AC2082" s="26"/>
      <c r="AD2082" s="26"/>
      <c r="AE2082" s="26"/>
      <c r="AR2082" s="144" t="s">
        <v>145</v>
      </c>
      <c r="AT2082" s="144" t="s">
        <v>141</v>
      </c>
      <c r="AU2082" s="144" t="s">
        <v>146</v>
      </c>
      <c r="AY2082" s="14" t="s">
        <v>136</v>
      </c>
      <c r="BE2082" s="145">
        <f t="shared" si="304"/>
        <v>0</v>
      </c>
      <c r="BF2082" s="145">
        <f t="shared" si="305"/>
        <v>0</v>
      </c>
      <c r="BG2082" s="145">
        <f t="shared" si="306"/>
        <v>0</v>
      </c>
      <c r="BH2082" s="145">
        <f t="shared" si="307"/>
        <v>0</v>
      </c>
      <c r="BI2082" s="145">
        <f t="shared" si="308"/>
        <v>0</v>
      </c>
      <c r="BJ2082" s="14" t="s">
        <v>146</v>
      </c>
      <c r="BK2082" s="145">
        <f t="shared" si="309"/>
        <v>0</v>
      </c>
      <c r="BL2082" s="14" t="s">
        <v>145</v>
      </c>
      <c r="BM2082" s="144" t="s">
        <v>2082</v>
      </c>
    </row>
    <row r="2083" spans="1:65" s="2" customFormat="1" ht="16.5" customHeight="1">
      <c r="A2083" s="26"/>
      <c r="B2083" s="156"/>
      <c r="C2083" s="163" t="s">
        <v>2083</v>
      </c>
      <c r="D2083" s="163" t="s">
        <v>227</v>
      </c>
      <c r="E2083" s="164" t="s">
        <v>746</v>
      </c>
      <c r="F2083" s="165" t="s">
        <v>747</v>
      </c>
      <c r="G2083" s="166" t="s">
        <v>323</v>
      </c>
      <c r="H2083" s="167">
        <v>87</v>
      </c>
      <c r="I2083" s="168"/>
      <c r="J2083" s="168">
        <f t="shared" ref="J2083:J2114" si="310">ROUND(I2083*H2083,2)</f>
        <v>0</v>
      </c>
      <c r="K2083" s="146"/>
      <c r="L2083" s="147"/>
      <c r="M2083" s="148" t="s">
        <v>1</v>
      </c>
      <c r="N2083" s="149" t="s">
        <v>35</v>
      </c>
      <c r="O2083" s="142">
        <v>0</v>
      </c>
      <c r="P2083" s="142">
        <f t="shared" ref="P2083:P2114" si="311">O2083*H2083</f>
        <v>0</v>
      </c>
      <c r="Q2083" s="142">
        <v>0</v>
      </c>
      <c r="R2083" s="142">
        <f t="shared" ref="R2083:R2114" si="312">Q2083*H2083</f>
        <v>0</v>
      </c>
      <c r="S2083" s="142">
        <v>0</v>
      </c>
      <c r="T2083" s="143">
        <f t="shared" ref="T2083:T2114" si="313">S2083*H2083</f>
        <v>0</v>
      </c>
      <c r="U2083" s="26"/>
      <c r="V2083" s="26"/>
      <c r="W2083" s="26"/>
      <c r="X2083" s="26"/>
      <c r="Y2083" s="26"/>
      <c r="Z2083" s="26"/>
      <c r="AA2083" s="26"/>
      <c r="AB2083" s="26"/>
      <c r="AC2083" s="26"/>
      <c r="AD2083" s="26"/>
      <c r="AE2083" s="26"/>
      <c r="AR2083" s="144" t="s">
        <v>168</v>
      </c>
      <c r="AT2083" s="144" t="s">
        <v>227</v>
      </c>
      <c r="AU2083" s="144" t="s">
        <v>146</v>
      </c>
      <c r="AY2083" s="14" t="s">
        <v>136</v>
      </c>
      <c r="BE2083" s="145">
        <f t="shared" ref="BE2083:BE2116" si="314">IF(N2083="základná",J2083,0)</f>
        <v>0</v>
      </c>
      <c r="BF2083" s="145">
        <f t="shared" ref="BF2083:BF2116" si="315">IF(N2083="znížená",J2083,0)</f>
        <v>0</v>
      </c>
      <c r="BG2083" s="145">
        <f t="shared" ref="BG2083:BG2116" si="316">IF(N2083="zákl. prenesená",J2083,0)</f>
        <v>0</v>
      </c>
      <c r="BH2083" s="145">
        <f t="shared" ref="BH2083:BH2116" si="317">IF(N2083="zníž. prenesená",J2083,0)</f>
        <v>0</v>
      </c>
      <c r="BI2083" s="145">
        <f t="shared" ref="BI2083:BI2116" si="318">IF(N2083="nulová",J2083,0)</f>
        <v>0</v>
      </c>
      <c r="BJ2083" s="14" t="s">
        <v>146</v>
      </c>
      <c r="BK2083" s="145">
        <f t="shared" ref="BK2083:BK2116" si="319">ROUND(I2083*H2083,2)</f>
        <v>0</v>
      </c>
      <c r="BL2083" s="14" t="s">
        <v>145</v>
      </c>
      <c r="BM2083" s="144" t="s">
        <v>2084</v>
      </c>
    </row>
    <row r="2084" spans="1:65" s="2" customFormat="1" ht="16.5" customHeight="1">
      <c r="A2084" s="26"/>
      <c r="B2084" s="156"/>
      <c r="C2084" s="163" t="s">
        <v>2085</v>
      </c>
      <c r="D2084" s="163" t="s">
        <v>227</v>
      </c>
      <c r="E2084" s="164" t="s">
        <v>2086</v>
      </c>
      <c r="F2084" s="165" t="s">
        <v>2087</v>
      </c>
      <c r="G2084" s="166" t="s">
        <v>323</v>
      </c>
      <c r="H2084" s="167">
        <v>1</v>
      </c>
      <c r="I2084" s="168"/>
      <c r="J2084" s="168">
        <f t="shared" si="310"/>
        <v>0</v>
      </c>
      <c r="K2084" s="146"/>
      <c r="L2084" s="147"/>
      <c r="M2084" s="148" t="s">
        <v>1</v>
      </c>
      <c r="N2084" s="149" t="s">
        <v>35</v>
      </c>
      <c r="O2084" s="142">
        <v>0</v>
      </c>
      <c r="P2084" s="142">
        <f t="shared" si="311"/>
        <v>0</v>
      </c>
      <c r="Q2084" s="142">
        <v>0</v>
      </c>
      <c r="R2084" s="142">
        <f t="shared" si="312"/>
        <v>0</v>
      </c>
      <c r="S2084" s="142">
        <v>0</v>
      </c>
      <c r="T2084" s="143">
        <f t="shared" si="313"/>
        <v>0</v>
      </c>
      <c r="U2084" s="26"/>
      <c r="V2084" s="26"/>
      <c r="W2084" s="26"/>
      <c r="X2084" s="26"/>
      <c r="Y2084" s="26"/>
      <c r="Z2084" s="26"/>
      <c r="AA2084" s="26"/>
      <c r="AB2084" s="26"/>
      <c r="AC2084" s="26"/>
      <c r="AD2084" s="26"/>
      <c r="AE2084" s="26"/>
      <c r="AR2084" s="144" t="s">
        <v>168</v>
      </c>
      <c r="AT2084" s="144" t="s">
        <v>227</v>
      </c>
      <c r="AU2084" s="144" t="s">
        <v>146</v>
      </c>
      <c r="AY2084" s="14" t="s">
        <v>136</v>
      </c>
      <c r="BE2084" s="145">
        <f t="shared" si="314"/>
        <v>0</v>
      </c>
      <c r="BF2084" s="145">
        <f t="shared" si="315"/>
        <v>0</v>
      </c>
      <c r="BG2084" s="145">
        <f t="shared" si="316"/>
        <v>0</v>
      </c>
      <c r="BH2084" s="145">
        <f t="shared" si="317"/>
        <v>0</v>
      </c>
      <c r="BI2084" s="145">
        <f t="shared" si="318"/>
        <v>0</v>
      </c>
      <c r="BJ2084" s="14" t="s">
        <v>146</v>
      </c>
      <c r="BK2084" s="145">
        <f t="shared" si="319"/>
        <v>0</v>
      </c>
      <c r="BL2084" s="14" t="s">
        <v>145</v>
      </c>
      <c r="BM2084" s="144" t="s">
        <v>2088</v>
      </c>
    </row>
    <row r="2085" spans="1:65" s="2" customFormat="1" ht="16.5" customHeight="1">
      <c r="A2085" s="26"/>
      <c r="B2085" s="156"/>
      <c r="C2085" s="163" t="s">
        <v>2089</v>
      </c>
      <c r="D2085" s="163" t="s">
        <v>227</v>
      </c>
      <c r="E2085" s="164" t="s">
        <v>750</v>
      </c>
      <c r="F2085" s="165" t="s">
        <v>751</v>
      </c>
      <c r="G2085" s="166" t="s">
        <v>323</v>
      </c>
      <c r="H2085" s="167">
        <v>31</v>
      </c>
      <c r="I2085" s="168"/>
      <c r="J2085" s="168">
        <f t="shared" si="310"/>
        <v>0</v>
      </c>
      <c r="K2085" s="146"/>
      <c r="L2085" s="147"/>
      <c r="M2085" s="148" t="s">
        <v>1</v>
      </c>
      <c r="N2085" s="149" t="s">
        <v>35</v>
      </c>
      <c r="O2085" s="142">
        <v>0</v>
      </c>
      <c r="P2085" s="142">
        <f t="shared" si="311"/>
        <v>0</v>
      </c>
      <c r="Q2085" s="142">
        <v>0</v>
      </c>
      <c r="R2085" s="142">
        <f t="shared" si="312"/>
        <v>0</v>
      </c>
      <c r="S2085" s="142">
        <v>0</v>
      </c>
      <c r="T2085" s="143">
        <f t="shared" si="313"/>
        <v>0</v>
      </c>
      <c r="U2085" s="26"/>
      <c r="V2085" s="26"/>
      <c r="W2085" s="26"/>
      <c r="X2085" s="26"/>
      <c r="Y2085" s="26"/>
      <c r="Z2085" s="26"/>
      <c r="AA2085" s="26"/>
      <c r="AB2085" s="26"/>
      <c r="AC2085" s="26"/>
      <c r="AD2085" s="26"/>
      <c r="AE2085" s="26"/>
      <c r="AR2085" s="144" t="s">
        <v>168</v>
      </c>
      <c r="AT2085" s="144" t="s">
        <v>227</v>
      </c>
      <c r="AU2085" s="144" t="s">
        <v>146</v>
      </c>
      <c r="AY2085" s="14" t="s">
        <v>136</v>
      </c>
      <c r="BE2085" s="145">
        <f t="shared" si="314"/>
        <v>0</v>
      </c>
      <c r="BF2085" s="145">
        <f t="shared" si="315"/>
        <v>0</v>
      </c>
      <c r="BG2085" s="145">
        <f t="shared" si="316"/>
        <v>0</v>
      </c>
      <c r="BH2085" s="145">
        <f t="shared" si="317"/>
        <v>0</v>
      </c>
      <c r="BI2085" s="145">
        <f t="shared" si="318"/>
        <v>0</v>
      </c>
      <c r="BJ2085" s="14" t="s">
        <v>146</v>
      </c>
      <c r="BK2085" s="145">
        <f t="shared" si="319"/>
        <v>0</v>
      </c>
      <c r="BL2085" s="14" t="s">
        <v>145</v>
      </c>
      <c r="BM2085" s="144" t="s">
        <v>2090</v>
      </c>
    </row>
    <row r="2086" spans="1:65" s="2" customFormat="1" ht="16.5" customHeight="1">
      <c r="A2086" s="26"/>
      <c r="B2086" s="156"/>
      <c r="C2086" s="163" t="s">
        <v>2091</v>
      </c>
      <c r="D2086" s="163" t="s">
        <v>227</v>
      </c>
      <c r="E2086" s="164" t="s">
        <v>754</v>
      </c>
      <c r="F2086" s="165" t="s">
        <v>755</v>
      </c>
      <c r="G2086" s="166" t="s">
        <v>323</v>
      </c>
      <c r="H2086" s="167">
        <v>66</v>
      </c>
      <c r="I2086" s="168"/>
      <c r="J2086" s="168">
        <f t="shared" si="310"/>
        <v>0</v>
      </c>
      <c r="K2086" s="146"/>
      <c r="L2086" s="147"/>
      <c r="M2086" s="148" t="s">
        <v>1</v>
      </c>
      <c r="N2086" s="149" t="s">
        <v>35</v>
      </c>
      <c r="O2086" s="142">
        <v>0</v>
      </c>
      <c r="P2086" s="142">
        <f t="shared" si="311"/>
        <v>0</v>
      </c>
      <c r="Q2086" s="142">
        <v>0</v>
      </c>
      <c r="R2086" s="142">
        <f t="shared" si="312"/>
        <v>0</v>
      </c>
      <c r="S2086" s="142">
        <v>0</v>
      </c>
      <c r="T2086" s="143">
        <f t="shared" si="313"/>
        <v>0</v>
      </c>
      <c r="U2086" s="26"/>
      <c r="V2086" s="26"/>
      <c r="W2086" s="26"/>
      <c r="X2086" s="26"/>
      <c r="Y2086" s="26"/>
      <c r="Z2086" s="26"/>
      <c r="AA2086" s="26"/>
      <c r="AB2086" s="26"/>
      <c r="AC2086" s="26"/>
      <c r="AD2086" s="26"/>
      <c r="AE2086" s="26"/>
      <c r="AR2086" s="144" t="s">
        <v>168</v>
      </c>
      <c r="AT2086" s="144" t="s">
        <v>227</v>
      </c>
      <c r="AU2086" s="144" t="s">
        <v>146</v>
      </c>
      <c r="AY2086" s="14" t="s">
        <v>136</v>
      </c>
      <c r="BE2086" s="145">
        <f t="shared" si="314"/>
        <v>0</v>
      </c>
      <c r="BF2086" s="145">
        <f t="shared" si="315"/>
        <v>0</v>
      </c>
      <c r="BG2086" s="145">
        <f t="shared" si="316"/>
        <v>0</v>
      </c>
      <c r="BH2086" s="145">
        <f t="shared" si="317"/>
        <v>0</v>
      </c>
      <c r="BI2086" s="145">
        <f t="shared" si="318"/>
        <v>0</v>
      </c>
      <c r="BJ2086" s="14" t="s">
        <v>146</v>
      </c>
      <c r="BK2086" s="145">
        <f t="shared" si="319"/>
        <v>0</v>
      </c>
      <c r="BL2086" s="14" t="s">
        <v>145</v>
      </c>
      <c r="BM2086" s="144" t="s">
        <v>2092</v>
      </c>
    </row>
    <row r="2087" spans="1:65" s="2" customFormat="1" ht="16.5" customHeight="1">
      <c r="A2087" s="26"/>
      <c r="B2087" s="156"/>
      <c r="C2087" s="163" t="s">
        <v>2093</v>
      </c>
      <c r="D2087" s="163" t="s">
        <v>227</v>
      </c>
      <c r="E2087" s="164" t="s">
        <v>758</v>
      </c>
      <c r="F2087" s="165" t="s">
        <v>759</v>
      </c>
      <c r="G2087" s="166" t="s">
        <v>323</v>
      </c>
      <c r="H2087" s="167">
        <v>18</v>
      </c>
      <c r="I2087" s="168"/>
      <c r="J2087" s="168">
        <f t="shared" si="310"/>
        <v>0</v>
      </c>
      <c r="K2087" s="146"/>
      <c r="L2087" s="147"/>
      <c r="M2087" s="148" t="s">
        <v>1</v>
      </c>
      <c r="N2087" s="149" t="s">
        <v>35</v>
      </c>
      <c r="O2087" s="142">
        <v>0</v>
      </c>
      <c r="P2087" s="142">
        <f t="shared" si="311"/>
        <v>0</v>
      </c>
      <c r="Q2087" s="142">
        <v>0</v>
      </c>
      <c r="R2087" s="142">
        <f t="shared" si="312"/>
        <v>0</v>
      </c>
      <c r="S2087" s="142">
        <v>0</v>
      </c>
      <c r="T2087" s="143">
        <f t="shared" si="313"/>
        <v>0</v>
      </c>
      <c r="U2087" s="26"/>
      <c r="V2087" s="26"/>
      <c r="W2087" s="26"/>
      <c r="X2087" s="26"/>
      <c r="Y2087" s="26"/>
      <c r="Z2087" s="26"/>
      <c r="AA2087" s="26"/>
      <c r="AB2087" s="26"/>
      <c r="AC2087" s="26"/>
      <c r="AD2087" s="26"/>
      <c r="AE2087" s="26"/>
      <c r="AR2087" s="144" t="s">
        <v>168</v>
      </c>
      <c r="AT2087" s="144" t="s">
        <v>227</v>
      </c>
      <c r="AU2087" s="144" t="s">
        <v>146</v>
      </c>
      <c r="AY2087" s="14" t="s">
        <v>136</v>
      </c>
      <c r="BE2087" s="145">
        <f t="shared" si="314"/>
        <v>0</v>
      </c>
      <c r="BF2087" s="145">
        <f t="shared" si="315"/>
        <v>0</v>
      </c>
      <c r="BG2087" s="145">
        <f t="shared" si="316"/>
        <v>0</v>
      </c>
      <c r="BH2087" s="145">
        <f t="shared" si="317"/>
        <v>0</v>
      </c>
      <c r="BI2087" s="145">
        <f t="shared" si="318"/>
        <v>0</v>
      </c>
      <c r="BJ2087" s="14" t="s">
        <v>146</v>
      </c>
      <c r="BK2087" s="145">
        <f t="shared" si="319"/>
        <v>0</v>
      </c>
      <c r="BL2087" s="14" t="s">
        <v>145</v>
      </c>
      <c r="BM2087" s="144" t="s">
        <v>2094</v>
      </c>
    </row>
    <row r="2088" spans="1:65" s="2" customFormat="1" ht="24.25" customHeight="1">
      <c r="A2088" s="26"/>
      <c r="B2088" s="156"/>
      <c r="C2088" s="163" t="s">
        <v>2095</v>
      </c>
      <c r="D2088" s="163" t="s">
        <v>227</v>
      </c>
      <c r="E2088" s="164" t="s">
        <v>762</v>
      </c>
      <c r="F2088" s="165" t="s">
        <v>763</v>
      </c>
      <c r="G2088" s="166" t="s">
        <v>323</v>
      </c>
      <c r="H2088" s="167">
        <v>88</v>
      </c>
      <c r="I2088" s="168"/>
      <c r="J2088" s="168">
        <f t="shared" si="310"/>
        <v>0</v>
      </c>
      <c r="K2088" s="146"/>
      <c r="L2088" s="147"/>
      <c r="M2088" s="148" t="s">
        <v>1</v>
      </c>
      <c r="N2088" s="149" t="s">
        <v>35</v>
      </c>
      <c r="O2088" s="142">
        <v>0</v>
      </c>
      <c r="P2088" s="142">
        <f t="shared" si="311"/>
        <v>0</v>
      </c>
      <c r="Q2088" s="142">
        <v>0</v>
      </c>
      <c r="R2088" s="142">
        <f t="shared" si="312"/>
        <v>0</v>
      </c>
      <c r="S2088" s="142">
        <v>0</v>
      </c>
      <c r="T2088" s="143">
        <f t="shared" si="313"/>
        <v>0</v>
      </c>
      <c r="U2088" s="26"/>
      <c r="V2088" s="26"/>
      <c r="W2088" s="26"/>
      <c r="X2088" s="26"/>
      <c r="Y2088" s="26"/>
      <c r="Z2088" s="26"/>
      <c r="AA2088" s="26"/>
      <c r="AB2088" s="26"/>
      <c r="AC2088" s="26"/>
      <c r="AD2088" s="26"/>
      <c r="AE2088" s="26"/>
      <c r="AR2088" s="144" t="s">
        <v>168</v>
      </c>
      <c r="AT2088" s="144" t="s">
        <v>227</v>
      </c>
      <c r="AU2088" s="144" t="s">
        <v>146</v>
      </c>
      <c r="AY2088" s="14" t="s">
        <v>136</v>
      </c>
      <c r="BE2088" s="145">
        <f t="shared" si="314"/>
        <v>0</v>
      </c>
      <c r="BF2088" s="145">
        <f t="shared" si="315"/>
        <v>0</v>
      </c>
      <c r="BG2088" s="145">
        <f t="shared" si="316"/>
        <v>0</v>
      </c>
      <c r="BH2088" s="145">
        <f t="shared" si="317"/>
        <v>0</v>
      </c>
      <c r="BI2088" s="145">
        <f t="shared" si="318"/>
        <v>0</v>
      </c>
      <c r="BJ2088" s="14" t="s">
        <v>146</v>
      </c>
      <c r="BK2088" s="145">
        <f t="shared" si="319"/>
        <v>0</v>
      </c>
      <c r="BL2088" s="14" t="s">
        <v>145</v>
      </c>
      <c r="BM2088" s="144" t="s">
        <v>2096</v>
      </c>
    </row>
    <row r="2089" spans="1:65" s="2" customFormat="1" ht="16.5" customHeight="1">
      <c r="A2089" s="26"/>
      <c r="B2089" s="156"/>
      <c r="C2089" s="163" t="s">
        <v>2097</v>
      </c>
      <c r="D2089" s="163" t="s">
        <v>227</v>
      </c>
      <c r="E2089" s="164" t="s">
        <v>766</v>
      </c>
      <c r="F2089" s="165" t="s">
        <v>767</v>
      </c>
      <c r="G2089" s="166" t="s">
        <v>323</v>
      </c>
      <c r="H2089" s="167">
        <v>202</v>
      </c>
      <c r="I2089" s="168"/>
      <c r="J2089" s="168">
        <f t="shared" si="310"/>
        <v>0</v>
      </c>
      <c r="K2089" s="146"/>
      <c r="L2089" s="147"/>
      <c r="M2089" s="148" t="s">
        <v>1</v>
      </c>
      <c r="N2089" s="149" t="s">
        <v>35</v>
      </c>
      <c r="O2089" s="142">
        <v>0</v>
      </c>
      <c r="P2089" s="142">
        <f t="shared" si="311"/>
        <v>0</v>
      </c>
      <c r="Q2089" s="142">
        <v>0</v>
      </c>
      <c r="R2089" s="142">
        <f t="shared" si="312"/>
        <v>0</v>
      </c>
      <c r="S2089" s="142">
        <v>0</v>
      </c>
      <c r="T2089" s="143">
        <f t="shared" si="313"/>
        <v>0</v>
      </c>
      <c r="U2089" s="26"/>
      <c r="V2089" s="26"/>
      <c r="W2089" s="26"/>
      <c r="X2089" s="26"/>
      <c r="Y2089" s="26"/>
      <c r="Z2089" s="26"/>
      <c r="AA2089" s="26"/>
      <c r="AB2089" s="26"/>
      <c r="AC2089" s="26"/>
      <c r="AD2089" s="26"/>
      <c r="AE2089" s="26"/>
      <c r="AR2089" s="144" t="s">
        <v>168</v>
      </c>
      <c r="AT2089" s="144" t="s">
        <v>227</v>
      </c>
      <c r="AU2089" s="144" t="s">
        <v>146</v>
      </c>
      <c r="AY2089" s="14" t="s">
        <v>136</v>
      </c>
      <c r="BE2089" s="145">
        <f t="shared" si="314"/>
        <v>0</v>
      </c>
      <c r="BF2089" s="145">
        <f t="shared" si="315"/>
        <v>0</v>
      </c>
      <c r="BG2089" s="145">
        <f t="shared" si="316"/>
        <v>0</v>
      </c>
      <c r="BH2089" s="145">
        <f t="shared" si="317"/>
        <v>0</v>
      </c>
      <c r="BI2089" s="145">
        <f t="shared" si="318"/>
        <v>0</v>
      </c>
      <c r="BJ2089" s="14" t="s">
        <v>146</v>
      </c>
      <c r="BK2089" s="145">
        <f t="shared" si="319"/>
        <v>0</v>
      </c>
      <c r="BL2089" s="14" t="s">
        <v>145</v>
      </c>
      <c r="BM2089" s="144" t="s">
        <v>2098</v>
      </c>
    </row>
    <row r="2090" spans="1:65" s="2" customFormat="1" ht="16.5" customHeight="1">
      <c r="A2090" s="26"/>
      <c r="B2090" s="156"/>
      <c r="C2090" s="163" t="s">
        <v>2099</v>
      </c>
      <c r="D2090" s="163" t="s">
        <v>227</v>
      </c>
      <c r="E2090" s="164" t="s">
        <v>782</v>
      </c>
      <c r="F2090" s="165" t="s">
        <v>783</v>
      </c>
      <c r="G2090" s="166" t="s">
        <v>323</v>
      </c>
      <c r="H2090" s="167">
        <v>167</v>
      </c>
      <c r="I2090" s="168"/>
      <c r="J2090" s="168">
        <f t="shared" si="310"/>
        <v>0</v>
      </c>
      <c r="K2090" s="146"/>
      <c r="L2090" s="147"/>
      <c r="M2090" s="148" t="s">
        <v>1</v>
      </c>
      <c r="N2090" s="149" t="s">
        <v>35</v>
      </c>
      <c r="O2090" s="142">
        <v>0</v>
      </c>
      <c r="P2090" s="142">
        <f t="shared" si="311"/>
        <v>0</v>
      </c>
      <c r="Q2090" s="142">
        <v>0</v>
      </c>
      <c r="R2090" s="142">
        <f t="shared" si="312"/>
        <v>0</v>
      </c>
      <c r="S2090" s="142">
        <v>0</v>
      </c>
      <c r="T2090" s="143">
        <f t="shared" si="313"/>
        <v>0</v>
      </c>
      <c r="U2090" s="26"/>
      <c r="V2090" s="26"/>
      <c r="W2090" s="26"/>
      <c r="X2090" s="26"/>
      <c r="Y2090" s="26"/>
      <c r="Z2090" s="26"/>
      <c r="AA2090" s="26"/>
      <c r="AB2090" s="26"/>
      <c r="AC2090" s="26"/>
      <c r="AD2090" s="26"/>
      <c r="AE2090" s="26"/>
      <c r="AR2090" s="144" t="s">
        <v>168</v>
      </c>
      <c r="AT2090" s="144" t="s">
        <v>227</v>
      </c>
      <c r="AU2090" s="144" t="s">
        <v>146</v>
      </c>
      <c r="AY2090" s="14" t="s">
        <v>136</v>
      </c>
      <c r="BE2090" s="145">
        <f t="shared" si="314"/>
        <v>0</v>
      </c>
      <c r="BF2090" s="145">
        <f t="shared" si="315"/>
        <v>0</v>
      </c>
      <c r="BG2090" s="145">
        <f t="shared" si="316"/>
        <v>0</v>
      </c>
      <c r="BH2090" s="145">
        <f t="shared" si="317"/>
        <v>0</v>
      </c>
      <c r="BI2090" s="145">
        <f t="shared" si="318"/>
        <v>0</v>
      </c>
      <c r="BJ2090" s="14" t="s">
        <v>146</v>
      </c>
      <c r="BK2090" s="145">
        <f t="shared" si="319"/>
        <v>0</v>
      </c>
      <c r="BL2090" s="14" t="s">
        <v>145</v>
      </c>
      <c r="BM2090" s="144" t="s">
        <v>2100</v>
      </c>
    </row>
    <row r="2091" spans="1:65" s="2" customFormat="1" ht="24.25" customHeight="1">
      <c r="A2091" s="26"/>
      <c r="B2091" s="156"/>
      <c r="C2091" s="157" t="s">
        <v>2101</v>
      </c>
      <c r="D2091" s="157" t="s">
        <v>141</v>
      </c>
      <c r="E2091" s="158" t="s">
        <v>786</v>
      </c>
      <c r="F2091" s="159" t="s">
        <v>787</v>
      </c>
      <c r="G2091" s="160" t="s">
        <v>323</v>
      </c>
      <c r="H2091" s="161">
        <v>4</v>
      </c>
      <c r="I2091" s="162"/>
      <c r="J2091" s="162">
        <f t="shared" si="310"/>
        <v>0</v>
      </c>
      <c r="K2091" s="139"/>
      <c r="L2091" s="27"/>
      <c r="M2091" s="140" t="s">
        <v>1</v>
      </c>
      <c r="N2091" s="141" t="s">
        <v>35</v>
      </c>
      <c r="O2091" s="142">
        <v>0</v>
      </c>
      <c r="P2091" s="142">
        <f t="shared" si="311"/>
        <v>0</v>
      </c>
      <c r="Q2091" s="142">
        <v>0</v>
      </c>
      <c r="R2091" s="142">
        <f t="shared" si="312"/>
        <v>0</v>
      </c>
      <c r="S2091" s="142">
        <v>0</v>
      </c>
      <c r="T2091" s="143">
        <f t="shared" si="313"/>
        <v>0</v>
      </c>
      <c r="U2091" s="26"/>
      <c r="V2091" s="26"/>
      <c r="W2091" s="26"/>
      <c r="X2091" s="26"/>
      <c r="Y2091" s="26"/>
      <c r="Z2091" s="26"/>
      <c r="AA2091" s="26"/>
      <c r="AB2091" s="26"/>
      <c r="AC2091" s="26"/>
      <c r="AD2091" s="26"/>
      <c r="AE2091" s="26"/>
      <c r="AR2091" s="144" t="s">
        <v>145</v>
      </c>
      <c r="AT2091" s="144" t="s">
        <v>141</v>
      </c>
      <c r="AU2091" s="144" t="s">
        <v>146</v>
      </c>
      <c r="AY2091" s="14" t="s">
        <v>136</v>
      </c>
      <c r="BE2091" s="145">
        <f t="shared" si="314"/>
        <v>0</v>
      </c>
      <c r="BF2091" s="145">
        <f t="shared" si="315"/>
        <v>0</v>
      </c>
      <c r="BG2091" s="145">
        <f t="shared" si="316"/>
        <v>0</v>
      </c>
      <c r="BH2091" s="145">
        <f t="shared" si="317"/>
        <v>0</v>
      </c>
      <c r="BI2091" s="145">
        <f t="shared" si="318"/>
        <v>0</v>
      </c>
      <c r="BJ2091" s="14" t="s">
        <v>146</v>
      </c>
      <c r="BK2091" s="145">
        <f t="shared" si="319"/>
        <v>0</v>
      </c>
      <c r="BL2091" s="14" t="s">
        <v>145</v>
      </c>
      <c r="BM2091" s="144" t="s">
        <v>2102</v>
      </c>
    </row>
    <row r="2092" spans="1:65" s="2" customFormat="1" ht="16.5" customHeight="1">
      <c r="A2092" s="26"/>
      <c r="B2092" s="156"/>
      <c r="C2092" s="163" t="s">
        <v>2103</v>
      </c>
      <c r="D2092" s="163" t="s">
        <v>227</v>
      </c>
      <c r="E2092" s="164" t="s">
        <v>790</v>
      </c>
      <c r="F2092" s="165" t="s">
        <v>791</v>
      </c>
      <c r="G2092" s="166" t="s">
        <v>323</v>
      </c>
      <c r="H2092" s="167">
        <v>4</v>
      </c>
      <c r="I2092" s="168"/>
      <c r="J2092" s="168">
        <f t="shared" si="310"/>
        <v>0</v>
      </c>
      <c r="K2092" s="146"/>
      <c r="L2092" s="147"/>
      <c r="M2092" s="148" t="s">
        <v>1</v>
      </c>
      <c r="N2092" s="149" t="s">
        <v>35</v>
      </c>
      <c r="O2092" s="142">
        <v>0</v>
      </c>
      <c r="P2092" s="142">
        <f t="shared" si="311"/>
        <v>0</v>
      </c>
      <c r="Q2092" s="142">
        <v>0</v>
      </c>
      <c r="R2092" s="142">
        <f t="shared" si="312"/>
        <v>0</v>
      </c>
      <c r="S2092" s="142">
        <v>0</v>
      </c>
      <c r="T2092" s="143">
        <f t="shared" si="313"/>
        <v>0</v>
      </c>
      <c r="U2092" s="26"/>
      <c r="V2092" s="26"/>
      <c r="W2092" s="26"/>
      <c r="X2092" s="26"/>
      <c r="Y2092" s="26"/>
      <c r="Z2092" s="26"/>
      <c r="AA2092" s="26"/>
      <c r="AB2092" s="26"/>
      <c r="AC2092" s="26"/>
      <c r="AD2092" s="26"/>
      <c r="AE2092" s="26"/>
      <c r="AR2092" s="144" t="s">
        <v>168</v>
      </c>
      <c r="AT2092" s="144" t="s">
        <v>227</v>
      </c>
      <c r="AU2092" s="144" t="s">
        <v>146</v>
      </c>
      <c r="AY2092" s="14" t="s">
        <v>136</v>
      </c>
      <c r="BE2092" s="145">
        <f t="shared" si="314"/>
        <v>0</v>
      </c>
      <c r="BF2092" s="145">
        <f t="shared" si="315"/>
        <v>0</v>
      </c>
      <c r="BG2092" s="145">
        <f t="shared" si="316"/>
        <v>0</v>
      </c>
      <c r="BH2092" s="145">
        <f t="shared" si="317"/>
        <v>0</v>
      </c>
      <c r="BI2092" s="145">
        <f t="shared" si="318"/>
        <v>0</v>
      </c>
      <c r="BJ2092" s="14" t="s">
        <v>146</v>
      </c>
      <c r="BK2092" s="145">
        <f t="shared" si="319"/>
        <v>0</v>
      </c>
      <c r="BL2092" s="14" t="s">
        <v>145</v>
      </c>
      <c r="BM2092" s="144" t="s">
        <v>2104</v>
      </c>
    </row>
    <row r="2093" spans="1:65" s="2" customFormat="1" ht="24.25" customHeight="1">
      <c r="A2093" s="26"/>
      <c r="B2093" s="156"/>
      <c r="C2093" s="157" t="s">
        <v>2105</v>
      </c>
      <c r="D2093" s="157" t="s">
        <v>141</v>
      </c>
      <c r="E2093" s="158" t="s">
        <v>794</v>
      </c>
      <c r="F2093" s="159" t="s">
        <v>795</v>
      </c>
      <c r="G2093" s="160" t="s">
        <v>323</v>
      </c>
      <c r="H2093" s="161">
        <v>109</v>
      </c>
      <c r="I2093" s="162"/>
      <c r="J2093" s="162">
        <f t="shared" si="310"/>
        <v>0</v>
      </c>
      <c r="K2093" s="139"/>
      <c r="L2093" s="27"/>
      <c r="M2093" s="140" t="s">
        <v>1</v>
      </c>
      <c r="N2093" s="141" t="s">
        <v>35</v>
      </c>
      <c r="O2093" s="142">
        <v>0</v>
      </c>
      <c r="P2093" s="142">
        <f t="shared" si="311"/>
        <v>0</v>
      </c>
      <c r="Q2093" s="142">
        <v>0</v>
      </c>
      <c r="R2093" s="142">
        <f t="shared" si="312"/>
        <v>0</v>
      </c>
      <c r="S2093" s="142">
        <v>0</v>
      </c>
      <c r="T2093" s="143">
        <f t="shared" si="313"/>
        <v>0</v>
      </c>
      <c r="U2093" s="26"/>
      <c r="V2093" s="26"/>
      <c r="W2093" s="26"/>
      <c r="X2093" s="26"/>
      <c r="Y2093" s="26"/>
      <c r="Z2093" s="26"/>
      <c r="AA2093" s="26"/>
      <c r="AB2093" s="26"/>
      <c r="AC2093" s="26"/>
      <c r="AD2093" s="26"/>
      <c r="AE2093" s="26"/>
      <c r="AR2093" s="144" t="s">
        <v>145</v>
      </c>
      <c r="AT2093" s="144" t="s">
        <v>141</v>
      </c>
      <c r="AU2093" s="144" t="s">
        <v>146</v>
      </c>
      <c r="AY2093" s="14" t="s">
        <v>136</v>
      </c>
      <c r="BE2093" s="145">
        <f t="shared" si="314"/>
        <v>0</v>
      </c>
      <c r="BF2093" s="145">
        <f t="shared" si="315"/>
        <v>0</v>
      </c>
      <c r="BG2093" s="145">
        <f t="shared" si="316"/>
        <v>0</v>
      </c>
      <c r="BH2093" s="145">
        <f t="shared" si="317"/>
        <v>0</v>
      </c>
      <c r="BI2093" s="145">
        <f t="shared" si="318"/>
        <v>0</v>
      </c>
      <c r="BJ2093" s="14" t="s">
        <v>146</v>
      </c>
      <c r="BK2093" s="145">
        <f t="shared" si="319"/>
        <v>0</v>
      </c>
      <c r="BL2093" s="14" t="s">
        <v>145</v>
      </c>
      <c r="BM2093" s="144" t="s">
        <v>2106</v>
      </c>
    </row>
    <row r="2094" spans="1:65" s="2" customFormat="1" ht="24.25" customHeight="1">
      <c r="A2094" s="26"/>
      <c r="B2094" s="156"/>
      <c r="C2094" s="163" t="s">
        <v>2107</v>
      </c>
      <c r="D2094" s="163" t="s">
        <v>227</v>
      </c>
      <c r="E2094" s="164" t="s">
        <v>798</v>
      </c>
      <c r="F2094" s="165" t="s">
        <v>799</v>
      </c>
      <c r="G2094" s="166" t="s">
        <v>323</v>
      </c>
      <c r="H2094" s="167">
        <v>88</v>
      </c>
      <c r="I2094" s="168"/>
      <c r="J2094" s="168">
        <f t="shared" si="310"/>
        <v>0</v>
      </c>
      <c r="K2094" s="146"/>
      <c r="L2094" s="147"/>
      <c r="M2094" s="148" t="s">
        <v>1</v>
      </c>
      <c r="N2094" s="149" t="s">
        <v>35</v>
      </c>
      <c r="O2094" s="142">
        <v>0</v>
      </c>
      <c r="P2094" s="142">
        <f t="shared" si="311"/>
        <v>0</v>
      </c>
      <c r="Q2094" s="142">
        <v>0</v>
      </c>
      <c r="R2094" s="142">
        <f t="shared" si="312"/>
        <v>0</v>
      </c>
      <c r="S2094" s="142">
        <v>0</v>
      </c>
      <c r="T2094" s="143">
        <f t="shared" si="313"/>
        <v>0</v>
      </c>
      <c r="U2094" s="26"/>
      <c r="V2094" s="26"/>
      <c r="W2094" s="26"/>
      <c r="X2094" s="26"/>
      <c r="Y2094" s="26"/>
      <c r="Z2094" s="26"/>
      <c r="AA2094" s="26"/>
      <c r="AB2094" s="26"/>
      <c r="AC2094" s="26"/>
      <c r="AD2094" s="26"/>
      <c r="AE2094" s="26"/>
      <c r="AR2094" s="144" t="s">
        <v>168</v>
      </c>
      <c r="AT2094" s="144" t="s">
        <v>227</v>
      </c>
      <c r="AU2094" s="144" t="s">
        <v>146</v>
      </c>
      <c r="AY2094" s="14" t="s">
        <v>136</v>
      </c>
      <c r="BE2094" s="145">
        <f t="shared" si="314"/>
        <v>0</v>
      </c>
      <c r="BF2094" s="145">
        <f t="shared" si="315"/>
        <v>0</v>
      </c>
      <c r="BG2094" s="145">
        <f t="shared" si="316"/>
        <v>0</v>
      </c>
      <c r="BH2094" s="145">
        <f t="shared" si="317"/>
        <v>0</v>
      </c>
      <c r="BI2094" s="145">
        <f t="shared" si="318"/>
        <v>0</v>
      </c>
      <c r="BJ2094" s="14" t="s">
        <v>146</v>
      </c>
      <c r="BK2094" s="145">
        <f t="shared" si="319"/>
        <v>0</v>
      </c>
      <c r="BL2094" s="14" t="s">
        <v>145</v>
      </c>
      <c r="BM2094" s="144" t="s">
        <v>2108</v>
      </c>
    </row>
    <row r="2095" spans="1:65" s="2" customFormat="1" ht="24.25" customHeight="1">
      <c r="A2095" s="26"/>
      <c r="B2095" s="156"/>
      <c r="C2095" s="163" t="s">
        <v>2109</v>
      </c>
      <c r="D2095" s="163" t="s">
        <v>227</v>
      </c>
      <c r="E2095" s="164" t="s">
        <v>802</v>
      </c>
      <c r="F2095" s="165" t="s">
        <v>803</v>
      </c>
      <c r="G2095" s="166" t="s">
        <v>323</v>
      </c>
      <c r="H2095" s="167">
        <v>4</v>
      </c>
      <c r="I2095" s="168"/>
      <c r="J2095" s="168">
        <f t="shared" si="310"/>
        <v>0</v>
      </c>
      <c r="K2095" s="146"/>
      <c r="L2095" s="147"/>
      <c r="M2095" s="148" t="s">
        <v>1</v>
      </c>
      <c r="N2095" s="149" t="s">
        <v>35</v>
      </c>
      <c r="O2095" s="142">
        <v>0</v>
      </c>
      <c r="P2095" s="142">
        <f t="shared" si="311"/>
        <v>0</v>
      </c>
      <c r="Q2095" s="142">
        <v>0</v>
      </c>
      <c r="R2095" s="142">
        <f t="shared" si="312"/>
        <v>0</v>
      </c>
      <c r="S2095" s="142">
        <v>0</v>
      </c>
      <c r="T2095" s="143">
        <f t="shared" si="313"/>
        <v>0</v>
      </c>
      <c r="U2095" s="26"/>
      <c r="V2095" s="26"/>
      <c r="W2095" s="26"/>
      <c r="X2095" s="26"/>
      <c r="Y2095" s="26"/>
      <c r="Z2095" s="26"/>
      <c r="AA2095" s="26"/>
      <c r="AB2095" s="26"/>
      <c r="AC2095" s="26"/>
      <c r="AD2095" s="26"/>
      <c r="AE2095" s="26"/>
      <c r="AR2095" s="144" t="s">
        <v>168</v>
      </c>
      <c r="AT2095" s="144" t="s">
        <v>227</v>
      </c>
      <c r="AU2095" s="144" t="s">
        <v>146</v>
      </c>
      <c r="AY2095" s="14" t="s">
        <v>136</v>
      </c>
      <c r="BE2095" s="145">
        <f t="shared" si="314"/>
        <v>0</v>
      </c>
      <c r="BF2095" s="145">
        <f t="shared" si="315"/>
        <v>0</v>
      </c>
      <c r="BG2095" s="145">
        <f t="shared" si="316"/>
        <v>0</v>
      </c>
      <c r="BH2095" s="145">
        <f t="shared" si="317"/>
        <v>0</v>
      </c>
      <c r="BI2095" s="145">
        <f t="shared" si="318"/>
        <v>0</v>
      </c>
      <c r="BJ2095" s="14" t="s">
        <v>146</v>
      </c>
      <c r="BK2095" s="145">
        <f t="shared" si="319"/>
        <v>0</v>
      </c>
      <c r="BL2095" s="14" t="s">
        <v>145</v>
      </c>
      <c r="BM2095" s="144" t="s">
        <v>2110</v>
      </c>
    </row>
    <row r="2096" spans="1:65" s="2" customFormat="1" ht="24.25" customHeight="1">
      <c r="A2096" s="26"/>
      <c r="B2096" s="156"/>
      <c r="C2096" s="163" t="s">
        <v>2111</v>
      </c>
      <c r="D2096" s="163" t="s">
        <v>227</v>
      </c>
      <c r="E2096" s="164" t="s">
        <v>806</v>
      </c>
      <c r="F2096" s="165" t="s">
        <v>807</v>
      </c>
      <c r="G2096" s="166" t="s">
        <v>323</v>
      </c>
      <c r="H2096" s="167">
        <v>6</v>
      </c>
      <c r="I2096" s="168"/>
      <c r="J2096" s="168">
        <f t="shared" si="310"/>
        <v>0</v>
      </c>
      <c r="K2096" s="146"/>
      <c r="L2096" s="147"/>
      <c r="M2096" s="148" t="s">
        <v>1</v>
      </c>
      <c r="N2096" s="149" t="s">
        <v>35</v>
      </c>
      <c r="O2096" s="142">
        <v>0</v>
      </c>
      <c r="P2096" s="142">
        <f t="shared" si="311"/>
        <v>0</v>
      </c>
      <c r="Q2096" s="142">
        <v>0</v>
      </c>
      <c r="R2096" s="142">
        <f t="shared" si="312"/>
        <v>0</v>
      </c>
      <c r="S2096" s="142">
        <v>0</v>
      </c>
      <c r="T2096" s="143">
        <f t="shared" si="313"/>
        <v>0</v>
      </c>
      <c r="U2096" s="26"/>
      <c r="V2096" s="26"/>
      <c r="W2096" s="26"/>
      <c r="X2096" s="26"/>
      <c r="Y2096" s="26"/>
      <c r="Z2096" s="26"/>
      <c r="AA2096" s="26"/>
      <c r="AB2096" s="26"/>
      <c r="AC2096" s="26"/>
      <c r="AD2096" s="26"/>
      <c r="AE2096" s="26"/>
      <c r="AR2096" s="144" t="s">
        <v>168</v>
      </c>
      <c r="AT2096" s="144" t="s">
        <v>227</v>
      </c>
      <c r="AU2096" s="144" t="s">
        <v>146</v>
      </c>
      <c r="AY2096" s="14" t="s">
        <v>136</v>
      </c>
      <c r="BE2096" s="145">
        <f t="shared" si="314"/>
        <v>0</v>
      </c>
      <c r="BF2096" s="145">
        <f t="shared" si="315"/>
        <v>0</v>
      </c>
      <c r="BG2096" s="145">
        <f t="shared" si="316"/>
        <v>0</v>
      </c>
      <c r="BH2096" s="145">
        <f t="shared" si="317"/>
        <v>0</v>
      </c>
      <c r="BI2096" s="145">
        <f t="shared" si="318"/>
        <v>0</v>
      </c>
      <c r="BJ2096" s="14" t="s">
        <v>146</v>
      </c>
      <c r="BK2096" s="145">
        <f t="shared" si="319"/>
        <v>0</v>
      </c>
      <c r="BL2096" s="14" t="s">
        <v>145</v>
      </c>
      <c r="BM2096" s="144" t="s">
        <v>2112</v>
      </c>
    </row>
    <row r="2097" spans="1:65" s="2" customFormat="1" ht="24.25" customHeight="1">
      <c r="A2097" s="26"/>
      <c r="B2097" s="156"/>
      <c r="C2097" s="163" t="s">
        <v>2113</v>
      </c>
      <c r="D2097" s="163" t="s">
        <v>227</v>
      </c>
      <c r="E2097" s="164" t="s">
        <v>2114</v>
      </c>
      <c r="F2097" s="165" t="s">
        <v>1585</v>
      </c>
      <c r="G2097" s="166" t="s">
        <v>323</v>
      </c>
      <c r="H2097" s="167">
        <v>6</v>
      </c>
      <c r="I2097" s="168"/>
      <c r="J2097" s="168">
        <f t="shared" si="310"/>
        <v>0</v>
      </c>
      <c r="K2097" s="146"/>
      <c r="L2097" s="147"/>
      <c r="M2097" s="148" t="s">
        <v>1</v>
      </c>
      <c r="N2097" s="149" t="s">
        <v>35</v>
      </c>
      <c r="O2097" s="142">
        <v>0</v>
      </c>
      <c r="P2097" s="142">
        <f t="shared" si="311"/>
        <v>0</v>
      </c>
      <c r="Q2097" s="142">
        <v>0</v>
      </c>
      <c r="R2097" s="142">
        <f t="shared" si="312"/>
        <v>0</v>
      </c>
      <c r="S2097" s="142">
        <v>0</v>
      </c>
      <c r="T2097" s="143">
        <f t="shared" si="313"/>
        <v>0</v>
      </c>
      <c r="U2097" s="26"/>
      <c r="V2097" s="26"/>
      <c r="W2097" s="26"/>
      <c r="X2097" s="26"/>
      <c r="Y2097" s="26"/>
      <c r="Z2097" s="26"/>
      <c r="AA2097" s="26"/>
      <c r="AB2097" s="26"/>
      <c r="AC2097" s="26"/>
      <c r="AD2097" s="26"/>
      <c r="AE2097" s="26"/>
      <c r="AR2097" s="144" t="s">
        <v>168</v>
      </c>
      <c r="AT2097" s="144" t="s">
        <v>227</v>
      </c>
      <c r="AU2097" s="144" t="s">
        <v>146</v>
      </c>
      <c r="AY2097" s="14" t="s">
        <v>136</v>
      </c>
      <c r="BE2097" s="145">
        <f t="shared" si="314"/>
        <v>0</v>
      </c>
      <c r="BF2097" s="145">
        <f t="shared" si="315"/>
        <v>0</v>
      </c>
      <c r="BG2097" s="145">
        <f t="shared" si="316"/>
        <v>0</v>
      </c>
      <c r="BH2097" s="145">
        <f t="shared" si="317"/>
        <v>0</v>
      </c>
      <c r="BI2097" s="145">
        <f t="shared" si="318"/>
        <v>0</v>
      </c>
      <c r="BJ2097" s="14" t="s">
        <v>146</v>
      </c>
      <c r="BK2097" s="145">
        <f t="shared" si="319"/>
        <v>0</v>
      </c>
      <c r="BL2097" s="14" t="s">
        <v>145</v>
      </c>
      <c r="BM2097" s="144" t="s">
        <v>2115</v>
      </c>
    </row>
    <row r="2098" spans="1:65" s="2" customFormat="1" ht="24.25" customHeight="1">
      <c r="A2098" s="26"/>
      <c r="B2098" s="156"/>
      <c r="C2098" s="163" t="s">
        <v>2116</v>
      </c>
      <c r="D2098" s="163" t="s">
        <v>227</v>
      </c>
      <c r="E2098" s="164" t="s">
        <v>810</v>
      </c>
      <c r="F2098" s="165" t="s">
        <v>811</v>
      </c>
      <c r="G2098" s="166" t="s">
        <v>323</v>
      </c>
      <c r="H2098" s="167">
        <v>5</v>
      </c>
      <c r="I2098" s="168"/>
      <c r="J2098" s="168">
        <f t="shared" si="310"/>
        <v>0</v>
      </c>
      <c r="K2098" s="146"/>
      <c r="L2098" s="147"/>
      <c r="M2098" s="148" t="s">
        <v>1</v>
      </c>
      <c r="N2098" s="149" t="s">
        <v>35</v>
      </c>
      <c r="O2098" s="142">
        <v>0</v>
      </c>
      <c r="P2098" s="142">
        <f t="shared" si="311"/>
        <v>0</v>
      </c>
      <c r="Q2098" s="142">
        <v>0</v>
      </c>
      <c r="R2098" s="142">
        <f t="shared" si="312"/>
        <v>0</v>
      </c>
      <c r="S2098" s="142">
        <v>0</v>
      </c>
      <c r="T2098" s="143">
        <f t="shared" si="313"/>
        <v>0</v>
      </c>
      <c r="U2098" s="26"/>
      <c r="V2098" s="26"/>
      <c r="W2098" s="26"/>
      <c r="X2098" s="26"/>
      <c r="Y2098" s="26"/>
      <c r="Z2098" s="26"/>
      <c r="AA2098" s="26"/>
      <c r="AB2098" s="26"/>
      <c r="AC2098" s="26"/>
      <c r="AD2098" s="26"/>
      <c r="AE2098" s="26"/>
      <c r="AR2098" s="144" t="s">
        <v>168</v>
      </c>
      <c r="AT2098" s="144" t="s">
        <v>227</v>
      </c>
      <c r="AU2098" s="144" t="s">
        <v>146</v>
      </c>
      <c r="AY2098" s="14" t="s">
        <v>136</v>
      </c>
      <c r="BE2098" s="145">
        <f t="shared" si="314"/>
        <v>0</v>
      </c>
      <c r="BF2098" s="145">
        <f t="shared" si="315"/>
        <v>0</v>
      </c>
      <c r="BG2098" s="145">
        <f t="shared" si="316"/>
        <v>0</v>
      </c>
      <c r="BH2098" s="145">
        <f t="shared" si="317"/>
        <v>0</v>
      </c>
      <c r="BI2098" s="145">
        <f t="shared" si="318"/>
        <v>0</v>
      </c>
      <c r="BJ2098" s="14" t="s">
        <v>146</v>
      </c>
      <c r="BK2098" s="145">
        <f t="shared" si="319"/>
        <v>0</v>
      </c>
      <c r="BL2098" s="14" t="s">
        <v>145</v>
      </c>
      <c r="BM2098" s="144" t="s">
        <v>2117</v>
      </c>
    </row>
    <row r="2099" spans="1:65" s="2" customFormat="1" ht="16.5" customHeight="1">
      <c r="A2099" s="26"/>
      <c r="B2099" s="156"/>
      <c r="C2099" s="157" t="s">
        <v>2118</v>
      </c>
      <c r="D2099" s="157" t="s">
        <v>141</v>
      </c>
      <c r="E2099" s="158" t="s">
        <v>814</v>
      </c>
      <c r="F2099" s="159" t="s">
        <v>815</v>
      </c>
      <c r="G2099" s="160" t="s">
        <v>323</v>
      </c>
      <c r="H2099" s="161">
        <v>2</v>
      </c>
      <c r="I2099" s="162"/>
      <c r="J2099" s="162">
        <f t="shared" si="310"/>
        <v>0</v>
      </c>
      <c r="K2099" s="139"/>
      <c r="L2099" s="27"/>
      <c r="M2099" s="140" t="s">
        <v>1</v>
      </c>
      <c r="N2099" s="141" t="s">
        <v>35</v>
      </c>
      <c r="O2099" s="142">
        <v>0</v>
      </c>
      <c r="P2099" s="142">
        <f t="shared" si="311"/>
        <v>0</v>
      </c>
      <c r="Q2099" s="142">
        <v>0</v>
      </c>
      <c r="R2099" s="142">
        <f t="shared" si="312"/>
        <v>0</v>
      </c>
      <c r="S2099" s="142">
        <v>0</v>
      </c>
      <c r="T2099" s="143">
        <f t="shared" si="313"/>
        <v>0</v>
      </c>
      <c r="U2099" s="26"/>
      <c r="V2099" s="26"/>
      <c r="W2099" s="26"/>
      <c r="X2099" s="26"/>
      <c r="Y2099" s="26"/>
      <c r="Z2099" s="26"/>
      <c r="AA2099" s="26"/>
      <c r="AB2099" s="26"/>
      <c r="AC2099" s="26"/>
      <c r="AD2099" s="26"/>
      <c r="AE2099" s="26"/>
      <c r="AR2099" s="144" t="s">
        <v>145</v>
      </c>
      <c r="AT2099" s="144" t="s">
        <v>141</v>
      </c>
      <c r="AU2099" s="144" t="s">
        <v>146</v>
      </c>
      <c r="AY2099" s="14" t="s">
        <v>136</v>
      </c>
      <c r="BE2099" s="145">
        <f t="shared" si="314"/>
        <v>0</v>
      </c>
      <c r="BF2099" s="145">
        <f t="shared" si="315"/>
        <v>0</v>
      </c>
      <c r="BG2099" s="145">
        <f t="shared" si="316"/>
        <v>0</v>
      </c>
      <c r="BH2099" s="145">
        <f t="shared" si="317"/>
        <v>0</v>
      </c>
      <c r="BI2099" s="145">
        <f t="shared" si="318"/>
        <v>0</v>
      </c>
      <c r="BJ2099" s="14" t="s">
        <v>146</v>
      </c>
      <c r="BK2099" s="145">
        <f t="shared" si="319"/>
        <v>0</v>
      </c>
      <c r="BL2099" s="14" t="s">
        <v>145</v>
      </c>
      <c r="BM2099" s="144" t="s">
        <v>2119</v>
      </c>
    </row>
    <row r="2100" spans="1:65" s="2" customFormat="1" ht="16.5" customHeight="1">
      <c r="A2100" s="26"/>
      <c r="B2100" s="156"/>
      <c r="C2100" s="163" t="s">
        <v>2120</v>
      </c>
      <c r="D2100" s="163" t="s">
        <v>227</v>
      </c>
      <c r="E2100" s="164" t="s">
        <v>818</v>
      </c>
      <c r="F2100" s="165" t="s">
        <v>819</v>
      </c>
      <c r="G2100" s="166" t="s">
        <v>323</v>
      </c>
      <c r="H2100" s="167">
        <v>2</v>
      </c>
      <c r="I2100" s="168"/>
      <c r="J2100" s="168">
        <f t="shared" si="310"/>
        <v>0</v>
      </c>
      <c r="K2100" s="146"/>
      <c r="L2100" s="147"/>
      <c r="M2100" s="148" t="s">
        <v>1</v>
      </c>
      <c r="N2100" s="149" t="s">
        <v>35</v>
      </c>
      <c r="O2100" s="142">
        <v>0</v>
      </c>
      <c r="P2100" s="142">
        <f t="shared" si="311"/>
        <v>0</v>
      </c>
      <c r="Q2100" s="142">
        <v>0</v>
      </c>
      <c r="R2100" s="142">
        <f t="shared" si="312"/>
        <v>0</v>
      </c>
      <c r="S2100" s="142">
        <v>0</v>
      </c>
      <c r="T2100" s="143">
        <f t="shared" si="313"/>
        <v>0</v>
      </c>
      <c r="U2100" s="26"/>
      <c r="V2100" s="26"/>
      <c r="W2100" s="26"/>
      <c r="X2100" s="26"/>
      <c r="Y2100" s="26"/>
      <c r="Z2100" s="26"/>
      <c r="AA2100" s="26"/>
      <c r="AB2100" s="26"/>
      <c r="AC2100" s="26"/>
      <c r="AD2100" s="26"/>
      <c r="AE2100" s="26"/>
      <c r="AR2100" s="144" t="s">
        <v>168</v>
      </c>
      <c r="AT2100" s="144" t="s">
        <v>227</v>
      </c>
      <c r="AU2100" s="144" t="s">
        <v>146</v>
      </c>
      <c r="AY2100" s="14" t="s">
        <v>136</v>
      </c>
      <c r="BE2100" s="145">
        <f t="shared" si="314"/>
        <v>0</v>
      </c>
      <c r="BF2100" s="145">
        <f t="shared" si="315"/>
        <v>0</v>
      </c>
      <c r="BG2100" s="145">
        <f t="shared" si="316"/>
        <v>0</v>
      </c>
      <c r="BH2100" s="145">
        <f t="shared" si="317"/>
        <v>0</v>
      </c>
      <c r="BI2100" s="145">
        <f t="shared" si="318"/>
        <v>0</v>
      </c>
      <c r="BJ2100" s="14" t="s">
        <v>146</v>
      </c>
      <c r="BK2100" s="145">
        <f t="shared" si="319"/>
        <v>0</v>
      </c>
      <c r="BL2100" s="14" t="s">
        <v>145</v>
      </c>
      <c r="BM2100" s="144" t="s">
        <v>2121</v>
      </c>
    </row>
    <row r="2101" spans="1:65" s="2" customFormat="1" ht="33" customHeight="1">
      <c r="A2101" s="26"/>
      <c r="B2101" s="156"/>
      <c r="C2101" s="157" t="s">
        <v>2122</v>
      </c>
      <c r="D2101" s="157" t="s">
        <v>141</v>
      </c>
      <c r="E2101" s="158" t="s">
        <v>822</v>
      </c>
      <c r="F2101" s="159" t="s">
        <v>823</v>
      </c>
      <c r="G2101" s="160" t="s">
        <v>323</v>
      </c>
      <c r="H2101" s="161">
        <v>144</v>
      </c>
      <c r="I2101" s="162"/>
      <c r="J2101" s="162">
        <f t="shared" si="310"/>
        <v>0</v>
      </c>
      <c r="K2101" s="139"/>
      <c r="L2101" s="27"/>
      <c r="M2101" s="140" t="s">
        <v>1</v>
      </c>
      <c r="N2101" s="141" t="s">
        <v>35</v>
      </c>
      <c r="O2101" s="142">
        <v>0</v>
      </c>
      <c r="P2101" s="142">
        <f t="shared" si="311"/>
        <v>0</v>
      </c>
      <c r="Q2101" s="142">
        <v>0</v>
      </c>
      <c r="R2101" s="142">
        <f t="shared" si="312"/>
        <v>0</v>
      </c>
      <c r="S2101" s="142">
        <v>0</v>
      </c>
      <c r="T2101" s="143">
        <f t="shared" si="313"/>
        <v>0</v>
      </c>
      <c r="U2101" s="26"/>
      <c r="V2101" s="26"/>
      <c r="W2101" s="26"/>
      <c r="X2101" s="26"/>
      <c r="Y2101" s="26"/>
      <c r="Z2101" s="26"/>
      <c r="AA2101" s="26"/>
      <c r="AB2101" s="26"/>
      <c r="AC2101" s="26"/>
      <c r="AD2101" s="26"/>
      <c r="AE2101" s="26"/>
      <c r="AR2101" s="144" t="s">
        <v>145</v>
      </c>
      <c r="AT2101" s="144" t="s">
        <v>141</v>
      </c>
      <c r="AU2101" s="144" t="s">
        <v>146</v>
      </c>
      <c r="AY2101" s="14" t="s">
        <v>136</v>
      </c>
      <c r="BE2101" s="145">
        <f t="shared" si="314"/>
        <v>0</v>
      </c>
      <c r="BF2101" s="145">
        <f t="shared" si="315"/>
        <v>0</v>
      </c>
      <c r="BG2101" s="145">
        <f t="shared" si="316"/>
        <v>0</v>
      </c>
      <c r="BH2101" s="145">
        <f t="shared" si="317"/>
        <v>0</v>
      </c>
      <c r="BI2101" s="145">
        <f t="shared" si="318"/>
        <v>0</v>
      </c>
      <c r="BJ2101" s="14" t="s">
        <v>146</v>
      </c>
      <c r="BK2101" s="145">
        <f t="shared" si="319"/>
        <v>0</v>
      </c>
      <c r="BL2101" s="14" t="s">
        <v>145</v>
      </c>
      <c r="BM2101" s="144" t="s">
        <v>2123</v>
      </c>
    </row>
    <row r="2102" spans="1:65" s="2" customFormat="1" ht="24.25" customHeight="1">
      <c r="A2102" s="26"/>
      <c r="B2102" s="156"/>
      <c r="C2102" s="157" t="s">
        <v>2124</v>
      </c>
      <c r="D2102" s="157" t="s">
        <v>141</v>
      </c>
      <c r="E2102" s="158" t="s">
        <v>2125</v>
      </c>
      <c r="F2102" s="159" t="s">
        <v>2126</v>
      </c>
      <c r="G2102" s="160" t="s">
        <v>198</v>
      </c>
      <c r="H2102" s="161">
        <v>3.206</v>
      </c>
      <c r="I2102" s="162"/>
      <c r="J2102" s="162">
        <f t="shared" si="310"/>
        <v>0</v>
      </c>
      <c r="K2102" s="139"/>
      <c r="L2102" s="27"/>
      <c r="M2102" s="140" t="s">
        <v>1</v>
      </c>
      <c r="N2102" s="141" t="s">
        <v>35</v>
      </c>
      <c r="O2102" s="142">
        <v>0</v>
      </c>
      <c r="P2102" s="142">
        <f t="shared" si="311"/>
        <v>0</v>
      </c>
      <c r="Q2102" s="142">
        <v>0</v>
      </c>
      <c r="R2102" s="142">
        <f t="shared" si="312"/>
        <v>0</v>
      </c>
      <c r="S2102" s="142">
        <v>0</v>
      </c>
      <c r="T2102" s="143">
        <f t="shared" si="313"/>
        <v>0</v>
      </c>
      <c r="U2102" s="26"/>
      <c r="V2102" s="26"/>
      <c r="W2102" s="26"/>
      <c r="X2102" s="26"/>
      <c r="Y2102" s="26"/>
      <c r="Z2102" s="26"/>
      <c r="AA2102" s="26"/>
      <c r="AB2102" s="26"/>
      <c r="AC2102" s="26"/>
      <c r="AD2102" s="26"/>
      <c r="AE2102" s="26"/>
      <c r="AR2102" s="144" t="s">
        <v>145</v>
      </c>
      <c r="AT2102" s="144" t="s">
        <v>141</v>
      </c>
      <c r="AU2102" s="144" t="s">
        <v>146</v>
      </c>
      <c r="AY2102" s="14" t="s">
        <v>136</v>
      </c>
      <c r="BE2102" s="145">
        <f t="shared" si="314"/>
        <v>0</v>
      </c>
      <c r="BF2102" s="145">
        <f t="shared" si="315"/>
        <v>0</v>
      </c>
      <c r="BG2102" s="145">
        <f t="shared" si="316"/>
        <v>0</v>
      </c>
      <c r="BH2102" s="145">
        <f t="shared" si="317"/>
        <v>0</v>
      </c>
      <c r="BI2102" s="145">
        <f t="shared" si="318"/>
        <v>0</v>
      </c>
      <c r="BJ2102" s="14" t="s">
        <v>146</v>
      </c>
      <c r="BK2102" s="145">
        <f t="shared" si="319"/>
        <v>0</v>
      </c>
      <c r="BL2102" s="14" t="s">
        <v>145</v>
      </c>
      <c r="BM2102" s="144" t="s">
        <v>2127</v>
      </c>
    </row>
    <row r="2103" spans="1:65" s="2" customFormat="1" ht="24.25" customHeight="1">
      <c r="A2103" s="26"/>
      <c r="B2103" s="156"/>
      <c r="C2103" s="157" t="s">
        <v>2128</v>
      </c>
      <c r="D2103" s="157" t="s">
        <v>141</v>
      </c>
      <c r="E2103" s="158" t="s">
        <v>826</v>
      </c>
      <c r="F2103" s="159" t="s">
        <v>827</v>
      </c>
      <c r="G2103" s="160" t="s">
        <v>198</v>
      </c>
      <c r="H2103" s="161">
        <v>583.85599999999999</v>
      </c>
      <c r="I2103" s="162"/>
      <c r="J2103" s="162">
        <f t="shared" si="310"/>
        <v>0</v>
      </c>
      <c r="K2103" s="139"/>
      <c r="L2103" s="27"/>
      <c r="M2103" s="140" t="s">
        <v>1</v>
      </c>
      <c r="N2103" s="141" t="s">
        <v>35</v>
      </c>
      <c r="O2103" s="142">
        <v>0</v>
      </c>
      <c r="P2103" s="142">
        <f t="shared" si="311"/>
        <v>0</v>
      </c>
      <c r="Q2103" s="142">
        <v>0</v>
      </c>
      <c r="R2103" s="142">
        <f t="shared" si="312"/>
        <v>0</v>
      </c>
      <c r="S2103" s="142">
        <v>0</v>
      </c>
      <c r="T2103" s="143">
        <f t="shared" si="313"/>
        <v>0</v>
      </c>
      <c r="U2103" s="26"/>
      <c r="V2103" s="26"/>
      <c r="W2103" s="26"/>
      <c r="X2103" s="26"/>
      <c r="Y2103" s="26"/>
      <c r="Z2103" s="26"/>
      <c r="AA2103" s="26"/>
      <c r="AB2103" s="26"/>
      <c r="AC2103" s="26"/>
      <c r="AD2103" s="26"/>
      <c r="AE2103" s="26"/>
      <c r="AR2103" s="144" t="s">
        <v>145</v>
      </c>
      <c r="AT2103" s="144" t="s">
        <v>141</v>
      </c>
      <c r="AU2103" s="144" t="s">
        <v>146</v>
      </c>
      <c r="AY2103" s="14" t="s">
        <v>136</v>
      </c>
      <c r="BE2103" s="145">
        <f t="shared" si="314"/>
        <v>0</v>
      </c>
      <c r="BF2103" s="145">
        <f t="shared" si="315"/>
        <v>0</v>
      </c>
      <c r="BG2103" s="145">
        <f t="shared" si="316"/>
        <v>0</v>
      </c>
      <c r="BH2103" s="145">
        <f t="shared" si="317"/>
        <v>0</v>
      </c>
      <c r="BI2103" s="145">
        <f t="shared" si="318"/>
        <v>0</v>
      </c>
      <c r="BJ2103" s="14" t="s">
        <v>146</v>
      </c>
      <c r="BK2103" s="145">
        <f t="shared" si="319"/>
        <v>0</v>
      </c>
      <c r="BL2103" s="14" t="s">
        <v>145</v>
      </c>
      <c r="BM2103" s="144" t="s">
        <v>2129</v>
      </c>
    </row>
    <row r="2104" spans="1:65" s="2" customFormat="1" ht="24.25" customHeight="1">
      <c r="A2104" s="26"/>
      <c r="B2104" s="156"/>
      <c r="C2104" s="157" t="s">
        <v>2130</v>
      </c>
      <c r="D2104" s="157" t="s">
        <v>141</v>
      </c>
      <c r="E2104" s="158" t="s">
        <v>830</v>
      </c>
      <c r="F2104" s="159" t="s">
        <v>831</v>
      </c>
      <c r="G2104" s="160" t="s">
        <v>198</v>
      </c>
      <c r="H2104" s="161">
        <v>1.86</v>
      </c>
      <c r="I2104" s="162"/>
      <c r="J2104" s="162">
        <f t="shared" si="310"/>
        <v>0</v>
      </c>
      <c r="K2104" s="139"/>
      <c r="L2104" s="27"/>
      <c r="M2104" s="140" t="s">
        <v>1</v>
      </c>
      <c r="N2104" s="141" t="s">
        <v>35</v>
      </c>
      <c r="O2104" s="142">
        <v>0</v>
      </c>
      <c r="P2104" s="142">
        <f t="shared" si="311"/>
        <v>0</v>
      </c>
      <c r="Q2104" s="142">
        <v>0</v>
      </c>
      <c r="R2104" s="142">
        <f t="shared" si="312"/>
        <v>0</v>
      </c>
      <c r="S2104" s="142">
        <v>0</v>
      </c>
      <c r="T2104" s="143">
        <f t="shared" si="313"/>
        <v>0</v>
      </c>
      <c r="U2104" s="26"/>
      <c r="V2104" s="26"/>
      <c r="W2104" s="26"/>
      <c r="X2104" s="26"/>
      <c r="Y2104" s="26"/>
      <c r="Z2104" s="26"/>
      <c r="AA2104" s="26"/>
      <c r="AB2104" s="26"/>
      <c r="AC2104" s="26"/>
      <c r="AD2104" s="26"/>
      <c r="AE2104" s="26"/>
      <c r="AR2104" s="144" t="s">
        <v>145</v>
      </c>
      <c r="AT2104" s="144" t="s">
        <v>141</v>
      </c>
      <c r="AU2104" s="144" t="s">
        <v>146</v>
      </c>
      <c r="AY2104" s="14" t="s">
        <v>136</v>
      </c>
      <c r="BE2104" s="145">
        <f t="shared" si="314"/>
        <v>0</v>
      </c>
      <c r="BF2104" s="145">
        <f t="shared" si="315"/>
        <v>0</v>
      </c>
      <c r="BG2104" s="145">
        <f t="shared" si="316"/>
        <v>0</v>
      </c>
      <c r="BH2104" s="145">
        <f t="shared" si="317"/>
        <v>0</v>
      </c>
      <c r="BI2104" s="145">
        <f t="shared" si="318"/>
        <v>0</v>
      </c>
      <c r="BJ2104" s="14" t="s">
        <v>146</v>
      </c>
      <c r="BK2104" s="145">
        <f t="shared" si="319"/>
        <v>0</v>
      </c>
      <c r="BL2104" s="14" t="s">
        <v>145</v>
      </c>
      <c r="BM2104" s="144" t="s">
        <v>2131</v>
      </c>
    </row>
    <row r="2105" spans="1:65" s="2" customFormat="1" ht="24.25" customHeight="1">
      <c r="A2105" s="26"/>
      <c r="B2105" s="156"/>
      <c r="C2105" s="157" t="s">
        <v>2132</v>
      </c>
      <c r="D2105" s="157" t="s">
        <v>141</v>
      </c>
      <c r="E2105" s="158" t="s">
        <v>834</v>
      </c>
      <c r="F2105" s="159" t="s">
        <v>835</v>
      </c>
      <c r="G2105" s="160" t="s">
        <v>198</v>
      </c>
      <c r="H2105" s="161">
        <v>1.86</v>
      </c>
      <c r="I2105" s="162"/>
      <c r="J2105" s="162">
        <f t="shared" si="310"/>
        <v>0</v>
      </c>
      <c r="K2105" s="139"/>
      <c r="L2105" s="27"/>
      <c r="M2105" s="140" t="s">
        <v>1</v>
      </c>
      <c r="N2105" s="141" t="s">
        <v>35</v>
      </c>
      <c r="O2105" s="142">
        <v>0</v>
      </c>
      <c r="P2105" s="142">
        <f t="shared" si="311"/>
        <v>0</v>
      </c>
      <c r="Q2105" s="142">
        <v>0</v>
      </c>
      <c r="R2105" s="142">
        <f t="shared" si="312"/>
        <v>0</v>
      </c>
      <c r="S2105" s="142">
        <v>0</v>
      </c>
      <c r="T2105" s="143">
        <f t="shared" si="313"/>
        <v>0</v>
      </c>
      <c r="U2105" s="26"/>
      <c r="V2105" s="26"/>
      <c r="W2105" s="26"/>
      <c r="X2105" s="26"/>
      <c r="Y2105" s="26"/>
      <c r="Z2105" s="26"/>
      <c r="AA2105" s="26"/>
      <c r="AB2105" s="26"/>
      <c r="AC2105" s="26"/>
      <c r="AD2105" s="26"/>
      <c r="AE2105" s="26"/>
      <c r="AR2105" s="144" t="s">
        <v>145</v>
      </c>
      <c r="AT2105" s="144" t="s">
        <v>141</v>
      </c>
      <c r="AU2105" s="144" t="s">
        <v>146</v>
      </c>
      <c r="AY2105" s="14" t="s">
        <v>136</v>
      </c>
      <c r="BE2105" s="145">
        <f t="shared" si="314"/>
        <v>0</v>
      </c>
      <c r="BF2105" s="145">
        <f t="shared" si="315"/>
        <v>0</v>
      </c>
      <c r="BG2105" s="145">
        <f t="shared" si="316"/>
        <v>0</v>
      </c>
      <c r="BH2105" s="145">
        <f t="shared" si="317"/>
        <v>0</v>
      </c>
      <c r="BI2105" s="145">
        <f t="shared" si="318"/>
        <v>0</v>
      </c>
      <c r="BJ2105" s="14" t="s">
        <v>146</v>
      </c>
      <c r="BK2105" s="145">
        <f t="shared" si="319"/>
        <v>0</v>
      </c>
      <c r="BL2105" s="14" t="s">
        <v>145</v>
      </c>
      <c r="BM2105" s="144" t="s">
        <v>2133</v>
      </c>
    </row>
    <row r="2106" spans="1:65" s="2" customFormat="1" ht="24.25" customHeight="1">
      <c r="A2106" s="26"/>
      <c r="B2106" s="156"/>
      <c r="C2106" s="157" t="s">
        <v>2134</v>
      </c>
      <c r="D2106" s="157" t="s">
        <v>141</v>
      </c>
      <c r="E2106" s="158" t="s">
        <v>838</v>
      </c>
      <c r="F2106" s="159" t="s">
        <v>839</v>
      </c>
      <c r="G2106" s="160" t="s">
        <v>144</v>
      </c>
      <c r="H2106" s="161">
        <v>1414.67</v>
      </c>
      <c r="I2106" s="162"/>
      <c r="J2106" s="162">
        <f t="shared" si="310"/>
        <v>0</v>
      </c>
      <c r="K2106" s="139"/>
      <c r="L2106" s="27"/>
      <c r="M2106" s="140" t="s">
        <v>1</v>
      </c>
      <c r="N2106" s="141" t="s">
        <v>35</v>
      </c>
      <c r="O2106" s="142">
        <v>0</v>
      </c>
      <c r="P2106" s="142">
        <f t="shared" si="311"/>
        <v>0</v>
      </c>
      <c r="Q2106" s="142">
        <v>0</v>
      </c>
      <c r="R2106" s="142">
        <f t="shared" si="312"/>
        <v>0</v>
      </c>
      <c r="S2106" s="142">
        <v>0</v>
      </c>
      <c r="T2106" s="143">
        <f t="shared" si="313"/>
        <v>0</v>
      </c>
      <c r="U2106" s="26"/>
      <c r="V2106" s="26"/>
      <c r="W2106" s="26"/>
      <c r="X2106" s="26"/>
      <c r="Y2106" s="26"/>
      <c r="Z2106" s="26"/>
      <c r="AA2106" s="26"/>
      <c r="AB2106" s="26"/>
      <c r="AC2106" s="26"/>
      <c r="AD2106" s="26"/>
      <c r="AE2106" s="26"/>
      <c r="AR2106" s="144" t="s">
        <v>145</v>
      </c>
      <c r="AT2106" s="144" t="s">
        <v>141</v>
      </c>
      <c r="AU2106" s="144" t="s">
        <v>146</v>
      </c>
      <c r="AY2106" s="14" t="s">
        <v>136</v>
      </c>
      <c r="BE2106" s="145">
        <f t="shared" si="314"/>
        <v>0</v>
      </c>
      <c r="BF2106" s="145">
        <f t="shared" si="315"/>
        <v>0</v>
      </c>
      <c r="BG2106" s="145">
        <f t="shared" si="316"/>
        <v>0</v>
      </c>
      <c r="BH2106" s="145">
        <f t="shared" si="317"/>
        <v>0</v>
      </c>
      <c r="BI2106" s="145">
        <f t="shared" si="318"/>
        <v>0</v>
      </c>
      <c r="BJ2106" s="14" t="s">
        <v>146</v>
      </c>
      <c r="BK2106" s="145">
        <f t="shared" si="319"/>
        <v>0</v>
      </c>
      <c r="BL2106" s="14" t="s">
        <v>145</v>
      </c>
      <c r="BM2106" s="144" t="s">
        <v>2135</v>
      </c>
    </row>
    <row r="2107" spans="1:65" s="2" customFormat="1" ht="33" customHeight="1">
      <c r="A2107" s="26"/>
      <c r="B2107" s="156"/>
      <c r="C2107" s="157" t="s">
        <v>2136</v>
      </c>
      <c r="D2107" s="157" t="s">
        <v>141</v>
      </c>
      <c r="E2107" s="158" t="s">
        <v>842</v>
      </c>
      <c r="F2107" s="159" t="s">
        <v>843</v>
      </c>
      <c r="G2107" s="160" t="s">
        <v>323</v>
      </c>
      <c r="H2107" s="161">
        <v>20</v>
      </c>
      <c r="I2107" s="162"/>
      <c r="J2107" s="162">
        <f t="shared" si="310"/>
        <v>0</v>
      </c>
      <c r="K2107" s="139"/>
      <c r="L2107" s="27"/>
      <c r="M2107" s="140" t="s">
        <v>1</v>
      </c>
      <c r="N2107" s="141" t="s">
        <v>35</v>
      </c>
      <c r="O2107" s="142">
        <v>0</v>
      </c>
      <c r="P2107" s="142">
        <f t="shared" si="311"/>
        <v>0</v>
      </c>
      <c r="Q2107" s="142">
        <v>0</v>
      </c>
      <c r="R2107" s="142">
        <f t="shared" si="312"/>
        <v>0</v>
      </c>
      <c r="S2107" s="142">
        <v>0</v>
      </c>
      <c r="T2107" s="143">
        <f t="shared" si="313"/>
        <v>0</v>
      </c>
      <c r="U2107" s="26"/>
      <c r="V2107" s="26"/>
      <c r="W2107" s="26"/>
      <c r="X2107" s="26"/>
      <c r="Y2107" s="26"/>
      <c r="Z2107" s="26"/>
      <c r="AA2107" s="26"/>
      <c r="AB2107" s="26"/>
      <c r="AC2107" s="26"/>
      <c r="AD2107" s="26"/>
      <c r="AE2107" s="26"/>
      <c r="AR2107" s="144" t="s">
        <v>145</v>
      </c>
      <c r="AT2107" s="144" t="s">
        <v>141</v>
      </c>
      <c r="AU2107" s="144" t="s">
        <v>146</v>
      </c>
      <c r="AY2107" s="14" t="s">
        <v>136</v>
      </c>
      <c r="BE2107" s="145">
        <f t="shared" si="314"/>
        <v>0</v>
      </c>
      <c r="BF2107" s="145">
        <f t="shared" si="315"/>
        <v>0</v>
      </c>
      <c r="BG2107" s="145">
        <f t="shared" si="316"/>
        <v>0</v>
      </c>
      <c r="BH2107" s="145">
        <f t="shared" si="317"/>
        <v>0</v>
      </c>
      <c r="BI2107" s="145">
        <f t="shared" si="318"/>
        <v>0</v>
      </c>
      <c r="BJ2107" s="14" t="s">
        <v>146</v>
      </c>
      <c r="BK2107" s="145">
        <f t="shared" si="319"/>
        <v>0</v>
      </c>
      <c r="BL2107" s="14" t="s">
        <v>145</v>
      </c>
      <c r="BM2107" s="144" t="s">
        <v>2137</v>
      </c>
    </row>
    <row r="2108" spans="1:65" s="2" customFormat="1" ht="21.75" customHeight="1">
      <c r="A2108" s="26"/>
      <c r="B2108" s="156"/>
      <c r="C2108" s="157" t="s">
        <v>2138</v>
      </c>
      <c r="D2108" s="157" t="s">
        <v>141</v>
      </c>
      <c r="E2108" s="158" t="s">
        <v>846</v>
      </c>
      <c r="F2108" s="159" t="s">
        <v>847</v>
      </c>
      <c r="G2108" s="160" t="s">
        <v>171</v>
      </c>
      <c r="H2108" s="161">
        <v>1554.74</v>
      </c>
      <c r="I2108" s="162"/>
      <c r="J2108" s="162">
        <f t="shared" si="310"/>
        <v>0</v>
      </c>
      <c r="K2108" s="139"/>
      <c r="L2108" s="27"/>
      <c r="M2108" s="140" t="s">
        <v>1</v>
      </c>
      <c r="N2108" s="141" t="s">
        <v>35</v>
      </c>
      <c r="O2108" s="142">
        <v>0</v>
      </c>
      <c r="P2108" s="142">
        <f t="shared" si="311"/>
        <v>0</v>
      </c>
      <c r="Q2108" s="142">
        <v>0</v>
      </c>
      <c r="R2108" s="142">
        <f t="shared" si="312"/>
        <v>0</v>
      </c>
      <c r="S2108" s="142">
        <v>0</v>
      </c>
      <c r="T2108" s="143">
        <f t="shared" si="313"/>
        <v>0</v>
      </c>
      <c r="U2108" s="26"/>
      <c r="V2108" s="26"/>
      <c r="W2108" s="26"/>
      <c r="X2108" s="26"/>
      <c r="Y2108" s="26"/>
      <c r="Z2108" s="26"/>
      <c r="AA2108" s="26"/>
      <c r="AB2108" s="26"/>
      <c r="AC2108" s="26"/>
      <c r="AD2108" s="26"/>
      <c r="AE2108" s="26"/>
      <c r="AR2108" s="144" t="s">
        <v>145</v>
      </c>
      <c r="AT2108" s="144" t="s">
        <v>141</v>
      </c>
      <c r="AU2108" s="144" t="s">
        <v>146</v>
      </c>
      <c r="AY2108" s="14" t="s">
        <v>136</v>
      </c>
      <c r="BE2108" s="145">
        <f t="shared" si="314"/>
        <v>0</v>
      </c>
      <c r="BF2108" s="145">
        <f t="shared" si="315"/>
        <v>0</v>
      </c>
      <c r="BG2108" s="145">
        <f t="shared" si="316"/>
        <v>0</v>
      </c>
      <c r="BH2108" s="145">
        <f t="shared" si="317"/>
        <v>0</v>
      </c>
      <c r="BI2108" s="145">
        <f t="shared" si="318"/>
        <v>0</v>
      </c>
      <c r="BJ2108" s="14" t="s">
        <v>146</v>
      </c>
      <c r="BK2108" s="145">
        <f t="shared" si="319"/>
        <v>0</v>
      </c>
      <c r="BL2108" s="14" t="s">
        <v>145</v>
      </c>
      <c r="BM2108" s="144" t="s">
        <v>2139</v>
      </c>
    </row>
    <row r="2109" spans="1:65" s="2" customFormat="1" ht="24.25" customHeight="1">
      <c r="A2109" s="26"/>
      <c r="B2109" s="156"/>
      <c r="C2109" s="157" t="s">
        <v>2140</v>
      </c>
      <c r="D2109" s="157" t="s">
        <v>141</v>
      </c>
      <c r="E2109" s="158" t="s">
        <v>850</v>
      </c>
      <c r="F2109" s="159" t="s">
        <v>851</v>
      </c>
      <c r="G2109" s="160" t="s">
        <v>171</v>
      </c>
      <c r="H2109" s="161">
        <v>1554.74</v>
      </c>
      <c r="I2109" s="162"/>
      <c r="J2109" s="162">
        <f t="shared" si="310"/>
        <v>0</v>
      </c>
      <c r="K2109" s="139"/>
      <c r="L2109" s="27"/>
      <c r="M2109" s="140" t="s">
        <v>1</v>
      </c>
      <c r="N2109" s="141" t="s">
        <v>35</v>
      </c>
      <c r="O2109" s="142">
        <v>0</v>
      </c>
      <c r="P2109" s="142">
        <f t="shared" si="311"/>
        <v>0</v>
      </c>
      <c r="Q2109" s="142">
        <v>0</v>
      </c>
      <c r="R2109" s="142">
        <f t="shared" si="312"/>
        <v>0</v>
      </c>
      <c r="S2109" s="142">
        <v>0</v>
      </c>
      <c r="T2109" s="143">
        <f t="shared" si="313"/>
        <v>0</v>
      </c>
      <c r="U2109" s="26"/>
      <c r="V2109" s="26"/>
      <c r="W2109" s="26"/>
      <c r="X2109" s="26"/>
      <c r="Y2109" s="26"/>
      <c r="Z2109" s="26"/>
      <c r="AA2109" s="26"/>
      <c r="AB2109" s="26"/>
      <c r="AC2109" s="26"/>
      <c r="AD2109" s="26"/>
      <c r="AE2109" s="26"/>
      <c r="AR2109" s="144" t="s">
        <v>145</v>
      </c>
      <c r="AT2109" s="144" t="s">
        <v>141</v>
      </c>
      <c r="AU2109" s="144" t="s">
        <v>146</v>
      </c>
      <c r="AY2109" s="14" t="s">
        <v>136</v>
      </c>
      <c r="BE2109" s="145">
        <f t="shared" si="314"/>
        <v>0</v>
      </c>
      <c r="BF2109" s="145">
        <f t="shared" si="315"/>
        <v>0</v>
      </c>
      <c r="BG2109" s="145">
        <f t="shared" si="316"/>
        <v>0</v>
      </c>
      <c r="BH2109" s="145">
        <f t="shared" si="317"/>
        <v>0</v>
      </c>
      <c r="BI2109" s="145">
        <f t="shared" si="318"/>
        <v>0</v>
      </c>
      <c r="BJ2109" s="14" t="s">
        <v>146</v>
      </c>
      <c r="BK2109" s="145">
        <f t="shared" si="319"/>
        <v>0</v>
      </c>
      <c r="BL2109" s="14" t="s">
        <v>145</v>
      </c>
      <c r="BM2109" s="144" t="s">
        <v>2141</v>
      </c>
    </row>
    <row r="2110" spans="1:65" s="2" customFormat="1" ht="24.25" customHeight="1">
      <c r="A2110" s="26"/>
      <c r="B2110" s="156"/>
      <c r="C2110" s="157" t="s">
        <v>2142</v>
      </c>
      <c r="D2110" s="157" t="s">
        <v>141</v>
      </c>
      <c r="E2110" s="158" t="s">
        <v>854</v>
      </c>
      <c r="F2110" s="159" t="s">
        <v>855</v>
      </c>
      <c r="G2110" s="160" t="s">
        <v>323</v>
      </c>
      <c r="H2110" s="161">
        <v>11</v>
      </c>
      <c r="I2110" s="162"/>
      <c r="J2110" s="162">
        <f t="shared" si="310"/>
        <v>0</v>
      </c>
      <c r="K2110" s="139"/>
      <c r="L2110" s="27"/>
      <c r="M2110" s="140" t="s">
        <v>1</v>
      </c>
      <c r="N2110" s="141" t="s">
        <v>35</v>
      </c>
      <c r="O2110" s="142">
        <v>0</v>
      </c>
      <c r="P2110" s="142">
        <f t="shared" si="311"/>
        <v>0</v>
      </c>
      <c r="Q2110" s="142">
        <v>0</v>
      </c>
      <c r="R2110" s="142">
        <f t="shared" si="312"/>
        <v>0</v>
      </c>
      <c r="S2110" s="142">
        <v>0</v>
      </c>
      <c r="T2110" s="143">
        <f t="shared" si="313"/>
        <v>0</v>
      </c>
      <c r="U2110" s="26"/>
      <c r="V2110" s="26"/>
      <c r="W2110" s="26"/>
      <c r="X2110" s="26"/>
      <c r="Y2110" s="26"/>
      <c r="Z2110" s="26"/>
      <c r="AA2110" s="26"/>
      <c r="AB2110" s="26"/>
      <c r="AC2110" s="26"/>
      <c r="AD2110" s="26"/>
      <c r="AE2110" s="26"/>
      <c r="AR2110" s="144" t="s">
        <v>145</v>
      </c>
      <c r="AT2110" s="144" t="s">
        <v>141</v>
      </c>
      <c r="AU2110" s="144" t="s">
        <v>146</v>
      </c>
      <c r="AY2110" s="14" t="s">
        <v>136</v>
      </c>
      <c r="BE2110" s="145">
        <f t="shared" si="314"/>
        <v>0</v>
      </c>
      <c r="BF2110" s="145">
        <f t="shared" si="315"/>
        <v>0</v>
      </c>
      <c r="BG2110" s="145">
        <f t="shared" si="316"/>
        <v>0</v>
      </c>
      <c r="BH2110" s="145">
        <f t="shared" si="317"/>
        <v>0</v>
      </c>
      <c r="BI2110" s="145">
        <f t="shared" si="318"/>
        <v>0</v>
      </c>
      <c r="BJ2110" s="14" t="s">
        <v>146</v>
      </c>
      <c r="BK2110" s="145">
        <f t="shared" si="319"/>
        <v>0</v>
      </c>
      <c r="BL2110" s="14" t="s">
        <v>145</v>
      </c>
      <c r="BM2110" s="144" t="s">
        <v>2143</v>
      </c>
    </row>
    <row r="2111" spans="1:65" s="2" customFormat="1" ht="16.5" customHeight="1">
      <c r="A2111" s="26"/>
      <c r="B2111" s="156"/>
      <c r="C2111" s="163" t="s">
        <v>2144</v>
      </c>
      <c r="D2111" s="163" t="s">
        <v>227</v>
      </c>
      <c r="E2111" s="164" t="s">
        <v>858</v>
      </c>
      <c r="F2111" s="165" t="s">
        <v>859</v>
      </c>
      <c r="G2111" s="166" t="s">
        <v>323</v>
      </c>
      <c r="H2111" s="167">
        <v>10</v>
      </c>
      <c r="I2111" s="168"/>
      <c r="J2111" s="168">
        <f t="shared" si="310"/>
        <v>0</v>
      </c>
      <c r="K2111" s="146"/>
      <c r="L2111" s="147"/>
      <c r="M2111" s="148" t="s">
        <v>1</v>
      </c>
      <c r="N2111" s="149" t="s">
        <v>35</v>
      </c>
      <c r="O2111" s="142">
        <v>0</v>
      </c>
      <c r="P2111" s="142">
        <f t="shared" si="311"/>
        <v>0</v>
      </c>
      <c r="Q2111" s="142">
        <v>0</v>
      </c>
      <c r="R2111" s="142">
        <f t="shared" si="312"/>
        <v>0</v>
      </c>
      <c r="S2111" s="142">
        <v>0</v>
      </c>
      <c r="T2111" s="143">
        <f t="shared" si="313"/>
        <v>0</v>
      </c>
      <c r="U2111" s="26"/>
      <c r="V2111" s="26"/>
      <c r="W2111" s="26"/>
      <c r="X2111" s="26"/>
      <c r="Y2111" s="26"/>
      <c r="Z2111" s="26"/>
      <c r="AA2111" s="26"/>
      <c r="AB2111" s="26"/>
      <c r="AC2111" s="26"/>
      <c r="AD2111" s="26"/>
      <c r="AE2111" s="26"/>
      <c r="AR2111" s="144" t="s">
        <v>168</v>
      </c>
      <c r="AT2111" s="144" t="s">
        <v>227</v>
      </c>
      <c r="AU2111" s="144" t="s">
        <v>146</v>
      </c>
      <c r="AY2111" s="14" t="s">
        <v>136</v>
      </c>
      <c r="BE2111" s="145">
        <f t="shared" si="314"/>
        <v>0</v>
      </c>
      <c r="BF2111" s="145">
        <f t="shared" si="315"/>
        <v>0</v>
      </c>
      <c r="BG2111" s="145">
        <f t="shared" si="316"/>
        <v>0</v>
      </c>
      <c r="BH2111" s="145">
        <f t="shared" si="317"/>
        <v>0</v>
      </c>
      <c r="BI2111" s="145">
        <f t="shared" si="318"/>
        <v>0</v>
      </c>
      <c r="BJ2111" s="14" t="s">
        <v>146</v>
      </c>
      <c r="BK2111" s="145">
        <f t="shared" si="319"/>
        <v>0</v>
      </c>
      <c r="BL2111" s="14" t="s">
        <v>145</v>
      </c>
      <c r="BM2111" s="144" t="s">
        <v>2145</v>
      </c>
    </row>
    <row r="2112" spans="1:65" s="2" customFormat="1" ht="16.5" customHeight="1">
      <c r="A2112" s="26"/>
      <c r="B2112" s="156"/>
      <c r="C2112" s="163" t="s">
        <v>2146</v>
      </c>
      <c r="D2112" s="163" t="s">
        <v>227</v>
      </c>
      <c r="E2112" s="164" t="s">
        <v>862</v>
      </c>
      <c r="F2112" s="165" t="s">
        <v>863</v>
      </c>
      <c r="G2112" s="166" t="s">
        <v>323</v>
      </c>
      <c r="H2112" s="167">
        <v>1</v>
      </c>
      <c r="I2112" s="168"/>
      <c r="J2112" s="168">
        <f t="shared" si="310"/>
        <v>0</v>
      </c>
      <c r="K2112" s="146"/>
      <c r="L2112" s="147"/>
      <c r="M2112" s="148" t="s">
        <v>1</v>
      </c>
      <c r="N2112" s="149" t="s">
        <v>35</v>
      </c>
      <c r="O2112" s="142">
        <v>0</v>
      </c>
      <c r="P2112" s="142">
        <f t="shared" si="311"/>
        <v>0</v>
      </c>
      <c r="Q2112" s="142">
        <v>0</v>
      </c>
      <c r="R2112" s="142">
        <f t="shared" si="312"/>
        <v>0</v>
      </c>
      <c r="S2112" s="142">
        <v>0</v>
      </c>
      <c r="T2112" s="143">
        <f t="shared" si="313"/>
        <v>0</v>
      </c>
      <c r="U2112" s="26"/>
      <c r="V2112" s="26"/>
      <c r="W2112" s="26"/>
      <c r="X2112" s="26"/>
      <c r="Y2112" s="26"/>
      <c r="Z2112" s="26"/>
      <c r="AA2112" s="26"/>
      <c r="AB2112" s="26"/>
      <c r="AC2112" s="26"/>
      <c r="AD2112" s="26"/>
      <c r="AE2112" s="26"/>
      <c r="AR2112" s="144" t="s">
        <v>168</v>
      </c>
      <c r="AT2112" s="144" t="s">
        <v>227</v>
      </c>
      <c r="AU2112" s="144" t="s">
        <v>146</v>
      </c>
      <c r="AY2112" s="14" t="s">
        <v>136</v>
      </c>
      <c r="BE2112" s="145">
        <f t="shared" si="314"/>
        <v>0</v>
      </c>
      <c r="BF2112" s="145">
        <f t="shared" si="315"/>
        <v>0</v>
      </c>
      <c r="BG2112" s="145">
        <f t="shared" si="316"/>
        <v>0</v>
      </c>
      <c r="BH2112" s="145">
        <f t="shared" si="317"/>
        <v>0</v>
      </c>
      <c r="BI2112" s="145">
        <f t="shared" si="318"/>
        <v>0</v>
      </c>
      <c r="BJ2112" s="14" t="s">
        <v>146</v>
      </c>
      <c r="BK2112" s="145">
        <f t="shared" si="319"/>
        <v>0</v>
      </c>
      <c r="BL2112" s="14" t="s">
        <v>145</v>
      </c>
      <c r="BM2112" s="144" t="s">
        <v>2147</v>
      </c>
    </row>
    <row r="2113" spans="1:65" s="2" customFormat="1" ht="24.25" customHeight="1">
      <c r="A2113" s="26"/>
      <c r="B2113" s="156"/>
      <c r="C2113" s="157" t="s">
        <v>2148</v>
      </c>
      <c r="D2113" s="157" t="s">
        <v>141</v>
      </c>
      <c r="E2113" s="158" t="s">
        <v>870</v>
      </c>
      <c r="F2113" s="159" t="s">
        <v>871</v>
      </c>
      <c r="G2113" s="160" t="s">
        <v>323</v>
      </c>
      <c r="H2113" s="161">
        <v>28</v>
      </c>
      <c r="I2113" s="162"/>
      <c r="J2113" s="162">
        <f t="shared" si="310"/>
        <v>0</v>
      </c>
      <c r="K2113" s="139"/>
      <c r="L2113" s="27"/>
      <c r="M2113" s="140" t="s">
        <v>1</v>
      </c>
      <c r="N2113" s="141" t="s">
        <v>35</v>
      </c>
      <c r="O2113" s="142">
        <v>0</v>
      </c>
      <c r="P2113" s="142">
        <f t="shared" si="311"/>
        <v>0</v>
      </c>
      <c r="Q2113" s="142">
        <v>0</v>
      </c>
      <c r="R2113" s="142">
        <f t="shared" si="312"/>
        <v>0</v>
      </c>
      <c r="S2113" s="142">
        <v>0</v>
      </c>
      <c r="T2113" s="143">
        <f t="shared" si="313"/>
        <v>0</v>
      </c>
      <c r="U2113" s="26"/>
      <c r="V2113" s="26"/>
      <c r="W2113" s="26"/>
      <c r="X2113" s="26"/>
      <c r="Y2113" s="26"/>
      <c r="Z2113" s="26"/>
      <c r="AA2113" s="26"/>
      <c r="AB2113" s="26"/>
      <c r="AC2113" s="26"/>
      <c r="AD2113" s="26"/>
      <c r="AE2113" s="26"/>
      <c r="AR2113" s="144" t="s">
        <v>145</v>
      </c>
      <c r="AT2113" s="144" t="s">
        <v>141</v>
      </c>
      <c r="AU2113" s="144" t="s">
        <v>146</v>
      </c>
      <c r="AY2113" s="14" t="s">
        <v>136</v>
      </c>
      <c r="BE2113" s="145">
        <f t="shared" si="314"/>
        <v>0</v>
      </c>
      <c r="BF2113" s="145">
        <f t="shared" si="315"/>
        <v>0</v>
      </c>
      <c r="BG2113" s="145">
        <f t="shared" si="316"/>
        <v>0</v>
      </c>
      <c r="BH2113" s="145">
        <f t="shared" si="317"/>
        <v>0</v>
      </c>
      <c r="BI2113" s="145">
        <f t="shared" si="318"/>
        <v>0</v>
      </c>
      <c r="BJ2113" s="14" t="s">
        <v>146</v>
      </c>
      <c r="BK2113" s="145">
        <f t="shared" si="319"/>
        <v>0</v>
      </c>
      <c r="BL2113" s="14" t="s">
        <v>145</v>
      </c>
      <c r="BM2113" s="144" t="s">
        <v>2149</v>
      </c>
    </row>
    <row r="2114" spans="1:65" s="2" customFormat="1" ht="24.25" customHeight="1">
      <c r="A2114" s="26"/>
      <c r="B2114" s="156"/>
      <c r="C2114" s="163" t="s">
        <v>2150</v>
      </c>
      <c r="D2114" s="163" t="s">
        <v>227</v>
      </c>
      <c r="E2114" s="164" t="s">
        <v>1618</v>
      </c>
      <c r="F2114" s="165" t="s">
        <v>875</v>
      </c>
      <c r="G2114" s="166" t="s">
        <v>323</v>
      </c>
      <c r="H2114" s="167">
        <v>56</v>
      </c>
      <c r="I2114" s="168"/>
      <c r="J2114" s="168">
        <f t="shared" si="310"/>
        <v>0</v>
      </c>
      <c r="K2114" s="146"/>
      <c r="L2114" s="147"/>
      <c r="M2114" s="148" t="s">
        <v>1</v>
      </c>
      <c r="N2114" s="149" t="s">
        <v>35</v>
      </c>
      <c r="O2114" s="142">
        <v>0</v>
      </c>
      <c r="P2114" s="142">
        <f t="shared" si="311"/>
        <v>0</v>
      </c>
      <c r="Q2114" s="142">
        <v>0</v>
      </c>
      <c r="R2114" s="142">
        <f t="shared" si="312"/>
        <v>0</v>
      </c>
      <c r="S2114" s="142">
        <v>0</v>
      </c>
      <c r="T2114" s="143">
        <f t="shared" si="313"/>
        <v>0</v>
      </c>
      <c r="U2114" s="26"/>
      <c r="V2114" s="26"/>
      <c r="W2114" s="26"/>
      <c r="X2114" s="26"/>
      <c r="Y2114" s="26"/>
      <c r="Z2114" s="26"/>
      <c r="AA2114" s="26"/>
      <c r="AB2114" s="26"/>
      <c r="AC2114" s="26"/>
      <c r="AD2114" s="26"/>
      <c r="AE2114" s="26"/>
      <c r="AR2114" s="144" t="s">
        <v>168</v>
      </c>
      <c r="AT2114" s="144" t="s">
        <v>227</v>
      </c>
      <c r="AU2114" s="144" t="s">
        <v>146</v>
      </c>
      <c r="AY2114" s="14" t="s">
        <v>136</v>
      </c>
      <c r="BE2114" s="145">
        <f t="shared" si="314"/>
        <v>0</v>
      </c>
      <c r="BF2114" s="145">
        <f t="shared" si="315"/>
        <v>0</v>
      </c>
      <c r="BG2114" s="145">
        <f t="shared" si="316"/>
        <v>0</v>
      </c>
      <c r="BH2114" s="145">
        <f t="shared" si="317"/>
        <v>0</v>
      </c>
      <c r="BI2114" s="145">
        <f t="shared" si="318"/>
        <v>0</v>
      </c>
      <c r="BJ2114" s="14" t="s">
        <v>146</v>
      </c>
      <c r="BK2114" s="145">
        <f t="shared" si="319"/>
        <v>0</v>
      </c>
      <c r="BL2114" s="14" t="s">
        <v>145</v>
      </c>
      <c r="BM2114" s="144" t="s">
        <v>2151</v>
      </c>
    </row>
    <row r="2115" spans="1:65" s="2" customFormat="1" ht="24.25" customHeight="1">
      <c r="A2115" s="26"/>
      <c r="B2115" s="156"/>
      <c r="C2115" s="157" t="s">
        <v>2152</v>
      </c>
      <c r="D2115" s="157" t="s">
        <v>141</v>
      </c>
      <c r="E2115" s="158" t="s">
        <v>878</v>
      </c>
      <c r="F2115" s="159" t="s">
        <v>879</v>
      </c>
      <c r="G2115" s="160" t="s">
        <v>323</v>
      </c>
      <c r="H2115" s="161">
        <v>8</v>
      </c>
      <c r="I2115" s="162"/>
      <c r="J2115" s="162">
        <f>ROUND(I2115*H2115,2)</f>
        <v>0</v>
      </c>
      <c r="K2115" s="139"/>
      <c r="L2115" s="27"/>
      <c r="M2115" s="140" t="s">
        <v>1</v>
      </c>
      <c r="N2115" s="141" t="s">
        <v>35</v>
      </c>
      <c r="O2115" s="142">
        <v>0</v>
      </c>
      <c r="P2115" s="142">
        <f>O2115*H2115</f>
        <v>0</v>
      </c>
      <c r="Q2115" s="142">
        <v>0</v>
      </c>
      <c r="R2115" s="142">
        <f>Q2115*H2115</f>
        <v>0</v>
      </c>
      <c r="S2115" s="142">
        <v>0</v>
      </c>
      <c r="T2115" s="143">
        <f>S2115*H2115</f>
        <v>0</v>
      </c>
      <c r="U2115" s="26"/>
      <c r="V2115" s="26"/>
      <c r="W2115" s="26"/>
      <c r="X2115" s="26"/>
      <c r="Y2115" s="26"/>
      <c r="Z2115" s="26"/>
      <c r="AA2115" s="26"/>
      <c r="AB2115" s="26"/>
      <c r="AC2115" s="26"/>
      <c r="AD2115" s="26"/>
      <c r="AE2115" s="26"/>
      <c r="AR2115" s="144" t="s">
        <v>145</v>
      </c>
      <c r="AT2115" s="144" t="s">
        <v>141</v>
      </c>
      <c r="AU2115" s="144" t="s">
        <v>146</v>
      </c>
      <c r="AY2115" s="14" t="s">
        <v>136</v>
      </c>
      <c r="BE2115" s="145">
        <f t="shared" si="314"/>
        <v>0</v>
      </c>
      <c r="BF2115" s="145">
        <f t="shared" si="315"/>
        <v>0</v>
      </c>
      <c r="BG2115" s="145">
        <f t="shared" si="316"/>
        <v>0</v>
      </c>
      <c r="BH2115" s="145">
        <f t="shared" si="317"/>
        <v>0</v>
      </c>
      <c r="BI2115" s="145">
        <f t="shared" si="318"/>
        <v>0</v>
      </c>
      <c r="BJ2115" s="14" t="s">
        <v>146</v>
      </c>
      <c r="BK2115" s="145">
        <f t="shared" si="319"/>
        <v>0</v>
      </c>
      <c r="BL2115" s="14" t="s">
        <v>145</v>
      </c>
      <c r="BM2115" s="144" t="s">
        <v>2153</v>
      </c>
    </row>
    <row r="2116" spans="1:65" s="2" customFormat="1" ht="24.25" customHeight="1">
      <c r="A2116" s="26"/>
      <c r="B2116" s="156"/>
      <c r="C2116" s="163" t="s">
        <v>2154</v>
      </c>
      <c r="D2116" s="163" t="s">
        <v>227</v>
      </c>
      <c r="E2116" s="164" t="s">
        <v>882</v>
      </c>
      <c r="F2116" s="165" t="s">
        <v>883</v>
      </c>
      <c r="G2116" s="166" t="s">
        <v>323</v>
      </c>
      <c r="H2116" s="167">
        <v>40</v>
      </c>
      <c r="I2116" s="168"/>
      <c r="J2116" s="168">
        <f>ROUND(I2116*H2116,2)</f>
        <v>0</v>
      </c>
      <c r="K2116" s="146"/>
      <c r="L2116" s="147"/>
      <c r="M2116" s="148" t="s">
        <v>1</v>
      </c>
      <c r="N2116" s="149" t="s">
        <v>35</v>
      </c>
      <c r="O2116" s="142">
        <v>0</v>
      </c>
      <c r="P2116" s="142">
        <f>O2116*H2116</f>
        <v>0</v>
      </c>
      <c r="Q2116" s="142">
        <v>0</v>
      </c>
      <c r="R2116" s="142">
        <f>Q2116*H2116</f>
        <v>0</v>
      </c>
      <c r="S2116" s="142">
        <v>0</v>
      </c>
      <c r="T2116" s="143">
        <f>S2116*H2116</f>
        <v>0</v>
      </c>
      <c r="U2116" s="26"/>
      <c r="V2116" s="26"/>
      <c r="W2116" s="26"/>
      <c r="X2116" s="26"/>
      <c r="Y2116" s="26"/>
      <c r="Z2116" s="26"/>
      <c r="AA2116" s="26"/>
      <c r="AB2116" s="26"/>
      <c r="AC2116" s="26"/>
      <c r="AD2116" s="26"/>
      <c r="AE2116" s="26"/>
      <c r="AR2116" s="144" t="s">
        <v>168</v>
      </c>
      <c r="AT2116" s="144" t="s">
        <v>227</v>
      </c>
      <c r="AU2116" s="144" t="s">
        <v>146</v>
      </c>
      <c r="AY2116" s="14" t="s">
        <v>136</v>
      </c>
      <c r="BE2116" s="145">
        <f t="shared" si="314"/>
        <v>0</v>
      </c>
      <c r="BF2116" s="145">
        <f t="shared" si="315"/>
        <v>0</v>
      </c>
      <c r="BG2116" s="145">
        <f t="shared" si="316"/>
        <v>0</v>
      </c>
      <c r="BH2116" s="145">
        <f t="shared" si="317"/>
        <v>0</v>
      </c>
      <c r="BI2116" s="145">
        <f t="shared" si="318"/>
        <v>0</v>
      </c>
      <c r="BJ2116" s="14" t="s">
        <v>146</v>
      </c>
      <c r="BK2116" s="145">
        <f t="shared" si="319"/>
        <v>0</v>
      </c>
      <c r="BL2116" s="14" t="s">
        <v>145</v>
      </c>
      <c r="BM2116" s="144" t="s">
        <v>2155</v>
      </c>
    </row>
    <row r="2117" spans="1:65" s="12" customFormat="1" ht="23" customHeight="1">
      <c r="B2117" s="169"/>
      <c r="C2117" s="170"/>
      <c r="D2117" s="171" t="s">
        <v>68</v>
      </c>
      <c r="E2117" s="172" t="s">
        <v>885</v>
      </c>
      <c r="F2117" s="172" t="s">
        <v>886</v>
      </c>
      <c r="G2117" s="170"/>
      <c r="H2117" s="170"/>
      <c r="I2117" s="170"/>
      <c r="J2117" s="173">
        <f>BK2117</f>
        <v>0</v>
      </c>
      <c r="L2117" s="127"/>
      <c r="M2117" s="131"/>
      <c r="N2117" s="132"/>
      <c r="O2117" s="132"/>
      <c r="P2117" s="133">
        <f>SUM(P2118:P2134)</f>
        <v>0</v>
      </c>
      <c r="Q2117" s="132"/>
      <c r="R2117" s="133">
        <f>SUM(R2118:R2134)</f>
        <v>0</v>
      </c>
      <c r="S2117" s="132"/>
      <c r="T2117" s="134">
        <f>SUM(T2118:T2134)</f>
        <v>0</v>
      </c>
      <c r="AR2117" s="128" t="s">
        <v>77</v>
      </c>
      <c r="AT2117" s="135" t="s">
        <v>68</v>
      </c>
      <c r="AU2117" s="135" t="s">
        <v>77</v>
      </c>
      <c r="AY2117" s="128" t="s">
        <v>136</v>
      </c>
      <c r="BK2117" s="136">
        <f>SUM(BK2118:BK2134)</f>
        <v>0</v>
      </c>
    </row>
    <row r="2118" spans="1:65" s="2" customFormat="1" ht="24.25" customHeight="1">
      <c r="A2118" s="26"/>
      <c r="B2118" s="156"/>
      <c r="C2118" s="157" t="s">
        <v>2156</v>
      </c>
      <c r="D2118" s="157" t="s">
        <v>141</v>
      </c>
      <c r="E2118" s="158" t="s">
        <v>888</v>
      </c>
      <c r="F2118" s="159" t="s">
        <v>889</v>
      </c>
      <c r="G2118" s="160" t="s">
        <v>144</v>
      </c>
      <c r="H2118" s="161">
        <v>7433.2</v>
      </c>
      <c r="I2118" s="162"/>
      <c r="J2118" s="162">
        <f t="shared" ref="J2118:J2134" si="320">ROUND(I2118*H2118,2)</f>
        <v>0</v>
      </c>
      <c r="K2118" s="139"/>
      <c r="L2118" s="27"/>
      <c r="M2118" s="140" t="s">
        <v>1</v>
      </c>
      <c r="N2118" s="141" t="s">
        <v>35</v>
      </c>
      <c r="O2118" s="142">
        <v>0</v>
      </c>
      <c r="P2118" s="142">
        <f t="shared" ref="P2118:P2134" si="321">O2118*H2118</f>
        <v>0</v>
      </c>
      <c r="Q2118" s="142">
        <v>0</v>
      </c>
      <c r="R2118" s="142">
        <f t="shared" ref="R2118:R2134" si="322">Q2118*H2118</f>
        <v>0</v>
      </c>
      <c r="S2118" s="142">
        <v>0</v>
      </c>
      <c r="T2118" s="143">
        <f t="shared" ref="T2118:T2134" si="323">S2118*H2118</f>
        <v>0</v>
      </c>
      <c r="U2118" s="26"/>
      <c r="V2118" s="150"/>
      <c r="W2118" s="26"/>
      <c r="X2118" s="26"/>
      <c r="Y2118" s="26"/>
      <c r="Z2118" s="26"/>
      <c r="AA2118" s="26"/>
      <c r="AB2118" s="26"/>
      <c r="AC2118" s="26"/>
      <c r="AD2118" s="26"/>
      <c r="AE2118" s="26"/>
      <c r="AR2118" s="144" t="s">
        <v>145</v>
      </c>
      <c r="AT2118" s="144" t="s">
        <v>141</v>
      </c>
      <c r="AU2118" s="144" t="s">
        <v>146</v>
      </c>
      <c r="AY2118" s="14" t="s">
        <v>136</v>
      </c>
      <c r="BE2118" s="145">
        <f t="shared" ref="BE2118:BE2134" si="324">IF(N2118="základná",J2118,0)</f>
        <v>0</v>
      </c>
      <c r="BF2118" s="145">
        <f t="shared" ref="BF2118:BF2134" si="325">IF(N2118="znížená",J2118,0)</f>
        <v>0</v>
      </c>
      <c r="BG2118" s="145">
        <f t="shared" ref="BG2118:BG2134" si="326">IF(N2118="zákl. prenesená",J2118,0)</f>
        <v>0</v>
      </c>
      <c r="BH2118" s="145">
        <f t="shared" ref="BH2118:BH2134" si="327">IF(N2118="zníž. prenesená",J2118,0)</f>
        <v>0</v>
      </c>
      <c r="BI2118" s="145">
        <f t="shared" ref="BI2118:BI2134" si="328">IF(N2118="nulová",J2118,0)</f>
        <v>0</v>
      </c>
      <c r="BJ2118" s="14" t="s">
        <v>146</v>
      </c>
      <c r="BK2118" s="145">
        <f t="shared" ref="BK2118:BK2134" si="329">ROUND(I2118*H2118,2)</f>
        <v>0</v>
      </c>
      <c r="BL2118" s="14" t="s">
        <v>145</v>
      </c>
      <c r="BM2118" s="144" t="s">
        <v>2157</v>
      </c>
    </row>
    <row r="2119" spans="1:65" s="2" customFormat="1" ht="24.25" customHeight="1">
      <c r="A2119" s="26"/>
      <c r="B2119" s="156"/>
      <c r="C2119" s="157" t="s">
        <v>2158</v>
      </c>
      <c r="D2119" s="157" t="s">
        <v>141</v>
      </c>
      <c r="E2119" s="158" t="s">
        <v>892</v>
      </c>
      <c r="F2119" s="159" t="s">
        <v>893</v>
      </c>
      <c r="G2119" s="160" t="s">
        <v>171</v>
      </c>
      <c r="H2119" s="161">
        <v>105</v>
      </c>
      <c r="I2119" s="162"/>
      <c r="J2119" s="162">
        <f t="shared" si="320"/>
        <v>0</v>
      </c>
      <c r="K2119" s="139"/>
      <c r="L2119" s="27"/>
      <c r="M2119" s="140" t="s">
        <v>1</v>
      </c>
      <c r="N2119" s="141" t="s">
        <v>35</v>
      </c>
      <c r="O2119" s="142">
        <v>0</v>
      </c>
      <c r="P2119" s="142">
        <f t="shared" si="321"/>
        <v>0</v>
      </c>
      <c r="Q2119" s="142">
        <v>0</v>
      </c>
      <c r="R2119" s="142">
        <f t="shared" si="322"/>
        <v>0</v>
      </c>
      <c r="S2119" s="142">
        <v>0</v>
      </c>
      <c r="T2119" s="143">
        <f t="shared" si="323"/>
        <v>0</v>
      </c>
      <c r="U2119" s="26"/>
      <c r="V2119" s="26"/>
      <c r="W2119" s="26"/>
      <c r="X2119" s="26"/>
      <c r="Y2119" s="26"/>
      <c r="Z2119" s="26"/>
      <c r="AA2119" s="26"/>
      <c r="AB2119" s="26"/>
      <c r="AC2119" s="26"/>
      <c r="AD2119" s="26"/>
      <c r="AE2119" s="26"/>
      <c r="AR2119" s="144" t="s">
        <v>145</v>
      </c>
      <c r="AT2119" s="144" t="s">
        <v>141</v>
      </c>
      <c r="AU2119" s="144" t="s">
        <v>146</v>
      </c>
      <c r="AY2119" s="14" t="s">
        <v>136</v>
      </c>
      <c r="BE2119" s="145">
        <f t="shared" si="324"/>
        <v>0</v>
      </c>
      <c r="BF2119" s="145">
        <f t="shared" si="325"/>
        <v>0</v>
      </c>
      <c r="BG2119" s="145">
        <f t="shared" si="326"/>
        <v>0</v>
      </c>
      <c r="BH2119" s="145">
        <f t="shared" si="327"/>
        <v>0</v>
      </c>
      <c r="BI2119" s="145">
        <f t="shared" si="328"/>
        <v>0</v>
      </c>
      <c r="BJ2119" s="14" t="s">
        <v>146</v>
      </c>
      <c r="BK2119" s="145">
        <f t="shared" si="329"/>
        <v>0</v>
      </c>
      <c r="BL2119" s="14" t="s">
        <v>145</v>
      </c>
      <c r="BM2119" s="144" t="s">
        <v>2159</v>
      </c>
    </row>
    <row r="2120" spans="1:65" s="2" customFormat="1" ht="24.25" customHeight="1">
      <c r="A2120" s="26"/>
      <c r="B2120" s="156"/>
      <c r="C2120" s="157" t="s">
        <v>2160</v>
      </c>
      <c r="D2120" s="157" t="s">
        <v>141</v>
      </c>
      <c r="E2120" s="158" t="s">
        <v>896</v>
      </c>
      <c r="F2120" s="159" t="s">
        <v>897</v>
      </c>
      <c r="G2120" s="160" t="s">
        <v>171</v>
      </c>
      <c r="H2120" s="161">
        <v>4569.6000000000004</v>
      </c>
      <c r="I2120" s="162"/>
      <c r="J2120" s="162">
        <f t="shared" si="320"/>
        <v>0</v>
      </c>
      <c r="K2120" s="139"/>
      <c r="L2120" s="27"/>
      <c r="M2120" s="140" t="s">
        <v>1</v>
      </c>
      <c r="N2120" s="141" t="s">
        <v>35</v>
      </c>
      <c r="O2120" s="142">
        <v>0</v>
      </c>
      <c r="P2120" s="142">
        <f t="shared" si="321"/>
        <v>0</v>
      </c>
      <c r="Q2120" s="142">
        <v>0</v>
      </c>
      <c r="R2120" s="142">
        <f t="shared" si="322"/>
        <v>0</v>
      </c>
      <c r="S2120" s="142">
        <v>0</v>
      </c>
      <c r="T2120" s="143">
        <f t="shared" si="323"/>
        <v>0</v>
      </c>
      <c r="U2120" s="26"/>
      <c r="V2120" s="26"/>
      <c r="W2120" s="26"/>
      <c r="X2120" s="26"/>
      <c r="Y2120" s="26"/>
      <c r="Z2120" s="26"/>
      <c r="AA2120" s="26"/>
      <c r="AB2120" s="26"/>
      <c r="AC2120" s="26"/>
      <c r="AD2120" s="26"/>
      <c r="AE2120" s="26"/>
      <c r="AR2120" s="144" t="s">
        <v>145</v>
      </c>
      <c r="AT2120" s="144" t="s">
        <v>141</v>
      </c>
      <c r="AU2120" s="144" t="s">
        <v>146</v>
      </c>
      <c r="AY2120" s="14" t="s">
        <v>136</v>
      </c>
      <c r="BE2120" s="145">
        <f t="shared" si="324"/>
        <v>0</v>
      </c>
      <c r="BF2120" s="145">
        <f t="shared" si="325"/>
        <v>0</v>
      </c>
      <c r="BG2120" s="145">
        <f t="shared" si="326"/>
        <v>0</v>
      </c>
      <c r="BH2120" s="145">
        <f t="shared" si="327"/>
        <v>0</v>
      </c>
      <c r="BI2120" s="145">
        <f t="shared" si="328"/>
        <v>0</v>
      </c>
      <c r="BJ2120" s="14" t="s">
        <v>146</v>
      </c>
      <c r="BK2120" s="145">
        <f t="shared" si="329"/>
        <v>0</v>
      </c>
      <c r="BL2120" s="14" t="s">
        <v>145</v>
      </c>
      <c r="BM2120" s="144" t="s">
        <v>2161</v>
      </c>
    </row>
    <row r="2121" spans="1:65" s="2" customFormat="1" ht="24.25" customHeight="1">
      <c r="A2121" s="26"/>
      <c r="B2121" s="156"/>
      <c r="C2121" s="157" t="s">
        <v>2162</v>
      </c>
      <c r="D2121" s="157" t="s">
        <v>141</v>
      </c>
      <c r="E2121" s="158" t="s">
        <v>900</v>
      </c>
      <c r="F2121" s="159" t="s">
        <v>901</v>
      </c>
      <c r="G2121" s="160" t="s">
        <v>171</v>
      </c>
      <c r="H2121" s="161">
        <v>4674.6000000000004</v>
      </c>
      <c r="I2121" s="162"/>
      <c r="J2121" s="162">
        <f t="shared" si="320"/>
        <v>0</v>
      </c>
      <c r="K2121" s="139"/>
      <c r="L2121" s="27"/>
      <c r="M2121" s="140" t="s">
        <v>1</v>
      </c>
      <c r="N2121" s="141" t="s">
        <v>35</v>
      </c>
      <c r="O2121" s="142">
        <v>0</v>
      </c>
      <c r="P2121" s="142">
        <f t="shared" si="321"/>
        <v>0</v>
      </c>
      <c r="Q2121" s="142">
        <v>0</v>
      </c>
      <c r="R2121" s="142">
        <f t="shared" si="322"/>
        <v>0</v>
      </c>
      <c r="S2121" s="142">
        <v>0</v>
      </c>
      <c r="T2121" s="143">
        <f t="shared" si="323"/>
        <v>0</v>
      </c>
      <c r="U2121" s="26"/>
      <c r="V2121" s="26"/>
      <c r="W2121" s="26"/>
      <c r="X2121" s="26"/>
      <c r="Y2121" s="26"/>
      <c r="Z2121" s="26"/>
      <c r="AA2121" s="26"/>
      <c r="AB2121" s="26"/>
      <c r="AC2121" s="26"/>
      <c r="AD2121" s="26"/>
      <c r="AE2121" s="26"/>
      <c r="AR2121" s="144" t="s">
        <v>145</v>
      </c>
      <c r="AT2121" s="144" t="s">
        <v>141</v>
      </c>
      <c r="AU2121" s="144" t="s">
        <v>146</v>
      </c>
      <c r="AY2121" s="14" t="s">
        <v>136</v>
      </c>
      <c r="BE2121" s="145">
        <f t="shared" si="324"/>
        <v>0</v>
      </c>
      <c r="BF2121" s="145">
        <f t="shared" si="325"/>
        <v>0</v>
      </c>
      <c r="BG2121" s="145">
        <f t="shared" si="326"/>
        <v>0</v>
      </c>
      <c r="BH2121" s="145">
        <f t="shared" si="327"/>
        <v>0</v>
      </c>
      <c r="BI2121" s="145">
        <f t="shared" si="328"/>
        <v>0</v>
      </c>
      <c r="BJ2121" s="14" t="s">
        <v>146</v>
      </c>
      <c r="BK2121" s="145">
        <f t="shared" si="329"/>
        <v>0</v>
      </c>
      <c r="BL2121" s="14" t="s">
        <v>145</v>
      </c>
      <c r="BM2121" s="144" t="s">
        <v>2163</v>
      </c>
    </row>
    <row r="2122" spans="1:65" s="2" customFormat="1" ht="24.25" customHeight="1">
      <c r="A2122" s="26"/>
      <c r="B2122" s="156"/>
      <c r="C2122" s="157" t="s">
        <v>2164</v>
      </c>
      <c r="D2122" s="157" t="s">
        <v>141</v>
      </c>
      <c r="E2122" s="158" t="s">
        <v>904</v>
      </c>
      <c r="F2122" s="159" t="s">
        <v>905</v>
      </c>
      <c r="G2122" s="160" t="s">
        <v>171</v>
      </c>
      <c r="H2122" s="161">
        <v>199.80600000000001</v>
      </c>
      <c r="I2122" s="162"/>
      <c r="J2122" s="162">
        <f t="shared" si="320"/>
        <v>0</v>
      </c>
      <c r="K2122" s="139"/>
      <c r="L2122" s="27"/>
      <c r="M2122" s="140" t="s">
        <v>1</v>
      </c>
      <c r="N2122" s="141" t="s">
        <v>35</v>
      </c>
      <c r="O2122" s="142">
        <v>0</v>
      </c>
      <c r="P2122" s="142">
        <f t="shared" si="321"/>
        <v>0</v>
      </c>
      <c r="Q2122" s="142">
        <v>0</v>
      </c>
      <c r="R2122" s="142">
        <f t="shared" si="322"/>
        <v>0</v>
      </c>
      <c r="S2122" s="142">
        <v>0</v>
      </c>
      <c r="T2122" s="143">
        <f t="shared" si="323"/>
        <v>0</v>
      </c>
      <c r="U2122" s="26"/>
      <c r="V2122" s="26"/>
      <c r="W2122" s="26"/>
      <c r="X2122" s="26"/>
      <c r="Y2122" s="26"/>
      <c r="Z2122" s="26"/>
      <c r="AA2122" s="26"/>
      <c r="AB2122" s="26"/>
      <c r="AC2122" s="26"/>
      <c r="AD2122" s="26"/>
      <c r="AE2122" s="26"/>
      <c r="AR2122" s="144" t="s">
        <v>145</v>
      </c>
      <c r="AT2122" s="144" t="s">
        <v>141</v>
      </c>
      <c r="AU2122" s="144" t="s">
        <v>146</v>
      </c>
      <c r="AY2122" s="14" t="s">
        <v>136</v>
      </c>
      <c r="BE2122" s="145">
        <f t="shared" si="324"/>
        <v>0</v>
      </c>
      <c r="BF2122" s="145">
        <f t="shared" si="325"/>
        <v>0</v>
      </c>
      <c r="BG2122" s="145">
        <f t="shared" si="326"/>
        <v>0</v>
      </c>
      <c r="BH2122" s="145">
        <f t="shared" si="327"/>
        <v>0</v>
      </c>
      <c r="BI2122" s="145">
        <f t="shared" si="328"/>
        <v>0</v>
      </c>
      <c r="BJ2122" s="14" t="s">
        <v>146</v>
      </c>
      <c r="BK2122" s="145">
        <f t="shared" si="329"/>
        <v>0</v>
      </c>
      <c r="BL2122" s="14" t="s">
        <v>145</v>
      </c>
      <c r="BM2122" s="144" t="s">
        <v>2165</v>
      </c>
    </row>
    <row r="2123" spans="1:65" s="2" customFormat="1" ht="24.25" customHeight="1">
      <c r="A2123" s="26"/>
      <c r="B2123" s="156"/>
      <c r="C2123" s="157" t="s">
        <v>2166</v>
      </c>
      <c r="D2123" s="157" t="s">
        <v>141</v>
      </c>
      <c r="E2123" s="158" t="s">
        <v>908</v>
      </c>
      <c r="F2123" s="159" t="s">
        <v>909</v>
      </c>
      <c r="G2123" s="160" t="s">
        <v>171</v>
      </c>
      <c r="H2123" s="161">
        <v>199.80600000000001</v>
      </c>
      <c r="I2123" s="162"/>
      <c r="J2123" s="162">
        <f t="shared" si="320"/>
        <v>0</v>
      </c>
      <c r="K2123" s="139"/>
      <c r="L2123" s="27"/>
      <c r="M2123" s="140" t="s">
        <v>1</v>
      </c>
      <c r="N2123" s="141" t="s">
        <v>35</v>
      </c>
      <c r="O2123" s="142">
        <v>0</v>
      </c>
      <c r="P2123" s="142">
        <f t="shared" si="321"/>
        <v>0</v>
      </c>
      <c r="Q2123" s="142">
        <v>0</v>
      </c>
      <c r="R2123" s="142">
        <f t="shared" si="322"/>
        <v>0</v>
      </c>
      <c r="S2123" s="142">
        <v>0</v>
      </c>
      <c r="T2123" s="143">
        <f t="shared" si="323"/>
        <v>0</v>
      </c>
      <c r="U2123" s="26"/>
      <c r="V2123" s="26"/>
      <c r="W2123" s="26"/>
      <c r="X2123" s="26"/>
      <c r="Y2123" s="26"/>
      <c r="Z2123" s="26"/>
      <c r="AA2123" s="26"/>
      <c r="AB2123" s="26"/>
      <c r="AC2123" s="26"/>
      <c r="AD2123" s="26"/>
      <c r="AE2123" s="26"/>
      <c r="AR2123" s="144" t="s">
        <v>145</v>
      </c>
      <c r="AT2123" s="144" t="s">
        <v>141</v>
      </c>
      <c r="AU2123" s="144" t="s">
        <v>146</v>
      </c>
      <c r="AY2123" s="14" t="s">
        <v>136</v>
      </c>
      <c r="BE2123" s="145">
        <f t="shared" si="324"/>
        <v>0</v>
      </c>
      <c r="BF2123" s="145">
        <f t="shared" si="325"/>
        <v>0</v>
      </c>
      <c r="BG2123" s="145">
        <f t="shared" si="326"/>
        <v>0</v>
      </c>
      <c r="BH2123" s="145">
        <f t="shared" si="327"/>
        <v>0</v>
      </c>
      <c r="BI2123" s="145">
        <f t="shared" si="328"/>
        <v>0</v>
      </c>
      <c r="BJ2123" s="14" t="s">
        <v>146</v>
      </c>
      <c r="BK2123" s="145">
        <f t="shared" si="329"/>
        <v>0</v>
      </c>
      <c r="BL2123" s="14" t="s">
        <v>145</v>
      </c>
      <c r="BM2123" s="144" t="s">
        <v>2167</v>
      </c>
    </row>
    <row r="2124" spans="1:65" s="2" customFormat="1" ht="33" customHeight="1">
      <c r="A2124" s="26"/>
      <c r="B2124" s="156"/>
      <c r="C2124" s="157" t="s">
        <v>2168</v>
      </c>
      <c r="D2124" s="157" t="s">
        <v>141</v>
      </c>
      <c r="E2124" s="158" t="s">
        <v>912</v>
      </c>
      <c r="F2124" s="159" t="s">
        <v>913</v>
      </c>
      <c r="G2124" s="160" t="s">
        <v>198</v>
      </c>
      <c r="H2124" s="161">
        <v>93.587999999999994</v>
      </c>
      <c r="I2124" s="162"/>
      <c r="J2124" s="162">
        <f t="shared" si="320"/>
        <v>0</v>
      </c>
      <c r="K2124" s="139"/>
      <c r="L2124" s="27"/>
      <c r="M2124" s="140" t="s">
        <v>1</v>
      </c>
      <c r="N2124" s="141" t="s">
        <v>35</v>
      </c>
      <c r="O2124" s="142">
        <v>0</v>
      </c>
      <c r="P2124" s="142">
        <f t="shared" si="321"/>
        <v>0</v>
      </c>
      <c r="Q2124" s="142">
        <v>0</v>
      </c>
      <c r="R2124" s="142">
        <f t="shared" si="322"/>
        <v>0</v>
      </c>
      <c r="S2124" s="142">
        <v>0</v>
      </c>
      <c r="T2124" s="143">
        <f t="shared" si="323"/>
        <v>0</v>
      </c>
      <c r="U2124" s="26"/>
      <c r="V2124" s="26"/>
      <c r="W2124" s="26"/>
      <c r="X2124" s="26"/>
      <c r="Y2124" s="26"/>
      <c r="Z2124" s="26"/>
      <c r="AA2124" s="26"/>
      <c r="AB2124" s="26"/>
      <c r="AC2124" s="26"/>
      <c r="AD2124" s="26"/>
      <c r="AE2124" s="26"/>
      <c r="AR2124" s="144" t="s">
        <v>145</v>
      </c>
      <c r="AT2124" s="144" t="s">
        <v>141</v>
      </c>
      <c r="AU2124" s="144" t="s">
        <v>146</v>
      </c>
      <c r="AY2124" s="14" t="s">
        <v>136</v>
      </c>
      <c r="BE2124" s="145">
        <f t="shared" si="324"/>
        <v>0</v>
      </c>
      <c r="BF2124" s="145">
        <f t="shared" si="325"/>
        <v>0</v>
      </c>
      <c r="BG2124" s="145">
        <f t="shared" si="326"/>
        <v>0</v>
      </c>
      <c r="BH2124" s="145">
        <f t="shared" si="327"/>
        <v>0</v>
      </c>
      <c r="BI2124" s="145">
        <f t="shared" si="328"/>
        <v>0</v>
      </c>
      <c r="BJ2124" s="14" t="s">
        <v>146</v>
      </c>
      <c r="BK2124" s="145">
        <f t="shared" si="329"/>
        <v>0</v>
      </c>
      <c r="BL2124" s="14" t="s">
        <v>145</v>
      </c>
      <c r="BM2124" s="144" t="s">
        <v>2169</v>
      </c>
    </row>
    <row r="2125" spans="1:65" s="2" customFormat="1" ht="16.5" customHeight="1">
      <c r="A2125" s="26"/>
      <c r="B2125" s="156"/>
      <c r="C2125" s="163" t="s">
        <v>2170</v>
      </c>
      <c r="D2125" s="163" t="s">
        <v>227</v>
      </c>
      <c r="E2125" s="164" t="s">
        <v>734</v>
      </c>
      <c r="F2125" s="165" t="s">
        <v>735</v>
      </c>
      <c r="G2125" s="166" t="s">
        <v>198</v>
      </c>
      <c r="H2125" s="167">
        <v>187.17599999999999</v>
      </c>
      <c r="I2125" s="168"/>
      <c r="J2125" s="168">
        <f t="shared" si="320"/>
        <v>0</v>
      </c>
      <c r="K2125" s="146"/>
      <c r="L2125" s="147"/>
      <c r="M2125" s="148" t="s">
        <v>1</v>
      </c>
      <c r="N2125" s="149" t="s">
        <v>35</v>
      </c>
      <c r="O2125" s="142">
        <v>0</v>
      </c>
      <c r="P2125" s="142">
        <f t="shared" si="321"/>
        <v>0</v>
      </c>
      <c r="Q2125" s="142">
        <v>0</v>
      </c>
      <c r="R2125" s="142">
        <f t="shared" si="322"/>
        <v>0</v>
      </c>
      <c r="S2125" s="142">
        <v>0</v>
      </c>
      <c r="T2125" s="143">
        <f t="shared" si="323"/>
        <v>0</v>
      </c>
      <c r="U2125" s="26"/>
      <c r="V2125" s="26"/>
      <c r="W2125" s="26"/>
      <c r="X2125" s="26"/>
      <c r="Y2125" s="26"/>
      <c r="Z2125" s="26"/>
      <c r="AA2125" s="26"/>
      <c r="AB2125" s="26"/>
      <c r="AC2125" s="26"/>
      <c r="AD2125" s="26"/>
      <c r="AE2125" s="26"/>
      <c r="AR2125" s="144" t="s">
        <v>168</v>
      </c>
      <c r="AT2125" s="144" t="s">
        <v>227</v>
      </c>
      <c r="AU2125" s="144" t="s">
        <v>146</v>
      </c>
      <c r="AY2125" s="14" t="s">
        <v>136</v>
      </c>
      <c r="BE2125" s="145">
        <f t="shared" si="324"/>
        <v>0</v>
      </c>
      <c r="BF2125" s="145">
        <f t="shared" si="325"/>
        <v>0</v>
      </c>
      <c r="BG2125" s="145">
        <f t="shared" si="326"/>
        <v>0</v>
      </c>
      <c r="BH2125" s="145">
        <f t="shared" si="327"/>
        <v>0</v>
      </c>
      <c r="BI2125" s="145">
        <f t="shared" si="328"/>
        <v>0</v>
      </c>
      <c r="BJ2125" s="14" t="s">
        <v>146</v>
      </c>
      <c r="BK2125" s="145">
        <f t="shared" si="329"/>
        <v>0</v>
      </c>
      <c r="BL2125" s="14" t="s">
        <v>145</v>
      </c>
      <c r="BM2125" s="144" t="s">
        <v>2171</v>
      </c>
    </row>
    <row r="2126" spans="1:65" s="2" customFormat="1" ht="33" customHeight="1">
      <c r="A2126" s="26"/>
      <c r="B2126" s="156"/>
      <c r="C2126" s="157" t="s">
        <v>2172</v>
      </c>
      <c r="D2126" s="157" t="s">
        <v>141</v>
      </c>
      <c r="E2126" s="158" t="s">
        <v>918</v>
      </c>
      <c r="F2126" s="159" t="s">
        <v>919</v>
      </c>
      <c r="G2126" s="160" t="s">
        <v>198</v>
      </c>
      <c r="H2126" s="161">
        <v>93.587999999999994</v>
      </c>
      <c r="I2126" s="162"/>
      <c r="J2126" s="162">
        <f t="shared" si="320"/>
        <v>0</v>
      </c>
      <c r="K2126" s="139"/>
      <c r="L2126" s="27"/>
      <c r="M2126" s="140" t="s">
        <v>1</v>
      </c>
      <c r="N2126" s="141" t="s">
        <v>35</v>
      </c>
      <c r="O2126" s="142">
        <v>0</v>
      </c>
      <c r="P2126" s="142">
        <f t="shared" si="321"/>
        <v>0</v>
      </c>
      <c r="Q2126" s="142">
        <v>0</v>
      </c>
      <c r="R2126" s="142">
        <f t="shared" si="322"/>
        <v>0</v>
      </c>
      <c r="S2126" s="142">
        <v>0</v>
      </c>
      <c r="T2126" s="143">
        <f t="shared" si="323"/>
        <v>0</v>
      </c>
      <c r="U2126" s="26"/>
      <c r="V2126" s="26"/>
      <c r="W2126" s="26"/>
      <c r="X2126" s="26"/>
      <c r="Y2126" s="26"/>
      <c r="Z2126" s="26"/>
      <c r="AA2126" s="26"/>
      <c r="AB2126" s="26"/>
      <c r="AC2126" s="26"/>
      <c r="AD2126" s="26"/>
      <c r="AE2126" s="26"/>
      <c r="AR2126" s="144" t="s">
        <v>145</v>
      </c>
      <c r="AT2126" s="144" t="s">
        <v>141</v>
      </c>
      <c r="AU2126" s="144" t="s">
        <v>146</v>
      </c>
      <c r="AY2126" s="14" t="s">
        <v>136</v>
      </c>
      <c r="BE2126" s="145">
        <f t="shared" si="324"/>
        <v>0</v>
      </c>
      <c r="BF2126" s="145">
        <f t="shared" si="325"/>
        <v>0</v>
      </c>
      <c r="BG2126" s="145">
        <f t="shared" si="326"/>
        <v>0</v>
      </c>
      <c r="BH2126" s="145">
        <f t="shared" si="327"/>
        <v>0</v>
      </c>
      <c r="BI2126" s="145">
        <f t="shared" si="328"/>
        <v>0</v>
      </c>
      <c r="BJ2126" s="14" t="s">
        <v>146</v>
      </c>
      <c r="BK2126" s="145">
        <f t="shared" si="329"/>
        <v>0</v>
      </c>
      <c r="BL2126" s="14" t="s">
        <v>145</v>
      </c>
      <c r="BM2126" s="144" t="s">
        <v>2173</v>
      </c>
    </row>
    <row r="2127" spans="1:65" s="2" customFormat="1" ht="33" customHeight="1">
      <c r="A2127" s="26"/>
      <c r="B2127" s="156"/>
      <c r="C2127" s="157" t="s">
        <v>2174</v>
      </c>
      <c r="D2127" s="157" t="s">
        <v>141</v>
      </c>
      <c r="E2127" s="158" t="s">
        <v>922</v>
      </c>
      <c r="F2127" s="159" t="s">
        <v>923</v>
      </c>
      <c r="G2127" s="160" t="s">
        <v>198</v>
      </c>
      <c r="H2127" s="161">
        <v>5.7000000000000002E-2</v>
      </c>
      <c r="I2127" s="162"/>
      <c r="J2127" s="162">
        <f t="shared" si="320"/>
        <v>0</v>
      </c>
      <c r="K2127" s="139"/>
      <c r="L2127" s="27"/>
      <c r="M2127" s="140" t="s">
        <v>1</v>
      </c>
      <c r="N2127" s="141" t="s">
        <v>35</v>
      </c>
      <c r="O2127" s="142">
        <v>0</v>
      </c>
      <c r="P2127" s="142">
        <f t="shared" si="321"/>
        <v>0</v>
      </c>
      <c r="Q2127" s="142">
        <v>0</v>
      </c>
      <c r="R2127" s="142">
        <f t="shared" si="322"/>
        <v>0</v>
      </c>
      <c r="S2127" s="142">
        <v>0</v>
      </c>
      <c r="T2127" s="143">
        <f t="shared" si="323"/>
        <v>0</v>
      </c>
      <c r="U2127" s="26"/>
      <c r="V2127" s="26"/>
      <c r="W2127" s="26"/>
      <c r="X2127" s="26"/>
      <c r="Y2127" s="26"/>
      <c r="Z2127" s="26"/>
      <c r="AA2127" s="26"/>
      <c r="AB2127" s="26"/>
      <c r="AC2127" s="26"/>
      <c r="AD2127" s="26"/>
      <c r="AE2127" s="26"/>
      <c r="AR2127" s="144" t="s">
        <v>145</v>
      </c>
      <c r="AT2127" s="144" t="s">
        <v>141</v>
      </c>
      <c r="AU2127" s="144" t="s">
        <v>146</v>
      </c>
      <c r="AY2127" s="14" t="s">
        <v>136</v>
      </c>
      <c r="BE2127" s="145">
        <f t="shared" si="324"/>
        <v>0</v>
      </c>
      <c r="BF2127" s="145">
        <f t="shared" si="325"/>
        <v>0</v>
      </c>
      <c r="BG2127" s="145">
        <f t="shared" si="326"/>
        <v>0</v>
      </c>
      <c r="BH2127" s="145">
        <f t="shared" si="327"/>
        <v>0</v>
      </c>
      <c r="BI2127" s="145">
        <f t="shared" si="328"/>
        <v>0</v>
      </c>
      <c r="BJ2127" s="14" t="s">
        <v>146</v>
      </c>
      <c r="BK2127" s="145">
        <f t="shared" si="329"/>
        <v>0</v>
      </c>
      <c r="BL2127" s="14" t="s">
        <v>145</v>
      </c>
      <c r="BM2127" s="144" t="s">
        <v>2175</v>
      </c>
    </row>
    <row r="2128" spans="1:65" s="2" customFormat="1" ht="33" customHeight="1">
      <c r="A2128" s="26"/>
      <c r="B2128" s="156"/>
      <c r="C2128" s="157" t="s">
        <v>2176</v>
      </c>
      <c r="D2128" s="157" t="s">
        <v>141</v>
      </c>
      <c r="E2128" s="158" t="s">
        <v>926</v>
      </c>
      <c r="F2128" s="159" t="s">
        <v>927</v>
      </c>
      <c r="G2128" s="160" t="s">
        <v>144</v>
      </c>
      <c r="H2128" s="161">
        <v>20.61</v>
      </c>
      <c r="I2128" s="162"/>
      <c r="J2128" s="162">
        <f t="shared" si="320"/>
        <v>0</v>
      </c>
      <c r="K2128" s="139"/>
      <c r="L2128" s="27"/>
      <c r="M2128" s="140" t="s">
        <v>1</v>
      </c>
      <c r="N2128" s="141" t="s">
        <v>35</v>
      </c>
      <c r="O2128" s="142">
        <v>0</v>
      </c>
      <c r="P2128" s="142">
        <f t="shared" si="321"/>
        <v>0</v>
      </c>
      <c r="Q2128" s="142">
        <v>0</v>
      </c>
      <c r="R2128" s="142">
        <f t="shared" si="322"/>
        <v>0</v>
      </c>
      <c r="S2128" s="142">
        <v>0</v>
      </c>
      <c r="T2128" s="143">
        <f t="shared" si="323"/>
        <v>0</v>
      </c>
      <c r="U2128" s="26"/>
      <c r="V2128" s="26"/>
      <c r="W2128" s="26"/>
      <c r="X2128" s="26"/>
      <c r="Y2128" s="26"/>
      <c r="Z2128" s="26"/>
      <c r="AA2128" s="26"/>
      <c r="AB2128" s="26"/>
      <c r="AC2128" s="26"/>
      <c r="AD2128" s="26"/>
      <c r="AE2128" s="26"/>
      <c r="AR2128" s="144" t="s">
        <v>145</v>
      </c>
      <c r="AT2128" s="144" t="s">
        <v>141</v>
      </c>
      <c r="AU2128" s="144" t="s">
        <v>146</v>
      </c>
      <c r="AY2128" s="14" t="s">
        <v>136</v>
      </c>
      <c r="BE2128" s="145">
        <f t="shared" si="324"/>
        <v>0</v>
      </c>
      <c r="BF2128" s="145">
        <f t="shared" si="325"/>
        <v>0</v>
      </c>
      <c r="BG2128" s="145">
        <f t="shared" si="326"/>
        <v>0</v>
      </c>
      <c r="BH2128" s="145">
        <f t="shared" si="327"/>
        <v>0</v>
      </c>
      <c r="BI2128" s="145">
        <f t="shared" si="328"/>
        <v>0</v>
      </c>
      <c r="BJ2128" s="14" t="s">
        <v>146</v>
      </c>
      <c r="BK2128" s="145">
        <f t="shared" si="329"/>
        <v>0</v>
      </c>
      <c r="BL2128" s="14" t="s">
        <v>145</v>
      </c>
      <c r="BM2128" s="144" t="s">
        <v>2177</v>
      </c>
    </row>
    <row r="2129" spans="1:65" s="2" customFormat="1" ht="24.25" customHeight="1">
      <c r="A2129" s="26"/>
      <c r="B2129" s="156"/>
      <c r="C2129" s="157" t="s">
        <v>2178</v>
      </c>
      <c r="D2129" s="157" t="s">
        <v>141</v>
      </c>
      <c r="E2129" s="158" t="s">
        <v>930</v>
      </c>
      <c r="F2129" s="159" t="s">
        <v>931</v>
      </c>
      <c r="G2129" s="160" t="s">
        <v>932</v>
      </c>
      <c r="H2129" s="161">
        <v>372</v>
      </c>
      <c r="I2129" s="162"/>
      <c r="J2129" s="162">
        <f t="shared" si="320"/>
        <v>0</v>
      </c>
      <c r="K2129" s="139"/>
      <c r="L2129" s="27"/>
      <c r="M2129" s="140" t="s">
        <v>1</v>
      </c>
      <c r="N2129" s="141" t="s">
        <v>35</v>
      </c>
      <c r="O2129" s="142">
        <v>0</v>
      </c>
      <c r="P2129" s="142">
        <f t="shared" si="321"/>
        <v>0</v>
      </c>
      <c r="Q2129" s="142">
        <v>0</v>
      </c>
      <c r="R2129" s="142">
        <f t="shared" si="322"/>
        <v>0</v>
      </c>
      <c r="S2129" s="142">
        <v>0</v>
      </c>
      <c r="T2129" s="143">
        <f t="shared" si="323"/>
        <v>0</v>
      </c>
      <c r="U2129" s="26"/>
      <c r="V2129" s="26"/>
      <c r="W2129" s="26"/>
      <c r="X2129" s="26"/>
      <c r="Y2129" s="26"/>
      <c r="Z2129" s="26"/>
      <c r="AA2129" s="26"/>
      <c r="AB2129" s="26"/>
      <c r="AC2129" s="26"/>
      <c r="AD2129" s="26"/>
      <c r="AE2129" s="26"/>
      <c r="AR2129" s="144" t="s">
        <v>145</v>
      </c>
      <c r="AT2129" s="144" t="s">
        <v>141</v>
      </c>
      <c r="AU2129" s="144" t="s">
        <v>146</v>
      </c>
      <c r="AY2129" s="14" t="s">
        <v>136</v>
      </c>
      <c r="BE2129" s="145">
        <f t="shared" si="324"/>
        <v>0</v>
      </c>
      <c r="BF2129" s="145">
        <f t="shared" si="325"/>
        <v>0</v>
      </c>
      <c r="BG2129" s="145">
        <f t="shared" si="326"/>
        <v>0</v>
      </c>
      <c r="BH2129" s="145">
        <f t="shared" si="327"/>
        <v>0</v>
      </c>
      <c r="BI2129" s="145">
        <f t="shared" si="328"/>
        <v>0</v>
      </c>
      <c r="BJ2129" s="14" t="s">
        <v>146</v>
      </c>
      <c r="BK2129" s="145">
        <f t="shared" si="329"/>
        <v>0</v>
      </c>
      <c r="BL2129" s="14" t="s">
        <v>145</v>
      </c>
      <c r="BM2129" s="144" t="s">
        <v>2179</v>
      </c>
    </row>
    <row r="2130" spans="1:65" s="2" customFormat="1" ht="24.25" customHeight="1">
      <c r="A2130" s="26"/>
      <c r="B2130" s="156"/>
      <c r="C2130" s="157" t="s">
        <v>2180</v>
      </c>
      <c r="D2130" s="157" t="s">
        <v>141</v>
      </c>
      <c r="E2130" s="158" t="s">
        <v>939</v>
      </c>
      <c r="F2130" s="159" t="s">
        <v>940</v>
      </c>
      <c r="G2130" s="160" t="s">
        <v>932</v>
      </c>
      <c r="H2130" s="161">
        <v>114</v>
      </c>
      <c r="I2130" s="162"/>
      <c r="J2130" s="162">
        <f t="shared" si="320"/>
        <v>0</v>
      </c>
      <c r="K2130" s="139"/>
      <c r="L2130" s="27"/>
      <c r="M2130" s="140" t="s">
        <v>1</v>
      </c>
      <c r="N2130" s="141" t="s">
        <v>35</v>
      </c>
      <c r="O2130" s="142">
        <v>0</v>
      </c>
      <c r="P2130" s="142">
        <f t="shared" si="321"/>
        <v>0</v>
      </c>
      <c r="Q2130" s="142">
        <v>0</v>
      </c>
      <c r="R2130" s="142">
        <f t="shared" si="322"/>
        <v>0</v>
      </c>
      <c r="S2130" s="142">
        <v>0</v>
      </c>
      <c r="T2130" s="143">
        <f t="shared" si="323"/>
        <v>0</v>
      </c>
      <c r="U2130" s="26"/>
      <c r="V2130" s="26"/>
      <c r="W2130" s="26"/>
      <c r="X2130" s="26"/>
      <c r="Y2130" s="26"/>
      <c r="Z2130" s="26"/>
      <c r="AA2130" s="26"/>
      <c r="AB2130" s="26"/>
      <c r="AC2130" s="26"/>
      <c r="AD2130" s="26"/>
      <c r="AE2130" s="26"/>
      <c r="AR2130" s="144" t="s">
        <v>145</v>
      </c>
      <c r="AT2130" s="144" t="s">
        <v>141</v>
      </c>
      <c r="AU2130" s="144" t="s">
        <v>146</v>
      </c>
      <c r="AY2130" s="14" t="s">
        <v>136</v>
      </c>
      <c r="BE2130" s="145">
        <f t="shared" si="324"/>
        <v>0</v>
      </c>
      <c r="BF2130" s="145">
        <f t="shared" si="325"/>
        <v>0</v>
      </c>
      <c r="BG2130" s="145">
        <f t="shared" si="326"/>
        <v>0</v>
      </c>
      <c r="BH2130" s="145">
        <f t="shared" si="327"/>
        <v>0</v>
      </c>
      <c r="BI2130" s="145">
        <f t="shared" si="328"/>
        <v>0</v>
      </c>
      <c r="BJ2130" s="14" t="s">
        <v>146</v>
      </c>
      <c r="BK2130" s="145">
        <f t="shared" si="329"/>
        <v>0</v>
      </c>
      <c r="BL2130" s="14" t="s">
        <v>145</v>
      </c>
      <c r="BM2130" s="144" t="s">
        <v>2181</v>
      </c>
    </row>
    <row r="2131" spans="1:65" s="2" customFormat="1" ht="24.25" customHeight="1">
      <c r="A2131" s="26"/>
      <c r="B2131" s="156"/>
      <c r="C2131" s="157" t="s">
        <v>2182</v>
      </c>
      <c r="D2131" s="157" t="s">
        <v>141</v>
      </c>
      <c r="E2131" s="158" t="s">
        <v>943</v>
      </c>
      <c r="F2131" s="159" t="s">
        <v>944</v>
      </c>
      <c r="G2131" s="160" t="s">
        <v>932</v>
      </c>
      <c r="H2131" s="161">
        <v>127</v>
      </c>
      <c r="I2131" s="162"/>
      <c r="J2131" s="162">
        <f t="shared" si="320"/>
        <v>0</v>
      </c>
      <c r="K2131" s="139"/>
      <c r="L2131" s="27"/>
      <c r="M2131" s="140" t="s">
        <v>1</v>
      </c>
      <c r="N2131" s="141" t="s">
        <v>35</v>
      </c>
      <c r="O2131" s="142">
        <v>0</v>
      </c>
      <c r="P2131" s="142">
        <f t="shared" si="321"/>
        <v>0</v>
      </c>
      <c r="Q2131" s="142">
        <v>0</v>
      </c>
      <c r="R2131" s="142">
        <f t="shared" si="322"/>
        <v>0</v>
      </c>
      <c r="S2131" s="142">
        <v>0</v>
      </c>
      <c r="T2131" s="143">
        <f t="shared" si="323"/>
        <v>0</v>
      </c>
      <c r="U2131" s="26"/>
      <c r="V2131" s="26"/>
      <c r="W2131" s="26"/>
      <c r="X2131" s="26"/>
      <c r="Y2131" s="26"/>
      <c r="Z2131" s="26"/>
      <c r="AA2131" s="26"/>
      <c r="AB2131" s="26"/>
      <c r="AC2131" s="26"/>
      <c r="AD2131" s="26"/>
      <c r="AE2131" s="26"/>
      <c r="AR2131" s="144" t="s">
        <v>145</v>
      </c>
      <c r="AT2131" s="144" t="s">
        <v>141</v>
      </c>
      <c r="AU2131" s="144" t="s">
        <v>146</v>
      </c>
      <c r="AY2131" s="14" t="s">
        <v>136</v>
      </c>
      <c r="BE2131" s="145">
        <f t="shared" si="324"/>
        <v>0</v>
      </c>
      <c r="BF2131" s="145">
        <f t="shared" si="325"/>
        <v>0</v>
      </c>
      <c r="BG2131" s="145">
        <f t="shared" si="326"/>
        <v>0</v>
      </c>
      <c r="BH2131" s="145">
        <f t="shared" si="327"/>
        <v>0</v>
      </c>
      <c r="BI2131" s="145">
        <f t="shared" si="328"/>
        <v>0</v>
      </c>
      <c r="BJ2131" s="14" t="s">
        <v>146</v>
      </c>
      <c r="BK2131" s="145">
        <f t="shared" si="329"/>
        <v>0</v>
      </c>
      <c r="BL2131" s="14" t="s">
        <v>145</v>
      </c>
      <c r="BM2131" s="144" t="s">
        <v>2183</v>
      </c>
    </row>
    <row r="2132" spans="1:65" s="2" customFormat="1" ht="24.25" customHeight="1">
      <c r="A2132" s="26"/>
      <c r="B2132" s="156"/>
      <c r="C2132" s="157" t="s">
        <v>2184</v>
      </c>
      <c r="D2132" s="157" t="s">
        <v>141</v>
      </c>
      <c r="E2132" s="158" t="s">
        <v>947</v>
      </c>
      <c r="F2132" s="159" t="s">
        <v>948</v>
      </c>
      <c r="G2132" s="160" t="s">
        <v>285</v>
      </c>
      <c r="H2132" s="161">
        <v>3124.962</v>
      </c>
      <c r="I2132" s="162"/>
      <c r="J2132" s="162">
        <f t="shared" si="320"/>
        <v>0</v>
      </c>
      <c r="K2132" s="139"/>
      <c r="L2132" s="27"/>
      <c r="M2132" s="140" t="s">
        <v>1</v>
      </c>
      <c r="N2132" s="141" t="s">
        <v>35</v>
      </c>
      <c r="O2132" s="142">
        <v>0</v>
      </c>
      <c r="P2132" s="142">
        <f t="shared" si="321"/>
        <v>0</v>
      </c>
      <c r="Q2132" s="142">
        <v>0</v>
      </c>
      <c r="R2132" s="142">
        <f t="shared" si="322"/>
        <v>0</v>
      </c>
      <c r="S2132" s="142">
        <v>0</v>
      </c>
      <c r="T2132" s="143">
        <f t="shared" si="323"/>
        <v>0</v>
      </c>
      <c r="U2132" s="26"/>
      <c r="V2132" s="26"/>
      <c r="W2132" s="26"/>
      <c r="X2132" s="26"/>
      <c r="Y2132" s="26"/>
      <c r="Z2132" s="26"/>
      <c r="AA2132" s="26"/>
      <c r="AB2132" s="26"/>
      <c r="AC2132" s="26"/>
      <c r="AD2132" s="26"/>
      <c r="AE2132" s="26"/>
      <c r="AR2132" s="144" t="s">
        <v>145</v>
      </c>
      <c r="AT2132" s="144" t="s">
        <v>141</v>
      </c>
      <c r="AU2132" s="144" t="s">
        <v>146</v>
      </c>
      <c r="AY2132" s="14" t="s">
        <v>136</v>
      </c>
      <c r="BE2132" s="145">
        <f t="shared" si="324"/>
        <v>0</v>
      </c>
      <c r="BF2132" s="145">
        <f t="shared" si="325"/>
        <v>0</v>
      </c>
      <c r="BG2132" s="145">
        <f t="shared" si="326"/>
        <v>0</v>
      </c>
      <c r="BH2132" s="145">
        <f t="shared" si="327"/>
        <v>0</v>
      </c>
      <c r="BI2132" s="145">
        <f t="shared" si="328"/>
        <v>0</v>
      </c>
      <c r="BJ2132" s="14" t="s">
        <v>146</v>
      </c>
      <c r="BK2132" s="145">
        <f t="shared" si="329"/>
        <v>0</v>
      </c>
      <c r="BL2132" s="14" t="s">
        <v>145</v>
      </c>
      <c r="BM2132" s="144" t="s">
        <v>2185</v>
      </c>
    </row>
    <row r="2133" spans="1:65" s="2" customFormat="1" ht="21.75" customHeight="1">
      <c r="A2133" s="26"/>
      <c r="B2133" s="156"/>
      <c r="C2133" s="157" t="s">
        <v>2186</v>
      </c>
      <c r="D2133" s="157" t="s">
        <v>141</v>
      </c>
      <c r="E2133" s="158" t="s">
        <v>951</v>
      </c>
      <c r="F2133" s="159" t="s">
        <v>952</v>
      </c>
      <c r="G2133" s="160" t="s">
        <v>285</v>
      </c>
      <c r="H2133" s="161">
        <v>28124.657999999999</v>
      </c>
      <c r="I2133" s="162"/>
      <c r="J2133" s="162">
        <f t="shared" si="320"/>
        <v>0</v>
      </c>
      <c r="K2133" s="139"/>
      <c r="L2133" s="27"/>
      <c r="M2133" s="140" t="s">
        <v>1</v>
      </c>
      <c r="N2133" s="141" t="s">
        <v>35</v>
      </c>
      <c r="O2133" s="142">
        <v>0</v>
      </c>
      <c r="P2133" s="142">
        <f t="shared" si="321"/>
        <v>0</v>
      </c>
      <c r="Q2133" s="142">
        <v>0</v>
      </c>
      <c r="R2133" s="142">
        <f t="shared" si="322"/>
        <v>0</v>
      </c>
      <c r="S2133" s="142">
        <v>0</v>
      </c>
      <c r="T2133" s="143">
        <f t="shared" si="323"/>
        <v>0</v>
      </c>
      <c r="U2133" s="26"/>
      <c r="V2133" s="26"/>
      <c r="W2133" s="26"/>
      <c r="X2133" s="26"/>
      <c r="Y2133" s="26"/>
      <c r="Z2133" s="26"/>
      <c r="AA2133" s="26"/>
      <c r="AB2133" s="26"/>
      <c r="AC2133" s="26"/>
      <c r="AD2133" s="26"/>
      <c r="AE2133" s="26"/>
      <c r="AR2133" s="144" t="s">
        <v>145</v>
      </c>
      <c r="AT2133" s="144" t="s">
        <v>141</v>
      </c>
      <c r="AU2133" s="144" t="s">
        <v>146</v>
      </c>
      <c r="AY2133" s="14" t="s">
        <v>136</v>
      </c>
      <c r="BE2133" s="145">
        <f t="shared" si="324"/>
        <v>0</v>
      </c>
      <c r="BF2133" s="145">
        <f t="shared" si="325"/>
        <v>0</v>
      </c>
      <c r="BG2133" s="145">
        <f t="shared" si="326"/>
        <v>0</v>
      </c>
      <c r="BH2133" s="145">
        <f t="shared" si="327"/>
        <v>0</v>
      </c>
      <c r="BI2133" s="145">
        <f t="shared" si="328"/>
        <v>0</v>
      </c>
      <c r="BJ2133" s="14" t="s">
        <v>146</v>
      </c>
      <c r="BK2133" s="145">
        <f t="shared" si="329"/>
        <v>0</v>
      </c>
      <c r="BL2133" s="14" t="s">
        <v>145</v>
      </c>
      <c r="BM2133" s="144" t="s">
        <v>2187</v>
      </c>
    </row>
    <row r="2134" spans="1:65" s="2" customFormat="1" ht="24.25" customHeight="1">
      <c r="A2134" s="26"/>
      <c r="B2134" s="156"/>
      <c r="C2134" s="157" t="s">
        <v>2188</v>
      </c>
      <c r="D2134" s="157" t="s">
        <v>141</v>
      </c>
      <c r="E2134" s="158" t="s">
        <v>955</v>
      </c>
      <c r="F2134" s="159" t="s">
        <v>956</v>
      </c>
      <c r="G2134" s="160" t="s">
        <v>285</v>
      </c>
      <c r="H2134" s="161">
        <v>3124.962</v>
      </c>
      <c r="I2134" s="162"/>
      <c r="J2134" s="162">
        <f t="shared" si="320"/>
        <v>0</v>
      </c>
      <c r="K2134" s="139"/>
      <c r="L2134" s="27"/>
      <c r="M2134" s="140" t="s">
        <v>1</v>
      </c>
      <c r="N2134" s="141" t="s">
        <v>35</v>
      </c>
      <c r="O2134" s="142">
        <v>0</v>
      </c>
      <c r="P2134" s="142">
        <f t="shared" si="321"/>
        <v>0</v>
      </c>
      <c r="Q2134" s="142">
        <v>0</v>
      </c>
      <c r="R2134" s="142">
        <f t="shared" si="322"/>
        <v>0</v>
      </c>
      <c r="S2134" s="142">
        <v>0</v>
      </c>
      <c r="T2134" s="143">
        <f t="shared" si="323"/>
        <v>0</v>
      </c>
      <c r="U2134" s="26"/>
      <c r="V2134" s="26"/>
      <c r="W2134" s="26"/>
      <c r="X2134" s="26"/>
      <c r="Y2134" s="26"/>
      <c r="Z2134" s="26"/>
      <c r="AA2134" s="26"/>
      <c r="AB2134" s="26"/>
      <c r="AC2134" s="26"/>
      <c r="AD2134" s="26"/>
      <c r="AE2134" s="26"/>
      <c r="AR2134" s="144" t="s">
        <v>145</v>
      </c>
      <c r="AT2134" s="144" t="s">
        <v>141</v>
      </c>
      <c r="AU2134" s="144" t="s">
        <v>146</v>
      </c>
      <c r="AY2134" s="14" t="s">
        <v>136</v>
      </c>
      <c r="BE2134" s="145">
        <f t="shared" si="324"/>
        <v>0</v>
      </c>
      <c r="BF2134" s="145">
        <f t="shared" si="325"/>
        <v>0</v>
      </c>
      <c r="BG2134" s="145">
        <f t="shared" si="326"/>
        <v>0</v>
      </c>
      <c r="BH2134" s="145">
        <f t="shared" si="327"/>
        <v>0</v>
      </c>
      <c r="BI2134" s="145">
        <f t="shared" si="328"/>
        <v>0</v>
      </c>
      <c r="BJ2134" s="14" t="s">
        <v>146</v>
      </c>
      <c r="BK2134" s="145">
        <f t="shared" si="329"/>
        <v>0</v>
      </c>
      <c r="BL2134" s="14" t="s">
        <v>145</v>
      </c>
      <c r="BM2134" s="144" t="s">
        <v>2189</v>
      </c>
    </row>
    <row r="2135" spans="1:65" s="12" customFormat="1" ht="23" customHeight="1">
      <c r="B2135" s="169"/>
      <c r="C2135" s="170"/>
      <c r="D2135" s="171" t="s">
        <v>68</v>
      </c>
      <c r="E2135" s="172" t="s">
        <v>958</v>
      </c>
      <c r="F2135" s="172" t="s">
        <v>959</v>
      </c>
      <c r="G2135" s="170"/>
      <c r="H2135" s="170"/>
      <c r="I2135" s="170"/>
      <c r="J2135" s="173">
        <f>BK2135</f>
        <v>0</v>
      </c>
      <c r="L2135" s="127"/>
      <c r="M2135" s="131"/>
      <c r="N2135" s="132"/>
      <c r="O2135" s="132"/>
      <c r="P2135" s="133">
        <f>SUM(P2136:P2137)</f>
        <v>0</v>
      </c>
      <c r="Q2135" s="132"/>
      <c r="R2135" s="133">
        <f>SUM(R2136:R2137)</f>
        <v>0</v>
      </c>
      <c r="S2135" s="132"/>
      <c r="T2135" s="134">
        <f>SUM(T2136:T2137)</f>
        <v>0</v>
      </c>
      <c r="AR2135" s="128" t="s">
        <v>77</v>
      </c>
      <c r="AT2135" s="135" t="s">
        <v>68</v>
      </c>
      <c r="AU2135" s="135" t="s">
        <v>77</v>
      </c>
      <c r="AY2135" s="128" t="s">
        <v>136</v>
      </c>
      <c r="BK2135" s="136">
        <f>SUM(BK2136:BK2137)</f>
        <v>0</v>
      </c>
    </row>
    <row r="2136" spans="1:65" s="2" customFormat="1" ht="33" customHeight="1">
      <c r="A2136" s="26"/>
      <c r="B2136" s="156"/>
      <c r="C2136" s="157" t="s">
        <v>2190</v>
      </c>
      <c r="D2136" s="157" t="s">
        <v>141</v>
      </c>
      <c r="E2136" s="158" t="s">
        <v>961</v>
      </c>
      <c r="F2136" s="159" t="s">
        <v>962</v>
      </c>
      <c r="G2136" s="160" t="s">
        <v>285</v>
      </c>
      <c r="H2136" s="161">
        <v>6037.1009999999997</v>
      </c>
      <c r="I2136" s="162"/>
      <c r="J2136" s="162">
        <f>ROUND(I2136*H2136,2)</f>
        <v>0</v>
      </c>
      <c r="K2136" s="139"/>
      <c r="L2136" s="27"/>
      <c r="M2136" s="140" t="s">
        <v>1</v>
      </c>
      <c r="N2136" s="141" t="s">
        <v>35</v>
      </c>
      <c r="O2136" s="142">
        <v>0</v>
      </c>
      <c r="P2136" s="142">
        <f>O2136*H2136</f>
        <v>0</v>
      </c>
      <c r="Q2136" s="142">
        <v>0</v>
      </c>
      <c r="R2136" s="142">
        <f>Q2136*H2136</f>
        <v>0</v>
      </c>
      <c r="S2136" s="142">
        <v>0</v>
      </c>
      <c r="T2136" s="143">
        <f>S2136*H2136</f>
        <v>0</v>
      </c>
      <c r="U2136" s="26"/>
      <c r="V2136" s="26"/>
      <c r="W2136" s="26"/>
      <c r="X2136" s="26"/>
      <c r="Y2136" s="26"/>
      <c r="Z2136" s="26"/>
      <c r="AA2136" s="26"/>
      <c r="AB2136" s="26"/>
      <c r="AC2136" s="26"/>
      <c r="AD2136" s="26"/>
      <c r="AE2136" s="26"/>
      <c r="AR2136" s="144" t="s">
        <v>145</v>
      </c>
      <c r="AT2136" s="144" t="s">
        <v>141</v>
      </c>
      <c r="AU2136" s="144" t="s">
        <v>146</v>
      </c>
      <c r="AY2136" s="14" t="s">
        <v>136</v>
      </c>
      <c r="BE2136" s="145">
        <f>IF(N2136="základná",J2136,0)</f>
        <v>0</v>
      </c>
      <c r="BF2136" s="145">
        <f>IF(N2136="znížená",J2136,0)</f>
        <v>0</v>
      </c>
      <c r="BG2136" s="145">
        <f>IF(N2136="zákl. prenesená",J2136,0)</f>
        <v>0</v>
      </c>
      <c r="BH2136" s="145">
        <f>IF(N2136="zníž. prenesená",J2136,0)</f>
        <v>0</v>
      </c>
      <c r="BI2136" s="145">
        <f>IF(N2136="nulová",J2136,0)</f>
        <v>0</v>
      </c>
      <c r="BJ2136" s="14" t="s">
        <v>146</v>
      </c>
      <c r="BK2136" s="145">
        <f>ROUND(I2136*H2136,2)</f>
        <v>0</v>
      </c>
      <c r="BL2136" s="14" t="s">
        <v>145</v>
      </c>
      <c r="BM2136" s="144" t="s">
        <v>2191</v>
      </c>
    </row>
    <row r="2137" spans="1:65" s="2" customFormat="1" ht="33" customHeight="1">
      <c r="A2137" s="26"/>
      <c r="B2137" s="156"/>
      <c r="C2137" s="157" t="s">
        <v>2192</v>
      </c>
      <c r="D2137" s="157" t="s">
        <v>141</v>
      </c>
      <c r="E2137" s="158" t="s">
        <v>965</v>
      </c>
      <c r="F2137" s="159" t="s">
        <v>966</v>
      </c>
      <c r="G2137" s="160" t="s">
        <v>285</v>
      </c>
      <c r="H2137" s="161">
        <v>4006.7359999999999</v>
      </c>
      <c r="I2137" s="162"/>
      <c r="J2137" s="162">
        <f>ROUND(I2137*H2137,2)</f>
        <v>0</v>
      </c>
      <c r="K2137" s="139"/>
      <c r="L2137" s="27"/>
      <c r="M2137" s="140" t="s">
        <v>1</v>
      </c>
      <c r="N2137" s="141" t="s">
        <v>35</v>
      </c>
      <c r="O2137" s="142">
        <v>0</v>
      </c>
      <c r="P2137" s="142">
        <f>O2137*H2137</f>
        <v>0</v>
      </c>
      <c r="Q2137" s="142">
        <v>0</v>
      </c>
      <c r="R2137" s="142">
        <f>Q2137*H2137</f>
        <v>0</v>
      </c>
      <c r="S2137" s="142">
        <v>0</v>
      </c>
      <c r="T2137" s="143">
        <f>S2137*H2137</f>
        <v>0</v>
      </c>
      <c r="U2137" s="26"/>
      <c r="V2137" s="26"/>
      <c r="W2137" s="26"/>
      <c r="X2137" s="26"/>
      <c r="Y2137" s="26"/>
      <c r="Z2137" s="26"/>
      <c r="AA2137" s="26"/>
      <c r="AB2137" s="26"/>
      <c r="AC2137" s="26"/>
      <c r="AD2137" s="26"/>
      <c r="AE2137" s="26"/>
      <c r="AR2137" s="144" t="s">
        <v>145</v>
      </c>
      <c r="AT2137" s="144" t="s">
        <v>141</v>
      </c>
      <c r="AU2137" s="144" t="s">
        <v>146</v>
      </c>
      <c r="AY2137" s="14" t="s">
        <v>136</v>
      </c>
      <c r="BE2137" s="145">
        <f>IF(N2137="základná",J2137,0)</f>
        <v>0</v>
      </c>
      <c r="BF2137" s="145">
        <f>IF(N2137="znížená",J2137,0)</f>
        <v>0</v>
      </c>
      <c r="BG2137" s="145">
        <f>IF(N2137="zákl. prenesená",J2137,0)</f>
        <v>0</v>
      </c>
      <c r="BH2137" s="145">
        <f>IF(N2137="zníž. prenesená",J2137,0)</f>
        <v>0</v>
      </c>
      <c r="BI2137" s="145">
        <f>IF(N2137="nulová",J2137,0)</f>
        <v>0</v>
      </c>
      <c r="BJ2137" s="14" t="s">
        <v>146</v>
      </c>
      <c r="BK2137" s="145">
        <f>ROUND(I2137*H2137,2)</f>
        <v>0</v>
      </c>
      <c r="BL2137" s="14" t="s">
        <v>145</v>
      </c>
      <c r="BM2137" s="144" t="s">
        <v>2193</v>
      </c>
    </row>
    <row r="2138" spans="1:65" s="12" customFormat="1" ht="23" customHeight="1">
      <c r="B2138" s="169"/>
      <c r="C2138" s="170"/>
      <c r="D2138" s="171" t="s">
        <v>68</v>
      </c>
      <c r="E2138" s="172" t="s">
        <v>968</v>
      </c>
      <c r="F2138" s="172" t="s">
        <v>969</v>
      </c>
      <c r="G2138" s="170"/>
      <c r="H2138" s="170"/>
      <c r="I2138" s="170"/>
      <c r="J2138" s="173">
        <f>BK2138</f>
        <v>0</v>
      </c>
      <c r="L2138" s="127"/>
      <c r="M2138" s="131"/>
      <c r="N2138" s="132"/>
      <c r="O2138" s="132"/>
      <c r="P2138" s="133">
        <v>0</v>
      </c>
      <c r="Q2138" s="132"/>
      <c r="R2138" s="133">
        <v>0</v>
      </c>
      <c r="S2138" s="132"/>
      <c r="T2138" s="134">
        <v>0</v>
      </c>
      <c r="AR2138" s="128" t="s">
        <v>146</v>
      </c>
      <c r="AT2138" s="135" t="s">
        <v>68</v>
      </c>
      <c r="AU2138" s="135" t="s">
        <v>77</v>
      </c>
      <c r="AY2138" s="128" t="s">
        <v>136</v>
      </c>
      <c r="BK2138" s="136">
        <v>0</v>
      </c>
    </row>
    <row r="2139" spans="1:65" s="12" customFormat="1" ht="23" customHeight="1">
      <c r="B2139" s="169"/>
      <c r="C2139" s="170"/>
      <c r="D2139" s="171" t="s">
        <v>68</v>
      </c>
      <c r="E2139" s="172" t="s">
        <v>970</v>
      </c>
      <c r="F2139" s="172" t="s">
        <v>971</v>
      </c>
      <c r="G2139" s="170"/>
      <c r="H2139" s="170"/>
      <c r="I2139" s="170"/>
      <c r="J2139" s="173">
        <f>BK2139</f>
        <v>0</v>
      </c>
      <c r="L2139" s="127"/>
      <c r="M2139" s="131"/>
      <c r="N2139" s="132"/>
      <c r="O2139" s="132"/>
      <c r="P2139" s="133">
        <f>SUM(P2140:P2142)</f>
        <v>0</v>
      </c>
      <c r="Q2139" s="132"/>
      <c r="R2139" s="133">
        <f>SUM(R2140:R2142)</f>
        <v>0</v>
      </c>
      <c r="S2139" s="132"/>
      <c r="T2139" s="134">
        <f>SUM(T2140:T2142)</f>
        <v>0</v>
      </c>
      <c r="AR2139" s="128" t="s">
        <v>77</v>
      </c>
      <c r="AT2139" s="135" t="s">
        <v>68</v>
      </c>
      <c r="AU2139" s="135" t="s">
        <v>77</v>
      </c>
      <c r="AY2139" s="128" t="s">
        <v>136</v>
      </c>
      <c r="BK2139" s="136">
        <f>SUM(BK2140:BK2142)</f>
        <v>0</v>
      </c>
    </row>
    <row r="2140" spans="1:65" s="2" customFormat="1" ht="24.25" customHeight="1">
      <c r="A2140" s="26"/>
      <c r="B2140" s="156"/>
      <c r="C2140" s="157" t="s">
        <v>2194</v>
      </c>
      <c r="D2140" s="157" t="s">
        <v>141</v>
      </c>
      <c r="E2140" s="158" t="s">
        <v>973</v>
      </c>
      <c r="F2140" s="159" t="s">
        <v>974</v>
      </c>
      <c r="G2140" s="160" t="s">
        <v>144</v>
      </c>
      <c r="H2140" s="161">
        <v>20.61</v>
      </c>
      <c r="I2140" s="162"/>
      <c r="J2140" s="162">
        <f>ROUND(I2140*H2140,2)</f>
        <v>0</v>
      </c>
      <c r="K2140" s="139"/>
      <c r="L2140" s="27"/>
      <c r="M2140" s="140" t="s">
        <v>1</v>
      </c>
      <c r="N2140" s="141" t="s">
        <v>35</v>
      </c>
      <c r="O2140" s="142">
        <v>0</v>
      </c>
      <c r="P2140" s="142">
        <f>O2140*H2140</f>
        <v>0</v>
      </c>
      <c r="Q2140" s="142">
        <v>0</v>
      </c>
      <c r="R2140" s="142">
        <f>Q2140*H2140</f>
        <v>0</v>
      </c>
      <c r="S2140" s="142">
        <v>0</v>
      </c>
      <c r="T2140" s="143">
        <f>S2140*H2140</f>
        <v>0</v>
      </c>
      <c r="U2140" s="26"/>
      <c r="V2140" s="26"/>
      <c r="W2140" s="26"/>
      <c r="X2140" s="26"/>
      <c r="Y2140" s="26"/>
      <c r="Z2140" s="26"/>
      <c r="AA2140" s="26"/>
      <c r="AB2140" s="26"/>
      <c r="AC2140" s="26"/>
      <c r="AD2140" s="26"/>
      <c r="AE2140" s="26"/>
      <c r="AR2140" s="144" t="s">
        <v>145</v>
      </c>
      <c r="AT2140" s="144" t="s">
        <v>141</v>
      </c>
      <c r="AU2140" s="144" t="s">
        <v>146</v>
      </c>
      <c r="AY2140" s="14" t="s">
        <v>136</v>
      </c>
      <c r="BE2140" s="145">
        <f>IF(N2140="základná",J2140,0)</f>
        <v>0</v>
      </c>
      <c r="BF2140" s="145">
        <f>IF(N2140="znížená",J2140,0)</f>
        <v>0</v>
      </c>
      <c r="BG2140" s="145">
        <f>IF(N2140="zákl. prenesená",J2140,0)</f>
        <v>0</v>
      </c>
      <c r="BH2140" s="145">
        <f>IF(N2140="zníž. prenesená",J2140,0)</f>
        <v>0</v>
      </c>
      <c r="BI2140" s="145">
        <f>IF(N2140="nulová",J2140,0)</f>
        <v>0</v>
      </c>
      <c r="BJ2140" s="14" t="s">
        <v>146</v>
      </c>
      <c r="BK2140" s="145">
        <f>ROUND(I2140*H2140,2)</f>
        <v>0</v>
      </c>
      <c r="BL2140" s="14" t="s">
        <v>145</v>
      </c>
      <c r="BM2140" s="144" t="s">
        <v>2195</v>
      </c>
    </row>
    <row r="2141" spans="1:65" s="2" customFormat="1" ht="24.25" customHeight="1">
      <c r="A2141" s="26"/>
      <c r="B2141" s="156"/>
      <c r="C2141" s="163" t="s">
        <v>2196</v>
      </c>
      <c r="D2141" s="163" t="s">
        <v>227</v>
      </c>
      <c r="E2141" s="164" t="s">
        <v>977</v>
      </c>
      <c r="F2141" s="165" t="s">
        <v>978</v>
      </c>
      <c r="G2141" s="166" t="s">
        <v>294</v>
      </c>
      <c r="H2141" s="167">
        <v>30.914999999999999</v>
      </c>
      <c r="I2141" s="168"/>
      <c r="J2141" s="168">
        <f>ROUND(I2141*H2141,2)</f>
        <v>0</v>
      </c>
      <c r="K2141" s="146"/>
      <c r="L2141" s="147"/>
      <c r="M2141" s="148" t="s">
        <v>1</v>
      </c>
      <c r="N2141" s="149" t="s">
        <v>35</v>
      </c>
      <c r="O2141" s="142">
        <v>0</v>
      </c>
      <c r="P2141" s="142">
        <f>O2141*H2141</f>
        <v>0</v>
      </c>
      <c r="Q2141" s="142">
        <v>0</v>
      </c>
      <c r="R2141" s="142">
        <f>Q2141*H2141</f>
        <v>0</v>
      </c>
      <c r="S2141" s="142">
        <v>0</v>
      </c>
      <c r="T2141" s="143">
        <f>S2141*H2141</f>
        <v>0</v>
      </c>
      <c r="U2141" s="26"/>
      <c r="V2141" s="26"/>
      <c r="W2141" s="26"/>
      <c r="X2141" s="26"/>
      <c r="Y2141" s="26"/>
      <c r="Z2141" s="26"/>
      <c r="AA2141" s="26"/>
      <c r="AB2141" s="26"/>
      <c r="AC2141" s="26"/>
      <c r="AD2141" s="26"/>
      <c r="AE2141" s="26"/>
      <c r="AR2141" s="144" t="s">
        <v>168</v>
      </c>
      <c r="AT2141" s="144" t="s">
        <v>227</v>
      </c>
      <c r="AU2141" s="144" t="s">
        <v>146</v>
      </c>
      <c r="AY2141" s="14" t="s">
        <v>136</v>
      </c>
      <c r="BE2141" s="145">
        <f>IF(N2141="základná",J2141,0)</f>
        <v>0</v>
      </c>
      <c r="BF2141" s="145">
        <f>IF(N2141="znížená",J2141,0)</f>
        <v>0</v>
      </c>
      <c r="BG2141" s="145">
        <f>IF(N2141="zákl. prenesená",J2141,0)</f>
        <v>0</v>
      </c>
      <c r="BH2141" s="145">
        <f>IF(N2141="zníž. prenesená",J2141,0)</f>
        <v>0</v>
      </c>
      <c r="BI2141" s="145">
        <f>IF(N2141="nulová",J2141,0)</f>
        <v>0</v>
      </c>
      <c r="BJ2141" s="14" t="s">
        <v>146</v>
      </c>
      <c r="BK2141" s="145">
        <f>ROUND(I2141*H2141,2)</f>
        <v>0</v>
      </c>
      <c r="BL2141" s="14" t="s">
        <v>145</v>
      </c>
      <c r="BM2141" s="144" t="s">
        <v>2197</v>
      </c>
    </row>
    <row r="2142" spans="1:65" s="2" customFormat="1" ht="24.25" customHeight="1">
      <c r="A2142" s="26"/>
      <c r="B2142" s="156"/>
      <c r="C2142" s="157" t="s">
        <v>2198</v>
      </c>
      <c r="D2142" s="157" t="s">
        <v>141</v>
      </c>
      <c r="E2142" s="158" t="s">
        <v>981</v>
      </c>
      <c r="F2142" s="159" t="s">
        <v>982</v>
      </c>
      <c r="G2142" s="160" t="s">
        <v>1</v>
      </c>
      <c r="H2142" s="161">
        <v>1</v>
      </c>
      <c r="I2142" s="162"/>
      <c r="J2142" s="162">
        <f>ROUND(I2142*H2142,2)</f>
        <v>0</v>
      </c>
      <c r="K2142" s="139"/>
      <c r="L2142" s="27"/>
      <c r="M2142" s="140" t="s">
        <v>1</v>
      </c>
      <c r="N2142" s="141" t="s">
        <v>35</v>
      </c>
      <c r="O2142" s="142">
        <v>0</v>
      </c>
      <c r="P2142" s="142">
        <f>O2142*H2142</f>
        <v>0</v>
      </c>
      <c r="Q2142" s="142">
        <v>0</v>
      </c>
      <c r="R2142" s="142">
        <f>Q2142*H2142</f>
        <v>0</v>
      </c>
      <c r="S2142" s="142">
        <v>0</v>
      </c>
      <c r="T2142" s="143">
        <f>S2142*H2142</f>
        <v>0</v>
      </c>
      <c r="U2142" s="26"/>
      <c r="V2142" s="26"/>
      <c r="W2142" s="26"/>
      <c r="X2142" s="26"/>
      <c r="Y2142" s="26"/>
      <c r="Z2142" s="26"/>
      <c r="AA2142" s="26"/>
      <c r="AB2142" s="26"/>
      <c r="AC2142" s="26"/>
      <c r="AD2142" s="26"/>
      <c r="AE2142" s="26"/>
      <c r="AR2142" s="144" t="s">
        <v>145</v>
      </c>
      <c r="AT2142" s="144" t="s">
        <v>141</v>
      </c>
      <c r="AU2142" s="144" t="s">
        <v>146</v>
      </c>
      <c r="AY2142" s="14" t="s">
        <v>136</v>
      </c>
      <c r="BE2142" s="145">
        <f>IF(N2142="základná",J2142,0)</f>
        <v>0</v>
      </c>
      <c r="BF2142" s="145">
        <f>IF(N2142="znížená",J2142,0)</f>
        <v>0</v>
      </c>
      <c r="BG2142" s="145">
        <f>IF(N2142="zákl. prenesená",J2142,0)</f>
        <v>0</v>
      </c>
      <c r="BH2142" s="145">
        <f>IF(N2142="zníž. prenesená",J2142,0)</f>
        <v>0</v>
      </c>
      <c r="BI2142" s="145">
        <f>IF(N2142="nulová",J2142,0)</f>
        <v>0</v>
      </c>
      <c r="BJ2142" s="14" t="s">
        <v>146</v>
      </c>
      <c r="BK2142" s="145">
        <f>ROUND(I2142*H2142,2)</f>
        <v>0</v>
      </c>
      <c r="BL2142" s="14" t="s">
        <v>145</v>
      </c>
      <c r="BM2142" s="144" t="s">
        <v>2199</v>
      </c>
    </row>
    <row r="2143" spans="1:65" s="12" customFormat="1" ht="23" customHeight="1">
      <c r="B2143" s="169"/>
      <c r="C2143" s="170"/>
      <c r="D2143" s="171" t="s">
        <v>68</v>
      </c>
      <c r="E2143" s="172" t="s">
        <v>2200</v>
      </c>
      <c r="F2143" s="172" t="s">
        <v>2201</v>
      </c>
      <c r="G2143" s="170"/>
      <c r="H2143" s="170"/>
      <c r="I2143" s="170"/>
      <c r="J2143" s="173">
        <f>BK2143</f>
        <v>0</v>
      </c>
      <c r="L2143" s="127"/>
      <c r="M2143" s="131"/>
      <c r="N2143" s="132"/>
      <c r="O2143" s="132"/>
      <c r="P2143" s="133">
        <f>SUM(P2144:P2145)</f>
        <v>0</v>
      </c>
      <c r="Q2143" s="132"/>
      <c r="R2143" s="133">
        <f>SUM(R2144:R2145)</f>
        <v>0</v>
      </c>
      <c r="S2143" s="132"/>
      <c r="T2143" s="134">
        <f>SUM(T2144:T2145)</f>
        <v>0</v>
      </c>
      <c r="AR2143" s="128" t="s">
        <v>77</v>
      </c>
      <c r="AT2143" s="135" t="s">
        <v>68</v>
      </c>
      <c r="AU2143" s="135" t="s">
        <v>77</v>
      </c>
      <c r="AY2143" s="128" t="s">
        <v>136</v>
      </c>
      <c r="BK2143" s="136">
        <f>SUM(BK2144:BK2145)</f>
        <v>0</v>
      </c>
    </row>
    <row r="2144" spans="1:65" s="2" customFormat="1" ht="24.25" customHeight="1">
      <c r="A2144" s="26"/>
      <c r="B2144" s="156"/>
      <c r="C2144" s="157" t="s">
        <v>2202</v>
      </c>
      <c r="D2144" s="157" t="s">
        <v>141</v>
      </c>
      <c r="E2144" s="158" t="s">
        <v>2203</v>
      </c>
      <c r="F2144" s="159" t="s">
        <v>2204</v>
      </c>
      <c r="G2144" s="160" t="s">
        <v>171</v>
      </c>
      <c r="H2144" s="161">
        <v>52.6</v>
      </c>
      <c r="I2144" s="162"/>
      <c r="J2144" s="162">
        <f>ROUND(I2144*H2144,2)</f>
        <v>0</v>
      </c>
      <c r="K2144" s="139"/>
      <c r="L2144" s="27"/>
      <c r="M2144" s="140" t="s">
        <v>1</v>
      </c>
      <c r="N2144" s="141" t="s">
        <v>35</v>
      </c>
      <c r="O2144" s="142">
        <v>0</v>
      </c>
      <c r="P2144" s="142">
        <f>O2144*H2144</f>
        <v>0</v>
      </c>
      <c r="Q2144" s="142">
        <v>0</v>
      </c>
      <c r="R2144" s="142">
        <f>Q2144*H2144</f>
        <v>0</v>
      </c>
      <c r="S2144" s="142">
        <v>0</v>
      </c>
      <c r="T2144" s="143">
        <f>S2144*H2144</f>
        <v>0</v>
      </c>
      <c r="U2144" s="26"/>
      <c r="V2144" s="26"/>
      <c r="W2144" s="26"/>
      <c r="X2144" s="26"/>
      <c r="Y2144" s="26"/>
      <c r="Z2144" s="26"/>
      <c r="AA2144" s="26"/>
      <c r="AB2144" s="26"/>
      <c r="AC2144" s="26"/>
      <c r="AD2144" s="26"/>
      <c r="AE2144" s="26"/>
      <c r="AR2144" s="144" t="s">
        <v>145</v>
      </c>
      <c r="AT2144" s="144" t="s">
        <v>141</v>
      </c>
      <c r="AU2144" s="144" t="s">
        <v>146</v>
      </c>
      <c r="AY2144" s="14" t="s">
        <v>136</v>
      </c>
      <c r="BE2144" s="145">
        <f>IF(N2144="základná",J2144,0)</f>
        <v>0</v>
      </c>
      <c r="BF2144" s="145">
        <f>IF(N2144="znížená",J2144,0)</f>
        <v>0</v>
      </c>
      <c r="BG2144" s="145">
        <f>IF(N2144="zákl. prenesená",J2144,0)</f>
        <v>0</v>
      </c>
      <c r="BH2144" s="145">
        <f>IF(N2144="zníž. prenesená",J2144,0)</f>
        <v>0</v>
      </c>
      <c r="BI2144" s="145">
        <f>IF(N2144="nulová",J2144,0)</f>
        <v>0</v>
      </c>
      <c r="BJ2144" s="14" t="s">
        <v>146</v>
      </c>
      <c r="BK2144" s="145">
        <f>ROUND(I2144*H2144,2)</f>
        <v>0</v>
      </c>
      <c r="BL2144" s="14" t="s">
        <v>145</v>
      </c>
      <c r="BM2144" s="144" t="s">
        <v>2205</v>
      </c>
    </row>
    <row r="2145" spans="1:65" s="2" customFormat="1" ht="24.25" customHeight="1">
      <c r="A2145" s="26"/>
      <c r="B2145" s="156"/>
      <c r="C2145" s="157" t="s">
        <v>2206</v>
      </c>
      <c r="D2145" s="157" t="s">
        <v>141</v>
      </c>
      <c r="E2145" s="158" t="s">
        <v>2207</v>
      </c>
      <c r="F2145" s="159" t="s">
        <v>2208</v>
      </c>
      <c r="G2145" s="160" t="s">
        <v>1</v>
      </c>
      <c r="H2145" s="161">
        <v>1</v>
      </c>
      <c r="I2145" s="162"/>
      <c r="J2145" s="162">
        <f>ROUND(I2145*H2145,2)</f>
        <v>0</v>
      </c>
      <c r="K2145" s="139"/>
      <c r="L2145" s="27"/>
      <c r="M2145" s="140" t="s">
        <v>1</v>
      </c>
      <c r="N2145" s="141" t="s">
        <v>35</v>
      </c>
      <c r="O2145" s="142">
        <v>0</v>
      </c>
      <c r="P2145" s="142">
        <f>O2145*H2145</f>
        <v>0</v>
      </c>
      <c r="Q2145" s="142">
        <v>0</v>
      </c>
      <c r="R2145" s="142">
        <f>Q2145*H2145</f>
        <v>0</v>
      </c>
      <c r="S2145" s="142">
        <v>0</v>
      </c>
      <c r="T2145" s="143">
        <f>S2145*H2145</f>
        <v>0</v>
      </c>
      <c r="U2145" s="26"/>
      <c r="V2145" s="26"/>
      <c r="W2145" s="26"/>
      <c r="X2145" s="26"/>
      <c r="Y2145" s="26"/>
      <c r="Z2145" s="26"/>
      <c r="AA2145" s="26"/>
      <c r="AB2145" s="26"/>
      <c r="AC2145" s="26"/>
      <c r="AD2145" s="26"/>
      <c r="AE2145" s="26"/>
      <c r="AR2145" s="144" t="s">
        <v>145</v>
      </c>
      <c r="AT2145" s="144" t="s">
        <v>141</v>
      </c>
      <c r="AU2145" s="144" t="s">
        <v>146</v>
      </c>
      <c r="AY2145" s="14" t="s">
        <v>136</v>
      </c>
      <c r="BE2145" s="145">
        <f>IF(N2145="základná",J2145,0)</f>
        <v>0</v>
      </c>
      <c r="BF2145" s="145">
        <f>IF(N2145="znížená",J2145,0)</f>
        <v>0</v>
      </c>
      <c r="BG2145" s="145">
        <f>IF(N2145="zákl. prenesená",J2145,0)</f>
        <v>0</v>
      </c>
      <c r="BH2145" s="145">
        <f>IF(N2145="zníž. prenesená",J2145,0)</f>
        <v>0</v>
      </c>
      <c r="BI2145" s="145">
        <f>IF(N2145="nulová",J2145,0)</f>
        <v>0</v>
      </c>
      <c r="BJ2145" s="14" t="s">
        <v>146</v>
      </c>
      <c r="BK2145" s="145">
        <f>ROUND(I2145*H2145,2)</f>
        <v>0</v>
      </c>
      <c r="BL2145" s="14" t="s">
        <v>145</v>
      </c>
      <c r="BM2145" s="144" t="s">
        <v>2209</v>
      </c>
    </row>
    <row r="2146" spans="1:65" s="12" customFormat="1" ht="23" customHeight="1">
      <c r="B2146" s="169"/>
      <c r="C2146" s="170"/>
      <c r="D2146" s="171" t="s">
        <v>68</v>
      </c>
      <c r="E2146" s="172" t="s">
        <v>984</v>
      </c>
      <c r="F2146" s="172" t="s">
        <v>985</v>
      </c>
      <c r="G2146" s="170"/>
      <c r="H2146" s="170"/>
      <c r="I2146" s="170"/>
      <c r="J2146" s="173">
        <f>BK2146</f>
        <v>0</v>
      </c>
      <c r="L2146" s="127"/>
      <c r="M2146" s="131"/>
      <c r="N2146" s="132"/>
      <c r="O2146" s="132"/>
      <c r="P2146" s="133">
        <f>SUM(P2147:P2149)</f>
        <v>0</v>
      </c>
      <c r="Q2146" s="132"/>
      <c r="R2146" s="133">
        <f>SUM(R2147:R2149)</f>
        <v>0</v>
      </c>
      <c r="S2146" s="132"/>
      <c r="T2146" s="134">
        <f>SUM(T2147:T2149)</f>
        <v>0</v>
      </c>
      <c r="AR2146" s="128" t="s">
        <v>77</v>
      </c>
      <c r="AT2146" s="135" t="s">
        <v>68</v>
      </c>
      <c r="AU2146" s="135" t="s">
        <v>77</v>
      </c>
      <c r="AY2146" s="128" t="s">
        <v>136</v>
      </c>
      <c r="BK2146" s="136">
        <f>SUM(BK2147:BK2149)</f>
        <v>0</v>
      </c>
    </row>
    <row r="2147" spans="1:65" s="2" customFormat="1" ht="24.25" customHeight="1">
      <c r="A2147" s="26"/>
      <c r="B2147" s="156"/>
      <c r="C2147" s="163" t="s">
        <v>2210</v>
      </c>
      <c r="D2147" s="163" t="s">
        <v>227</v>
      </c>
      <c r="E2147" s="164" t="s">
        <v>987</v>
      </c>
      <c r="F2147" s="165" t="s">
        <v>988</v>
      </c>
      <c r="G2147" s="166" t="s">
        <v>323</v>
      </c>
      <c r="H2147" s="167">
        <v>1</v>
      </c>
      <c r="I2147" s="168"/>
      <c r="J2147" s="168">
        <f>ROUND(I2147*H2147,2)</f>
        <v>0</v>
      </c>
      <c r="K2147" s="146"/>
      <c r="L2147" s="147"/>
      <c r="M2147" s="148" t="s">
        <v>1</v>
      </c>
      <c r="N2147" s="149" t="s">
        <v>35</v>
      </c>
      <c r="O2147" s="142">
        <v>0</v>
      </c>
      <c r="P2147" s="142">
        <f>O2147*H2147</f>
        <v>0</v>
      </c>
      <c r="Q2147" s="142">
        <v>0</v>
      </c>
      <c r="R2147" s="142">
        <f>Q2147*H2147</f>
        <v>0</v>
      </c>
      <c r="S2147" s="142">
        <v>0</v>
      </c>
      <c r="T2147" s="143">
        <f>S2147*H2147</f>
        <v>0</v>
      </c>
      <c r="U2147" s="26"/>
      <c r="V2147" s="26"/>
      <c r="W2147" s="26"/>
      <c r="X2147" s="26"/>
      <c r="Y2147" s="26"/>
      <c r="Z2147" s="26"/>
      <c r="AA2147" s="26"/>
      <c r="AB2147" s="26"/>
      <c r="AC2147" s="26"/>
      <c r="AD2147" s="26"/>
      <c r="AE2147" s="26"/>
      <c r="AR2147" s="144" t="s">
        <v>168</v>
      </c>
      <c r="AT2147" s="144" t="s">
        <v>227</v>
      </c>
      <c r="AU2147" s="144" t="s">
        <v>146</v>
      </c>
      <c r="AY2147" s="14" t="s">
        <v>136</v>
      </c>
      <c r="BE2147" s="145">
        <f>IF(N2147="základná",J2147,0)</f>
        <v>0</v>
      </c>
      <c r="BF2147" s="145">
        <f>IF(N2147="znížená",J2147,0)</f>
        <v>0</v>
      </c>
      <c r="BG2147" s="145">
        <f>IF(N2147="zákl. prenesená",J2147,0)</f>
        <v>0</v>
      </c>
      <c r="BH2147" s="145">
        <f>IF(N2147="zníž. prenesená",J2147,0)</f>
        <v>0</v>
      </c>
      <c r="BI2147" s="145">
        <f>IF(N2147="nulová",J2147,0)</f>
        <v>0</v>
      </c>
      <c r="BJ2147" s="14" t="s">
        <v>146</v>
      </c>
      <c r="BK2147" s="145">
        <f>ROUND(I2147*H2147,2)</f>
        <v>0</v>
      </c>
      <c r="BL2147" s="14" t="s">
        <v>145</v>
      </c>
      <c r="BM2147" s="144" t="s">
        <v>2211</v>
      </c>
    </row>
    <row r="2148" spans="1:65" s="2" customFormat="1" ht="24.25" customHeight="1">
      <c r="A2148" s="26"/>
      <c r="B2148" s="156"/>
      <c r="C2148" s="163" t="s">
        <v>2212</v>
      </c>
      <c r="D2148" s="163" t="s">
        <v>227</v>
      </c>
      <c r="E2148" s="164" t="s">
        <v>991</v>
      </c>
      <c r="F2148" s="165" t="s">
        <v>992</v>
      </c>
      <c r="G2148" s="166" t="s">
        <v>323</v>
      </c>
      <c r="H2148" s="167">
        <v>1</v>
      </c>
      <c r="I2148" s="168"/>
      <c r="J2148" s="168">
        <f>ROUND(I2148*H2148,2)</f>
        <v>0</v>
      </c>
      <c r="K2148" s="146"/>
      <c r="L2148" s="147"/>
      <c r="M2148" s="148" t="s">
        <v>1</v>
      </c>
      <c r="N2148" s="149" t="s">
        <v>35</v>
      </c>
      <c r="O2148" s="142">
        <v>0</v>
      </c>
      <c r="P2148" s="142">
        <f>O2148*H2148</f>
        <v>0</v>
      </c>
      <c r="Q2148" s="142">
        <v>0</v>
      </c>
      <c r="R2148" s="142">
        <f>Q2148*H2148</f>
        <v>0</v>
      </c>
      <c r="S2148" s="142">
        <v>0</v>
      </c>
      <c r="T2148" s="143">
        <f>S2148*H2148</f>
        <v>0</v>
      </c>
      <c r="U2148" s="26"/>
      <c r="V2148" s="26"/>
      <c r="W2148" s="26"/>
      <c r="X2148" s="26"/>
      <c r="Y2148" s="26"/>
      <c r="Z2148" s="26"/>
      <c r="AA2148" s="26"/>
      <c r="AB2148" s="26"/>
      <c r="AC2148" s="26"/>
      <c r="AD2148" s="26"/>
      <c r="AE2148" s="26"/>
      <c r="AR2148" s="144" t="s">
        <v>168</v>
      </c>
      <c r="AT2148" s="144" t="s">
        <v>227</v>
      </c>
      <c r="AU2148" s="144" t="s">
        <v>146</v>
      </c>
      <c r="AY2148" s="14" t="s">
        <v>136</v>
      </c>
      <c r="BE2148" s="145">
        <f>IF(N2148="základná",J2148,0)</f>
        <v>0</v>
      </c>
      <c r="BF2148" s="145">
        <f>IF(N2148="znížená",J2148,0)</f>
        <v>0</v>
      </c>
      <c r="BG2148" s="145">
        <f>IF(N2148="zákl. prenesená",J2148,0)</f>
        <v>0</v>
      </c>
      <c r="BH2148" s="145">
        <f>IF(N2148="zníž. prenesená",J2148,0)</f>
        <v>0</v>
      </c>
      <c r="BI2148" s="145">
        <f>IF(N2148="nulová",J2148,0)</f>
        <v>0</v>
      </c>
      <c r="BJ2148" s="14" t="s">
        <v>146</v>
      </c>
      <c r="BK2148" s="145">
        <f>ROUND(I2148*H2148,2)</f>
        <v>0</v>
      </c>
      <c r="BL2148" s="14" t="s">
        <v>145</v>
      </c>
      <c r="BM2148" s="144" t="s">
        <v>2213</v>
      </c>
    </row>
    <row r="2149" spans="1:65" s="2" customFormat="1" ht="24.25" customHeight="1">
      <c r="A2149" s="26"/>
      <c r="B2149" s="156"/>
      <c r="C2149" s="157" t="s">
        <v>2214</v>
      </c>
      <c r="D2149" s="157" t="s">
        <v>141</v>
      </c>
      <c r="E2149" s="158" t="s">
        <v>995</v>
      </c>
      <c r="F2149" s="159" t="s">
        <v>996</v>
      </c>
      <c r="G2149" s="160" t="s">
        <v>1</v>
      </c>
      <c r="H2149" s="161">
        <v>1</v>
      </c>
      <c r="I2149" s="162"/>
      <c r="J2149" s="162">
        <f>ROUND(I2149*H2149,2)</f>
        <v>0</v>
      </c>
      <c r="K2149" s="139"/>
      <c r="L2149" s="27"/>
      <c r="M2149" s="140" t="s">
        <v>1</v>
      </c>
      <c r="N2149" s="141" t="s">
        <v>35</v>
      </c>
      <c r="O2149" s="142">
        <v>0</v>
      </c>
      <c r="P2149" s="142">
        <f>O2149*H2149</f>
        <v>0</v>
      </c>
      <c r="Q2149" s="142">
        <v>0</v>
      </c>
      <c r="R2149" s="142">
        <f>Q2149*H2149</f>
        <v>0</v>
      </c>
      <c r="S2149" s="142">
        <v>0</v>
      </c>
      <c r="T2149" s="143">
        <f>S2149*H2149</f>
        <v>0</v>
      </c>
      <c r="U2149" s="26"/>
      <c r="V2149" s="26"/>
      <c r="W2149" s="26"/>
      <c r="X2149" s="26"/>
      <c r="Y2149" s="26"/>
      <c r="Z2149" s="26"/>
      <c r="AA2149" s="26"/>
      <c r="AB2149" s="26"/>
      <c r="AC2149" s="26"/>
      <c r="AD2149" s="26"/>
      <c r="AE2149" s="26"/>
      <c r="AR2149" s="144" t="s">
        <v>145</v>
      </c>
      <c r="AT2149" s="144" t="s">
        <v>141</v>
      </c>
      <c r="AU2149" s="144" t="s">
        <v>146</v>
      </c>
      <c r="AY2149" s="14" t="s">
        <v>136</v>
      </c>
      <c r="BE2149" s="145">
        <f>IF(N2149="základná",J2149,0)</f>
        <v>0</v>
      </c>
      <c r="BF2149" s="145">
        <f>IF(N2149="znížená",J2149,0)</f>
        <v>0</v>
      </c>
      <c r="BG2149" s="145">
        <f>IF(N2149="zákl. prenesená",J2149,0)</f>
        <v>0</v>
      </c>
      <c r="BH2149" s="145">
        <f>IF(N2149="zníž. prenesená",J2149,0)</f>
        <v>0</v>
      </c>
      <c r="BI2149" s="145">
        <f>IF(N2149="nulová",J2149,0)</f>
        <v>0</v>
      </c>
      <c r="BJ2149" s="14" t="s">
        <v>146</v>
      </c>
      <c r="BK2149" s="145">
        <f>ROUND(I2149*H2149,2)</f>
        <v>0</v>
      </c>
      <c r="BL2149" s="14" t="s">
        <v>145</v>
      </c>
      <c r="BM2149" s="144" t="s">
        <v>2215</v>
      </c>
    </row>
    <row r="2150" spans="1:65" s="12" customFormat="1" ht="23" customHeight="1">
      <c r="B2150" s="169"/>
      <c r="C2150" s="170"/>
      <c r="D2150" s="171" t="s">
        <v>68</v>
      </c>
      <c r="E2150" s="172" t="s">
        <v>227</v>
      </c>
      <c r="F2150" s="172" t="s">
        <v>998</v>
      </c>
      <c r="G2150" s="170"/>
      <c r="H2150" s="170"/>
      <c r="I2150" s="170"/>
      <c r="J2150" s="173">
        <f>BK2150</f>
        <v>0</v>
      </c>
      <c r="L2150" s="127"/>
      <c r="M2150" s="131"/>
      <c r="N2150" s="132"/>
      <c r="O2150" s="132"/>
      <c r="P2150" s="133">
        <v>0</v>
      </c>
      <c r="Q2150" s="132"/>
      <c r="R2150" s="133">
        <v>0</v>
      </c>
      <c r="S2150" s="132"/>
      <c r="T2150" s="134">
        <v>0</v>
      </c>
      <c r="AR2150" s="128" t="s">
        <v>151</v>
      </c>
      <c r="AT2150" s="135" t="s">
        <v>68</v>
      </c>
      <c r="AU2150" s="135" t="s">
        <v>77</v>
      </c>
      <c r="AY2150" s="128" t="s">
        <v>136</v>
      </c>
      <c r="BK2150" s="136">
        <v>0</v>
      </c>
    </row>
    <row r="2151" spans="1:65" s="12" customFormat="1" ht="23" customHeight="1">
      <c r="B2151" s="169"/>
      <c r="C2151" s="170"/>
      <c r="D2151" s="171" t="s">
        <v>68</v>
      </c>
      <c r="E2151" s="172" t="s">
        <v>999</v>
      </c>
      <c r="F2151" s="172" t="s">
        <v>1000</v>
      </c>
      <c r="G2151" s="170"/>
      <c r="H2151" s="170"/>
      <c r="I2151" s="170"/>
      <c r="J2151" s="173">
        <f>BK2151</f>
        <v>0</v>
      </c>
      <c r="L2151" s="127"/>
      <c r="M2151" s="131"/>
      <c r="N2151" s="132"/>
      <c r="O2151" s="132"/>
      <c r="P2151" s="133">
        <f>SUM(P2152:P2157)</f>
        <v>0</v>
      </c>
      <c r="Q2151" s="132"/>
      <c r="R2151" s="133">
        <f>SUM(R2152:R2157)</f>
        <v>0</v>
      </c>
      <c r="S2151" s="132"/>
      <c r="T2151" s="134">
        <f>SUM(T2152:T2157)</f>
        <v>0</v>
      </c>
      <c r="AR2151" s="128" t="s">
        <v>77</v>
      </c>
      <c r="AT2151" s="135" t="s">
        <v>68</v>
      </c>
      <c r="AU2151" s="135" t="s">
        <v>77</v>
      </c>
      <c r="AY2151" s="128" t="s">
        <v>136</v>
      </c>
      <c r="BK2151" s="136">
        <f>SUM(BK2152:BK2157)</f>
        <v>0</v>
      </c>
    </row>
    <row r="2152" spans="1:65" s="2" customFormat="1" ht="24.25" customHeight="1">
      <c r="A2152" s="26"/>
      <c r="B2152" s="156"/>
      <c r="C2152" s="157" t="s">
        <v>2216</v>
      </c>
      <c r="D2152" s="157" t="s">
        <v>141</v>
      </c>
      <c r="E2152" s="158" t="s">
        <v>1002</v>
      </c>
      <c r="F2152" s="159" t="s">
        <v>1003</v>
      </c>
      <c r="G2152" s="160" t="s">
        <v>171</v>
      </c>
      <c r="H2152" s="161">
        <v>11</v>
      </c>
      <c r="I2152" s="162"/>
      <c r="J2152" s="162">
        <f t="shared" ref="J2152:J2157" si="330">ROUND(I2152*H2152,2)</f>
        <v>0</v>
      </c>
      <c r="K2152" s="139"/>
      <c r="L2152" s="27"/>
      <c r="M2152" s="140" t="s">
        <v>1</v>
      </c>
      <c r="N2152" s="141" t="s">
        <v>35</v>
      </c>
      <c r="O2152" s="142">
        <v>0</v>
      </c>
      <c r="P2152" s="142">
        <f t="shared" ref="P2152:P2157" si="331">O2152*H2152</f>
        <v>0</v>
      </c>
      <c r="Q2152" s="142">
        <v>0</v>
      </c>
      <c r="R2152" s="142">
        <f t="shared" ref="R2152:R2157" si="332">Q2152*H2152</f>
        <v>0</v>
      </c>
      <c r="S2152" s="142">
        <v>0</v>
      </c>
      <c r="T2152" s="143">
        <f t="shared" ref="T2152:T2157" si="333">S2152*H2152</f>
        <v>0</v>
      </c>
      <c r="U2152" s="26"/>
      <c r="V2152" s="26"/>
      <c r="W2152" s="26"/>
      <c r="X2152" s="26"/>
      <c r="Y2152" s="26"/>
      <c r="Z2152" s="26"/>
      <c r="AA2152" s="26"/>
      <c r="AB2152" s="26"/>
      <c r="AC2152" s="26"/>
      <c r="AD2152" s="26"/>
      <c r="AE2152" s="26"/>
      <c r="AR2152" s="144" t="s">
        <v>145</v>
      </c>
      <c r="AT2152" s="144" t="s">
        <v>141</v>
      </c>
      <c r="AU2152" s="144" t="s">
        <v>146</v>
      </c>
      <c r="AY2152" s="14" t="s">
        <v>136</v>
      </c>
      <c r="BE2152" s="145">
        <f t="shared" ref="BE2152:BE2157" si="334">IF(N2152="základná",J2152,0)</f>
        <v>0</v>
      </c>
      <c r="BF2152" s="145">
        <f t="shared" ref="BF2152:BF2157" si="335">IF(N2152="znížená",J2152,0)</f>
        <v>0</v>
      </c>
      <c r="BG2152" s="145">
        <f t="shared" ref="BG2152:BG2157" si="336">IF(N2152="zákl. prenesená",J2152,0)</f>
        <v>0</v>
      </c>
      <c r="BH2152" s="145">
        <f t="shared" ref="BH2152:BH2157" si="337">IF(N2152="zníž. prenesená",J2152,0)</f>
        <v>0</v>
      </c>
      <c r="BI2152" s="145">
        <f t="shared" ref="BI2152:BI2157" si="338">IF(N2152="nulová",J2152,0)</f>
        <v>0</v>
      </c>
      <c r="BJ2152" s="14" t="s">
        <v>146</v>
      </c>
      <c r="BK2152" s="145">
        <f t="shared" ref="BK2152:BK2157" si="339">ROUND(I2152*H2152,2)</f>
        <v>0</v>
      </c>
      <c r="BL2152" s="14" t="s">
        <v>145</v>
      </c>
      <c r="BM2152" s="144" t="s">
        <v>2217</v>
      </c>
    </row>
    <row r="2153" spans="1:65" s="2" customFormat="1" ht="21.75" customHeight="1">
      <c r="A2153" s="26"/>
      <c r="B2153" s="156"/>
      <c r="C2153" s="163" t="s">
        <v>2218</v>
      </c>
      <c r="D2153" s="163" t="s">
        <v>227</v>
      </c>
      <c r="E2153" s="164" t="s">
        <v>1006</v>
      </c>
      <c r="F2153" s="165" t="s">
        <v>1007</v>
      </c>
      <c r="G2153" s="166" t="s">
        <v>294</v>
      </c>
      <c r="H2153" s="167">
        <v>2.2000000000000002</v>
      </c>
      <c r="I2153" s="168"/>
      <c r="J2153" s="168">
        <f t="shared" si="330"/>
        <v>0</v>
      </c>
      <c r="K2153" s="146"/>
      <c r="L2153" s="147"/>
      <c r="M2153" s="148" t="s">
        <v>1</v>
      </c>
      <c r="N2153" s="149" t="s">
        <v>35</v>
      </c>
      <c r="O2153" s="142">
        <v>0</v>
      </c>
      <c r="P2153" s="142">
        <f t="shared" si="331"/>
        <v>0</v>
      </c>
      <c r="Q2153" s="142">
        <v>0</v>
      </c>
      <c r="R2153" s="142">
        <f t="shared" si="332"/>
        <v>0</v>
      </c>
      <c r="S2153" s="142">
        <v>0</v>
      </c>
      <c r="T2153" s="143">
        <f t="shared" si="333"/>
        <v>0</v>
      </c>
      <c r="U2153" s="26"/>
      <c r="V2153" s="26"/>
      <c r="W2153" s="26"/>
      <c r="X2153" s="26"/>
      <c r="Y2153" s="26"/>
      <c r="Z2153" s="26"/>
      <c r="AA2153" s="26"/>
      <c r="AB2153" s="26"/>
      <c r="AC2153" s="26"/>
      <c r="AD2153" s="26"/>
      <c r="AE2153" s="26"/>
      <c r="AR2153" s="144" t="s">
        <v>168</v>
      </c>
      <c r="AT2153" s="144" t="s">
        <v>227</v>
      </c>
      <c r="AU2153" s="144" t="s">
        <v>146</v>
      </c>
      <c r="AY2153" s="14" t="s">
        <v>136</v>
      </c>
      <c r="BE2153" s="145">
        <f t="shared" si="334"/>
        <v>0</v>
      </c>
      <c r="BF2153" s="145">
        <f t="shared" si="335"/>
        <v>0</v>
      </c>
      <c r="BG2153" s="145">
        <f t="shared" si="336"/>
        <v>0</v>
      </c>
      <c r="BH2153" s="145">
        <f t="shared" si="337"/>
        <v>0</v>
      </c>
      <c r="BI2153" s="145">
        <f t="shared" si="338"/>
        <v>0</v>
      </c>
      <c r="BJ2153" s="14" t="s">
        <v>146</v>
      </c>
      <c r="BK2153" s="145">
        <f t="shared" si="339"/>
        <v>0</v>
      </c>
      <c r="BL2153" s="14" t="s">
        <v>145</v>
      </c>
      <c r="BM2153" s="144" t="s">
        <v>2219</v>
      </c>
    </row>
    <row r="2154" spans="1:65" s="2" customFormat="1" ht="21.75" customHeight="1">
      <c r="A2154" s="26"/>
      <c r="B2154" s="156"/>
      <c r="C2154" s="163" t="s">
        <v>2220</v>
      </c>
      <c r="D2154" s="163" t="s">
        <v>227</v>
      </c>
      <c r="E2154" s="164" t="s">
        <v>1010</v>
      </c>
      <c r="F2154" s="165" t="s">
        <v>1011</v>
      </c>
      <c r="G2154" s="166" t="s">
        <v>294</v>
      </c>
      <c r="H2154" s="167">
        <v>2.2000000000000002</v>
      </c>
      <c r="I2154" s="168"/>
      <c r="J2154" s="168">
        <f t="shared" si="330"/>
        <v>0</v>
      </c>
      <c r="K2154" s="146"/>
      <c r="L2154" s="147"/>
      <c r="M2154" s="148" t="s">
        <v>1</v>
      </c>
      <c r="N2154" s="149" t="s">
        <v>35</v>
      </c>
      <c r="O2154" s="142">
        <v>0</v>
      </c>
      <c r="P2154" s="142">
        <f t="shared" si="331"/>
        <v>0</v>
      </c>
      <c r="Q2154" s="142">
        <v>0</v>
      </c>
      <c r="R2154" s="142">
        <f t="shared" si="332"/>
        <v>0</v>
      </c>
      <c r="S2154" s="142">
        <v>0</v>
      </c>
      <c r="T2154" s="143">
        <f t="shared" si="333"/>
        <v>0</v>
      </c>
      <c r="U2154" s="26"/>
      <c r="V2154" s="26"/>
      <c r="W2154" s="26"/>
      <c r="X2154" s="26"/>
      <c r="Y2154" s="26"/>
      <c r="Z2154" s="26"/>
      <c r="AA2154" s="26"/>
      <c r="AB2154" s="26"/>
      <c r="AC2154" s="26"/>
      <c r="AD2154" s="26"/>
      <c r="AE2154" s="26"/>
      <c r="AR2154" s="144" t="s">
        <v>168</v>
      </c>
      <c r="AT2154" s="144" t="s">
        <v>227</v>
      </c>
      <c r="AU2154" s="144" t="s">
        <v>146</v>
      </c>
      <c r="AY2154" s="14" t="s">
        <v>136</v>
      </c>
      <c r="BE2154" s="145">
        <f t="shared" si="334"/>
        <v>0</v>
      </c>
      <c r="BF2154" s="145">
        <f t="shared" si="335"/>
        <v>0</v>
      </c>
      <c r="BG2154" s="145">
        <f t="shared" si="336"/>
        <v>0</v>
      </c>
      <c r="BH2154" s="145">
        <f t="shared" si="337"/>
        <v>0</v>
      </c>
      <c r="BI2154" s="145">
        <f t="shared" si="338"/>
        <v>0</v>
      </c>
      <c r="BJ2154" s="14" t="s">
        <v>146</v>
      </c>
      <c r="BK2154" s="145">
        <f t="shared" si="339"/>
        <v>0</v>
      </c>
      <c r="BL2154" s="14" t="s">
        <v>145</v>
      </c>
      <c r="BM2154" s="144" t="s">
        <v>2221</v>
      </c>
    </row>
    <row r="2155" spans="1:65" s="2" customFormat="1" ht="16.5" customHeight="1">
      <c r="A2155" s="26"/>
      <c r="B2155" s="156"/>
      <c r="C2155" s="163" t="s">
        <v>2222</v>
      </c>
      <c r="D2155" s="163" t="s">
        <v>227</v>
      </c>
      <c r="E2155" s="164" t="s">
        <v>1014</v>
      </c>
      <c r="F2155" s="165" t="s">
        <v>1015</v>
      </c>
      <c r="G2155" s="166" t="s">
        <v>294</v>
      </c>
      <c r="H2155" s="167">
        <v>1.1000000000000001</v>
      </c>
      <c r="I2155" s="168"/>
      <c r="J2155" s="168">
        <f t="shared" si="330"/>
        <v>0</v>
      </c>
      <c r="K2155" s="146"/>
      <c r="L2155" s="147"/>
      <c r="M2155" s="148" t="s">
        <v>1</v>
      </c>
      <c r="N2155" s="149" t="s">
        <v>35</v>
      </c>
      <c r="O2155" s="142">
        <v>0</v>
      </c>
      <c r="P2155" s="142">
        <f t="shared" si="331"/>
        <v>0</v>
      </c>
      <c r="Q2155" s="142">
        <v>0</v>
      </c>
      <c r="R2155" s="142">
        <f t="shared" si="332"/>
        <v>0</v>
      </c>
      <c r="S2155" s="142">
        <v>0</v>
      </c>
      <c r="T2155" s="143">
        <f t="shared" si="333"/>
        <v>0</v>
      </c>
      <c r="U2155" s="26"/>
      <c r="V2155" s="26"/>
      <c r="W2155" s="26"/>
      <c r="X2155" s="26"/>
      <c r="Y2155" s="26"/>
      <c r="Z2155" s="26"/>
      <c r="AA2155" s="26"/>
      <c r="AB2155" s="26"/>
      <c r="AC2155" s="26"/>
      <c r="AD2155" s="26"/>
      <c r="AE2155" s="26"/>
      <c r="AR2155" s="144" t="s">
        <v>168</v>
      </c>
      <c r="AT2155" s="144" t="s">
        <v>227</v>
      </c>
      <c r="AU2155" s="144" t="s">
        <v>146</v>
      </c>
      <c r="AY2155" s="14" t="s">
        <v>136</v>
      </c>
      <c r="BE2155" s="145">
        <f t="shared" si="334"/>
        <v>0</v>
      </c>
      <c r="BF2155" s="145">
        <f t="shared" si="335"/>
        <v>0</v>
      </c>
      <c r="BG2155" s="145">
        <f t="shared" si="336"/>
        <v>0</v>
      </c>
      <c r="BH2155" s="145">
        <f t="shared" si="337"/>
        <v>0</v>
      </c>
      <c r="BI2155" s="145">
        <f t="shared" si="338"/>
        <v>0</v>
      </c>
      <c r="BJ2155" s="14" t="s">
        <v>146</v>
      </c>
      <c r="BK2155" s="145">
        <f t="shared" si="339"/>
        <v>0</v>
      </c>
      <c r="BL2155" s="14" t="s">
        <v>145</v>
      </c>
      <c r="BM2155" s="144" t="s">
        <v>2223</v>
      </c>
    </row>
    <row r="2156" spans="1:65" s="2" customFormat="1" ht="24.25" customHeight="1">
      <c r="A2156" s="26"/>
      <c r="B2156" s="156"/>
      <c r="C2156" s="157" t="s">
        <v>2224</v>
      </c>
      <c r="D2156" s="157" t="s">
        <v>141</v>
      </c>
      <c r="E2156" s="158" t="s">
        <v>1018</v>
      </c>
      <c r="F2156" s="159" t="s">
        <v>1019</v>
      </c>
      <c r="G2156" s="160" t="s">
        <v>171</v>
      </c>
      <c r="H2156" s="161">
        <v>561</v>
      </c>
      <c r="I2156" s="162"/>
      <c r="J2156" s="162">
        <f t="shared" si="330"/>
        <v>0</v>
      </c>
      <c r="K2156" s="139"/>
      <c r="L2156" s="27"/>
      <c r="M2156" s="140" t="s">
        <v>1</v>
      </c>
      <c r="N2156" s="141" t="s">
        <v>35</v>
      </c>
      <c r="O2156" s="142">
        <v>0</v>
      </c>
      <c r="P2156" s="142">
        <f t="shared" si="331"/>
        <v>0</v>
      </c>
      <c r="Q2156" s="142">
        <v>0</v>
      </c>
      <c r="R2156" s="142">
        <f t="shared" si="332"/>
        <v>0</v>
      </c>
      <c r="S2156" s="142">
        <v>0</v>
      </c>
      <c r="T2156" s="143">
        <f t="shared" si="333"/>
        <v>0</v>
      </c>
      <c r="U2156" s="26"/>
      <c r="V2156" s="26"/>
      <c r="W2156" s="26"/>
      <c r="X2156" s="26"/>
      <c r="Y2156" s="26"/>
      <c r="Z2156" s="26"/>
      <c r="AA2156" s="26"/>
      <c r="AB2156" s="26"/>
      <c r="AC2156" s="26"/>
      <c r="AD2156" s="26"/>
      <c r="AE2156" s="26"/>
      <c r="AR2156" s="144" t="s">
        <v>145</v>
      </c>
      <c r="AT2156" s="144" t="s">
        <v>141</v>
      </c>
      <c r="AU2156" s="144" t="s">
        <v>146</v>
      </c>
      <c r="AY2156" s="14" t="s">
        <v>136</v>
      </c>
      <c r="BE2156" s="145">
        <f t="shared" si="334"/>
        <v>0</v>
      </c>
      <c r="BF2156" s="145">
        <f t="shared" si="335"/>
        <v>0</v>
      </c>
      <c r="BG2156" s="145">
        <f t="shared" si="336"/>
        <v>0</v>
      </c>
      <c r="BH2156" s="145">
        <f t="shared" si="337"/>
        <v>0</v>
      </c>
      <c r="BI2156" s="145">
        <f t="shared" si="338"/>
        <v>0</v>
      </c>
      <c r="BJ2156" s="14" t="s">
        <v>146</v>
      </c>
      <c r="BK2156" s="145">
        <f t="shared" si="339"/>
        <v>0</v>
      </c>
      <c r="BL2156" s="14" t="s">
        <v>145</v>
      </c>
      <c r="BM2156" s="144" t="s">
        <v>2225</v>
      </c>
    </row>
    <row r="2157" spans="1:65" s="2" customFormat="1" ht="33" customHeight="1">
      <c r="A2157" s="26"/>
      <c r="B2157" s="156"/>
      <c r="C2157" s="163" t="s">
        <v>2226</v>
      </c>
      <c r="D2157" s="163" t="s">
        <v>227</v>
      </c>
      <c r="E2157" s="164" t="s">
        <v>1022</v>
      </c>
      <c r="F2157" s="165" t="s">
        <v>1023</v>
      </c>
      <c r="G2157" s="166" t="s">
        <v>294</v>
      </c>
      <c r="H2157" s="167">
        <v>528.46199999999999</v>
      </c>
      <c r="I2157" s="168"/>
      <c r="J2157" s="168">
        <f t="shared" si="330"/>
        <v>0</v>
      </c>
      <c r="K2157" s="146"/>
      <c r="L2157" s="147"/>
      <c r="M2157" s="148" t="s">
        <v>1</v>
      </c>
      <c r="N2157" s="149" t="s">
        <v>35</v>
      </c>
      <c r="O2157" s="142">
        <v>0</v>
      </c>
      <c r="P2157" s="142">
        <f t="shared" si="331"/>
        <v>0</v>
      </c>
      <c r="Q2157" s="142">
        <v>0</v>
      </c>
      <c r="R2157" s="142">
        <f t="shared" si="332"/>
        <v>0</v>
      </c>
      <c r="S2157" s="142">
        <v>0</v>
      </c>
      <c r="T2157" s="143">
        <f t="shared" si="333"/>
        <v>0</v>
      </c>
      <c r="U2157" s="26"/>
      <c r="V2157" s="26"/>
      <c r="W2157" s="26"/>
      <c r="X2157" s="26"/>
      <c r="Y2157" s="26"/>
      <c r="Z2157" s="26"/>
      <c r="AA2157" s="26"/>
      <c r="AB2157" s="26"/>
      <c r="AC2157" s="26"/>
      <c r="AD2157" s="26"/>
      <c r="AE2157" s="26"/>
      <c r="AR2157" s="144" t="s">
        <v>168</v>
      </c>
      <c r="AT2157" s="144" t="s">
        <v>227</v>
      </c>
      <c r="AU2157" s="144" t="s">
        <v>146</v>
      </c>
      <c r="AY2157" s="14" t="s">
        <v>136</v>
      </c>
      <c r="BE2157" s="145">
        <f t="shared" si="334"/>
        <v>0</v>
      </c>
      <c r="BF2157" s="145">
        <f t="shared" si="335"/>
        <v>0</v>
      </c>
      <c r="BG2157" s="145">
        <f t="shared" si="336"/>
        <v>0</v>
      </c>
      <c r="BH2157" s="145">
        <f t="shared" si="337"/>
        <v>0</v>
      </c>
      <c r="BI2157" s="145">
        <f t="shared" si="338"/>
        <v>0</v>
      </c>
      <c r="BJ2157" s="14" t="s">
        <v>146</v>
      </c>
      <c r="BK2157" s="145">
        <f t="shared" si="339"/>
        <v>0</v>
      </c>
      <c r="BL2157" s="14" t="s">
        <v>145</v>
      </c>
      <c r="BM2157" s="144" t="s">
        <v>2227</v>
      </c>
    </row>
    <row r="2158" spans="1:65" s="12" customFormat="1" ht="23" customHeight="1">
      <c r="B2158" s="169"/>
      <c r="C2158" s="170"/>
      <c r="D2158" s="171" t="s">
        <v>68</v>
      </c>
      <c r="E2158" s="172" t="s">
        <v>1025</v>
      </c>
      <c r="F2158" s="172" t="s">
        <v>1026</v>
      </c>
      <c r="G2158" s="170"/>
      <c r="H2158" s="170"/>
      <c r="I2158" s="170"/>
      <c r="J2158" s="173">
        <f>BK2158</f>
        <v>0</v>
      </c>
      <c r="L2158" s="127"/>
      <c r="M2158" s="131"/>
      <c r="N2158" s="132"/>
      <c r="O2158" s="132"/>
      <c r="P2158" s="133">
        <f>SUM(P2159:P2182)</f>
        <v>0</v>
      </c>
      <c r="Q2158" s="132"/>
      <c r="R2158" s="133">
        <f>SUM(R2159:R2182)</f>
        <v>0</v>
      </c>
      <c r="S2158" s="132"/>
      <c r="T2158" s="134">
        <f>SUM(T2159:T2182)</f>
        <v>0</v>
      </c>
      <c r="AR2158" s="128" t="s">
        <v>77</v>
      </c>
      <c r="AT2158" s="135" t="s">
        <v>68</v>
      </c>
      <c r="AU2158" s="135" t="s">
        <v>77</v>
      </c>
      <c r="AY2158" s="128" t="s">
        <v>136</v>
      </c>
      <c r="BK2158" s="136">
        <f>SUM(BK2159:BK2182)</f>
        <v>0</v>
      </c>
    </row>
    <row r="2159" spans="1:65" s="2" customFormat="1" ht="24.25" customHeight="1">
      <c r="A2159" s="26"/>
      <c r="B2159" s="156"/>
      <c r="C2159" s="157" t="s">
        <v>2228</v>
      </c>
      <c r="D2159" s="157" t="s">
        <v>141</v>
      </c>
      <c r="E2159" s="158" t="s">
        <v>2229</v>
      </c>
      <c r="F2159" s="159" t="s">
        <v>2230</v>
      </c>
      <c r="G2159" s="160" t="s">
        <v>171</v>
      </c>
      <c r="H2159" s="161">
        <v>86.2</v>
      </c>
      <c r="I2159" s="162"/>
      <c r="J2159" s="162">
        <f t="shared" ref="J2159:J2182" si="340">ROUND(I2159*H2159,2)</f>
        <v>0</v>
      </c>
      <c r="K2159" s="139"/>
      <c r="L2159" s="27"/>
      <c r="M2159" s="140" t="s">
        <v>1</v>
      </c>
      <c r="N2159" s="141" t="s">
        <v>35</v>
      </c>
      <c r="O2159" s="142">
        <v>0</v>
      </c>
      <c r="P2159" s="142">
        <f t="shared" ref="P2159:P2182" si="341">O2159*H2159</f>
        <v>0</v>
      </c>
      <c r="Q2159" s="142">
        <v>0</v>
      </c>
      <c r="R2159" s="142">
        <f t="shared" ref="R2159:R2182" si="342">Q2159*H2159</f>
        <v>0</v>
      </c>
      <c r="S2159" s="142">
        <v>0</v>
      </c>
      <c r="T2159" s="143">
        <f t="shared" ref="T2159:T2182" si="343">S2159*H2159</f>
        <v>0</v>
      </c>
      <c r="U2159" s="26"/>
      <c r="V2159" s="26"/>
      <c r="W2159" s="26"/>
      <c r="X2159" s="26"/>
      <c r="Y2159" s="26"/>
      <c r="Z2159" s="26"/>
      <c r="AA2159" s="26"/>
      <c r="AB2159" s="26"/>
      <c r="AC2159" s="26"/>
      <c r="AD2159" s="26"/>
      <c r="AE2159" s="26"/>
      <c r="AR2159" s="144" t="s">
        <v>145</v>
      </c>
      <c r="AT2159" s="144" t="s">
        <v>141</v>
      </c>
      <c r="AU2159" s="144" t="s">
        <v>146</v>
      </c>
      <c r="AY2159" s="14" t="s">
        <v>136</v>
      </c>
      <c r="BE2159" s="145">
        <f t="shared" ref="BE2159:BE2182" si="344">IF(N2159="základná",J2159,0)</f>
        <v>0</v>
      </c>
      <c r="BF2159" s="145">
        <f t="shared" ref="BF2159:BF2182" si="345">IF(N2159="znížená",J2159,0)</f>
        <v>0</v>
      </c>
      <c r="BG2159" s="145">
        <f t="shared" ref="BG2159:BG2182" si="346">IF(N2159="zákl. prenesená",J2159,0)</f>
        <v>0</v>
      </c>
      <c r="BH2159" s="145">
        <f t="shared" ref="BH2159:BH2182" si="347">IF(N2159="zníž. prenesená",J2159,0)</f>
        <v>0</v>
      </c>
      <c r="BI2159" s="145">
        <f t="shared" ref="BI2159:BI2182" si="348">IF(N2159="nulová",J2159,0)</f>
        <v>0</v>
      </c>
      <c r="BJ2159" s="14" t="s">
        <v>146</v>
      </c>
      <c r="BK2159" s="145">
        <f t="shared" ref="BK2159:BK2182" si="349">ROUND(I2159*H2159,2)</f>
        <v>0</v>
      </c>
      <c r="BL2159" s="14" t="s">
        <v>145</v>
      </c>
      <c r="BM2159" s="144" t="s">
        <v>2231</v>
      </c>
    </row>
    <row r="2160" spans="1:65" s="2" customFormat="1" ht="38" customHeight="1">
      <c r="A2160" s="26"/>
      <c r="B2160" s="156"/>
      <c r="C2160" s="163" t="s">
        <v>2232</v>
      </c>
      <c r="D2160" s="163" t="s">
        <v>227</v>
      </c>
      <c r="E2160" s="164" t="s">
        <v>2233</v>
      </c>
      <c r="F2160" s="165" t="s">
        <v>2234</v>
      </c>
      <c r="G2160" s="166" t="s">
        <v>171</v>
      </c>
      <c r="H2160" s="167">
        <v>94.82</v>
      </c>
      <c r="I2160" s="168"/>
      <c r="J2160" s="168">
        <f t="shared" si="340"/>
        <v>0</v>
      </c>
      <c r="K2160" s="146"/>
      <c r="L2160" s="147"/>
      <c r="M2160" s="148" t="s">
        <v>1</v>
      </c>
      <c r="N2160" s="149" t="s">
        <v>35</v>
      </c>
      <c r="O2160" s="142">
        <v>0</v>
      </c>
      <c r="P2160" s="142">
        <f t="shared" si="341"/>
        <v>0</v>
      </c>
      <c r="Q2160" s="142">
        <v>0</v>
      </c>
      <c r="R2160" s="142">
        <f t="shared" si="342"/>
        <v>0</v>
      </c>
      <c r="S2160" s="142">
        <v>0</v>
      </c>
      <c r="T2160" s="143">
        <f t="shared" si="343"/>
        <v>0</v>
      </c>
      <c r="U2160" s="26"/>
      <c r="V2160" s="26"/>
      <c r="W2160" s="26"/>
      <c r="X2160" s="26"/>
      <c r="Y2160" s="26"/>
      <c r="Z2160" s="26"/>
      <c r="AA2160" s="26"/>
      <c r="AB2160" s="26"/>
      <c r="AC2160" s="26"/>
      <c r="AD2160" s="26"/>
      <c r="AE2160" s="26"/>
      <c r="AR2160" s="144" t="s">
        <v>168</v>
      </c>
      <c r="AT2160" s="144" t="s">
        <v>227</v>
      </c>
      <c r="AU2160" s="144" t="s">
        <v>146</v>
      </c>
      <c r="AY2160" s="14" t="s">
        <v>136</v>
      </c>
      <c r="BE2160" s="145">
        <f t="shared" si="344"/>
        <v>0</v>
      </c>
      <c r="BF2160" s="145">
        <f t="shared" si="345"/>
        <v>0</v>
      </c>
      <c r="BG2160" s="145">
        <f t="shared" si="346"/>
        <v>0</v>
      </c>
      <c r="BH2160" s="145">
        <f t="shared" si="347"/>
        <v>0</v>
      </c>
      <c r="BI2160" s="145">
        <f t="shared" si="348"/>
        <v>0</v>
      </c>
      <c r="BJ2160" s="14" t="s">
        <v>146</v>
      </c>
      <c r="BK2160" s="145">
        <f t="shared" si="349"/>
        <v>0</v>
      </c>
      <c r="BL2160" s="14" t="s">
        <v>145</v>
      </c>
      <c r="BM2160" s="144" t="s">
        <v>2235</v>
      </c>
    </row>
    <row r="2161" spans="1:65" s="2" customFormat="1" ht="24.25" customHeight="1">
      <c r="A2161" s="26"/>
      <c r="B2161" s="156"/>
      <c r="C2161" s="157" t="s">
        <v>2236</v>
      </c>
      <c r="D2161" s="157" t="s">
        <v>141</v>
      </c>
      <c r="E2161" s="158" t="s">
        <v>2237</v>
      </c>
      <c r="F2161" s="159" t="s">
        <v>2238</v>
      </c>
      <c r="G2161" s="160" t="s">
        <v>323</v>
      </c>
      <c r="H2161" s="161">
        <v>14.367000000000001</v>
      </c>
      <c r="I2161" s="162"/>
      <c r="J2161" s="162">
        <f t="shared" si="340"/>
        <v>0</v>
      </c>
      <c r="K2161" s="139"/>
      <c r="L2161" s="27"/>
      <c r="M2161" s="140" t="s">
        <v>1</v>
      </c>
      <c r="N2161" s="141" t="s">
        <v>35</v>
      </c>
      <c r="O2161" s="142">
        <v>0</v>
      </c>
      <c r="P2161" s="142">
        <f t="shared" si="341"/>
        <v>0</v>
      </c>
      <c r="Q2161" s="142">
        <v>0</v>
      </c>
      <c r="R2161" s="142">
        <f t="shared" si="342"/>
        <v>0</v>
      </c>
      <c r="S2161" s="142">
        <v>0</v>
      </c>
      <c r="T2161" s="143">
        <f t="shared" si="343"/>
        <v>0</v>
      </c>
      <c r="U2161" s="26"/>
      <c r="V2161" s="26"/>
      <c r="W2161" s="26"/>
      <c r="X2161" s="26"/>
      <c r="Y2161" s="26"/>
      <c r="Z2161" s="26"/>
      <c r="AA2161" s="26"/>
      <c r="AB2161" s="26"/>
      <c r="AC2161" s="26"/>
      <c r="AD2161" s="26"/>
      <c r="AE2161" s="26"/>
      <c r="AR2161" s="144" t="s">
        <v>145</v>
      </c>
      <c r="AT2161" s="144" t="s">
        <v>141</v>
      </c>
      <c r="AU2161" s="144" t="s">
        <v>146</v>
      </c>
      <c r="AY2161" s="14" t="s">
        <v>136</v>
      </c>
      <c r="BE2161" s="145">
        <f t="shared" si="344"/>
        <v>0</v>
      </c>
      <c r="BF2161" s="145">
        <f t="shared" si="345"/>
        <v>0</v>
      </c>
      <c r="BG2161" s="145">
        <f t="shared" si="346"/>
        <v>0</v>
      </c>
      <c r="BH2161" s="145">
        <f t="shared" si="347"/>
        <v>0</v>
      </c>
      <c r="BI2161" s="145">
        <f t="shared" si="348"/>
        <v>0</v>
      </c>
      <c r="BJ2161" s="14" t="s">
        <v>146</v>
      </c>
      <c r="BK2161" s="145">
        <f t="shared" si="349"/>
        <v>0</v>
      </c>
      <c r="BL2161" s="14" t="s">
        <v>145</v>
      </c>
      <c r="BM2161" s="144" t="s">
        <v>2239</v>
      </c>
    </row>
    <row r="2162" spans="1:65" s="2" customFormat="1" ht="16.5" customHeight="1">
      <c r="A2162" s="26"/>
      <c r="B2162" s="156"/>
      <c r="C2162" s="157" t="s">
        <v>2240</v>
      </c>
      <c r="D2162" s="157" t="s">
        <v>141</v>
      </c>
      <c r="E2162" s="158" t="s">
        <v>1040</v>
      </c>
      <c r="F2162" s="159" t="s">
        <v>1041</v>
      </c>
      <c r="G2162" s="160" t="s">
        <v>323</v>
      </c>
      <c r="H2162" s="161">
        <v>5</v>
      </c>
      <c r="I2162" s="162"/>
      <c r="J2162" s="162">
        <f t="shared" si="340"/>
        <v>0</v>
      </c>
      <c r="K2162" s="139"/>
      <c r="L2162" s="27"/>
      <c r="M2162" s="140" t="s">
        <v>1</v>
      </c>
      <c r="N2162" s="141" t="s">
        <v>35</v>
      </c>
      <c r="O2162" s="142">
        <v>0</v>
      </c>
      <c r="P2162" s="142">
        <f t="shared" si="341"/>
        <v>0</v>
      </c>
      <c r="Q2162" s="142">
        <v>0</v>
      </c>
      <c r="R2162" s="142">
        <f t="shared" si="342"/>
        <v>0</v>
      </c>
      <c r="S2162" s="142">
        <v>0</v>
      </c>
      <c r="T2162" s="143">
        <f t="shared" si="343"/>
        <v>0</v>
      </c>
      <c r="U2162" s="26"/>
      <c r="V2162" s="26"/>
      <c r="W2162" s="26"/>
      <c r="X2162" s="26"/>
      <c r="Y2162" s="26"/>
      <c r="Z2162" s="26"/>
      <c r="AA2162" s="26"/>
      <c r="AB2162" s="26"/>
      <c r="AC2162" s="26"/>
      <c r="AD2162" s="26"/>
      <c r="AE2162" s="26"/>
      <c r="AR2162" s="144" t="s">
        <v>145</v>
      </c>
      <c r="AT2162" s="144" t="s">
        <v>141</v>
      </c>
      <c r="AU2162" s="144" t="s">
        <v>146</v>
      </c>
      <c r="AY2162" s="14" t="s">
        <v>136</v>
      </c>
      <c r="BE2162" s="145">
        <f t="shared" si="344"/>
        <v>0</v>
      </c>
      <c r="BF2162" s="145">
        <f t="shared" si="345"/>
        <v>0</v>
      </c>
      <c r="BG2162" s="145">
        <f t="shared" si="346"/>
        <v>0</v>
      </c>
      <c r="BH2162" s="145">
        <f t="shared" si="347"/>
        <v>0</v>
      </c>
      <c r="BI2162" s="145">
        <f t="shared" si="348"/>
        <v>0</v>
      </c>
      <c r="BJ2162" s="14" t="s">
        <v>146</v>
      </c>
      <c r="BK2162" s="145">
        <f t="shared" si="349"/>
        <v>0</v>
      </c>
      <c r="BL2162" s="14" t="s">
        <v>145</v>
      </c>
      <c r="BM2162" s="144" t="s">
        <v>2241</v>
      </c>
    </row>
    <row r="2163" spans="1:65" s="2" customFormat="1" ht="24.25" customHeight="1">
      <c r="A2163" s="26"/>
      <c r="B2163" s="156"/>
      <c r="C2163" s="163" t="s">
        <v>2242</v>
      </c>
      <c r="D2163" s="163" t="s">
        <v>227</v>
      </c>
      <c r="E2163" s="164" t="s">
        <v>1044</v>
      </c>
      <c r="F2163" s="165" t="s">
        <v>1045</v>
      </c>
      <c r="G2163" s="166" t="s">
        <v>323</v>
      </c>
      <c r="H2163" s="167">
        <v>5</v>
      </c>
      <c r="I2163" s="168"/>
      <c r="J2163" s="168">
        <f t="shared" si="340"/>
        <v>0</v>
      </c>
      <c r="K2163" s="146"/>
      <c r="L2163" s="147"/>
      <c r="M2163" s="148" t="s">
        <v>1</v>
      </c>
      <c r="N2163" s="149" t="s">
        <v>35</v>
      </c>
      <c r="O2163" s="142">
        <v>0</v>
      </c>
      <c r="P2163" s="142">
        <f t="shared" si="341"/>
        <v>0</v>
      </c>
      <c r="Q2163" s="142">
        <v>0</v>
      </c>
      <c r="R2163" s="142">
        <f t="shared" si="342"/>
        <v>0</v>
      </c>
      <c r="S2163" s="142">
        <v>0</v>
      </c>
      <c r="T2163" s="143">
        <f t="shared" si="343"/>
        <v>0</v>
      </c>
      <c r="U2163" s="26"/>
      <c r="V2163" s="26"/>
      <c r="W2163" s="26"/>
      <c r="X2163" s="26"/>
      <c r="Y2163" s="26"/>
      <c r="Z2163" s="26"/>
      <c r="AA2163" s="26"/>
      <c r="AB2163" s="26"/>
      <c r="AC2163" s="26"/>
      <c r="AD2163" s="26"/>
      <c r="AE2163" s="26"/>
      <c r="AR2163" s="144" t="s">
        <v>168</v>
      </c>
      <c r="AT2163" s="144" t="s">
        <v>227</v>
      </c>
      <c r="AU2163" s="144" t="s">
        <v>146</v>
      </c>
      <c r="AY2163" s="14" t="s">
        <v>136</v>
      </c>
      <c r="BE2163" s="145">
        <f t="shared" si="344"/>
        <v>0</v>
      </c>
      <c r="BF2163" s="145">
        <f t="shared" si="345"/>
        <v>0</v>
      </c>
      <c r="BG2163" s="145">
        <f t="shared" si="346"/>
        <v>0</v>
      </c>
      <c r="BH2163" s="145">
        <f t="shared" si="347"/>
        <v>0</v>
      </c>
      <c r="BI2163" s="145">
        <f t="shared" si="348"/>
        <v>0</v>
      </c>
      <c r="BJ2163" s="14" t="s">
        <v>146</v>
      </c>
      <c r="BK2163" s="145">
        <f t="shared" si="349"/>
        <v>0</v>
      </c>
      <c r="BL2163" s="14" t="s">
        <v>145</v>
      </c>
      <c r="BM2163" s="144" t="s">
        <v>2243</v>
      </c>
    </row>
    <row r="2164" spans="1:65" s="2" customFormat="1" ht="16.5" customHeight="1">
      <c r="A2164" s="26"/>
      <c r="B2164" s="156"/>
      <c r="C2164" s="157" t="s">
        <v>2244</v>
      </c>
      <c r="D2164" s="157" t="s">
        <v>141</v>
      </c>
      <c r="E2164" s="158" t="s">
        <v>1048</v>
      </c>
      <c r="F2164" s="159" t="s">
        <v>1049</v>
      </c>
      <c r="G2164" s="160" t="s">
        <v>323</v>
      </c>
      <c r="H2164" s="161">
        <v>37</v>
      </c>
      <c r="I2164" s="162"/>
      <c r="J2164" s="162">
        <f t="shared" si="340"/>
        <v>0</v>
      </c>
      <c r="K2164" s="139"/>
      <c r="L2164" s="27"/>
      <c r="M2164" s="140" t="s">
        <v>1</v>
      </c>
      <c r="N2164" s="141" t="s">
        <v>35</v>
      </c>
      <c r="O2164" s="142">
        <v>0</v>
      </c>
      <c r="P2164" s="142">
        <f t="shared" si="341"/>
        <v>0</v>
      </c>
      <c r="Q2164" s="142">
        <v>0</v>
      </c>
      <c r="R2164" s="142">
        <f t="shared" si="342"/>
        <v>0</v>
      </c>
      <c r="S2164" s="142">
        <v>0</v>
      </c>
      <c r="T2164" s="143">
        <f t="shared" si="343"/>
        <v>0</v>
      </c>
      <c r="U2164" s="26"/>
      <c r="V2164" s="26"/>
      <c r="W2164" s="26"/>
      <c r="X2164" s="26"/>
      <c r="Y2164" s="26"/>
      <c r="Z2164" s="26"/>
      <c r="AA2164" s="26"/>
      <c r="AB2164" s="26"/>
      <c r="AC2164" s="26"/>
      <c r="AD2164" s="26"/>
      <c r="AE2164" s="26"/>
      <c r="AR2164" s="144" t="s">
        <v>145</v>
      </c>
      <c r="AT2164" s="144" t="s">
        <v>141</v>
      </c>
      <c r="AU2164" s="144" t="s">
        <v>146</v>
      </c>
      <c r="AY2164" s="14" t="s">
        <v>136</v>
      </c>
      <c r="BE2164" s="145">
        <f t="shared" si="344"/>
        <v>0</v>
      </c>
      <c r="BF2164" s="145">
        <f t="shared" si="345"/>
        <v>0</v>
      </c>
      <c r="BG2164" s="145">
        <f t="shared" si="346"/>
        <v>0</v>
      </c>
      <c r="BH2164" s="145">
        <f t="shared" si="347"/>
        <v>0</v>
      </c>
      <c r="BI2164" s="145">
        <f t="shared" si="348"/>
        <v>0</v>
      </c>
      <c r="BJ2164" s="14" t="s">
        <v>146</v>
      </c>
      <c r="BK2164" s="145">
        <f t="shared" si="349"/>
        <v>0</v>
      </c>
      <c r="BL2164" s="14" t="s">
        <v>145</v>
      </c>
      <c r="BM2164" s="144" t="s">
        <v>2245</v>
      </c>
    </row>
    <row r="2165" spans="1:65" s="2" customFormat="1" ht="24.25" customHeight="1">
      <c r="A2165" s="26"/>
      <c r="B2165" s="156"/>
      <c r="C2165" s="163" t="s">
        <v>2246</v>
      </c>
      <c r="D2165" s="163" t="s">
        <v>227</v>
      </c>
      <c r="E2165" s="164" t="s">
        <v>1052</v>
      </c>
      <c r="F2165" s="165" t="s">
        <v>1053</v>
      </c>
      <c r="G2165" s="166" t="s">
        <v>323</v>
      </c>
      <c r="H2165" s="167">
        <v>7</v>
      </c>
      <c r="I2165" s="168"/>
      <c r="J2165" s="168">
        <f t="shared" si="340"/>
        <v>0</v>
      </c>
      <c r="K2165" s="146"/>
      <c r="L2165" s="147"/>
      <c r="M2165" s="148" t="s">
        <v>1</v>
      </c>
      <c r="N2165" s="149" t="s">
        <v>35</v>
      </c>
      <c r="O2165" s="142">
        <v>0</v>
      </c>
      <c r="P2165" s="142">
        <f t="shared" si="341"/>
        <v>0</v>
      </c>
      <c r="Q2165" s="142">
        <v>0</v>
      </c>
      <c r="R2165" s="142">
        <f t="shared" si="342"/>
        <v>0</v>
      </c>
      <c r="S2165" s="142">
        <v>0</v>
      </c>
      <c r="T2165" s="143">
        <f t="shared" si="343"/>
        <v>0</v>
      </c>
      <c r="U2165" s="26"/>
      <c r="V2165" s="26"/>
      <c r="W2165" s="26"/>
      <c r="X2165" s="26"/>
      <c r="Y2165" s="26"/>
      <c r="Z2165" s="26"/>
      <c r="AA2165" s="26"/>
      <c r="AB2165" s="26"/>
      <c r="AC2165" s="26"/>
      <c r="AD2165" s="26"/>
      <c r="AE2165" s="26"/>
      <c r="AR2165" s="144" t="s">
        <v>168</v>
      </c>
      <c r="AT2165" s="144" t="s">
        <v>227</v>
      </c>
      <c r="AU2165" s="144" t="s">
        <v>146</v>
      </c>
      <c r="AY2165" s="14" t="s">
        <v>136</v>
      </c>
      <c r="BE2165" s="145">
        <f t="shared" si="344"/>
        <v>0</v>
      </c>
      <c r="BF2165" s="145">
        <f t="shared" si="345"/>
        <v>0</v>
      </c>
      <c r="BG2165" s="145">
        <f t="shared" si="346"/>
        <v>0</v>
      </c>
      <c r="BH2165" s="145">
        <f t="shared" si="347"/>
        <v>0</v>
      </c>
      <c r="BI2165" s="145">
        <f t="shared" si="348"/>
        <v>0</v>
      </c>
      <c r="BJ2165" s="14" t="s">
        <v>146</v>
      </c>
      <c r="BK2165" s="145">
        <f t="shared" si="349"/>
        <v>0</v>
      </c>
      <c r="BL2165" s="14" t="s">
        <v>145</v>
      </c>
      <c r="BM2165" s="144" t="s">
        <v>2247</v>
      </c>
    </row>
    <row r="2166" spans="1:65" s="2" customFormat="1" ht="24.25" customHeight="1">
      <c r="A2166" s="26"/>
      <c r="B2166" s="156"/>
      <c r="C2166" s="163" t="s">
        <v>2248</v>
      </c>
      <c r="D2166" s="163" t="s">
        <v>227</v>
      </c>
      <c r="E2166" s="164" t="s">
        <v>1056</v>
      </c>
      <c r="F2166" s="165" t="s">
        <v>1057</v>
      </c>
      <c r="G2166" s="166" t="s">
        <v>323</v>
      </c>
      <c r="H2166" s="167">
        <v>5</v>
      </c>
      <c r="I2166" s="168"/>
      <c r="J2166" s="168">
        <f t="shared" si="340"/>
        <v>0</v>
      </c>
      <c r="K2166" s="146"/>
      <c r="L2166" s="147"/>
      <c r="M2166" s="148" t="s">
        <v>1</v>
      </c>
      <c r="N2166" s="149" t="s">
        <v>35</v>
      </c>
      <c r="O2166" s="142">
        <v>0</v>
      </c>
      <c r="P2166" s="142">
        <f t="shared" si="341"/>
        <v>0</v>
      </c>
      <c r="Q2166" s="142">
        <v>0</v>
      </c>
      <c r="R2166" s="142">
        <f t="shared" si="342"/>
        <v>0</v>
      </c>
      <c r="S2166" s="142">
        <v>0</v>
      </c>
      <c r="T2166" s="143">
        <f t="shared" si="343"/>
        <v>0</v>
      </c>
      <c r="U2166" s="26"/>
      <c r="V2166" s="26"/>
      <c r="W2166" s="26"/>
      <c r="X2166" s="26"/>
      <c r="Y2166" s="26"/>
      <c r="Z2166" s="26"/>
      <c r="AA2166" s="26"/>
      <c r="AB2166" s="26"/>
      <c r="AC2166" s="26"/>
      <c r="AD2166" s="26"/>
      <c r="AE2166" s="26"/>
      <c r="AR2166" s="144" t="s">
        <v>168</v>
      </c>
      <c r="AT2166" s="144" t="s">
        <v>227</v>
      </c>
      <c r="AU2166" s="144" t="s">
        <v>146</v>
      </c>
      <c r="AY2166" s="14" t="s">
        <v>136</v>
      </c>
      <c r="BE2166" s="145">
        <f t="shared" si="344"/>
        <v>0</v>
      </c>
      <c r="BF2166" s="145">
        <f t="shared" si="345"/>
        <v>0</v>
      </c>
      <c r="BG2166" s="145">
        <f t="shared" si="346"/>
        <v>0</v>
      </c>
      <c r="BH2166" s="145">
        <f t="shared" si="347"/>
        <v>0</v>
      </c>
      <c r="BI2166" s="145">
        <f t="shared" si="348"/>
        <v>0</v>
      </c>
      <c r="BJ2166" s="14" t="s">
        <v>146</v>
      </c>
      <c r="BK2166" s="145">
        <f t="shared" si="349"/>
        <v>0</v>
      </c>
      <c r="BL2166" s="14" t="s">
        <v>145</v>
      </c>
      <c r="BM2166" s="144" t="s">
        <v>2249</v>
      </c>
    </row>
    <row r="2167" spans="1:65" s="2" customFormat="1" ht="24.25" customHeight="1">
      <c r="A2167" s="26"/>
      <c r="B2167" s="156"/>
      <c r="C2167" s="163" t="s">
        <v>2250</v>
      </c>
      <c r="D2167" s="163" t="s">
        <v>227</v>
      </c>
      <c r="E2167" s="164" t="s">
        <v>2251</v>
      </c>
      <c r="F2167" s="165" t="s">
        <v>2252</v>
      </c>
      <c r="G2167" s="166" t="s">
        <v>323</v>
      </c>
      <c r="H2167" s="167">
        <v>3</v>
      </c>
      <c r="I2167" s="168"/>
      <c r="J2167" s="168">
        <f t="shared" si="340"/>
        <v>0</v>
      </c>
      <c r="K2167" s="146"/>
      <c r="L2167" s="147"/>
      <c r="M2167" s="148" t="s">
        <v>1</v>
      </c>
      <c r="N2167" s="149" t="s">
        <v>35</v>
      </c>
      <c r="O2167" s="142">
        <v>0</v>
      </c>
      <c r="P2167" s="142">
        <f t="shared" si="341"/>
        <v>0</v>
      </c>
      <c r="Q2167" s="142">
        <v>0</v>
      </c>
      <c r="R2167" s="142">
        <f t="shared" si="342"/>
        <v>0</v>
      </c>
      <c r="S2167" s="142">
        <v>0</v>
      </c>
      <c r="T2167" s="143">
        <f t="shared" si="343"/>
        <v>0</v>
      </c>
      <c r="U2167" s="26"/>
      <c r="V2167" s="26"/>
      <c r="W2167" s="26"/>
      <c r="X2167" s="26"/>
      <c r="Y2167" s="26"/>
      <c r="Z2167" s="26"/>
      <c r="AA2167" s="26"/>
      <c r="AB2167" s="26"/>
      <c r="AC2167" s="26"/>
      <c r="AD2167" s="26"/>
      <c r="AE2167" s="26"/>
      <c r="AR2167" s="144" t="s">
        <v>168</v>
      </c>
      <c r="AT2167" s="144" t="s">
        <v>227</v>
      </c>
      <c r="AU2167" s="144" t="s">
        <v>146</v>
      </c>
      <c r="AY2167" s="14" t="s">
        <v>136</v>
      </c>
      <c r="BE2167" s="145">
        <f t="shared" si="344"/>
        <v>0</v>
      </c>
      <c r="BF2167" s="145">
        <f t="shared" si="345"/>
        <v>0</v>
      </c>
      <c r="BG2167" s="145">
        <f t="shared" si="346"/>
        <v>0</v>
      </c>
      <c r="BH2167" s="145">
        <f t="shared" si="347"/>
        <v>0</v>
      </c>
      <c r="BI2167" s="145">
        <f t="shared" si="348"/>
        <v>0</v>
      </c>
      <c r="BJ2167" s="14" t="s">
        <v>146</v>
      </c>
      <c r="BK2167" s="145">
        <f t="shared" si="349"/>
        <v>0</v>
      </c>
      <c r="BL2167" s="14" t="s">
        <v>145</v>
      </c>
      <c r="BM2167" s="144" t="s">
        <v>2253</v>
      </c>
    </row>
    <row r="2168" spans="1:65" s="2" customFormat="1" ht="24.25" customHeight="1">
      <c r="A2168" s="26"/>
      <c r="B2168" s="156"/>
      <c r="C2168" s="163" t="s">
        <v>2254</v>
      </c>
      <c r="D2168" s="163" t="s">
        <v>227</v>
      </c>
      <c r="E2168" s="164" t="s">
        <v>1068</v>
      </c>
      <c r="F2168" s="165" t="s">
        <v>1069</v>
      </c>
      <c r="G2168" s="166" t="s">
        <v>323</v>
      </c>
      <c r="H2168" s="167">
        <v>2</v>
      </c>
      <c r="I2168" s="168"/>
      <c r="J2168" s="168">
        <f t="shared" si="340"/>
        <v>0</v>
      </c>
      <c r="K2168" s="146"/>
      <c r="L2168" s="147"/>
      <c r="M2168" s="148" t="s">
        <v>1</v>
      </c>
      <c r="N2168" s="149" t="s">
        <v>35</v>
      </c>
      <c r="O2168" s="142">
        <v>0</v>
      </c>
      <c r="P2168" s="142">
        <f t="shared" si="341"/>
        <v>0</v>
      </c>
      <c r="Q2168" s="142">
        <v>0</v>
      </c>
      <c r="R2168" s="142">
        <f t="shared" si="342"/>
        <v>0</v>
      </c>
      <c r="S2168" s="142">
        <v>0</v>
      </c>
      <c r="T2168" s="143">
        <f t="shared" si="343"/>
        <v>0</v>
      </c>
      <c r="U2168" s="26"/>
      <c r="V2168" s="26"/>
      <c r="W2168" s="26"/>
      <c r="X2168" s="26"/>
      <c r="Y2168" s="26"/>
      <c r="Z2168" s="26"/>
      <c r="AA2168" s="26"/>
      <c r="AB2168" s="26"/>
      <c r="AC2168" s="26"/>
      <c r="AD2168" s="26"/>
      <c r="AE2168" s="26"/>
      <c r="AR2168" s="144" t="s">
        <v>168</v>
      </c>
      <c r="AT2168" s="144" t="s">
        <v>227</v>
      </c>
      <c r="AU2168" s="144" t="s">
        <v>146</v>
      </c>
      <c r="AY2168" s="14" t="s">
        <v>136</v>
      </c>
      <c r="BE2168" s="145">
        <f t="shared" si="344"/>
        <v>0</v>
      </c>
      <c r="BF2168" s="145">
        <f t="shared" si="345"/>
        <v>0</v>
      </c>
      <c r="BG2168" s="145">
        <f t="shared" si="346"/>
        <v>0</v>
      </c>
      <c r="BH2168" s="145">
        <f t="shared" si="347"/>
        <v>0</v>
      </c>
      <c r="BI2168" s="145">
        <f t="shared" si="348"/>
        <v>0</v>
      </c>
      <c r="BJ2168" s="14" t="s">
        <v>146</v>
      </c>
      <c r="BK2168" s="145">
        <f t="shared" si="349"/>
        <v>0</v>
      </c>
      <c r="BL2168" s="14" t="s">
        <v>145</v>
      </c>
      <c r="BM2168" s="144" t="s">
        <v>2255</v>
      </c>
    </row>
    <row r="2169" spans="1:65" s="2" customFormat="1" ht="24.25" customHeight="1">
      <c r="A2169" s="26"/>
      <c r="B2169" s="156"/>
      <c r="C2169" s="163" t="s">
        <v>2256</v>
      </c>
      <c r="D2169" s="163" t="s">
        <v>227</v>
      </c>
      <c r="E2169" s="164" t="s">
        <v>1072</v>
      </c>
      <c r="F2169" s="165" t="s">
        <v>1073</v>
      </c>
      <c r="G2169" s="166" t="s">
        <v>323</v>
      </c>
      <c r="H2169" s="167">
        <v>4</v>
      </c>
      <c r="I2169" s="168"/>
      <c r="J2169" s="168">
        <f t="shared" si="340"/>
        <v>0</v>
      </c>
      <c r="K2169" s="146"/>
      <c r="L2169" s="147"/>
      <c r="M2169" s="148" t="s">
        <v>1</v>
      </c>
      <c r="N2169" s="149" t="s">
        <v>35</v>
      </c>
      <c r="O2169" s="142">
        <v>0</v>
      </c>
      <c r="P2169" s="142">
        <f t="shared" si="341"/>
        <v>0</v>
      </c>
      <c r="Q2169" s="142">
        <v>0</v>
      </c>
      <c r="R2169" s="142">
        <f t="shared" si="342"/>
        <v>0</v>
      </c>
      <c r="S2169" s="142">
        <v>0</v>
      </c>
      <c r="T2169" s="143">
        <f t="shared" si="343"/>
        <v>0</v>
      </c>
      <c r="U2169" s="26"/>
      <c r="V2169" s="26"/>
      <c r="W2169" s="26"/>
      <c r="X2169" s="26"/>
      <c r="Y2169" s="26"/>
      <c r="Z2169" s="26"/>
      <c r="AA2169" s="26"/>
      <c r="AB2169" s="26"/>
      <c r="AC2169" s="26"/>
      <c r="AD2169" s="26"/>
      <c r="AE2169" s="26"/>
      <c r="AR2169" s="144" t="s">
        <v>168</v>
      </c>
      <c r="AT2169" s="144" t="s">
        <v>227</v>
      </c>
      <c r="AU2169" s="144" t="s">
        <v>146</v>
      </c>
      <c r="AY2169" s="14" t="s">
        <v>136</v>
      </c>
      <c r="BE2169" s="145">
        <f t="shared" si="344"/>
        <v>0</v>
      </c>
      <c r="BF2169" s="145">
        <f t="shared" si="345"/>
        <v>0</v>
      </c>
      <c r="BG2169" s="145">
        <f t="shared" si="346"/>
        <v>0</v>
      </c>
      <c r="BH2169" s="145">
        <f t="shared" si="347"/>
        <v>0</v>
      </c>
      <c r="BI2169" s="145">
        <f t="shared" si="348"/>
        <v>0</v>
      </c>
      <c r="BJ2169" s="14" t="s">
        <v>146</v>
      </c>
      <c r="BK2169" s="145">
        <f t="shared" si="349"/>
        <v>0</v>
      </c>
      <c r="BL2169" s="14" t="s">
        <v>145</v>
      </c>
      <c r="BM2169" s="144" t="s">
        <v>2257</v>
      </c>
    </row>
    <row r="2170" spans="1:65" s="2" customFormat="1" ht="24.25" customHeight="1">
      <c r="A2170" s="26"/>
      <c r="B2170" s="156"/>
      <c r="C2170" s="163" t="s">
        <v>2258</v>
      </c>
      <c r="D2170" s="163" t="s">
        <v>227</v>
      </c>
      <c r="E2170" s="164" t="s">
        <v>2259</v>
      </c>
      <c r="F2170" s="165" t="s">
        <v>2260</v>
      </c>
      <c r="G2170" s="166" t="s">
        <v>323</v>
      </c>
      <c r="H2170" s="167">
        <v>2</v>
      </c>
      <c r="I2170" s="168"/>
      <c r="J2170" s="168">
        <f t="shared" si="340"/>
        <v>0</v>
      </c>
      <c r="K2170" s="146"/>
      <c r="L2170" s="147"/>
      <c r="M2170" s="148" t="s">
        <v>1</v>
      </c>
      <c r="N2170" s="149" t="s">
        <v>35</v>
      </c>
      <c r="O2170" s="142">
        <v>0</v>
      </c>
      <c r="P2170" s="142">
        <f t="shared" si="341"/>
        <v>0</v>
      </c>
      <c r="Q2170" s="142">
        <v>0</v>
      </c>
      <c r="R2170" s="142">
        <f t="shared" si="342"/>
        <v>0</v>
      </c>
      <c r="S2170" s="142">
        <v>0</v>
      </c>
      <c r="T2170" s="143">
        <f t="shared" si="343"/>
        <v>0</v>
      </c>
      <c r="U2170" s="26"/>
      <c r="V2170" s="26"/>
      <c r="W2170" s="26"/>
      <c r="X2170" s="26"/>
      <c r="Y2170" s="26"/>
      <c r="Z2170" s="26"/>
      <c r="AA2170" s="26"/>
      <c r="AB2170" s="26"/>
      <c r="AC2170" s="26"/>
      <c r="AD2170" s="26"/>
      <c r="AE2170" s="26"/>
      <c r="AR2170" s="144" t="s">
        <v>168</v>
      </c>
      <c r="AT2170" s="144" t="s">
        <v>227</v>
      </c>
      <c r="AU2170" s="144" t="s">
        <v>146</v>
      </c>
      <c r="AY2170" s="14" t="s">
        <v>136</v>
      </c>
      <c r="BE2170" s="145">
        <f t="shared" si="344"/>
        <v>0</v>
      </c>
      <c r="BF2170" s="145">
        <f t="shared" si="345"/>
        <v>0</v>
      </c>
      <c r="BG2170" s="145">
        <f t="shared" si="346"/>
        <v>0</v>
      </c>
      <c r="BH2170" s="145">
        <f t="shared" si="347"/>
        <v>0</v>
      </c>
      <c r="BI2170" s="145">
        <f t="shared" si="348"/>
        <v>0</v>
      </c>
      <c r="BJ2170" s="14" t="s">
        <v>146</v>
      </c>
      <c r="BK2170" s="145">
        <f t="shared" si="349"/>
        <v>0</v>
      </c>
      <c r="BL2170" s="14" t="s">
        <v>145</v>
      </c>
      <c r="BM2170" s="144" t="s">
        <v>2261</v>
      </c>
    </row>
    <row r="2171" spans="1:65" s="2" customFormat="1" ht="24.25" customHeight="1">
      <c r="A2171" s="26"/>
      <c r="B2171" s="156"/>
      <c r="C2171" s="163" t="s">
        <v>2262</v>
      </c>
      <c r="D2171" s="163" t="s">
        <v>227</v>
      </c>
      <c r="E2171" s="164" t="s">
        <v>1076</v>
      </c>
      <c r="F2171" s="165" t="s">
        <v>1077</v>
      </c>
      <c r="G2171" s="166" t="s">
        <v>323</v>
      </c>
      <c r="H2171" s="167">
        <v>9</v>
      </c>
      <c r="I2171" s="168"/>
      <c r="J2171" s="168">
        <f t="shared" si="340"/>
        <v>0</v>
      </c>
      <c r="K2171" s="146"/>
      <c r="L2171" s="147"/>
      <c r="M2171" s="148" t="s">
        <v>1</v>
      </c>
      <c r="N2171" s="149" t="s">
        <v>35</v>
      </c>
      <c r="O2171" s="142">
        <v>0</v>
      </c>
      <c r="P2171" s="142">
        <f t="shared" si="341"/>
        <v>0</v>
      </c>
      <c r="Q2171" s="142">
        <v>0</v>
      </c>
      <c r="R2171" s="142">
        <f t="shared" si="342"/>
        <v>0</v>
      </c>
      <c r="S2171" s="142">
        <v>0</v>
      </c>
      <c r="T2171" s="143">
        <f t="shared" si="343"/>
        <v>0</v>
      </c>
      <c r="U2171" s="26"/>
      <c r="V2171" s="26"/>
      <c r="W2171" s="26"/>
      <c r="X2171" s="26"/>
      <c r="Y2171" s="26"/>
      <c r="Z2171" s="26"/>
      <c r="AA2171" s="26"/>
      <c r="AB2171" s="26"/>
      <c r="AC2171" s="26"/>
      <c r="AD2171" s="26"/>
      <c r="AE2171" s="26"/>
      <c r="AR2171" s="144" t="s">
        <v>168</v>
      </c>
      <c r="AT2171" s="144" t="s">
        <v>227</v>
      </c>
      <c r="AU2171" s="144" t="s">
        <v>146</v>
      </c>
      <c r="AY2171" s="14" t="s">
        <v>136</v>
      </c>
      <c r="BE2171" s="145">
        <f t="shared" si="344"/>
        <v>0</v>
      </c>
      <c r="BF2171" s="145">
        <f t="shared" si="345"/>
        <v>0</v>
      </c>
      <c r="BG2171" s="145">
        <f t="shared" si="346"/>
        <v>0</v>
      </c>
      <c r="BH2171" s="145">
        <f t="shared" si="347"/>
        <v>0</v>
      </c>
      <c r="BI2171" s="145">
        <f t="shared" si="348"/>
        <v>0</v>
      </c>
      <c r="BJ2171" s="14" t="s">
        <v>146</v>
      </c>
      <c r="BK2171" s="145">
        <f t="shared" si="349"/>
        <v>0</v>
      </c>
      <c r="BL2171" s="14" t="s">
        <v>145</v>
      </c>
      <c r="BM2171" s="144" t="s">
        <v>2263</v>
      </c>
    </row>
    <row r="2172" spans="1:65" s="2" customFormat="1" ht="21.75" customHeight="1">
      <c r="A2172" s="26"/>
      <c r="B2172" s="156"/>
      <c r="C2172" s="163" t="s">
        <v>2264</v>
      </c>
      <c r="D2172" s="163" t="s">
        <v>227</v>
      </c>
      <c r="E2172" s="164" t="s">
        <v>1080</v>
      </c>
      <c r="F2172" s="165" t="s">
        <v>1081</v>
      </c>
      <c r="G2172" s="166" t="s">
        <v>323</v>
      </c>
      <c r="H2172" s="167">
        <v>5</v>
      </c>
      <c r="I2172" s="168"/>
      <c r="J2172" s="168">
        <f t="shared" si="340"/>
        <v>0</v>
      </c>
      <c r="K2172" s="146"/>
      <c r="L2172" s="147"/>
      <c r="M2172" s="148" t="s">
        <v>1</v>
      </c>
      <c r="N2172" s="149" t="s">
        <v>35</v>
      </c>
      <c r="O2172" s="142">
        <v>0</v>
      </c>
      <c r="P2172" s="142">
        <f t="shared" si="341"/>
        <v>0</v>
      </c>
      <c r="Q2172" s="142">
        <v>0</v>
      </c>
      <c r="R2172" s="142">
        <f t="shared" si="342"/>
        <v>0</v>
      </c>
      <c r="S2172" s="142">
        <v>0</v>
      </c>
      <c r="T2172" s="143">
        <f t="shared" si="343"/>
        <v>0</v>
      </c>
      <c r="U2172" s="26"/>
      <c r="V2172" s="26"/>
      <c r="W2172" s="26"/>
      <c r="X2172" s="26"/>
      <c r="Y2172" s="26"/>
      <c r="Z2172" s="26"/>
      <c r="AA2172" s="26"/>
      <c r="AB2172" s="26"/>
      <c r="AC2172" s="26"/>
      <c r="AD2172" s="26"/>
      <c r="AE2172" s="26"/>
      <c r="AR2172" s="144" t="s">
        <v>168</v>
      </c>
      <c r="AT2172" s="144" t="s">
        <v>227</v>
      </c>
      <c r="AU2172" s="144" t="s">
        <v>146</v>
      </c>
      <c r="AY2172" s="14" t="s">
        <v>136</v>
      </c>
      <c r="BE2172" s="145">
        <f t="shared" si="344"/>
        <v>0</v>
      </c>
      <c r="BF2172" s="145">
        <f t="shared" si="345"/>
        <v>0</v>
      </c>
      <c r="BG2172" s="145">
        <f t="shared" si="346"/>
        <v>0</v>
      </c>
      <c r="BH2172" s="145">
        <f t="shared" si="347"/>
        <v>0</v>
      </c>
      <c r="BI2172" s="145">
        <f t="shared" si="348"/>
        <v>0</v>
      </c>
      <c r="BJ2172" s="14" t="s">
        <v>146</v>
      </c>
      <c r="BK2172" s="145">
        <f t="shared" si="349"/>
        <v>0</v>
      </c>
      <c r="BL2172" s="14" t="s">
        <v>145</v>
      </c>
      <c r="BM2172" s="144" t="s">
        <v>2265</v>
      </c>
    </row>
    <row r="2173" spans="1:65" s="2" customFormat="1" ht="21.75" customHeight="1">
      <c r="A2173" s="26"/>
      <c r="B2173" s="156"/>
      <c r="C2173" s="157" t="s">
        <v>2266</v>
      </c>
      <c r="D2173" s="157" t="s">
        <v>141</v>
      </c>
      <c r="E2173" s="158" t="s">
        <v>1084</v>
      </c>
      <c r="F2173" s="159" t="s">
        <v>1085</v>
      </c>
      <c r="G2173" s="160" t="s">
        <v>323</v>
      </c>
      <c r="H2173" s="161">
        <v>7</v>
      </c>
      <c r="I2173" s="162"/>
      <c r="J2173" s="162">
        <f t="shared" si="340"/>
        <v>0</v>
      </c>
      <c r="K2173" s="139"/>
      <c r="L2173" s="27"/>
      <c r="M2173" s="140" t="s">
        <v>1</v>
      </c>
      <c r="N2173" s="141" t="s">
        <v>35</v>
      </c>
      <c r="O2173" s="142">
        <v>0</v>
      </c>
      <c r="P2173" s="142">
        <f t="shared" si="341"/>
        <v>0</v>
      </c>
      <c r="Q2173" s="142">
        <v>0</v>
      </c>
      <c r="R2173" s="142">
        <f t="shared" si="342"/>
        <v>0</v>
      </c>
      <c r="S2173" s="142">
        <v>0</v>
      </c>
      <c r="T2173" s="143">
        <f t="shared" si="343"/>
        <v>0</v>
      </c>
      <c r="U2173" s="26"/>
      <c r="V2173" s="26"/>
      <c r="W2173" s="26"/>
      <c r="X2173" s="26"/>
      <c r="Y2173" s="26"/>
      <c r="Z2173" s="26"/>
      <c r="AA2173" s="26"/>
      <c r="AB2173" s="26"/>
      <c r="AC2173" s="26"/>
      <c r="AD2173" s="26"/>
      <c r="AE2173" s="26"/>
      <c r="AR2173" s="144" t="s">
        <v>145</v>
      </c>
      <c r="AT2173" s="144" t="s">
        <v>141</v>
      </c>
      <c r="AU2173" s="144" t="s">
        <v>146</v>
      </c>
      <c r="AY2173" s="14" t="s">
        <v>136</v>
      </c>
      <c r="BE2173" s="145">
        <f t="shared" si="344"/>
        <v>0</v>
      </c>
      <c r="BF2173" s="145">
        <f t="shared" si="345"/>
        <v>0</v>
      </c>
      <c r="BG2173" s="145">
        <f t="shared" si="346"/>
        <v>0</v>
      </c>
      <c r="BH2173" s="145">
        <f t="shared" si="347"/>
        <v>0</v>
      </c>
      <c r="BI2173" s="145">
        <f t="shared" si="348"/>
        <v>0</v>
      </c>
      <c r="BJ2173" s="14" t="s">
        <v>146</v>
      </c>
      <c r="BK2173" s="145">
        <f t="shared" si="349"/>
        <v>0</v>
      </c>
      <c r="BL2173" s="14" t="s">
        <v>145</v>
      </c>
      <c r="BM2173" s="144" t="s">
        <v>2267</v>
      </c>
    </row>
    <row r="2174" spans="1:65" s="2" customFormat="1" ht="24.25" customHeight="1">
      <c r="A2174" s="26"/>
      <c r="B2174" s="156"/>
      <c r="C2174" s="163" t="s">
        <v>2268</v>
      </c>
      <c r="D2174" s="163" t="s">
        <v>227</v>
      </c>
      <c r="E2174" s="164" t="s">
        <v>1092</v>
      </c>
      <c r="F2174" s="165" t="s">
        <v>1093</v>
      </c>
      <c r="G2174" s="166" t="s">
        <v>323</v>
      </c>
      <c r="H2174" s="167">
        <v>3</v>
      </c>
      <c r="I2174" s="168"/>
      <c r="J2174" s="168">
        <f t="shared" si="340"/>
        <v>0</v>
      </c>
      <c r="K2174" s="146"/>
      <c r="L2174" s="147"/>
      <c r="M2174" s="148" t="s">
        <v>1</v>
      </c>
      <c r="N2174" s="149" t="s">
        <v>35</v>
      </c>
      <c r="O2174" s="142">
        <v>0</v>
      </c>
      <c r="P2174" s="142">
        <f t="shared" si="341"/>
        <v>0</v>
      </c>
      <c r="Q2174" s="142">
        <v>0</v>
      </c>
      <c r="R2174" s="142">
        <f t="shared" si="342"/>
        <v>0</v>
      </c>
      <c r="S2174" s="142">
        <v>0</v>
      </c>
      <c r="T2174" s="143">
        <f t="shared" si="343"/>
        <v>0</v>
      </c>
      <c r="U2174" s="26"/>
      <c r="V2174" s="26"/>
      <c r="W2174" s="26"/>
      <c r="X2174" s="26"/>
      <c r="Y2174" s="26"/>
      <c r="Z2174" s="26"/>
      <c r="AA2174" s="26"/>
      <c r="AB2174" s="26"/>
      <c r="AC2174" s="26"/>
      <c r="AD2174" s="26"/>
      <c r="AE2174" s="26"/>
      <c r="AR2174" s="144" t="s">
        <v>168</v>
      </c>
      <c r="AT2174" s="144" t="s">
        <v>227</v>
      </c>
      <c r="AU2174" s="144" t="s">
        <v>146</v>
      </c>
      <c r="AY2174" s="14" t="s">
        <v>136</v>
      </c>
      <c r="BE2174" s="145">
        <f t="shared" si="344"/>
        <v>0</v>
      </c>
      <c r="BF2174" s="145">
        <f t="shared" si="345"/>
        <v>0</v>
      </c>
      <c r="BG2174" s="145">
        <f t="shared" si="346"/>
        <v>0</v>
      </c>
      <c r="BH2174" s="145">
        <f t="shared" si="347"/>
        <v>0</v>
      </c>
      <c r="BI2174" s="145">
        <f t="shared" si="348"/>
        <v>0</v>
      </c>
      <c r="BJ2174" s="14" t="s">
        <v>146</v>
      </c>
      <c r="BK2174" s="145">
        <f t="shared" si="349"/>
        <v>0</v>
      </c>
      <c r="BL2174" s="14" t="s">
        <v>145</v>
      </c>
      <c r="BM2174" s="144" t="s">
        <v>2269</v>
      </c>
    </row>
    <row r="2175" spans="1:65" s="2" customFormat="1" ht="24.25" customHeight="1">
      <c r="A2175" s="26"/>
      <c r="B2175" s="156"/>
      <c r="C2175" s="163" t="s">
        <v>2270</v>
      </c>
      <c r="D2175" s="163" t="s">
        <v>227</v>
      </c>
      <c r="E2175" s="164" t="s">
        <v>1096</v>
      </c>
      <c r="F2175" s="165" t="s">
        <v>1097</v>
      </c>
      <c r="G2175" s="166" t="s">
        <v>323</v>
      </c>
      <c r="H2175" s="167">
        <v>1</v>
      </c>
      <c r="I2175" s="168"/>
      <c r="J2175" s="168">
        <f t="shared" si="340"/>
        <v>0</v>
      </c>
      <c r="K2175" s="146"/>
      <c r="L2175" s="147"/>
      <c r="M2175" s="148" t="s">
        <v>1</v>
      </c>
      <c r="N2175" s="149" t="s">
        <v>35</v>
      </c>
      <c r="O2175" s="142">
        <v>0</v>
      </c>
      <c r="P2175" s="142">
        <f t="shared" si="341"/>
        <v>0</v>
      </c>
      <c r="Q2175" s="142">
        <v>0</v>
      </c>
      <c r="R2175" s="142">
        <f t="shared" si="342"/>
        <v>0</v>
      </c>
      <c r="S2175" s="142">
        <v>0</v>
      </c>
      <c r="T2175" s="143">
        <f t="shared" si="343"/>
        <v>0</v>
      </c>
      <c r="U2175" s="26"/>
      <c r="V2175" s="26"/>
      <c r="W2175" s="26"/>
      <c r="X2175" s="26"/>
      <c r="Y2175" s="26"/>
      <c r="Z2175" s="26"/>
      <c r="AA2175" s="26"/>
      <c r="AB2175" s="26"/>
      <c r="AC2175" s="26"/>
      <c r="AD2175" s="26"/>
      <c r="AE2175" s="26"/>
      <c r="AR2175" s="144" t="s">
        <v>168</v>
      </c>
      <c r="AT2175" s="144" t="s">
        <v>227</v>
      </c>
      <c r="AU2175" s="144" t="s">
        <v>146</v>
      </c>
      <c r="AY2175" s="14" t="s">
        <v>136</v>
      </c>
      <c r="BE2175" s="145">
        <f t="shared" si="344"/>
        <v>0</v>
      </c>
      <c r="BF2175" s="145">
        <f t="shared" si="345"/>
        <v>0</v>
      </c>
      <c r="BG2175" s="145">
        <f t="shared" si="346"/>
        <v>0</v>
      </c>
      <c r="BH2175" s="145">
        <f t="shared" si="347"/>
        <v>0</v>
      </c>
      <c r="BI2175" s="145">
        <f t="shared" si="348"/>
        <v>0</v>
      </c>
      <c r="BJ2175" s="14" t="s">
        <v>146</v>
      </c>
      <c r="BK2175" s="145">
        <f t="shared" si="349"/>
        <v>0</v>
      </c>
      <c r="BL2175" s="14" t="s">
        <v>145</v>
      </c>
      <c r="BM2175" s="144" t="s">
        <v>2271</v>
      </c>
    </row>
    <row r="2176" spans="1:65" s="2" customFormat="1" ht="24.25" customHeight="1">
      <c r="A2176" s="26"/>
      <c r="B2176" s="156"/>
      <c r="C2176" s="163" t="s">
        <v>2272</v>
      </c>
      <c r="D2176" s="163" t="s">
        <v>227</v>
      </c>
      <c r="E2176" s="164" t="s">
        <v>1100</v>
      </c>
      <c r="F2176" s="165" t="s">
        <v>1101</v>
      </c>
      <c r="G2176" s="166" t="s">
        <v>323</v>
      </c>
      <c r="H2176" s="167">
        <v>1</v>
      </c>
      <c r="I2176" s="168"/>
      <c r="J2176" s="168">
        <f t="shared" si="340"/>
        <v>0</v>
      </c>
      <c r="K2176" s="146"/>
      <c r="L2176" s="147"/>
      <c r="M2176" s="148" t="s">
        <v>1</v>
      </c>
      <c r="N2176" s="149" t="s">
        <v>35</v>
      </c>
      <c r="O2176" s="142">
        <v>0</v>
      </c>
      <c r="P2176" s="142">
        <f t="shared" si="341"/>
        <v>0</v>
      </c>
      <c r="Q2176" s="142">
        <v>0</v>
      </c>
      <c r="R2176" s="142">
        <f t="shared" si="342"/>
        <v>0</v>
      </c>
      <c r="S2176" s="142">
        <v>0</v>
      </c>
      <c r="T2176" s="143">
        <f t="shared" si="343"/>
        <v>0</v>
      </c>
      <c r="U2176" s="26"/>
      <c r="V2176" s="26"/>
      <c r="W2176" s="26"/>
      <c r="X2176" s="26"/>
      <c r="Y2176" s="26"/>
      <c r="Z2176" s="26"/>
      <c r="AA2176" s="26"/>
      <c r="AB2176" s="26"/>
      <c r="AC2176" s="26"/>
      <c r="AD2176" s="26"/>
      <c r="AE2176" s="26"/>
      <c r="AR2176" s="144" t="s">
        <v>168</v>
      </c>
      <c r="AT2176" s="144" t="s">
        <v>227</v>
      </c>
      <c r="AU2176" s="144" t="s">
        <v>146</v>
      </c>
      <c r="AY2176" s="14" t="s">
        <v>136</v>
      </c>
      <c r="BE2176" s="145">
        <f t="shared" si="344"/>
        <v>0</v>
      </c>
      <c r="BF2176" s="145">
        <f t="shared" si="345"/>
        <v>0</v>
      </c>
      <c r="BG2176" s="145">
        <f t="shared" si="346"/>
        <v>0</v>
      </c>
      <c r="BH2176" s="145">
        <f t="shared" si="347"/>
        <v>0</v>
      </c>
      <c r="BI2176" s="145">
        <f t="shared" si="348"/>
        <v>0</v>
      </c>
      <c r="BJ2176" s="14" t="s">
        <v>146</v>
      </c>
      <c r="BK2176" s="145">
        <f t="shared" si="349"/>
        <v>0</v>
      </c>
      <c r="BL2176" s="14" t="s">
        <v>145</v>
      </c>
      <c r="BM2176" s="144" t="s">
        <v>2273</v>
      </c>
    </row>
    <row r="2177" spans="1:65" s="2" customFormat="1" ht="24.25" customHeight="1">
      <c r="A2177" s="26"/>
      <c r="B2177" s="156"/>
      <c r="C2177" s="163" t="s">
        <v>2274</v>
      </c>
      <c r="D2177" s="163" t="s">
        <v>227</v>
      </c>
      <c r="E2177" s="164" t="s">
        <v>1108</v>
      </c>
      <c r="F2177" s="165" t="s">
        <v>1109</v>
      </c>
      <c r="G2177" s="166" t="s">
        <v>323</v>
      </c>
      <c r="H2177" s="167">
        <v>1</v>
      </c>
      <c r="I2177" s="168"/>
      <c r="J2177" s="168">
        <f t="shared" si="340"/>
        <v>0</v>
      </c>
      <c r="K2177" s="146"/>
      <c r="L2177" s="147"/>
      <c r="M2177" s="148" t="s">
        <v>1</v>
      </c>
      <c r="N2177" s="149" t="s">
        <v>35</v>
      </c>
      <c r="O2177" s="142">
        <v>0</v>
      </c>
      <c r="P2177" s="142">
        <f t="shared" si="341"/>
        <v>0</v>
      </c>
      <c r="Q2177" s="142">
        <v>0</v>
      </c>
      <c r="R2177" s="142">
        <f t="shared" si="342"/>
        <v>0</v>
      </c>
      <c r="S2177" s="142">
        <v>0</v>
      </c>
      <c r="T2177" s="143">
        <f t="shared" si="343"/>
        <v>0</v>
      </c>
      <c r="U2177" s="26"/>
      <c r="V2177" s="26"/>
      <c r="W2177" s="26"/>
      <c r="X2177" s="26"/>
      <c r="Y2177" s="26"/>
      <c r="Z2177" s="26"/>
      <c r="AA2177" s="26"/>
      <c r="AB2177" s="26"/>
      <c r="AC2177" s="26"/>
      <c r="AD2177" s="26"/>
      <c r="AE2177" s="26"/>
      <c r="AR2177" s="144" t="s">
        <v>168</v>
      </c>
      <c r="AT2177" s="144" t="s">
        <v>227</v>
      </c>
      <c r="AU2177" s="144" t="s">
        <v>146</v>
      </c>
      <c r="AY2177" s="14" t="s">
        <v>136</v>
      </c>
      <c r="BE2177" s="145">
        <f t="shared" si="344"/>
        <v>0</v>
      </c>
      <c r="BF2177" s="145">
        <f t="shared" si="345"/>
        <v>0</v>
      </c>
      <c r="BG2177" s="145">
        <f t="shared" si="346"/>
        <v>0</v>
      </c>
      <c r="BH2177" s="145">
        <f t="shared" si="347"/>
        <v>0</v>
      </c>
      <c r="BI2177" s="145">
        <f t="shared" si="348"/>
        <v>0</v>
      </c>
      <c r="BJ2177" s="14" t="s">
        <v>146</v>
      </c>
      <c r="BK2177" s="145">
        <f t="shared" si="349"/>
        <v>0</v>
      </c>
      <c r="BL2177" s="14" t="s">
        <v>145</v>
      </c>
      <c r="BM2177" s="144" t="s">
        <v>2275</v>
      </c>
    </row>
    <row r="2178" spans="1:65" s="2" customFormat="1" ht="24.25" customHeight="1">
      <c r="A2178" s="26"/>
      <c r="B2178" s="156"/>
      <c r="C2178" s="163" t="s">
        <v>2276</v>
      </c>
      <c r="D2178" s="163" t="s">
        <v>227</v>
      </c>
      <c r="E2178" s="164" t="s">
        <v>1112</v>
      </c>
      <c r="F2178" s="165" t="s">
        <v>1113</v>
      </c>
      <c r="G2178" s="166" t="s">
        <v>323</v>
      </c>
      <c r="H2178" s="167">
        <v>1</v>
      </c>
      <c r="I2178" s="168"/>
      <c r="J2178" s="168">
        <f t="shared" si="340"/>
        <v>0</v>
      </c>
      <c r="K2178" s="146"/>
      <c r="L2178" s="147"/>
      <c r="M2178" s="148" t="s">
        <v>1</v>
      </c>
      <c r="N2178" s="149" t="s">
        <v>35</v>
      </c>
      <c r="O2178" s="142">
        <v>0</v>
      </c>
      <c r="P2178" s="142">
        <f t="shared" si="341"/>
        <v>0</v>
      </c>
      <c r="Q2178" s="142">
        <v>0</v>
      </c>
      <c r="R2178" s="142">
        <f t="shared" si="342"/>
        <v>0</v>
      </c>
      <c r="S2178" s="142">
        <v>0</v>
      </c>
      <c r="T2178" s="143">
        <f t="shared" si="343"/>
        <v>0</v>
      </c>
      <c r="U2178" s="26"/>
      <c r="V2178" s="26"/>
      <c r="W2178" s="26"/>
      <c r="X2178" s="26"/>
      <c r="Y2178" s="26"/>
      <c r="Z2178" s="26"/>
      <c r="AA2178" s="26"/>
      <c r="AB2178" s="26"/>
      <c r="AC2178" s="26"/>
      <c r="AD2178" s="26"/>
      <c r="AE2178" s="26"/>
      <c r="AR2178" s="144" t="s">
        <v>168</v>
      </c>
      <c r="AT2178" s="144" t="s">
        <v>227</v>
      </c>
      <c r="AU2178" s="144" t="s">
        <v>146</v>
      </c>
      <c r="AY2178" s="14" t="s">
        <v>136</v>
      </c>
      <c r="BE2178" s="145">
        <f t="shared" si="344"/>
        <v>0</v>
      </c>
      <c r="BF2178" s="145">
        <f t="shared" si="345"/>
        <v>0</v>
      </c>
      <c r="BG2178" s="145">
        <f t="shared" si="346"/>
        <v>0</v>
      </c>
      <c r="BH2178" s="145">
        <f t="shared" si="347"/>
        <v>0</v>
      </c>
      <c r="BI2178" s="145">
        <f t="shared" si="348"/>
        <v>0</v>
      </c>
      <c r="BJ2178" s="14" t="s">
        <v>146</v>
      </c>
      <c r="BK2178" s="145">
        <f t="shared" si="349"/>
        <v>0</v>
      </c>
      <c r="BL2178" s="14" t="s">
        <v>145</v>
      </c>
      <c r="BM2178" s="144" t="s">
        <v>2277</v>
      </c>
    </row>
    <row r="2179" spans="1:65" s="2" customFormat="1" ht="24.25" customHeight="1">
      <c r="A2179" s="26"/>
      <c r="B2179" s="156"/>
      <c r="C2179" s="157" t="s">
        <v>2278</v>
      </c>
      <c r="D2179" s="157" t="s">
        <v>141</v>
      </c>
      <c r="E2179" s="158" t="s">
        <v>1116</v>
      </c>
      <c r="F2179" s="159" t="s">
        <v>1117</v>
      </c>
      <c r="G2179" s="160" t="s">
        <v>171</v>
      </c>
      <c r="H2179" s="161">
        <v>52.6</v>
      </c>
      <c r="I2179" s="162"/>
      <c r="J2179" s="162">
        <f t="shared" si="340"/>
        <v>0</v>
      </c>
      <c r="K2179" s="139"/>
      <c r="L2179" s="27"/>
      <c r="M2179" s="140" t="s">
        <v>1</v>
      </c>
      <c r="N2179" s="141" t="s">
        <v>35</v>
      </c>
      <c r="O2179" s="142">
        <v>0</v>
      </c>
      <c r="P2179" s="142">
        <f t="shared" si="341"/>
        <v>0</v>
      </c>
      <c r="Q2179" s="142">
        <v>0</v>
      </c>
      <c r="R2179" s="142">
        <f t="shared" si="342"/>
        <v>0</v>
      </c>
      <c r="S2179" s="142">
        <v>0</v>
      </c>
      <c r="T2179" s="143">
        <f t="shared" si="343"/>
        <v>0</v>
      </c>
      <c r="U2179" s="26"/>
      <c r="V2179" s="26"/>
      <c r="W2179" s="26"/>
      <c r="X2179" s="26"/>
      <c r="Y2179" s="26"/>
      <c r="Z2179" s="26"/>
      <c r="AA2179" s="26"/>
      <c r="AB2179" s="26"/>
      <c r="AC2179" s="26"/>
      <c r="AD2179" s="26"/>
      <c r="AE2179" s="26"/>
      <c r="AR2179" s="144" t="s">
        <v>145</v>
      </c>
      <c r="AT2179" s="144" t="s">
        <v>141</v>
      </c>
      <c r="AU2179" s="144" t="s">
        <v>146</v>
      </c>
      <c r="AY2179" s="14" t="s">
        <v>136</v>
      </c>
      <c r="BE2179" s="145">
        <f t="shared" si="344"/>
        <v>0</v>
      </c>
      <c r="BF2179" s="145">
        <f t="shared" si="345"/>
        <v>0</v>
      </c>
      <c r="BG2179" s="145">
        <f t="shared" si="346"/>
        <v>0</v>
      </c>
      <c r="BH2179" s="145">
        <f t="shared" si="347"/>
        <v>0</v>
      </c>
      <c r="BI2179" s="145">
        <f t="shared" si="348"/>
        <v>0</v>
      </c>
      <c r="BJ2179" s="14" t="s">
        <v>146</v>
      </c>
      <c r="BK2179" s="145">
        <f t="shared" si="349"/>
        <v>0</v>
      </c>
      <c r="BL2179" s="14" t="s">
        <v>145</v>
      </c>
      <c r="BM2179" s="144" t="s">
        <v>2279</v>
      </c>
    </row>
    <row r="2180" spans="1:65" s="2" customFormat="1" ht="16.5" customHeight="1">
      <c r="A2180" s="26"/>
      <c r="B2180" s="156"/>
      <c r="C2180" s="163" t="s">
        <v>2280</v>
      </c>
      <c r="D2180" s="163" t="s">
        <v>227</v>
      </c>
      <c r="E2180" s="164" t="s">
        <v>1120</v>
      </c>
      <c r="F2180" s="165" t="s">
        <v>1121</v>
      </c>
      <c r="G2180" s="166" t="s">
        <v>323</v>
      </c>
      <c r="H2180" s="167">
        <v>10</v>
      </c>
      <c r="I2180" s="168"/>
      <c r="J2180" s="168">
        <f t="shared" si="340"/>
        <v>0</v>
      </c>
      <c r="K2180" s="146"/>
      <c r="L2180" s="147"/>
      <c r="M2180" s="148" t="s">
        <v>1</v>
      </c>
      <c r="N2180" s="149" t="s">
        <v>35</v>
      </c>
      <c r="O2180" s="142">
        <v>0</v>
      </c>
      <c r="P2180" s="142">
        <f t="shared" si="341"/>
        <v>0</v>
      </c>
      <c r="Q2180" s="142">
        <v>0</v>
      </c>
      <c r="R2180" s="142">
        <f t="shared" si="342"/>
        <v>0</v>
      </c>
      <c r="S2180" s="142">
        <v>0</v>
      </c>
      <c r="T2180" s="143">
        <f t="shared" si="343"/>
        <v>0</v>
      </c>
      <c r="U2180" s="26"/>
      <c r="V2180" s="26"/>
      <c r="W2180" s="26"/>
      <c r="X2180" s="26"/>
      <c r="Y2180" s="26"/>
      <c r="Z2180" s="26"/>
      <c r="AA2180" s="26"/>
      <c r="AB2180" s="26"/>
      <c r="AC2180" s="26"/>
      <c r="AD2180" s="26"/>
      <c r="AE2180" s="26"/>
      <c r="AR2180" s="144" t="s">
        <v>168</v>
      </c>
      <c r="AT2180" s="144" t="s">
        <v>227</v>
      </c>
      <c r="AU2180" s="144" t="s">
        <v>146</v>
      </c>
      <c r="AY2180" s="14" t="s">
        <v>136</v>
      </c>
      <c r="BE2180" s="145">
        <f t="shared" si="344"/>
        <v>0</v>
      </c>
      <c r="BF2180" s="145">
        <f t="shared" si="345"/>
        <v>0</v>
      </c>
      <c r="BG2180" s="145">
        <f t="shared" si="346"/>
        <v>0</v>
      </c>
      <c r="BH2180" s="145">
        <f t="shared" si="347"/>
        <v>0</v>
      </c>
      <c r="BI2180" s="145">
        <f t="shared" si="348"/>
        <v>0</v>
      </c>
      <c r="BJ2180" s="14" t="s">
        <v>146</v>
      </c>
      <c r="BK2180" s="145">
        <f t="shared" si="349"/>
        <v>0</v>
      </c>
      <c r="BL2180" s="14" t="s">
        <v>145</v>
      </c>
      <c r="BM2180" s="144" t="s">
        <v>2281</v>
      </c>
    </row>
    <row r="2181" spans="1:65" s="2" customFormat="1" ht="24.25" customHeight="1">
      <c r="A2181" s="26"/>
      <c r="B2181" s="156"/>
      <c r="C2181" s="157" t="s">
        <v>2282</v>
      </c>
      <c r="D2181" s="157" t="s">
        <v>141</v>
      </c>
      <c r="E2181" s="158" t="s">
        <v>1128</v>
      </c>
      <c r="F2181" s="159" t="s">
        <v>1129</v>
      </c>
      <c r="G2181" s="160" t="s">
        <v>171</v>
      </c>
      <c r="H2181" s="161">
        <v>14.8</v>
      </c>
      <c r="I2181" s="162"/>
      <c r="J2181" s="162">
        <f t="shared" si="340"/>
        <v>0</v>
      </c>
      <c r="K2181" s="139"/>
      <c r="L2181" s="27"/>
      <c r="M2181" s="140" t="s">
        <v>1</v>
      </c>
      <c r="N2181" s="141" t="s">
        <v>35</v>
      </c>
      <c r="O2181" s="142">
        <v>0</v>
      </c>
      <c r="P2181" s="142">
        <f t="shared" si="341"/>
        <v>0</v>
      </c>
      <c r="Q2181" s="142">
        <v>0</v>
      </c>
      <c r="R2181" s="142">
        <f t="shared" si="342"/>
        <v>0</v>
      </c>
      <c r="S2181" s="142">
        <v>0</v>
      </c>
      <c r="T2181" s="143">
        <f t="shared" si="343"/>
        <v>0</v>
      </c>
      <c r="U2181" s="26"/>
      <c r="V2181" s="26"/>
      <c r="W2181" s="26"/>
      <c r="X2181" s="26"/>
      <c r="Y2181" s="26"/>
      <c r="Z2181" s="26"/>
      <c r="AA2181" s="26"/>
      <c r="AB2181" s="26"/>
      <c r="AC2181" s="26"/>
      <c r="AD2181" s="26"/>
      <c r="AE2181" s="26"/>
      <c r="AR2181" s="144" t="s">
        <v>145</v>
      </c>
      <c r="AT2181" s="144" t="s">
        <v>141</v>
      </c>
      <c r="AU2181" s="144" t="s">
        <v>146</v>
      </c>
      <c r="AY2181" s="14" t="s">
        <v>136</v>
      </c>
      <c r="BE2181" s="145">
        <f t="shared" si="344"/>
        <v>0</v>
      </c>
      <c r="BF2181" s="145">
        <f t="shared" si="345"/>
        <v>0</v>
      </c>
      <c r="BG2181" s="145">
        <f t="shared" si="346"/>
        <v>0</v>
      </c>
      <c r="BH2181" s="145">
        <f t="shared" si="347"/>
        <v>0</v>
      </c>
      <c r="BI2181" s="145">
        <f t="shared" si="348"/>
        <v>0</v>
      </c>
      <c r="BJ2181" s="14" t="s">
        <v>146</v>
      </c>
      <c r="BK2181" s="145">
        <f t="shared" si="349"/>
        <v>0</v>
      </c>
      <c r="BL2181" s="14" t="s">
        <v>145</v>
      </c>
      <c r="BM2181" s="144" t="s">
        <v>2283</v>
      </c>
    </row>
    <row r="2182" spans="1:65" s="2" customFormat="1" ht="21.75" customHeight="1">
      <c r="A2182" s="26"/>
      <c r="B2182" s="156"/>
      <c r="C2182" s="157" t="s">
        <v>2284</v>
      </c>
      <c r="D2182" s="157" t="s">
        <v>141</v>
      </c>
      <c r="E2182" s="158" t="s">
        <v>1136</v>
      </c>
      <c r="F2182" s="159" t="s">
        <v>1137</v>
      </c>
      <c r="G2182" s="160" t="s">
        <v>323</v>
      </c>
      <c r="H2182" s="161">
        <v>2</v>
      </c>
      <c r="I2182" s="162"/>
      <c r="J2182" s="162">
        <f t="shared" si="340"/>
        <v>0</v>
      </c>
      <c r="K2182" s="139"/>
      <c r="L2182" s="27"/>
      <c r="M2182" s="140" t="s">
        <v>1</v>
      </c>
      <c r="N2182" s="141" t="s">
        <v>35</v>
      </c>
      <c r="O2182" s="142">
        <v>0</v>
      </c>
      <c r="P2182" s="142">
        <f t="shared" si="341"/>
        <v>0</v>
      </c>
      <c r="Q2182" s="142">
        <v>0</v>
      </c>
      <c r="R2182" s="142">
        <f t="shared" si="342"/>
        <v>0</v>
      </c>
      <c r="S2182" s="142">
        <v>0</v>
      </c>
      <c r="T2182" s="143">
        <f t="shared" si="343"/>
        <v>0</v>
      </c>
      <c r="U2182" s="26"/>
      <c r="V2182" s="26"/>
      <c r="W2182" s="26"/>
      <c r="X2182" s="26"/>
      <c r="Y2182" s="26"/>
      <c r="Z2182" s="26"/>
      <c r="AA2182" s="26"/>
      <c r="AB2182" s="26"/>
      <c r="AC2182" s="26"/>
      <c r="AD2182" s="26"/>
      <c r="AE2182" s="26"/>
      <c r="AR2182" s="144" t="s">
        <v>145</v>
      </c>
      <c r="AT2182" s="144" t="s">
        <v>141</v>
      </c>
      <c r="AU2182" s="144" t="s">
        <v>146</v>
      </c>
      <c r="AY2182" s="14" t="s">
        <v>136</v>
      </c>
      <c r="BE2182" s="145">
        <f t="shared" si="344"/>
        <v>0</v>
      </c>
      <c r="BF2182" s="145">
        <f t="shared" si="345"/>
        <v>0</v>
      </c>
      <c r="BG2182" s="145">
        <f t="shared" si="346"/>
        <v>0</v>
      </c>
      <c r="BH2182" s="145">
        <f t="shared" si="347"/>
        <v>0</v>
      </c>
      <c r="BI2182" s="145">
        <f t="shared" si="348"/>
        <v>0</v>
      </c>
      <c r="BJ2182" s="14" t="s">
        <v>146</v>
      </c>
      <c r="BK2182" s="145">
        <f t="shared" si="349"/>
        <v>0</v>
      </c>
      <c r="BL2182" s="14" t="s">
        <v>145</v>
      </c>
      <c r="BM2182" s="144" t="s">
        <v>2285</v>
      </c>
    </row>
    <row r="2183" spans="1:65" s="12" customFormat="1" ht="23" customHeight="1">
      <c r="B2183" s="169"/>
      <c r="C2183" s="170"/>
      <c r="D2183" s="171" t="s">
        <v>68</v>
      </c>
      <c r="E2183" s="172" t="s">
        <v>1139</v>
      </c>
      <c r="F2183" s="172" t="s">
        <v>1140</v>
      </c>
      <c r="G2183" s="170"/>
      <c r="H2183" s="170"/>
      <c r="I2183" s="170"/>
      <c r="J2183" s="173">
        <f>BK2183</f>
        <v>0</v>
      </c>
      <c r="L2183" s="127"/>
      <c r="M2183" s="131"/>
      <c r="N2183" s="132"/>
      <c r="O2183" s="132"/>
      <c r="P2183" s="133">
        <f>SUM(P2184:P2185)</f>
        <v>0</v>
      </c>
      <c r="Q2183" s="132"/>
      <c r="R2183" s="133">
        <f>SUM(R2184:R2185)</f>
        <v>0</v>
      </c>
      <c r="S2183" s="132"/>
      <c r="T2183" s="134">
        <f>SUM(T2184:T2185)</f>
        <v>0</v>
      </c>
      <c r="AR2183" s="128" t="s">
        <v>145</v>
      </c>
      <c r="AT2183" s="135" t="s">
        <v>68</v>
      </c>
      <c r="AU2183" s="135" t="s">
        <v>77</v>
      </c>
      <c r="AY2183" s="128" t="s">
        <v>136</v>
      </c>
      <c r="BK2183" s="136">
        <f>SUM(BK2184:BK2185)</f>
        <v>0</v>
      </c>
    </row>
    <row r="2184" spans="1:65" s="2" customFormat="1" ht="16.5" customHeight="1">
      <c r="A2184" s="26"/>
      <c r="B2184" s="156"/>
      <c r="C2184" s="163" t="s">
        <v>2286</v>
      </c>
      <c r="D2184" s="163" t="s">
        <v>227</v>
      </c>
      <c r="E2184" s="164" t="s">
        <v>1142</v>
      </c>
      <c r="F2184" s="165" t="s">
        <v>1143</v>
      </c>
      <c r="G2184" s="166" t="s">
        <v>1</v>
      </c>
      <c r="H2184" s="167">
        <v>1</v>
      </c>
      <c r="I2184" s="168"/>
      <c r="J2184" s="168">
        <f>ROUND(I2184*H2184,2)</f>
        <v>0</v>
      </c>
      <c r="K2184" s="146"/>
      <c r="L2184" s="147"/>
      <c r="M2184" s="148" t="s">
        <v>1</v>
      </c>
      <c r="N2184" s="149" t="s">
        <v>35</v>
      </c>
      <c r="O2184" s="142">
        <v>0</v>
      </c>
      <c r="P2184" s="142">
        <f>O2184*H2184</f>
        <v>0</v>
      </c>
      <c r="Q2184" s="142">
        <v>0</v>
      </c>
      <c r="R2184" s="142">
        <f>Q2184*H2184</f>
        <v>0</v>
      </c>
      <c r="S2184" s="142">
        <v>0</v>
      </c>
      <c r="T2184" s="143">
        <f>S2184*H2184</f>
        <v>0</v>
      </c>
      <c r="U2184" s="26"/>
      <c r="V2184" s="26"/>
      <c r="W2184" s="26"/>
      <c r="X2184" s="26"/>
      <c r="Y2184" s="26"/>
      <c r="Z2184" s="26"/>
      <c r="AA2184" s="26"/>
      <c r="AB2184" s="26"/>
      <c r="AC2184" s="26"/>
      <c r="AD2184" s="26"/>
      <c r="AE2184" s="26"/>
      <c r="AR2184" s="144" t="s">
        <v>168</v>
      </c>
      <c r="AT2184" s="144" t="s">
        <v>227</v>
      </c>
      <c r="AU2184" s="144" t="s">
        <v>146</v>
      </c>
      <c r="AY2184" s="14" t="s">
        <v>136</v>
      </c>
      <c r="BE2184" s="145">
        <f>IF(N2184="základná",J2184,0)</f>
        <v>0</v>
      </c>
      <c r="BF2184" s="145">
        <f>IF(N2184="znížená",J2184,0)</f>
        <v>0</v>
      </c>
      <c r="BG2184" s="145">
        <f>IF(N2184="zákl. prenesená",J2184,0)</f>
        <v>0</v>
      </c>
      <c r="BH2184" s="145">
        <f>IF(N2184="zníž. prenesená",J2184,0)</f>
        <v>0</v>
      </c>
      <c r="BI2184" s="145">
        <f>IF(N2184="nulová",J2184,0)</f>
        <v>0</v>
      </c>
      <c r="BJ2184" s="14" t="s">
        <v>146</v>
      </c>
      <c r="BK2184" s="145">
        <f>ROUND(I2184*H2184,2)</f>
        <v>0</v>
      </c>
      <c r="BL2184" s="14" t="s">
        <v>145</v>
      </c>
      <c r="BM2184" s="144" t="s">
        <v>2287</v>
      </c>
    </row>
    <row r="2185" spans="1:65" s="2" customFormat="1" ht="16.5" customHeight="1">
      <c r="A2185" s="26"/>
      <c r="B2185" s="156"/>
      <c r="C2185" s="163" t="s">
        <v>2288</v>
      </c>
      <c r="D2185" s="163" t="s">
        <v>227</v>
      </c>
      <c r="E2185" s="164" t="s">
        <v>1146</v>
      </c>
      <c r="F2185" s="165" t="s">
        <v>1147</v>
      </c>
      <c r="G2185" s="166" t="s">
        <v>1</v>
      </c>
      <c r="H2185" s="167">
        <v>1</v>
      </c>
      <c r="I2185" s="168"/>
      <c r="J2185" s="168">
        <f>ROUND(I2185*H2185,2)</f>
        <v>0</v>
      </c>
      <c r="K2185" s="146"/>
      <c r="L2185" s="147"/>
      <c r="M2185" s="148" t="s">
        <v>1</v>
      </c>
      <c r="N2185" s="149" t="s">
        <v>35</v>
      </c>
      <c r="O2185" s="142">
        <v>0</v>
      </c>
      <c r="P2185" s="142">
        <f>O2185*H2185</f>
        <v>0</v>
      </c>
      <c r="Q2185" s="142">
        <v>0</v>
      </c>
      <c r="R2185" s="142">
        <f>Q2185*H2185</f>
        <v>0</v>
      </c>
      <c r="S2185" s="142">
        <v>0</v>
      </c>
      <c r="T2185" s="143">
        <f>S2185*H2185</f>
        <v>0</v>
      </c>
      <c r="U2185" s="26"/>
      <c r="V2185" s="26"/>
      <c r="W2185" s="26"/>
      <c r="X2185" s="26"/>
      <c r="Y2185" s="26"/>
      <c r="Z2185" s="26"/>
      <c r="AA2185" s="26"/>
      <c r="AB2185" s="26"/>
      <c r="AC2185" s="26"/>
      <c r="AD2185" s="26"/>
      <c r="AE2185" s="26"/>
      <c r="AR2185" s="144" t="s">
        <v>168</v>
      </c>
      <c r="AT2185" s="144" t="s">
        <v>227</v>
      </c>
      <c r="AU2185" s="144" t="s">
        <v>146</v>
      </c>
      <c r="AY2185" s="14" t="s">
        <v>136</v>
      </c>
      <c r="BE2185" s="145">
        <f>IF(N2185="základná",J2185,0)</f>
        <v>0</v>
      </c>
      <c r="BF2185" s="145">
        <f>IF(N2185="znížená",J2185,0)</f>
        <v>0</v>
      </c>
      <c r="BG2185" s="145">
        <f>IF(N2185="zákl. prenesená",J2185,0)</f>
        <v>0</v>
      </c>
      <c r="BH2185" s="145">
        <f>IF(N2185="zníž. prenesená",J2185,0)</f>
        <v>0</v>
      </c>
      <c r="BI2185" s="145">
        <f>IF(N2185="nulová",J2185,0)</f>
        <v>0</v>
      </c>
      <c r="BJ2185" s="14" t="s">
        <v>146</v>
      </c>
      <c r="BK2185" s="145">
        <f>ROUND(I2185*H2185,2)</f>
        <v>0</v>
      </c>
      <c r="BL2185" s="14" t="s">
        <v>145</v>
      </c>
      <c r="BM2185" s="144" t="s">
        <v>2289</v>
      </c>
    </row>
    <row r="2186" spans="1:65" s="12" customFormat="1" ht="26" customHeight="1">
      <c r="B2186" s="169"/>
      <c r="C2186" s="170"/>
      <c r="D2186" s="171" t="s">
        <v>68</v>
      </c>
      <c r="E2186" s="174" t="s">
        <v>2290</v>
      </c>
      <c r="F2186" s="174" t="s">
        <v>2291</v>
      </c>
      <c r="G2186" s="170"/>
      <c r="H2186" s="170"/>
      <c r="I2186" s="170"/>
      <c r="J2186" s="175">
        <f>BK2186</f>
        <v>0</v>
      </c>
      <c r="L2186" s="127"/>
      <c r="M2186" s="131"/>
      <c r="N2186" s="132"/>
      <c r="O2186" s="132"/>
      <c r="P2186" s="133">
        <f>P2187+P2188+P2208+P2210+P2215+P2218</f>
        <v>0</v>
      </c>
      <c r="Q2186" s="132"/>
      <c r="R2186" s="133">
        <f>R2187+R2188+R2208+R2210+R2215+R2218</f>
        <v>0</v>
      </c>
      <c r="S2186" s="132"/>
      <c r="T2186" s="134">
        <f>T2187+T2188+T2208+T2210+T2215+T2218</f>
        <v>0</v>
      </c>
      <c r="AR2186" s="128" t="s">
        <v>77</v>
      </c>
      <c r="AT2186" s="135" t="s">
        <v>68</v>
      </c>
      <c r="AU2186" s="135" t="s">
        <v>69</v>
      </c>
      <c r="AY2186" s="128" t="s">
        <v>136</v>
      </c>
      <c r="BK2186" s="136">
        <f>BK2187+BK2188+BK2208+BK2210+BK2215+BK2218</f>
        <v>0</v>
      </c>
    </row>
    <row r="2187" spans="1:65" s="12" customFormat="1" ht="23" customHeight="1">
      <c r="B2187" s="169"/>
      <c r="C2187" s="170"/>
      <c r="D2187" s="171" t="s">
        <v>68</v>
      </c>
      <c r="E2187" s="172" t="s">
        <v>137</v>
      </c>
      <c r="F2187" s="172" t="s">
        <v>138</v>
      </c>
      <c r="G2187" s="170"/>
      <c r="H2187" s="170"/>
      <c r="I2187" s="170"/>
      <c r="J2187" s="173">
        <f>BK2187</f>
        <v>0</v>
      </c>
      <c r="L2187" s="127"/>
      <c r="M2187" s="131"/>
      <c r="N2187" s="132"/>
      <c r="O2187" s="132"/>
      <c r="P2187" s="133">
        <v>0</v>
      </c>
      <c r="Q2187" s="132"/>
      <c r="R2187" s="133">
        <v>0</v>
      </c>
      <c r="S2187" s="132"/>
      <c r="T2187" s="134">
        <v>0</v>
      </c>
      <c r="AR2187" s="128" t="s">
        <v>77</v>
      </c>
      <c r="AT2187" s="135" t="s">
        <v>68</v>
      </c>
      <c r="AU2187" s="135" t="s">
        <v>77</v>
      </c>
      <c r="AY2187" s="128" t="s">
        <v>136</v>
      </c>
      <c r="BK2187" s="136">
        <v>0</v>
      </c>
    </row>
    <row r="2188" spans="1:65" s="12" customFormat="1" ht="23" customHeight="1">
      <c r="B2188" s="169"/>
      <c r="C2188" s="170"/>
      <c r="D2188" s="171" t="s">
        <v>68</v>
      </c>
      <c r="E2188" s="172" t="s">
        <v>139</v>
      </c>
      <c r="F2188" s="172" t="s">
        <v>140</v>
      </c>
      <c r="G2188" s="170"/>
      <c r="H2188" s="170"/>
      <c r="I2188" s="170"/>
      <c r="J2188" s="173">
        <f>BK2188</f>
        <v>0</v>
      </c>
      <c r="L2188" s="127"/>
      <c r="M2188" s="131"/>
      <c r="N2188" s="132"/>
      <c r="O2188" s="132"/>
      <c r="P2188" s="133">
        <f>SUM(P2189:P2207)</f>
        <v>0</v>
      </c>
      <c r="Q2188" s="132"/>
      <c r="R2188" s="133">
        <f>SUM(R2189:R2207)</f>
        <v>0</v>
      </c>
      <c r="S2188" s="132"/>
      <c r="T2188" s="134">
        <f>SUM(T2189:T2207)</f>
        <v>0</v>
      </c>
      <c r="AR2188" s="128" t="s">
        <v>77</v>
      </c>
      <c r="AT2188" s="135" t="s">
        <v>68</v>
      </c>
      <c r="AU2188" s="135" t="s">
        <v>77</v>
      </c>
      <c r="AY2188" s="128" t="s">
        <v>136</v>
      </c>
      <c r="BK2188" s="136">
        <f>SUM(BK2189:BK2207)</f>
        <v>0</v>
      </c>
    </row>
    <row r="2189" spans="1:65" s="2" customFormat="1" ht="24.25" customHeight="1">
      <c r="A2189" s="26"/>
      <c r="B2189" s="156"/>
      <c r="C2189" s="157" t="s">
        <v>2292</v>
      </c>
      <c r="D2189" s="157" t="s">
        <v>141</v>
      </c>
      <c r="E2189" s="158" t="s">
        <v>169</v>
      </c>
      <c r="F2189" s="159" t="s">
        <v>170</v>
      </c>
      <c r="G2189" s="160" t="s">
        <v>171</v>
      </c>
      <c r="H2189" s="161">
        <v>2500</v>
      </c>
      <c r="I2189" s="162"/>
      <c r="J2189" s="162">
        <f t="shared" ref="J2189:J2207" si="350">ROUND(I2189*H2189,2)</f>
        <v>0</v>
      </c>
      <c r="K2189" s="139"/>
      <c r="L2189" s="27"/>
      <c r="M2189" s="140" t="s">
        <v>1</v>
      </c>
      <c r="N2189" s="141" t="s">
        <v>35</v>
      </c>
      <c r="O2189" s="142">
        <v>0</v>
      </c>
      <c r="P2189" s="142">
        <f t="shared" ref="P2189:P2207" si="351">O2189*H2189</f>
        <v>0</v>
      </c>
      <c r="Q2189" s="142">
        <v>0</v>
      </c>
      <c r="R2189" s="142">
        <f t="shared" ref="R2189:R2207" si="352">Q2189*H2189</f>
        <v>0</v>
      </c>
      <c r="S2189" s="142">
        <v>0</v>
      </c>
      <c r="T2189" s="143">
        <f t="shared" ref="T2189:T2207" si="353">S2189*H2189</f>
        <v>0</v>
      </c>
      <c r="U2189" s="26"/>
      <c r="V2189" s="26"/>
      <c r="W2189" s="26"/>
      <c r="X2189" s="26"/>
      <c r="Y2189" s="26"/>
      <c r="Z2189" s="26"/>
      <c r="AA2189" s="26"/>
      <c r="AB2189" s="26"/>
      <c r="AC2189" s="26"/>
      <c r="AD2189" s="26"/>
      <c r="AE2189" s="26"/>
      <c r="AR2189" s="144" t="s">
        <v>145</v>
      </c>
      <c r="AT2189" s="144" t="s">
        <v>141</v>
      </c>
      <c r="AU2189" s="144" t="s">
        <v>146</v>
      </c>
      <c r="AY2189" s="14" t="s">
        <v>136</v>
      </c>
      <c r="BE2189" s="145">
        <f t="shared" ref="BE2189:BE2207" si="354">IF(N2189="základná",J2189,0)</f>
        <v>0</v>
      </c>
      <c r="BF2189" s="145">
        <f t="shared" ref="BF2189:BF2207" si="355">IF(N2189="znížená",J2189,0)</f>
        <v>0</v>
      </c>
      <c r="BG2189" s="145">
        <f t="shared" ref="BG2189:BG2207" si="356">IF(N2189="zákl. prenesená",J2189,0)</f>
        <v>0</v>
      </c>
      <c r="BH2189" s="145">
        <f t="shared" ref="BH2189:BH2207" si="357">IF(N2189="zníž. prenesená",J2189,0)</f>
        <v>0</v>
      </c>
      <c r="BI2189" s="145">
        <f t="shared" ref="BI2189:BI2207" si="358">IF(N2189="nulová",J2189,0)</f>
        <v>0</v>
      </c>
      <c r="BJ2189" s="14" t="s">
        <v>146</v>
      </c>
      <c r="BK2189" s="145">
        <f t="shared" ref="BK2189:BK2207" si="359">ROUND(I2189*H2189,2)</f>
        <v>0</v>
      </c>
      <c r="BL2189" s="14" t="s">
        <v>145</v>
      </c>
      <c r="BM2189" s="144" t="s">
        <v>2293</v>
      </c>
    </row>
    <row r="2190" spans="1:65" s="2" customFormat="1" ht="24.25" customHeight="1">
      <c r="A2190" s="26"/>
      <c r="B2190" s="156"/>
      <c r="C2190" s="157" t="s">
        <v>2294</v>
      </c>
      <c r="D2190" s="157" t="s">
        <v>141</v>
      </c>
      <c r="E2190" s="158" t="s">
        <v>1154</v>
      </c>
      <c r="F2190" s="159" t="s">
        <v>1155</v>
      </c>
      <c r="G2190" s="160" t="s">
        <v>176</v>
      </c>
      <c r="H2190" s="161">
        <v>6000</v>
      </c>
      <c r="I2190" s="162"/>
      <c r="J2190" s="162">
        <f t="shared" si="350"/>
        <v>0</v>
      </c>
      <c r="K2190" s="139"/>
      <c r="L2190" s="27"/>
      <c r="M2190" s="140" t="s">
        <v>1</v>
      </c>
      <c r="N2190" s="141" t="s">
        <v>35</v>
      </c>
      <c r="O2190" s="142">
        <v>0</v>
      </c>
      <c r="P2190" s="142">
        <f t="shared" si="351"/>
        <v>0</v>
      </c>
      <c r="Q2190" s="142">
        <v>0</v>
      </c>
      <c r="R2190" s="142">
        <f t="shared" si="352"/>
        <v>0</v>
      </c>
      <c r="S2190" s="142">
        <v>0</v>
      </c>
      <c r="T2190" s="143">
        <f t="shared" si="353"/>
        <v>0</v>
      </c>
      <c r="U2190" s="26"/>
      <c r="V2190" s="26"/>
      <c r="W2190" s="26"/>
      <c r="X2190" s="26"/>
      <c r="Y2190" s="26"/>
      <c r="Z2190" s="26"/>
      <c r="AA2190" s="26"/>
      <c r="AB2190" s="26"/>
      <c r="AC2190" s="26"/>
      <c r="AD2190" s="26"/>
      <c r="AE2190" s="26"/>
      <c r="AR2190" s="144" t="s">
        <v>145</v>
      </c>
      <c r="AT2190" s="144" t="s">
        <v>141</v>
      </c>
      <c r="AU2190" s="144" t="s">
        <v>146</v>
      </c>
      <c r="AY2190" s="14" t="s">
        <v>136</v>
      </c>
      <c r="BE2190" s="145">
        <f t="shared" si="354"/>
        <v>0</v>
      </c>
      <c r="BF2190" s="145">
        <f t="shared" si="355"/>
        <v>0</v>
      </c>
      <c r="BG2190" s="145">
        <f t="shared" si="356"/>
        <v>0</v>
      </c>
      <c r="BH2190" s="145">
        <f t="shared" si="357"/>
        <v>0</v>
      </c>
      <c r="BI2190" s="145">
        <f t="shared" si="358"/>
        <v>0</v>
      </c>
      <c r="BJ2190" s="14" t="s">
        <v>146</v>
      </c>
      <c r="BK2190" s="145">
        <f t="shared" si="359"/>
        <v>0</v>
      </c>
      <c r="BL2190" s="14" t="s">
        <v>145</v>
      </c>
      <c r="BM2190" s="144" t="s">
        <v>2295</v>
      </c>
    </row>
    <row r="2191" spans="1:65" s="2" customFormat="1" ht="24.25" customHeight="1">
      <c r="A2191" s="26"/>
      <c r="B2191" s="156"/>
      <c r="C2191" s="157" t="s">
        <v>2296</v>
      </c>
      <c r="D2191" s="157" t="s">
        <v>141</v>
      </c>
      <c r="E2191" s="158" t="s">
        <v>1158</v>
      </c>
      <c r="F2191" s="159" t="s">
        <v>1159</v>
      </c>
      <c r="G2191" s="160" t="s">
        <v>181</v>
      </c>
      <c r="H2191" s="161">
        <v>500</v>
      </c>
      <c r="I2191" s="162"/>
      <c r="J2191" s="162">
        <f t="shared" si="350"/>
        <v>0</v>
      </c>
      <c r="K2191" s="139"/>
      <c r="L2191" s="27"/>
      <c r="M2191" s="140" t="s">
        <v>1</v>
      </c>
      <c r="N2191" s="141" t="s">
        <v>35</v>
      </c>
      <c r="O2191" s="142">
        <v>0</v>
      </c>
      <c r="P2191" s="142">
        <f t="shared" si="351"/>
        <v>0</v>
      </c>
      <c r="Q2191" s="142">
        <v>0</v>
      </c>
      <c r="R2191" s="142">
        <f t="shared" si="352"/>
        <v>0</v>
      </c>
      <c r="S2191" s="142">
        <v>0</v>
      </c>
      <c r="T2191" s="143">
        <f t="shared" si="353"/>
        <v>0</v>
      </c>
      <c r="U2191" s="26"/>
      <c r="V2191" s="26"/>
      <c r="W2191" s="26"/>
      <c r="X2191" s="26"/>
      <c r="Y2191" s="26"/>
      <c r="Z2191" s="26"/>
      <c r="AA2191" s="26"/>
      <c r="AB2191" s="26"/>
      <c r="AC2191" s="26"/>
      <c r="AD2191" s="26"/>
      <c r="AE2191" s="26"/>
      <c r="AR2191" s="144" t="s">
        <v>145</v>
      </c>
      <c r="AT2191" s="144" t="s">
        <v>141</v>
      </c>
      <c r="AU2191" s="144" t="s">
        <v>146</v>
      </c>
      <c r="AY2191" s="14" t="s">
        <v>136</v>
      </c>
      <c r="BE2191" s="145">
        <f t="shared" si="354"/>
        <v>0</v>
      </c>
      <c r="BF2191" s="145">
        <f t="shared" si="355"/>
        <v>0</v>
      </c>
      <c r="BG2191" s="145">
        <f t="shared" si="356"/>
        <v>0</v>
      </c>
      <c r="BH2191" s="145">
        <f t="shared" si="357"/>
        <v>0</v>
      </c>
      <c r="BI2191" s="145">
        <f t="shared" si="358"/>
        <v>0</v>
      </c>
      <c r="BJ2191" s="14" t="s">
        <v>146</v>
      </c>
      <c r="BK2191" s="145">
        <f t="shared" si="359"/>
        <v>0</v>
      </c>
      <c r="BL2191" s="14" t="s">
        <v>145</v>
      </c>
      <c r="BM2191" s="144" t="s">
        <v>2297</v>
      </c>
    </row>
    <row r="2192" spans="1:65" s="2" customFormat="1" ht="24.25" customHeight="1">
      <c r="A2192" s="26"/>
      <c r="B2192" s="156"/>
      <c r="C2192" s="157" t="s">
        <v>2298</v>
      </c>
      <c r="D2192" s="157" t="s">
        <v>141</v>
      </c>
      <c r="E2192" s="158" t="s">
        <v>192</v>
      </c>
      <c r="F2192" s="159" t="s">
        <v>193</v>
      </c>
      <c r="G2192" s="160" t="s">
        <v>171</v>
      </c>
      <c r="H2192" s="161">
        <v>1295.5999999999999</v>
      </c>
      <c r="I2192" s="162"/>
      <c r="J2192" s="162">
        <f t="shared" si="350"/>
        <v>0</v>
      </c>
      <c r="K2192" s="139"/>
      <c r="L2192" s="27"/>
      <c r="M2192" s="140" t="s">
        <v>1</v>
      </c>
      <c r="N2192" s="141" t="s">
        <v>35</v>
      </c>
      <c r="O2192" s="142">
        <v>0</v>
      </c>
      <c r="P2192" s="142">
        <f t="shared" si="351"/>
        <v>0</v>
      </c>
      <c r="Q2192" s="142">
        <v>0</v>
      </c>
      <c r="R2192" s="142">
        <f t="shared" si="352"/>
        <v>0</v>
      </c>
      <c r="S2192" s="142">
        <v>0</v>
      </c>
      <c r="T2192" s="143">
        <f t="shared" si="353"/>
        <v>0</v>
      </c>
      <c r="U2192" s="26"/>
      <c r="V2192" s="26"/>
      <c r="W2192" s="26"/>
      <c r="X2192" s="26"/>
      <c r="Y2192" s="26"/>
      <c r="Z2192" s="26"/>
      <c r="AA2192" s="26"/>
      <c r="AB2192" s="26"/>
      <c r="AC2192" s="26"/>
      <c r="AD2192" s="26"/>
      <c r="AE2192" s="26"/>
      <c r="AR2192" s="144" t="s">
        <v>145</v>
      </c>
      <c r="AT2192" s="144" t="s">
        <v>141</v>
      </c>
      <c r="AU2192" s="144" t="s">
        <v>146</v>
      </c>
      <c r="AY2192" s="14" t="s">
        <v>136</v>
      </c>
      <c r="BE2192" s="145">
        <f t="shared" si="354"/>
        <v>0</v>
      </c>
      <c r="BF2192" s="145">
        <f t="shared" si="355"/>
        <v>0</v>
      </c>
      <c r="BG2192" s="145">
        <f t="shared" si="356"/>
        <v>0</v>
      </c>
      <c r="BH2192" s="145">
        <f t="shared" si="357"/>
        <v>0</v>
      </c>
      <c r="BI2192" s="145">
        <f t="shared" si="358"/>
        <v>0</v>
      </c>
      <c r="BJ2192" s="14" t="s">
        <v>146</v>
      </c>
      <c r="BK2192" s="145">
        <f t="shared" si="359"/>
        <v>0</v>
      </c>
      <c r="BL2192" s="14" t="s">
        <v>145</v>
      </c>
      <c r="BM2192" s="144" t="s">
        <v>2299</v>
      </c>
    </row>
    <row r="2193" spans="1:65" s="2" customFormat="1" ht="24.25" customHeight="1">
      <c r="A2193" s="26"/>
      <c r="B2193" s="156"/>
      <c r="C2193" s="157" t="s">
        <v>2300</v>
      </c>
      <c r="D2193" s="157" t="s">
        <v>141</v>
      </c>
      <c r="E2193" s="158" t="s">
        <v>196</v>
      </c>
      <c r="F2193" s="159" t="s">
        <v>197</v>
      </c>
      <c r="G2193" s="160" t="s">
        <v>198</v>
      </c>
      <c r="H2193" s="161">
        <v>291.51</v>
      </c>
      <c r="I2193" s="162"/>
      <c r="J2193" s="162">
        <f t="shared" si="350"/>
        <v>0</v>
      </c>
      <c r="K2193" s="139"/>
      <c r="L2193" s="27"/>
      <c r="M2193" s="140" t="s">
        <v>1</v>
      </c>
      <c r="N2193" s="141" t="s">
        <v>35</v>
      </c>
      <c r="O2193" s="142">
        <v>0</v>
      </c>
      <c r="P2193" s="142">
        <f t="shared" si="351"/>
        <v>0</v>
      </c>
      <c r="Q2193" s="142">
        <v>0</v>
      </c>
      <c r="R2193" s="142">
        <f t="shared" si="352"/>
        <v>0</v>
      </c>
      <c r="S2193" s="142">
        <v>0</v>
      </c>
      <c r="T2193" s="143">
        <f t="shared" si="353"/>
        <v>0</v>
      </c>
      <c r="U2193" s="26"/>
      <c r="V2193" s="26"/>
      <c r="W2193" s="26"/>
      <c r="X2193" s="26"/>
      <c r="Y2193" s="26"/>
      <c r="Z2193" s="26"/>
      <c r="AA2193" s="26"/>
      <c r="AB2193" s="26"/>
      <c r="AC2193" s="26"/>
      <c r="AD2193" s="26"/>
      <c r="AE2193" s="26"/>
      <c r="AR2193" s="144" t="s">
        <v>145</v>
      </c>
      <c r="AT2193" s="144" t="s">
        <v>141</v>
      </c>
      <c r="AU2193" s="144" t="s">
        <v>146</v>
      </c>
      <c r="AY2193" s="14" t="s">
        <v>136</v>
      </c>
      <c r="BE2193" s="145">
        <f t="shared" si="354"/>
        <v>0</v>
      </c>
      <c r="BF2193" s="145">
        <f t="shared" si="355"/>
        <v>0</v>
      </c>
      <c r="BG2193" s="145">
        <f t="shared" si="356"/>
        <v>0</v>
      </c>
      <c r="BH2193" s="145">
        <f t="shared" si="357"/>
        <v>0</v>
      </c>
      <c r="BI2193" s="145">
        <f t="shared" si="358"/>
        <v>0</v>
      </c>
      <c r="BJ2193" s="14" t="s">
        <v>146</v>
      </c>
      <c r="BK2193" s="145">
        <f t="shared" si="359"/>
        <v>0</v>
      </c>
      <c r="BL2193" s="14" t="s">
        <v>145</v>
      </c>
      <c r="BM2193" s="144" t="s">
        <v>2301</v>
      </c>
    </row>
    <row r="2194" spans="1:65" s="2" customFormat="1" ht="16.5" customHeight="1">
      <c r="A2194" s="26"/>
      <c r="B2194" s="156"/>
      <c r="C2194" s="157" t="s">
        <v>2302</v>
      </c>
      <c r="D2194" s="157" t="s">
        <v>141</v>
      </c>
      <c r="E2194" s="158" t="s">
        <v>205</v>
      </c>
      <c r="F2194" s="159" t="s">
        <v>2960</v>
      </c>
      <c r="G2194" s="160" t="s">
        <v>198</v>
      </c>
      <c r="H2194" s="161">
        <v>300</v>
      </c>
      <c r="I2194" s="162"/>
      <c r="J2194" s="162">
        <f t="shared" si="350"/>
        <v>0</v>
      </c>
      <c r="K2194" s="139"/>
      <c r="L2194" s="27"/>
      <c r="M2194" s="140" t="s">
        <v>1</v>
      </c>
      <c r="N2194" s="141" t="s">
        <v>35</v>
      </c>
      <c r="O2194" s="142">
        <v>0</v>
      </c>
      <c r="P2194" s="142">
        <f t="shared" si="351"/>
        <v>0</v>
      </c>
      <c r="Q2194" s="142">
        <v>0</v>
      </c>
      <c r="R2194" s="142">
        <f t="shared" si="352"/>
        <v>0</v>
      </c>
      <c r="S2194" s="142">
        <v>0</v>
      </c>
      <c r="T2194" s="143">
        <f t="shared" si="353"/>
        <v>0</v>
      </c>
      <c r="U2194" s="26"/>
      <c r="V2194" s="26"/>
      <c r="W2194" s="26"/>
      <c r="X2194" s="26"/>
      <c r="Y2194" s="26"/>
      <c r="Z2194" s="26"/>
      <c r="AA2194" s="26"/>
      <c r="AB2194" s="26"/>
      <c r="AC2194" s="26"/>
      <c r="AD2194" s="26"/>
      <c r="AE2194" s="26"/>
      <c r="AR2194" s="144" t="s">
        <v>145</v>
      </c>
      <c r="AT2194" s="144" t="s">
        <v>141</v>
      </c>
      <c r="AU2194" s="144" t="s">
        <v>146</v>
      </c>
      <c r="AY2194" s="14" t="s">
        <v>136</v>
      </c>
      <c r="BE2194" s="145">
        <f t="shared" si="354"/>
        <v>0</v>
      </c>
      <c r="BF2194" s="145">
        <f t="shared" si="355"/>
        <v>0</v>
      </c>
      <c r="BG2194" s="145">
        <f t="shared" si="356"/>
        <v>0</v>
      </c>
      <c r="BH2194" s="145">
        <f t="shared" si="357"/>
        <v>0</v>
      </c>
      <c r="BI2194" s="145">
        <f t="shared" si="358"/>
        <v>0</v>
      </c>
      <c r="BJ2194" s="14" t="s">
        <v>146</v>
      </c>
      <c r="BK2194" s="145">
        <f t="shared" si="359"/>
        <v>0</v>
      </c>
      <c r="BL2194" s="14" t="s">
        <v>145</v>
      </c>
      <c r="BM2194" s="144" t="s">
        <v>2303</v>
      </c>
    </row>
    <row r="2195" spans="1:65" s="2" customFormat="1" ht="24.25" customHeight="1">
      <c r="A2195" s="26"/>
      <c r="B2195" s="156"/>
      <c r="C2195" s="157" t="s">
        <v>2304</v>
      </c>
      <c r="D2195" s="157" t="s">
        <v>141</v>
      </c>
      <c r="E2195" s="158" t="s">
        <v>208</v>
      </c>
      <c r="F2195" s="159" t="s">
        <v>209</v>
      </c>
      <c r="G2195" s="160" t="s">
        <v>198</v>
      </c>
      <c r="H2195" s="161">
        <v>90</v>
      </c>
      <c r="I2195" s="162"/>
      <c r="J2195" s="162">
        <f t="shared" si="350"/>
        <v>0</v>
      </c>
      <c r="K2195" s="139"/>
      <c r="L2195" s="27"/>
      <c r="M2195" s="140" t="s">
        <v>1</v>
      </c>
      <c r="N2195" s="141" t="s">
        <v>35</v>
      </c>
      <c r="O2195" s="142">
        <v>0</v>
      </c>
      <c r="P2195" s="142">
        <f t="shared" si="351"/>
        <v>0</v>
      </c>
      <c r="Q2195" s="142">
        <v>0</v>
      </c>
      <c r="R2195" s="142">
        <f t="shared" si="352"/>
        <v>0</v>
      </c>
      <c r="S2195" s="142">
        <v>0</v>
      </c>
      <c r="T2195" s="143">
        <f t="shared" si="353"/>
        <v>0</v>
      </c>
      <c r="U2195" s="26"/>
      <c r="V2195" s="26"/>
      <c r="W2195" s="26"/>
      <c r="X2195" s="26"/>
      <c r="Y2195" s="26"/>
      <c r="Z2195" s="26"/>
      <c r="AA2195" s="26"/>
      <c r="AB2195" s="26"/>
      <c r="AC2195" s="26"/>
      <c r="AD2195" s="26"/>
      <c r="AE2195" s="26"/>
      <c r="AR2195" s="144" t="s">
        <v>145</v>
      </c>
      <c r="AT2195" s="144" t="s">
        <v>141</v>
      </c>
      <c r="AU2195" s="144" t="s">
        <v>146</v>
      </c>
      <c r="AY2195" s="14" t="s">
        <v>136</v>
      </c>
      <c r="BE2195" s="145">
        <f t="shared" si="354"/>
        <v>0</v>
      </c>
      <c r="BF2195" s="145">
        <f t="shared" si="355"/>
        <v>0</v>
      </c>
      <c r="BG2195" s="145">
        <f t="shared" si="356"/>
        <v>0</v>
      </c>
      <c r="BH2195" s="145">
        <f t="shared" si="357"/>
        <v>0</v>
      </c>
      <c r="BI2195" s="145">
        <f t="shared" si="358"/>
        <v>0</v>
      </c>
      <c r="BJ2195" s="14" t="s">
        <v>146</v>
      </c>
      <c r="BK2195" s="145">
        <f t="shared" si="359"/>
        <v>0</v>
      </c>
      <c r="BL2195" s="14" t="s">
        <v>145</v>
      </c>
      <c r="BM2195" s="144" t="s">
        <v>2305</v>
      </c>
    </row>
    <row r="2196" spans="1:65" s="2" customFormat="1" ht="16.5" customHeight="1">
      <c r="A2196" s="26"/>
      <c r="B2196" s="156"/>
      <c r="C2196" s="157" t="s">
        <v>2306</v>
      </c>
      <c r="D2196" s="157" t="s">
        <v>141</v>
      </c>
      <c r="E2196" s="158" t="s">
        <v>1170</v>
      </c>
      <c r="F2196" s="159" t="s">
        <v>2961</v>
      </c>
      <c r="G2196" s="160" t="s">
        <v>198</v>
      </c>
      <c r="H2196" s="161">
        <v>971.7</v>
      </c>
      <c r="I2196" s="162"/>
      <c r="J2196" s="162">
        <f t="shared" si="350"/>
        <v>0</v>
      </c>
      <c r="K2196" s="139"/>
      <c r="L2196" s="27"/>
      <c r="M2196" s="140" t="s">
        <v>1</v>
      </c>
      <c r="N2196" s="141" t="s">
        <v>35</v>
      </c>
      <c r="O2196" s="142">
        <v>0</v>
      </c>
      <c r="P2196" s="142">
        <f t="shared" si="351"/>
        <v>0</v>
      </c>
      <c r="Q2196" s="142">
        <v>0</v>
      </c>
      <c r="R2196" s="142">
        <f t="shared" si="352"/>
        <v>0</v>
      </c>
      <c r="S2196" s="142">
        <v>0</v>
      </c>
      <c r="T2196" s="143">
        <f t="shared" si="353"/>
        <v>0</v>
      </c>
      <c r="U2196" s="26"/>
      <c r="V2196" s="26"/>
      <c r="W2196" s="26"/>
      <c r="X2196" s="26"/>
      <c r="Y2196" s="26"/>
      <c r="Z2196" s="26"/>
      <c r="AA2196" s="26"/>
      <c r="AB2196" s="26"/>
      <c r="AC2196" s="26"/>
      <c r="AD2196" s="26"/>
      <c r="AE2196" s="26"/>
      <c r="AR2196" s="144" t="s">
        <v>145</v>
      </c>
      <c r="AT2196" s="144" t="s">
        <v>141</v>
      </c>
      <c r="AU2196" s="144" t="s">
        <v>146</v>
      </c>
      <c r="AY2196" s="14" t="s">
        <v>136</v>
      </c>
      <c r="BE2196" s="145">
        <f t="shared" si="354"/>
        <v>0</v>
      </c>
      <c r="BF2196" s="145">
        <f t="shared" si="355"/>
        <v>0</v>
      </c>
      <c r="BG2196" s="145">
        <f t="shared" si="356"/>
        <v>0</v>
      </c>
      <c r="BH2196" s="145">
        <f t="shared" si="357"/>
        <v>0</v>
      </c>
      <c r="BI2196" s="145">
        <f t="shared" si="358"/>
        <v>0</v>
      </c>
      <c r="BJ2196" s="14" t="s">
        <v>146</v>
      </c>
      <c r="BK2196" s="145">
        <f t="shared" si="359"/>
        <v>0</v>
      </c>
      <c r="BL2196" s="14" t="s">
        <v>145</v>
      </c>
      <c r="BM2196" s="144" t="s">
        <v>2307</v>
      </c>
    </row>
    <row r="2197" spans="1:65" s="2" customFormat="1" ht="38" customHeight="1">
      <c r="A2197" s="26"/>
      <c r="B2197" s="156"/>
      <c r="C2197" s="157" t="s">
        <v>2308</v>
      </c>
      <c r="D2197" s="157" t="s">
        <v>141</v>
      </c>
      <c r="E2197" s="158" t="s">
        <v>216</v>
      </c>
      <c r="F2197" s="159" t="s">
        <v>217</v>
      </c>
      <c r="G2197" s="160" t="s">
        <v>198</v>
      </c>
      <c r="H2197" s="161">
        <v>291.51</v>
      </c>
      <c r="I2197" s="162"/>
      <c r="J2197" s="162">
        <f t="shared" si="350"/>
        <v>0</v>
      </c>
      <c r="K2197" s="139"/>
      <c r="L2197" s="27"/>
      <c r="M2197" s="140" t="s">
        <v>1</v>
      </c>
      <c r="N2197" s="141" t="s">
        <v>35</v>
      </c>
      <c r="O2197" s="142">
        <v>0</v>
      </c>
      <c r="P2197" s="142">
        <f t="shared" si="351"/>
        <v>0</v>
      </c>
      <c r="Q2197" s="142">
        <v>0</v>
      </c>
      <c r="R2197" s="142">
        <f t="shared" si="352"/>
        <v>0</v>
      </c>
      <c r="S2197" s="142">
        <v>0</v>
      </c>
      <c r="T2197" s="143">
        <f t="shared" si="353"/>
        <v>0</v>
      </c>
      <c r="U2197" s="26"/>
      <c r="V2197" s="26"/>
      <c r="W2197" s="26"/>
      <c r="X2197" s="26"/>
      <c r="Y2197" s="26"/>
      <c r="Z2197" s="26"/>
      <c r="AA2197" s="26"/>
      <c r="AB2197" s="26"/>
      <c r="AC2197" s="26"/>
      <c r="AD2197" s="26"/>
      <c r="AE2197" s="26"/>
      <c r="AR2197" s="144" t="s">
        <v>145</v>
      </c>
      <c r="AT2197" s="144" t="s">
        <v>141</v>
      </c>
      <c r="AU2197" s="144" t="s">
        <v>146</v>
      </c>
      <c r="AY2197" s="14" t="s">
        <v>136</v>
      </c>
      <c r="BE2197" s="145">
        <f t="shared" si="354"/>
        <v>0</v>
      </c>
      <c r="BF2197" s="145">
        <f t="shared" si="355"/>
        <v>0</v>
      </c>
      <c r="BG2197" s="145">
        <f t="shared" si="356"/>
        <v>0</v>
      </c>
      <c r="BH2197" s="145">
        <f t="shared" si="357"/>
        <v>0</v>
      </c>
      <c r="BI2197" s="145">
        <f t="shared" si="358"/>
        <v>0</v>
      </c>
      <c r="BJ2197" s="14" t="s">
        <v>146</v>
      </c>
      <c r="BK2197" s="145">
        <f t="shared" si="359"/>
        <v>0</v>
      </c>
      <c r="BL2197" s="14" t="s">
        <v>145</v>
      </c>
      <c r="BM2197" s="144" t="s">
        <v>2309</v>
      </c>
    </row>
    <row r="2198" spans="1:65" s="2" customFormat="1" ht="33" customHeight="1">
      <c r="A2198" s="26"/>
      <c r="B2198" s="156"/>
      <c r="C2198" s="157" t="s">
        <v>2310</v>
      </c>
      <c r="D2198" s="157" t="s">
        <v>141</v>
      </c>
      <c r="E2198" s="158" t="s">
        <v>1175</v>
      </c>
      <c r="F2198" s="159" t="s">
        <v>1176</v>
      </c>
      <c r="G2198" s="160" t="s">
        <v>171</v>
      </c>
      <c r="H2198" s="161">
        <v>755.3</v>
      </c>
      <c r="I2198" s="162"/>
      <c r="J2198" s="162">
        <f t="shared" si="350"/>
        <v>0</v>
      </c>
      <c r="K2198" s="139"/>
      <c r="L2198" s="27"/>
      <c r="M2198" s="140" t="s">
        <v>1</v>
      </c>
      <c r="N2198" s="141" t="s">
        <v>35</v>
      </c>
      <c r="O2198" s="142">
        <v>0</v>
      </c>
      <c r="P2198" s="142">
        <f t="shared" si="351"/>
        <v>0</v>
      </c>
      <c r="Q2198" s="142">
        <v>0</v>
      </c>
      <c r="R2198" s="142">
        <f t="shared" si="352"/>
        <v>0</v>
      </c>
      <c r="S2198" s="142">
        <v>0</v>
      </c>
      <c r="T2198" s="143">
        <f t="shared" si="353"/>
        <v>0</v>
      </c>
      <c r="U2198" s="26"/>
      <c r="V2198" s="26"/>
      <c r="W2198" s="26"/>
      <c r="X2198" s="26"/>
      <c r="Y2198" s="26"/>
      <c r="Z2198" s="26"/>
      <c r="AA2198" s="26"/>
      <c r="AB2198" s="26"/>
      <c r="AC2198" s="26"/>
      <c r="AD2198" s="26"/>
      <c r="AE2198" s="26"/>
      <c r="AR2198" s="144" t="s">
        <v>145</v>
      </c>
      <c r="AT2198" s="144" t="s">
        <v>141</v>
      </c>
      <c r="AU2198" s="144" t="s">
        <v>146</v>
      </c>
      <c r="AY2198" s="14" t="s">
        <v>136</v>
      </c>
      <c r="BE2198" s="145">
        <f t="shared" si="354"/>
        <v>0</v>
      </c>
      <c r="BF2198" s="145">
        <f t="shared" si="355"/>
        <v>0</v>
      </c>
      <c r="BG2198" s="145">
        <f t="shared" si="356"/>
        <v>0</v>
      </c>
      <c r="BH2198" s="145">
        <f t="shared" si="357"/>
        <v>0</v>
      </c>
      <c r="BI2198" s="145">
        <f t="shared" si="358"/>
        <v>0</v>
      </c>
      <c r="BJ2198" s="14" t="s">
        <v>146</v>
      </c>
      <c r="BK2198" s="145">
        <f t="shared" si="359"/>
        <v>0</v>
      </c>
      <c r="BL2198" s="14" t="s">
        <v>145</v>
      </c>
      <c r="BM2198" s="144" t="s">
        <v>2311</v>
      </c>
    </row>
    <row r="2199" spans="1:65" s="2" customFormat="1" ht="38" customHeight="1">
      <c r="A2199" s="26"/>
      <c r="B2199" s="156"/>
      <c r="C2199" s="157" t="s">
        <v>2312</v>
      </c>
      <c r="D2199" s="157" t="s">
        <v>141</v>
      </c>
      <c r="E2199" s="158" t="s">
        <v>240</v>
      </c>
      <c r="F2199" s="159" t="s">
        <v>241</v>
      </c>
      <c r="G2199" s="160" t="s">
        <v>144</v>
      </c>
      <c r="H2199" s="161">
        <v>2543.4</v>
      </c>
      <c r="I2199" s="162"/>
      <c r="J2199" s="162">
        <f t="shared" si="350"/>
        <v>0</v>
      </c>
      <c r="K2199" s="139"/>
      <c r="L2199" s="27"/>
      <c r="M2199" s="140" t="s">
        <v>1</v>
      </c>
      <c r="N2199" s="141" t="s">
        <v>35</v>
      </c>
      <c r="O2199" s="142">
        <v>0</v>
      </c>
      <c r="P2199" s="142">
        <f t="shared" si="351"/>
        <v>0</v>
      </c>
      <c r="Q2199" s="142">
        <v>0</v>
      </c>
      <c r="R2199" s="142">
        <f t="shared" si="352"/>
        <v>0</v>
      </c>
      <c r="S2199" s="142">
        <v>0</v>
      </c>
      <c r="T2199" s="143">
        <f t="shared" si="353"/>
        <v>0</v>
      </c>
      <c r="U2199" s="26"/>
      <c r="V2199" s="26"/>
      <c r="W2199" s="26"/>
      <c r="X2199" s="26"/>
      <c r="Y2199" s="26"/>
      <c r="Z2199" s="26"/>
      <c r="AA2199" s="26"/>
      <c r="AB2199" s="26"/>
      <c r="AC2199" s="26"/>
      <c r="AD2199" s="26"/>
      <c r="AE2199" s="26"/>
      <c r="AR2199" s="144" t="s">
        <v>145</v>
      </c>
      <c r="AT2199" s="144" t="s">
        <v>141</v>
      </c>
      <c r="AU2199" s="144" t="s">
        <v>146</v>
      </c>
      <c r="AY2199" s="14" t="s">
        <v>136</v>
      </c>
      <c r="BE2199" s="145">
        <f t="shared" si="354"/>
        <v>0</v>
      </c>
      <c r="BF2199" s="145">
        <f t="shared" si="355"/>
        <v>0</v>
      </c>
      <c r="BG2199" s="145">
        <f t="shared" si="356"/>
        <v>0</v>
      </c>
      <c r="BH2199" s="145">
        <f t="shared" si="357"/>
        <v>0</v>
      </c>
      <c r="BI2199" s="145">
        <f t="shared" si="358"/>
        <v>0</v>
      </c>
      <c r="BJ2199" s="14" t="s">
        <v>146</v>
      </c>
      <c r="BK2199" s="145">
        <f t="shared" si="359"/>
        <v>0</v>
      </c>
      <c r="BL2199" s="14" t="s">
        <v>145</v>
      </c>
      <c r="BM2199" s="144" t="s">
        <v>2313</v>
      </c>
    </row>
    <row r="2200" spans="1:65" s="2" customFormat="1" ht="38" customHeight="1">
      <c r="A2200" s="26"/>
      <c r="B2200" s="156"/>
      <c r="C2200" s="157" t="s">
        <v>2314</v>
      </c>
      <c r="D2200" s="157" t="s">
        <v>141</v>
      </c>
      <c r="E2200" s="158" t="s">
        <v>244</v>
      </c>
      <c r="F2200" s="159" t="s">
        <v>245</v>
      </c>
      <c r="G2200" s="160" t="s">
        <v>144</v>
      </c>
      <c r="H2200" s="161">
        <v>2543.4</v>
      </c>
      <c r="I2200" s="162"/>
      <c r="J2200" s="162">
        <f t="shared" si="350"/>
        <v>0</v>
      </c>
      <c r="K2200" s="139"/>
      <c r="L2200" s="27"/>
      <c r="M2200" s="140" t="s">
        <v>1</v>
      </c>
      <c r="N2200" s="141" t="s">
        <v>35</v>
      </c>
      <c r="O2200" s="142">
        <v>0</v>
      </c>
      <c r="P2200" s="142">
        <f t="shared" si="351"/>
        <v>0</v>
      </c>
      <c r="Q2200" s="142">
        <v>0</v>
      </c>
      <c r="R2200" s="142">
        <f t="shared" si="352"/>
        <v>0</v>
      </c>
      <c r="S2200" s="142">
        <v>0</v>
      </c>
      <c r="T2200" s="143">
        <f t="shared" si="353"/>
        <v>0</v>
      </c>
      <c r="U2200" s="26"/>
      <c r="V2200" s="26"/>
      <c r="W2200" s="26"/>
      <c r="X2200" s="26"/>
      <c r="Y2200" s="26"/>
      <c r="Z2200" s="26"/>
      <c r="AA2200" s="26"/>
      <c r="AB2200" s="26"/>
      <c r="AC2200" s="26"/>
      <c r="AD2200" s="26"/>
      <c r="AE2200" s="26"/>
      <c r="AR2200" s="144" t="s">
        <v>145</v>
      </c>
      <c r="AT2200" s="144" t="s">
        <v>141</v>
      </c>
      <c r="AU2200" s="144" t="s">
        <v>146</v>
      </c>
      <c r="AY2200" s="14" t="s">
        <v>136</v>
      </c>
      <c r="BE2200" s="145">
        <f t="shared" si="354"/>
        <v>0</v>
      </c>
      <c r="BF2200" s="145">
        <f t="shared" si="355"/>
        <v>0</v>
      </c>
      <c r="BG2200" s="145">
        <f t="shared" si="356"/>
        <v>0</v>
      </c>
      <c r="BH2200" s="145">
        <f t="shared" si="357"/>
        <v>0</v>
      </c>
      <c r="BI2200" s="145">
        <f t="shared" si="358"/>
        <v>0</v>
      </c>
      <c r="BJ2200" s="14" t="s">
        <v>146</v>
      </c>
      <c r="BK2200" s="145">
        <f t="shared" si="359"/>
        <v>0</v>
      </c>
      <c r="BL2200" s="14" t="s">
        <v>145</v>
      </c>
      <c r="BM2200" s="144" t="s">
        <v>2315</v>
      </c>
    </row>
    <row r="2201" spans="1:65" s="2" customFormat="1" ht="44.25" customHeight="1">
      <c r="A2201" s="26"/>
      <c r="B2201" s="156"/>
      <c r="C2201" s="157" t="s">
        <v>2316</v>
      </c>
      <c r="D2201" s="157" t="s">
        <v>141</v>
      </c>
      <c r="E2201" s="158" t="s">
        <v>1183</v>
      </c>
      <c r="F2201" s="159" t="s">
        <v>1184</v>
      </c>
      <c r="G2201" s="160" t="s">
        <v>198</v>
      </c>
      <c r="H2201" s="161">
        <v>508.68</v>
      </c>
      <c r="I2201" s="162"/>
      <c r="J2201" s="162">
        <f t="shared" si="350"/>
        <v>0</v>
      </c>
      <c r="K2201" s="139"/>
      <c r="L2201" s="27"/>
      <c r="M2201" s="140" t="s">
        <v>1</v>
      </c>
      <c r="N2201" s="141" t="s">
        <v>35</v>
      </c>
      <c r="O2201" s="142">
        <v>0</v>
      </c>
      <c r="P2201" s="142">
        <f t="shared" si="351"/>
        <v>0</v>
      </c>
      <c r="Q2201" s="142">
        <v>0</v>
      </c>
      <c r="R2201" s="142">
        <f t="shared" si="352"/>
        <v>0</v>
      </c>
      <c r="S2201" s="142">
        <v>0</v>
      </c>
      <c r="T2201" s="143">
        <f t="shared" si="353"/>
        <v>0</v>
      </c>
      <c r="U2201" s="26"/>
      <c r="V2201" s="26"/>
      <c r="W2201" s="26"/>
      <c r="X2201" s="26"/>
      <c r="Y2201" s="26"/>
      <c r="Z2201" s="26"/>
      <c r="AA2201" s="26"/>
      <c r="AB2201" s="26"/>
      <c r="AC2201" s="26"/>
      <c r="AD2201" s="26"/>
      <c r="AE2201" s="26"/>
      <c r="AR2201" s="144" t="s">
        <v>145</v>
      </c>
      <c r="AT2201" s="144" t="s">
        <v>141</v>
      </c>
      <c r="AU2201" s="144" t="s">
        <v>146</v>
      </c>
      <c r="AY2201" s="14" t="s">
        <v>136</v>
      </c>
      <c r="BE2201" s="145">
        <f t="shared" si="354"/>
        <v>0</v>
      </c>
      <c r="BF2201" s="145">
        <f t="shared" si="355"/>
        <v>0</v>
      </c>
      <c r="BG2201" s="145">
        <f t="shared" si="356"/>
        <v>0</v>
      </c>
      <c r="BH2201" s="145">
        <f t="shared" si="357"/>
        <v>0</v>
      </c>
      <c r="BI2201" s="145">
        <f t="shared" si="358"/>
        <v>0</v>
      </c>
      <c r="BJ2201" s="14" t="s">
        <v>146</v>
      </c>
      <c r="BK2201" s="145">
        <f t="shared" si="359"/>
        <v>0</v>
      </c>
      <c r="BL2201" s="14" t="s">
        <v>145</v>
      </c>
      <c r="BM2201" s="144" t="s">
        <v>2317</v>
      </c>
    </row>
    <row r="2202" spans="1:65" s="2" customFormat="1" ht="44.25" customHeight="1">
      <c r="A2202" s="26"/>
      <c r="B2202" s="156"/>
      <c r="C2202" s="157" t="s">
        <v>2318</v>
      </c>
      <c r="D2202" s="157" t="s">
        <v>141</v>
      </c>
      <c r="E2202" s="158" t="s">
        <v>1187</v>
      </c>
      <c r="F2202" s="159" t="s">
        <v>1188</v>
      </c>
      <c r="G2202" s="160" t="s">
        <v>198</v>
      </c>
      <c r="H2202" s="161">
        <v>6104.16</v>
      </c>
      <c r="I2202" s="162"/>
      <c r="J2202" s="162">
        <f t="shared" si="350"/>
        <v>0</v>
      </c>
      <c r="K2202" s="139"/>
      <c r="L2202" s="27"/>
      <c r="M2202" s="140" t="s">
        <v>1</v>
      </c>
      <c r="N2202" s="141" t="s">
        <v>35</v>
      </c>
      <c r="O2202" s="142">
        <v>0</v>
      </c>
      <c r="P2202" s="142">
        <f t="shared" si="351"/>
        <v>0</v>
      </c>
      <c r="Q2202" s="142">
        <v>0</v>
      </c>
      <c r="R2202" s="142">
        <f t="shared" si="352"/>
        <v>0</v>
      </c>
      <c r="S2202" s="142">
        <v>0</v>
      </c>
      <c r="T2202" s="143">
        <f t="shared" si="353"/>
        <v>0</v>
      </c>
      <c r="U2202" s="26"/>
      <c r="V2202" s="26"/>
      <c r="W2202" s="26"/>
      <c r="X2202" s="26"/>
      <c r="Y2202" s="26"/>
      <c r="Z2202" s="26"/>
      <c r="AA2202" s="26"/>
      <c r="AB2202" s="26"/>
      <c r="AC2202" s="26"/>
      <c r="AD2202" s="26"/>
      <c r="AE2202" s="26"/>
      <c r="AR2202" s="144" t="s">
        <v>145</v>
      </c>
      <c r="AT2202" s="144" t="s">
        <v>141</v>
      </c>
      <c r="AU2202" s="144" t="s">
        <v>146</v>
      </c>
      <c r="AY2202" s="14" t="s">
        <v>136</v>
      </c>
      <c r="BE2202" s="145">
        <f t="shared" si="354"/>
        <v>0</v>
      </c>
      <c r="BF2202" s="145">
        <f t="shared" si="355"/>
        <v>0</v>
      </c>
      <c r="BG2202" s="145">
        <f t="shared" si="356"/>
        <v>0</v>
      </c>
      <c r="BH2202" s="145">
        <f t="shared" si="357"/>
        <v>0</v>
      </c>
      <c r="BI2202" s="145">
        <f t="shared" si="358"/>
        <v>0</v>
      </c>
      <c r="BJ2202" s="14" t="s">
        <v>146</v>
      </c>
      <c r="BK2202" s="145">
        <f t="shared" si="359"/>
        <v>0</v>
      </c>
      <c r="BL2202" s="14" t="s">
        <v>145</v>
      </c>
      <c r="BM2202" s="144" t="s">
        <v>2319</v>
      </c>
    </row>
    <row r="2203" spans="1:65" s="2" customFormat="1" ht="21.75" customHeight="1">
      <c r="A2203" s="26"/>
      <c r="B2203" s="156"/>
      <c r="C2203" s="157" t="s">
        <v>2320</v>
      </c>
      <c r="D2203" s="157" t="s">
        <v>141</v>
      </c>
      <c r="E2203" s="158" t="s">
        <v>1191</v>
      </c>
      <c r="F2203" s="159" t="s">
        <v>2963</v>
      </c>
      <c r="G2203" s="160" t="s">
        <v>198</v>
      </c>
      <c r="H2203" s="161">
        <v>508.68</v>
      </c>
      <c r="I2203" s="162"/>
      <c r="J2203" s="162">
        <f t="shared" si="350"/>
        <v>0</v>
      </c>
      <c r="K2203" s="139"/>
      <c r="L2203" s="27"/>
      <c r="M2203" s="140" t="s">
        <v>1</v>
      </c>
      <c r="N2203" s="141" t="s">
        <v>35</v>
      </c>
      <c r="O2203" s="142">
        <v>0</v>
      </c>
      <c r="P2203" s="142">
        <f t="shared" si="351"/>
        <v>0</v>
      </c>
      <c r="Q2203" s="142">
        <v>0</v>
      </c>
      <c r="R2203" s="142">
        <f t="shared" si="352"/>
        <v>0</v>
      </c>
      <c r="S2203" s="142">
        <v>0</v>
      </c>
      <c r="T2203" s="143">
        <f t="shared" si="353"/>
        <v>0</v>
      </c>
      <c r="U2203" s="26"/>
      <c r="V2203" s="26"/>
      <c r="W2203" s="26"/>
      <c r="X2203" s="26"/>
      <c r="Y2203" s="26"/>
      <c r="Z2203" s="26"/>
      <c r="AA2203" s="26"/>
      <c r="AB2203" s="26"/>
      <c r="AC2203" s="26"/>
      <c r="AD2203" s="26"/>
      <c r="AE2203" s="26"/>
      <c r="AR2203" s="144" t="s">
        <v>145</v>
      </c>
      <c r="AT2203" s="144" t="s">
        <v>141</v>
      </c>
      <c r="AU2203" s="144" t="s">
        <v>146</v>
      </c>
      <c r="AY2203" s="14" t="s">
        <v>136</v>
      </c>
      <c r="BE2203" s="145">
        <f t="shared" si="354"/>
        <v>0</v>
      </c>
      <c r="BF2203" s="145">
        <f t="shared" si="355"/>
        <v>0</v>
      </c>
      <c r="BG2203" s="145">
        <f t="shared" si="356"/>
        <v>0</v>
      </c>
      <c r="BH2203" s="145">
        <f t="shared" si="357"/>
        <v>0</v>
      </c>
      <c r="BI2203" s="145">
        <f t="shared" si="358"/>
        <v>0</v>
      </c>
      <c r="BJ2203" s="14" t="s">
        <v>146</v>
      </c>
      <c r="BK2203" s="145">
        <f t="shared" si="359"/>
        <v>0</v>
      </c>
      <c r="BL2203" s="14" t="s">
        <v>145</v>
      </c>
      <c r="BM2203" s="144" t="s">
        <v>2321</v>
      </c>
    </row>
    <row r="2204" spans="1:65" s="2" customFormat="1" ht="24.25" customHeight="1">
      <c r="A2204" s="26"/>
      <c r="B2204" s="156"/>
      <c r="C2204" s="157" t="s">
        <v>2322</v>
      </c>
      <c r="D2204" s="157" t="s">
        <v>141</v>
      </c>
      <c r="E2204" s="158" t="s">
        <v>1194</v>
      </c>
      <c r="F2204" s="159" t="s">
        <v>1195</v>
      </c>
      <c r="G2204" s="160" t="s">
        <v>198</v>
      </c>
      <c r="H2204" s="161">
        <v>763.02</v>
      </c>
      <c r="I2204" s="162"/>
      <c r="J2204" s="162">
        <f t="shared" si="350"/>
        <v>0</v>
      </c>
      <c r="K2204" s="139"/>
      <c r="L2204" s="27"/>
      <c r="M2204" s="140" t="s">
        <v>1</v>
      </c>
      <c r="N2204" s="141" t="s">
        <v>35</v>
      </c>
      <c r="O2204" s="142">
        <v>0</v>
      </c>
      <c r="P2204" s="142">
        <f t="shared" si="351"/>
        <v>0</v>
      </c>
      <c r="Q2204" s="142">
        <v>0</v>
      </c>
      <c r="R2204" s="142">
        <f t="shared" si="352"/>
        <v>0</v>
      </c>
      <c r="S2204" s="142">
        <v>0</v>
      </c>
      <c r="T2204" s="143">
        <f t="shared" si="353"/>
        <v>0</v>
      </c>
      <c r="U2204" s="26"/>
      <c r="V2204" s="26"/>
      <c r="W2204" s="26"/>
      <c r="X2204" s="26"/>
      <c r="Y2204" s="26"/>
      <c r="Z2204" s="26"/>
      <c r="AA2204" s="26"/>
      <c r="AB2204" s="26"/>
      <c r="AC2204" s="26"/>
      <c r="AD2204" s="26"/>
      <c r="AE2204" s="26"/>
      <c r="AR2204" s="144" t="s">
        <v>145</v>
      </c>
      <c r="AT2204" s="144" t="s">
        <v>141</v>
      </c>
      <c r="AU2204" s="144" t="s">
        <v>146</v>
      </c>
      <c r="AY2204" s="14" t="s">
        <v>136</v>
      </c>
      <c r="BE2204" s="145">
        <f t="shared" si="354"/>
        <v>0</v>
      </c>
      <c r="BF2204" s="145">
        <f t="shared" si="355"/>
        <v>0</v>
      </c>
      <c r="BG2204" s="145">
        <f t="shared" si="356"/>
        <v>0</v>
      </c>
      <c r="BH2204" s="145">
        <f t="shared" si="357"/>
        <v>0</v>
      </c>
      <c r="BI2204" s="145">
        <f t="shared" si="358"/>
        <v>0</v>
      </c>
      <c r="BJ2204" s="14" t="s">
        <v>146</v>
      </c>
      <c r="BK2204" s="145">
        <f t="shared" si="359"/>
        <v>0</v>
      </c>
      <c r="BL2204" s="14" t="s">
        <v>145</v>
      </c>
      <c r="BM2204" s="144" t="s">
        <v>2323</v>
      </c>
    </row>
    <row r="2205" spans="1:65" s="2" customFormat="1" ht="24.25" customHeight="1">
      <c r="A2205" s="26"/>
      <c r="B2205" s="156"/>
      <c r="C2205" s="157" t="s">
        <v>2324</v>
      </c>
      <c r="D2205" s="157" t="s">
        <v>141</v>
      </c>
      <c r="E2205" s="158" t="s">
        <v>279</v>
      </c>
      <c r="F2205" s="159" t="s">
        <v>280</v>
      </c>
      <c r="G2205" s="160" t="s">
        <v>198</v>
      </c>
      <c r="H2205" s="161">
        <v>366.52800000000002</v>
      </c>
      <c r="I2205" s="162"/>
      <c r="J2205" s="162">
        <f t="shared" si="350"/>
        <v>0</v>
      </c>
      <c r="K2205" s="139"/>
      <c r="L2205" s="27"/>
      <c r="M2205" s="140" t="s">
        <v>1</v>
      </c>
      <c r="N2205" s="141" t="s">
        <v>35</v>
      </c>
      <c r="O2205" s="142">
        <v>0</v>
      </c>
      <c r="P2205" s="142">
        <f t="shared" si="351"/>
        <v>0</v>
      </c>
      <c r="Q2205" s="142">
        <v>0</v>
      </c>
      <c r="R2205" s="142">
        <f t="shared" si="352"/>
        <v>0</v>
      </c>
      <c r="S2205" s="142">
        <v>0</v>
      </c>
      <c r="T2205" s="143">
        <f t="shared" si="353"/>
        <v>0</v>
      </c>
      <c r="U2205" s="26"/>
      <c r="V2205" s="26"/>
      <c r="W2205" s="26"/>
      <c r="X2205" s="26"/>
      <c r="Y2205" s="26"/>
      <c r="Z2205" s="26"/>
      <c r="AA2205" s="26"/>
      <c r="AB2205" s="26"/>
      <c r="AC2205" s="26"/>
      <c r="AD2205" s="26"/>
      <c r="AE2205" s="26"/>
      <c r="AR2205" s="144" t="s">
        <v>145</v>
      </c>
      <c r="AT2205" s="144" t="s">
        <v>141</v>
      </c>
      <c r="AU2205" s="144" t="s">
        <v>146</v>
      </c>
      <c r="AY2205" s="14" t="s">
        <v>136</v>
      </c>
      <c r="BE2205" s="145">
        <f t="shared" si="354"/>
        <v>0</v>
      </c>
      <c r="BF2205" s="145">
        <f t="shared" si="355"/>
        <v>0</v>
      </c>
      <c r="BG2205" s="145">
        <f t="shared" si="356"/>
        <v>0</v>
      </c>
      <c r="BH2205" s="145">
        <f t="shared" si="357"/>
        <v>0</v>
      </c>
      <c r="BI2205" s="145">
        <f t="shared" si="358"/>
        <v>0</v>
      </c>
      <c r="BJ2205" s="14" t="s">
        <v>146</v>
      </c>
      <c r="BK2205" s="145">
        <f t="shared" si="359"/>
        <v>0</v>
      </c>
      <c r="BL2205" s="14" t="s">
        <v>145</v>
      </c>
      <c r="BM2205" s="144" t="s">
        <v>2325</v>
      </c>
    </row>
    <row r="2206" spans="1:65" s="2" customFormat="1" ht="16.5" customHeight="1">
      <c r="A2206" s="26"/>
      <c r="B2206" s="156"/>
      <c r="C2206" s="163" t="s">
        <v>2326</v>
      </c>
      <c r="D2206" s="163" t="s">
        <v>227</v>
      </c>
      <c r="E2206" s="164" t="s">
        <v>283</v>
      </c>
      <c r="F2206" s="165" t="s">
        <v>284</v>
      </c>
      <c r="G2206" s="166" t="s">
        <v>285</v>
      </c>
      <c r="H2206" s="167">
        <v>696.40300000000002</v>
      </c>
      <c r="I2206" s="168"/>
      <c r="J2206" s="168">
        <f t="shared" si="350"/>
        <v>0</v>
      </c>
      <c r="K2206" s="146"/>
      <c r="L2206" s="147"/>
      <c r="M2206" s="148" t="s">
        <v>1</v>
      </c>
      <c r="N2206" s="149" t="s">
        <v>35</v>
      </c>
      <c r="O2206" s="142">
        <v>0</v>
      </c>
      <c r="P2206" s="142">
        <f t="shared" si="351"/>
        <v>0</v>
      </c>
      <c r="Q2206" s="142">
        <v>0</v>
      </c>
      <c r="R2206" s="142">
        <f t="shared" si="352"/>
        <v>0</v>
      </c>
      <c r="S2206" s="142">
        <v>0</v>
      </c>
      <c r="T2206" s="143">
        <f t="shared" si="353"/>
        <v>0</v>
      </c>
      <c r="U2206" s="26"/>
      <c r="V2206" s="26"/>
      <c r="W2206" s="26"/>
      <c r="X2206" s="26"/>
      <c r="Y2206" s="26"/>
      <c r="Z2206" s="26"/>
      <c r="AA2206" s="26"/>
      <c r="AB2206" s="26"/>
      <c r="AC2206" s="26"/>
      <c r="AD2206" s="26"/>
      <c r="AE2206" s="26"/>
      <c r="AR2206" s="144" t="s">
        <v>168</v>
      </c>
      <c r="AT2206" s="144" t="s">
        <v>227</v>
      </c>
      <c r="AU2206" s="144" t="s">
        <v>146</v>
      </c>
      <c r="AY2206" s="14" t="s">
        <v>136</v>
      </c>
      <c r="BE2206" s="145">
        <f t="shared" si="354"/>
        <v>0</v>
      </c>
      <c r="BF2206" s="145">
        <f t="shared" si="355"/>
        <v>0</v>
      </c>
      <c r="BG2206" s="145">
        <f t="shared" si="356"/>
        <v>0</v>
      </c>
      <c r="BH2206" s="145">
        <f t="shared" si="357"/>
        <v>0</v>
      </c>
      <c r="BI2206" s="145">
        <f t="shared" si="358"/>
        <v>0</v>
      </c>
      <c r="BJ2206" s="14" t="s">
        <v>146</v>
      </c>
      <c r="BK2206" s="145">
        <f t="shared" si="359"/>
        <v>0</v>
      </c>
      <c r="BL2206" s="14" t="s">
        <v>145</v>
      </c>
      <c r="BM2206" s="144" t="s">
        <v>2327</v>
      </c>
    </row>
    <row r="2207" spans="1:65" s="2" customFormat="1" ht="21.75" customHeight="1">
      <c r="A2207" s="26"/>
      <c r="B2207" s="156"/>
      <c r="C2207" s="157" t="s">
        <v>2328</v>
      </c>
      <c r="D2207" s="157" t="s">
        <v>141</v>
      </c>
      <c r="E2207" s="158" t="s">
        <v>297</v>
      </c>
      <c r="F2207" s="159" t="s">
        <v>298</v>
      </c>
      <c r="G2207" s="160" t="s">
        <v>144</v>
      </c>
      <c r="H2207" s="161">
        <v>847.8</v>
      </c>
      <c r="I2207" s="162"/>
      <c r="J2207" s="162">
        <f t="shared" si="350"/>
        <v>0</v>
      </c>
      <c r="K2207" s="139"/>
      <c r="L2207" s="27"/>
      <c r="M2207" s="140" t="s">
        <v>1</v>
      </c>
      <c r="N2207" s="141" t="s">
        <v>35</v>
      </c>
      <c r="O2207" s="142">
        <v>0</v>
      </c>
      <c r="P2207" s="142">
        <f t="shared" si="351"/>
        <v>0</v>
      </c>
      <c r="Q2207" s="142">
        <v>0</v>
      </c>
      <c r="R2207" s="142">
        <f t="shared" si="352"/>
        <v>0</v>
      </c>
      <c r="S2207" s="142">
        <v>0</v>
      </c>
      <c r="T2207" s="143">
        <f t="shared" si="353"/>
        <v>0</v>
      </c>
      <c r="U2207" s="26"/>
      <c r="V2207" s="26"/>
      <c r="W2207" s="26"/>
      <c r="X2207" s="26"/>
      <c r="Y2207" s="26"/>
      <c r="Z2207" s="26"/>
      <c r="AA2207" s="26"/>
      <c r="AB2207" s="26"/>
      <c r="AC2207" s="26"/>
      <c r="AD2207" s="26"/>
      <c r="AE2207" s="26"/>
      <c r="AR2207" s="144" t="s">
        <v>145</v>
      </c>
      <c r="AT2207" s="144" t="s">
        <v>141</v>
      </c>
      <c r="AU2207" s="144" t="s">
        <v>146</v>
      </c>
      <c r="AY2207" s="14" t="s">
        <v>136</v>
      </c>
      <c r="BE2207" s="145">
        <f t="shared" si="354"/>
        <v>0</v>
      </c>
      <c r="BF2207" s="145">
        <f t="shared" si="355"/>
        <v>0</v>
      </c>
      <c r="BG2207" s="145">
        <f t="shared" si="356"/>
        <v>0</v>
      </c>
      <c r="BH2207" s="145">
        <f t="shared" si="357"/>
        <v>0</v>
      </c>
      <c r="BI2207" s="145">
        <f t="shared" si="358"/>
        <v>0</v>
      </c>
      <c r="BJ2207" s="14" t="s">
        <v>146</v>
      </c>
      <c r="BK2207" s="145">
        <f t="shared" si="359"/>
        <v>0</v>
      </c>
      <c r="BL2207" s="14" t="s">
        <v>145</v>
      </c>
      <c r="BM2207" s="144" t="s">
        <v>2329</v>
      </c>
    </row>
    <row r="2208" spans="1:65" s="12" customFormat="1" ht="23" customHeight="1">
      <c r="B2208" s="169"/>
      <c r="C2208" s="170"/>
      <c r="D2208" s="171" t="s">
        <v>68</v>
      </c>
      <c r="E2208" s="172" t="s">
        <v>421</v>
      </c>
      <c r="F2208" s="172" t="s">
        <v>422</v>
      </c>
      <c r="G2208" s="170"/>
      <c r="H2208" s="170"/>
      <c r="I2208" s="170"/>
      <c r="J2208" s="173">
        <f>BK2208</f>
        <v>0</v>
      </c>
      <c r="L2208" s="127"/>
      <c r="M2208" s="131"/>
      <c r="N2208" s="132"/>
      <c r="O2208" s="132"/>
      <c r="P2208" s="133">
        <f>P2209</f>
        <v>0</v>
      </c>
      <c r="Q2208" s="132"/>
      <c r="R2208" s="133">
        <f>R2209</f>
        <v>0</v>
      </c>
      <c r="S2208" s="132"/>
      <c r="T2208" s="134">
        <f>T2209</f>
        <v>0</v>
      </c>
      <c r="AR2208" s="128" t="s">
        <v>77</v>
      </c>
      <c r="AT2208" s="135" t="s">
        <v>68</v>
      </c>
      <c r="AU2208" s="135" t="s">
        <v>77</v>
      </c>
      <c r="AY2208" s="128" t="s">
        <v>136</v>
      </c>
      <c r="BK2208" s="136">
        <f>BK2209</f>
        <v>0</v>
      </c>
    </row>
    <row r="2209" spans="1:65" s="2" customFormat="1" ht="24.25" customHeight="1">
      <c r="A2209" s="26"/>
      <c r="B2209" s="156"/>
      <c r="C2209" s="157" t="s">
        <v>2330</v>
      </c>
      <c r="D2209" s="157" t="s">
        <v>141</v>
      </c>
      <c r="E2209" s="158" t="s">
        <v>424</v>
      </c>
      <c r="F2209" s="159" t="s">
        <v>425</v>
      </c>
      <c r="G2209" s="160" t="s">
        <v>198</v>
      </c>
      <c r="H2209" s="161">
        <v>127.17</v>
      </c>
      <c r="I2209" s="162"/>
      <c r="J2209" s="162">
        <f>ROUND(I2209*H2209,2)</f>
        <v>0</v>
      </c>
      <c r="K2209" s="139"/>
      <c r="L2209" s="27"/>
      <c r="M2209" s="140" t="s">
        <v>1</v>
      </c>
      <c r="N2209" s="141" t="s">
        <v>35</v>
      </c>
      <c r="O2209" s="142">
        <v>0</v>
      </c>
      <c r="P2209" s="142">
        <f>O2209*H2209</f>
        <v>0</v>
      </c>
      <c r="Q2209" s="142">
        <v>0</v>
      </c>
      <c r="R2209" s="142">
        <f>Q2209*H2209</f>
        <v>0</v>
      </c>
      <c r="S2209" s="142">
        <v>0</v>
      </c>
      <c r="T2209" s="143">
        <f>S2209*H2209</f>
        <v>0</v>
      </c>
      <c r="U2209" s="26"/>
      <c r="V2209" s="26"/>
      <c r="W2209" s="26"/>
      <c r="X2209" s="26"/>
      <c r="Y2209" s="26"/>
      <c r="Z2209" s="26"/>
      <c r="AA2209" s="26"/>
      <c r="AB2209" s="26"/>
      <c r="AC2209" s="26"/>
      <c r="AD2209" s="26"/>
      <c r="AE2209" s="26"/>
      <c r="AR2209" s="144" t="s">
        <v>145</v>
      </c>
      <c r="AT2209" s="144" t="s">
        <v>141</v>
      </c>
      <c r="AU2209" s="144" t="s">
        <v>146</v>
      </c>
      <c r="AY2209" s="14" t="s">
        <v>136</v>
      </c>
      <c r="BE2209" s="145">
        <f>IF(N2209="základná",J2209,0)</f>
        <v>0</v>
      </c>
      <c r="BF2209" s="145">
        <f>IF(N2209="znížená",J2209,0)</f>
        <v>0</v>
      </c>
      <c r="BG2209" s="145">
        <f>IF(N2209="zákl. prenesená",J2209,0)</f>
        <v>0</v>
      </c>
      <c r="BH2209" s="145">
        <f>IF(N2209="zníž. prenesená",J2209,0)</f>
        <v>0</v>
      </c>
      <c r="BI2209" s="145">
        <f>IF(N2209="nulová",J2209,0)</f>
        <v>0</v>
      </c>
      <c r="BJ2209" s="14" t="s">
        <v>146</v>
      </c>
      <c r="BK2209" s="145">
        <f>ROUND(I2209*H2209,2)</f>
        <v>0</v>
      </c>
      <c r="BL2209" s="14" t="s">
        <v>145</v>
      </c>
      <c r="BM2209" s="144" t="s">
        <v>2331</v>
      </c>
    </row>
    <row r="2210" spans="1:65" s="12" customFormat="1" ht="23" customHeight="1">
      <c r="B2210" s="169"/>
      <c r="C2210" s="170"/>
      <c r="D2210" s="171" t="s">
        <v>68</v>
      </c>
      <c r="E2210" s="172" t="s">
        <v>539</v>
      </c>
      <c r="F2210" s="172" t="s">
        <v>540</v>
      </c>
      <c r="G2210" s="170"/>
      <c r="H2210" s="170"/>
      <c r="I2210" s="170"/>
      <c r="J2210" s="173">
        <f>BK2210</f>
        <v>0</v>
      </c>
      <c r="L2210" s="127"/>
      <c r="M2210" s="131"/>
      <c r="N2210" s="132"/>
      <c r="O2210" s="132"/>
      <c r="P2210" s="133">
        <f>SUM(P2211:P2214)</f>
        <v>0</v>
      </c>
      <c r="Q2210" s="132"/>
      <c r="R2210" s="133">
        <f>SUM(R2211:R2214)</f>
        <v>0</v>
      </c>
      <c r="S2210" s="132"/>
      <c r="T2210" s="134">
        <f>SUM(T2211:T2214)</f>
        <v>0</v>
      </c>
      <c r="AR2210" s="128" t="s">
        <v>77</v>
      </c>
      <c r="AT2210" s="135" t="s">
        <v>68</v>
      </c>
      <c r="AU2210" s="135" t="s">
        <v>77</v>
      </c>
      <c r="AY2210" s="128" t="s">
        <v>136</v>
      </c>
      <c r="BK2210" s="136">
        <f>SUM(BK2211:BK2214)</f>
        <v>0</v>
      </c>
    </row>
    <row r="2211" spans="1:65" s="2" customFormat="1" ht="33" customHeight="1">
      <c r="A2211" s="26"/>
      <c r="B2211" s="156"/>
      <c r="C2211" s="157" t="s">
        <v>2332</v>
      </c>
      <c r="D2211" s="157" t="s">
        <v>141</v>
      </c>
      <c r="E2211" s="158" t="s">
        <v>1209</v>
      </c>
      <c r="F2211" s="159" t="s">
        <v>1210</v>
      </c>
      <c r="G2211" s="160" t="s">
        <v>171</v>
      </c>
      <c r="H2211" s="161">
        <v>1603.1</v>
      </c>
      <c r="I2211" s="162"/>
      <c r="J2211" s="162">
        <f>ROUND(I2211*H2211,2)</f>
        <v>0</v>
      </c>
      <c r="K2211" s="139"/>
      <c r="L2211" s="27"/>
      <c r="M2211" s="140" t="s">
        <v>1</v>
      </c>
      <c r="N2211" s="141" t="s">
        <v>35</v>
      </c>
      <c r="O2211" s="142">
        <v>0</v>
      </c>
      <c r="P2211" s="142">
        <f>O2211*H2211</f>
        <v>0</v>
      </c>
      <c r="Q2211" s="142">
        <v>0</v>
      </c>
      <c r="R2211" s="142">
        <f>Q2211*H2211</f>
        <v>0</v>
      </c>
      <c r="S2211" s="142">
        <v>0</v>
      </c>
      <c r="T2211" s="143">
        <f>S2211*H2211</f>
        <v>0</v>
      </c>
      <c r="U2211" s="26"/>
      <c r="V2211" s="26"/>
      <c r="W2211" s="26"/>
      <c r="X2211" s="26"/>
      <c r="Y2211" s="26"/>
      <c r="Z2211" s="26"/>
      <c r="AA2211" s="26"/>
      <c r="AB2211" s="26"/>
      <c r="AC2211" s="26"/>
      <c r="AD2211" s="26"/>
      <c r="AE2211" s="26"/>
      <c r="AR2211" s="144" t="s">
        <v>145</v>
      </c>
      <c r="AT2211" s="144" t="s">
        <v>141</v>
      </c>
      <c r="AU2211" s="144" t="s">
        <v>146</v>
      </c>
      <c r="AY2211" s="14" t="s">
        <v>136</v>
      </c>
      <c r="BE2211" s="145">
        <f>IF(N2211="základná",J2211,0)</f>
        <v>0</v>
      </c>
      <c r="BF2211" s="145">
        <f>IF(N2211="znížená",J2211,0)</f>
        <v>0</v>
      </c>
      <c r="BG2211" s="145">
        <f>IF(N2211="zákl. prenesená",J2211,0)</f>
        <v>0</v>
      </c>
      <c r="BH2211" s="145">
        <f>IF(N2211="zníž. prenesená",J2211,0)</f>
        <v>0</v>
      </c>
      <c r="BI2211" s="145">
        <f>IF(N2211="nulová",J2211,0)</f>
        <v>0</v>
      </c>
      <c r="BJ2211" s="14" t="s">
        <v>146</v>
      </c>
      <c r="BK2211" s="145">
        <f>ROUND(I2211*H2211,2)</f>
        <v>0</v>
      </c>
      <c r="BL2211" s="14" t="s">
        <v>145</v>
      </c>
      <c r="BM2211" s="144" t="s">
        <v>2333</v>
      </c>
    </row>
    <row r="2212" spans="1:65" s="2" customFormat="1" ht="21.75" customHeight="1">
      <c r="A2212" s="26"/>
      <c r="B2212" s="156"/>
      <c r="C2212" s="163" t="s">
        <v>2334</v>
      </c>
      <c r="D2212" s="163" t="s">
        <v>227</v>
      </c>
      <c r="E2212" s="164" t="s">
        <v>1213</v>
      </c>
      <c r="F2212" s="165" t="s">
        <v>1214</v>
      </c>
      <c r="G2212" s="166" t="s">
        <v>323</v>
      </c>
      <c r="H2212" s="167">
        <v>352.041</v>
      </c>
      <c r="I2212" s="168"/>
      <c r="J2212" s="168">
        <f>ROUND(I2212*H2212,2)</f>
        <v>0</v>
      </c>
      <c r="K2212" s="146"/>
      <c r="L2212" s="147"/>
      <c r="M2212" s="148" t="s">
        <v>1</v>
      </c>
      <c r="N2212" s="149" t="s">
        <v>35</v>
      </c>
      <c r="O2212" s="142">
        <v>0</v>
      </c>
      <c r="P2212" s="142">
        <f>O2212*H2212</f>
        <v>0</v>
      </c>
      <c r="Q2212" s="142">
        <v>0</v>
      </c>
      <c r="R2212" s="142">
        <f>Q2212*H2212</f>
        <v>0</v>
      </c>
      <c r="S2212" s="142">
        <v>0</v>
      </c>
      <c r="T2212" s="143">
        <f>S2212*H2212</f>
        <v>0</v>
      </c>
      <c r="U2212" s="26"/>
      <c r="V2212" s="26"/>
      <c r="W2212" s="26"/>
      <c r="X2212" s="26"/>
      <c r="Y2212" s="26"/>
      <c r="Z2212" s="26"/>
      <c r="AA2212" s="26"/>
      <c r="AB2212" s="26"/>
      <c r="AC2212" s="26"/>
      <c r="AD2212" s="26"/>
      <c r="AE2212" s="26"/>
      <c r="AR2212" s="144" t="s">
        <v>168</v>
      </c>
      <c r="AT2212" s="144" t="s">
        <v>227</v>
      </c>
      <c r="AU2212" s="144" t="s">
        <v>146</v>
      </c>
      <c r="AY2212" s="14" t="s">
        <v>136</v>
      </c>
      <c r="BE2212" s="145">
        <f>IF(N2212="základná",J2212,0)</f>
        <v>0</v>
      </c>
      <c r="BF2212" s="145">
        <f>IF(N2212="znížená",J2212,0)</f>
        <v>0</v>
      </c>
      <c r="BG2212" s="145">
        <f>IF(N2212="zákl. prenesená",J2212,0)</f>
        <v>0</v>
      </c>
      <c r="BH2212" s="145">
        <f>IF(N2212="zníž. prenesená",J2212,0)</f>
        <v>0</v>
      </c>
      <c r="BI2212" s="145">
        <f>IF(N2212="nulová",J2212,0)</f>
        <v>0</v>
      </c>
      <c r="BJ2212" s="14" t="s">
        <v>146</v>
      </c>
      <c r="BK2212" s="145">
        <f>ROUND(I2212*H2212,2)</f>
        <v>0</v>
      </c>
      <c r="BL2212" s="14" t="s">
        <v>145</v>
      </c>
      <c r="BM2212" s="144" t="s">
        <v>2335</v>
      </c>
    </row>
    <row r="2213" spans="1:65" s="2" customFormat="1" ht="24.25" customHeight="1">
      <c r="A2213" s="26"/>
      <c r="B2213" s="156"/>
      <c r="C2213" s="157" t="s">
        <v>2336</v>
      </c>
      <c r="D2213" s="157" t="s">
        <v>141</v>
      </c>
      <c r="E2213" s="158" t="s">
        <v>1221</v>
      </c>
      <c r="F2213" s="159" t="s">
        <v>1222</v>
      </c>
      <c r="G2213" s="160" t="s">
        <v>323</v>
      </c>
      <c r="H2213" s="161">
        <v>250</v>
      </c>
      <c r="I2213" s="162"/>
      <c r="J2213" s="162">
        <f>ROUND(I2213*H2213,2)</f>
        <v>0</v>
      </c>
      <c r="K2213" s="139"/>
      <c r="L2213" s="27"/>
      <c r="M2213" s="140" t="s">
        <v>1</v>
      </c>
      <c r="N2213" s="141" t="s">
        <v>35</v>
      </c>
      <c r="O2213" s="142">
        <v>0</v>
      </c>
      <c r="P2213" s="142">
        <f>O2213*H2213</f>
        <v>0</v>
      </c>
      <c r="Q2213" s="142">
        <v>0</v>
      </c>
      <c r="R2213" s="142">
        <f>Q2213*H2213</f>
        <v>0</v>
      </c>
      <c r="S2213" s="142">
        <v>0</v>
      </c>
      <c r="T2213" s="143">
        <f>S2213*H2213</f>
        <v>0</v>
      </c>
      <c r="U2213" s="26"/>
      <c r="V2213" s="26"/>
      <c r="W2213" s="26"/>
      <c r="X2213" s="26"/>
      <c r="Y2213" s="26"/>
      <c r="Z2213" s="26"/>
      <c r="AA2213" s="26"/>
      <c r="AB2213" s="26"/>
      <c r="AC2213" s="26"/>
      <c r="AD2213" s="26"/>
      <c r="AE2213" s="26"/>
      <c r="AR2213" s="144" t="s">
        <v>145</v>
      </c>
      <c r="AT2213" s="144" t="s">
        <v>141</v>
      </c>
      <c r="AU2213" s="144" t="s">
        <v>146</v>
      </c>
      <c r="AY2213" s="14" t="s">
        <v>136</v>
      </c>
      <c r="BE2213" s="145">
        <f>IF(N2213="základná",J2213,0)</f>
        <v>0</v>
      </c>
      <c r="BF2213" s="145">
        <f>IF(N2213="znížená",J2213,0)</f>
        <v>0</v>
      </c>
      <c r="BG2213" s="145">
        <f>IF(N2213="zákl. prenesená",J2213,0)</f>
        <v>0</v>
      </c>
      <c r="BH2213" s="145">
        <f>IF(N2213="zníž. prenesená",J2213,0)</f>
        <v>0</v>
      </c>
      <c r="BI2213" s="145">
        <f>IF(N2213="nulová",J2213,0)</f>
        <v>0</v>
      </c>
      <c r="BJ2213" s="14" t="s">
        <v>146</v>
      </c>
      <c r="BK2213" s="145">
        <f>ROUND(I2213*H2213,2)</f>
        <v>0</v>
      </c>
      <c r="BL2213" s="14" t="s">
        <v>145</v>
      </c>
      <c r="BM2213" s="144" t="s">
        <v>2337</v>
      </c>
    </row>
    <row r="2214" spans="1:65" s="2" customFormat="1" ht="16.5" customHeight="1">
      <c r="A2214" s="26"/>
      <c r="B2214" s="156"/>
      <c r="C2214" s="163" t="s">
        <v>2338</v>
      </c>
      <c r="D2214" s="163" t="s">
        <v>227</v>
      </c>
      <c r="E2214" s="164" t="s">
        <v>1225</v>
      </c>
      <c r="F2214" s="165" t="s">
        <v>1226</v>
      </c>
      <c r="G2214" s="166" t="s">
        <v>323</v>
      </c>
      <c r="H2214" s="167">
        <v>250</v>
      </c>
      <c r="I2214" s="168"/>
      <c r="J2214" s="168">
        <f>ROUND(I2214*H2214,2)</f>
        <v>0</v>
      </c>
      <c r="K2214" s="146"/>
      <c r="L2214" s="147"/>
      <c r="M2214" s="148" t="s">
        <v>1</v>
      </c>
      <c r="N2214" s="149" t="s">
        <v>35</v>
      </c>
      <c r="O2214" s="142">
        <v>0</v>
      </c>
      <c r="P2214" s="142">
        <f>O2214*H2214</f>
        <v>0</v>
      </c>
      <c r="Q2214" s="142">
        <v>0</v>
      </c>
      <c r="R2214" s="142">
        <f>Q2214*H2214</f>
        <v>0</v>
      </c>
      <c r="S2214" s="142">
        <v>0</v>
      </c>
      <c r="T2214" s="143">
        <f>S2214*H2214</f>
        <v>0</v>
      </c>
      <c r="U2214" s="26"/>
      <c r="V2214" s="26"/>
      <c r="W2214" s="26"/>
      <c r="X2214" s="26"/>
      <c r="Y2214" s="26"/>
      <c r="Z2214" s="26"/>
      <c r="AA2214" s="26"/>
      <c r="AB2214" s="26"/>
      <c r="AC2214" s="26"/>
      <c r="AD2214" s="26"/>
      <c r="AE2214" s="26"/>
      <c r="AR2214" s="144" t="s">
        <v>168</v>
      </c>
      <c r="AT2214" s="144" t="s">
        <v>227</v>
      </c>
      <c r="AU2214" s="144" t="s">
        <v>146</v>
      </c>
      <c r="AY2214" s="14" t="s">
        <v>136</v>
      </c>
      <c r="BE2214" s="145">
        <f>IF(N2214="základná",J2214,0)</f>
        <v>0</v>
      </c>
      <c r="BF2214" s="145">
        <f>IF(N2214="znížená",J2214,0)</f>
        <v>0</v>
      </c>
      <c r="BG2214" s="145">
        <f>IF(N2214="zákl. prenesená",J2214,0)</f>
        <v>0</v>
      </c>
      <c r="BH2214" s="145">
        <f>IF(N2214="zníž. prenesená",J2214,0)</f>
        <v>0</v>
      </c>
      <c r="BI2214" s="145">
        <f>IF(N2214="nulová",J2214,0)</f>
        <v>0</v>
      </c>
      <c r="BJ2214" s="14" t="s">
        <v>146</v>
      </c>
      <c r="BK2214" s="145">
        <f>ROUND(I2214*H2214,2)</f>
        <v>0</v>
      </c>
      <c r="BL2214" s="14" t="s">
        <v>145</v>
      </c>
      <c r="BM2214" s="144" t="s">
        <v>2339</v>
      </c>
    </row>
    <row r="2215" spans="1:65" s="12" customFormat="1" ht="23" customHeight="1">
      <c r="B2215" s="169"/>
      <c r="C2215" s="170"/>
      <c r="D2215" s="171" t="s">
        <v>68</v>
      </c>
      <c r="E2215" s="172" t="s">
        <v>958</v>
      </c>
      <c r="F2215" s="172" t="s">
        <v>959</v>
      </c>
      <c r="G2215" s="170"/>
      <c r="H2215" s="170"/>
      <c r="I2215" s="170"/>
      <c r="J2215" s="173">
        <f>BK2215</f>
        <v>0</v>
      </c>
      <c r="L2215" s="127"/>
      <c r="M2215" s="131"/>
      <c r="N2215" s="132"/>
      <c r="O2215" s="132"/>
      <c r="P2215" s="133">
        <f>SUM(P2216:P2217)</f>
        <v>0</v>
      </c>
      <c r="Q2215" s="132"/>
      <c r="R2215" s="133">
        <f>SUM(R2216:R2217)</f>
        <v>0</v>
      </c>
      <c r="S2215" s="132"/>
      <c r="T2215" s="134">
        <f>SUM(T2216:T2217)</f>
        <v>0</v>
      </c>
      <c r="AR2215" s="128" t="s">
        <v>77</v>
      </c>
      <c r="AT2215" s="135" t="s">
        <v>68</v>
      </c>
      <c r="AU2215" s="135" t="s">
        <v>77</v>
      </c>
      <c r="AY2215" s="128" t="s">
        <v>136</v>
      </c>
      <c r="BK2215" s="136">
        <f>SUM(BK2216:BK2217)</f>
        <v>0</v>
      </c>
    </row>
    <row r="2216" spans="1:65" s="2" customFormat="1" ht="33" customHeight="1">
      <c r="A2216" s="26"/>
      <c r="B2216" s="156"/>
      <c r="C2216" s="157" t="s">
        <v>2340</v>
      </c>
      <c r="D2216" s="157" t="s">
        <v>141</v>
      </c>
      <c r="E2216" s="158" t="s">
        <v>965</v>
      </c>
      <c r="F2216" s="159" t="s">
        <v>966</v>
      </c>
      <c r="G2216" s="160" t="s">
        <v>285</v>
      </c>
      <c r="H2216" s="161">
        <v>273.41399999999999</v>
      </c>
      <c r="I2216" s="162"/>
      <c r="J2216" s="162">
        <f>ROUND(I2216*H2216,2)</f>
        <v>0</v>
      </c>
      <c r="K2216" s="139"/>
      <c r="L2216" s="27"/>
      <c r="M2216" s="140" t="s">
        <v>1</v>
      </c>
      <c r="N2216" s="141" t="s">
        <v>35</v>
      </c>
      <c r="O2216" s="142">
        <v>0</v>
      </c>
      <c r="P2216" s="142">
        <f>O2216*H2216</f>
        <v>0</v>
      </c>
      <c r="Q2216" s="142">
        <v>0</v>
      </c>
      <c r="R2216" s="142">
        <f>Q2216*H2216</f>
        <v>0</v>
      </c>
      <c r="S2216" s="142">
        <v>0</v>
      </c>
      <c r="T2216" s="143">
        <f>S2216*H2216</f>
        <v>0</v>
      </c>
      <c r="U2216" s="26"/>
      <c r="V2216" s="26"/>
      <c r="W2216" s="26"/>
      <c r="X2216" s="26"/>
      <c r="Y2216" s="26"/>
      <c r="Z2216" s="26"/>
      <c r="AA2216" s="26"/>
      <c r="AB2216" s="26"/>
      <c r="AC2216" s="26"/>
      <c r="AD2216" s="26"/>
      <c r="AE2216" s="26"/>
      <c r="AR2216" s="144" t="s">
        <v>145</v>
      </c>
      <c r="AT2216" s="144" t="s">
        <v>141</v>
      </c>
      <c r="AU2216" s="144" t="s">
        <v>146</v>
      </c>
      <c r="AY2216" s="14" t="s">
        <v>136</v>
      </c>
      <c r="BE2216" s="145">
        <f>IF(N2216="základná",J2216,0)</f>
        <v>0</v>
      </c>
      <c r="BF2216" s="145">
        <f>IF(N2216="znížená",J2216,0)</f>
        <v>0</v>
      </c>
      <c r="BG2216" s="145">
        <f>IF(N2216="zákl. prenesená",J2216,0)</f>
        <v>0</v>
      </c>
      <c r="BH2216" s="145">
        <f>IF(N2216="zníž. prenesená",J2216,0)</f>
        <v>0</v>
      </c>
      <c r="BI2216" s="145">
        <f>IF(N2216="nulová",J2216,0)</f>
        <v>0</v>
      </c>
      <c r="BJ2216" s="14" t="s">
        <v>146</v>
      </c>
      <c r="BK2216" s="145">
        <f>ROUND(I2216*H2216,2)</f>
        <v>0</v>
      </c>
      <c r="BL2216" s="14" t="s">
        <v>145</v>
      </c>
      <c r="BM2216" s="144" t="s">
        <v>2341</v>
      </c>
    </row>
    <row r="2217" spans="1:65" s="2" customFormat="1" ht="33" customHeight="1">
      <c r="A2217" s="26"/>
      <c r="B2217" s="156"/>
      <c r="C2217" s="157" t="s">
        <v>2342</v>
      </c>
      <c r="D2217" s="157" t="s">
        <v>141</v>
      </c>
      <c r="E2217" s="158" t="s">
        <v>1239</v>
      </c>
      <c r="F2217" s="159" t="s">
        <v>1240</v>
      </c>
      <c r="G2217" s="160" t="s">
        <v>285</v>
      </c>
      <c r="H2217" s="161">
        <v>273.41399999999999</v>
      </c>
      <c r="I2217" s="162"/>
      <c r="J2217" s="162">
        <f>ROUND(I2217*H2217,2)</f>
        <v>0</v>
      </c>
      <c r="K2217" s="139"/>
      <c r="L2217" s="27"/>
      <c r="M2217" s="140" t="s">
        <v>1</v>
      </c>
      <c r="N2217" s="141" t="s">
        <v>35</v>
      </c>
      <c r="O2217" s="142">
        <v>0</v>
      </c>
      <c r="P2217" s="142">
        <f>O2217*H2217</f>
        <v>0</v>
      </c>
      <c r="Q2217" s="142">
        <v>0</v>
      </c>
      <c r="R2217" s="142">
        <f>Q2217*H2217</f>
        <v>0</v>
      </c>
      <c r="S2217" s="142">
        <v>0</v>
      </c>
      <c r="T2217" s="143">
        <f>S2217*H2217</f>
        <v>0</v>
      </c>
      <c r="U2217" s="26"/>
      <c r="V2217" s="26"/>
      <c r="W2217" s="26"/>
      <c r="X2217" s="26"/>
      <c r="Y2217" s="26"/>
      <c r="Z2217" s="26"/>
      <c r="AA2217" s="26"/>
      <c r="AB2217" s="26"/>
      <c r="AC2217" s="26"/>
      <c r="AD2217" s="26"/>
      <c r="AE2217" s="26"/>
      <c r="AR2217" s="144" t="s">
        <v>145</v>
      </c>
      <c r="AT2217" s="144" t="s">
        <v>141</v>
      </c>
      <c r="AU2217" s="144" t="s">
        <v>146</v>
      </c>
      <c r="AY2217" s="14" t="s">
        <v>136</v>
      </c>
      <c r="BE2217" s="145">
        <f>IF(N2217="základná",J2217,0)</f>
        <v>0</v>
      </c>
      <c r="BF2217" s="145">
        <f>IF(N2217="znížená",J2217,0)</f>
        <v>0</v>
      </c>
      <c r="BG2217" s="145">
        <f>IF(N2217="zákl. prenesená",J2217,0)</f>
        <v>0</v>
      </c>
      <c r="BH2217" s="145">
        <f>IF(N2217="zníž. prenesená",J2217,0)</f>
        <v>0</v>
      </c>
      <c r="BI2217" s="145">
        <f>IF(N2217="nulová",J2217,0)</f>
        <v>0</v>
      </c>
      <c r="BJ2217" s="14" t="s">
        <v>146</v>
      </c>
      <c r="BK2217" s="145">
        <f>ROUND(I2217*H2217,2)</f>
        <v>0</v>
      </c>
      <c r="BL2217" s="14" t="s">
        <v>145</v>
      </c>
      <c r="BM2217" s="144" t="s">
        <v>2343</v>
      </c>
    </row>
    <row r="2218" spans="1:65" s="12" customFormat="1" ht="23" customHeight="1">
      <c r="B2218" s="169"/>
      <c r="C2218" s="170"/>
      <c r="D2218" s="171" t="s">
        <v>68</v>
      </c>
      <c r="E2218" s="172" t="s">
        <v>1139</v>
      </c>
      <c r="F2218" s="172" t="s">
        <v>1140</v>
      </c>
      <c r="G2218" s="170"/>
      <c r="H2218" s="170"/>
      <c r="I2218" s="170"/>
      <c r="J2218" s="173">
        <f>BK2218</f>
        <v>0</v>
      </c>
      <c r="L2218" s="127"/>
      <c r="M2218" s="131"/>
      <c r="N2218" s="132"/>
      <c r="O2218" s="132"/>
      <c r="P2218" s="133">
        <f>SUM(P2219:P2220)</f>
        <v>0</v>
      </c>
      <c r="Q2218" s="132"/>
      <c r="R2218" s="133">
        <f>SUM(R2219:R2220)</f>
        <v>0</v>
      </c>
      <c r="S2218" s="132"/>
      <c r="T2218" s="134">
        <f>SUM(T2219:T2220)</f>
        <v>0</v>
      </c>
      <c r="AR2218" s="128" t="s">
        <v>145</v>
      </c>
      <c r="AT2218" s="135" t="s">
        <v>68</v>
      </c>
      <c r="AU2218" s="135" t="s">
        <v>77</v>
      </c>
      <c r="AY2218" s="128" t="s">
        <v>136</v>
      </c>
      <c r="BK2218" s="136">
        <f>SUM(BK2219:BK2220)</f>
        <v>0</v>
      </c>
    </row>
    <row r="2219" spans="1:65" s="2" customFormat="1" ht="16.5" customHeight="1">
      <c r="A2219" s="26"/>
      <c r="B2219" s="156"/>
      <c r="C2219" s="163" t="s">
        <v>2344</v>
      </c>
      <c r="D2219" s="163" t="s">
        <v>227</v>
      </c>
      <c r="E2219" s="164" t="s">
        <v>1142</v>
      </c>
      <c r="F2219" s="165" t="s">
        <v>1143</v>
      </c>
      <c r="G2219" s="166" t="s">
        <v>1</v>
      </c>
      <c r="H2219" s="167">
        <v>1</v>
      </c>
      <c r="I2219" s="168"/>
      <c r="J2219" s="168">
        <f>ROUND(I2219*H2219,2)</f>
        <v>0</v>
      </c>
      <c r="K2219" s="146"/>
      <c r="L2219" s="147"/>
      <c r="M2219" s="148" t="s">
        <v>1</v>
      </c>
      <c r="N2219" s="149" t="s">
        <v>35</v>
      </c>
      <c r="O2219" s="142">
        <v>0</v>
      </c>
      <c r="P2219" s="142">
        <f>O2219*H2219</f>
        <v>0</v>
      </c>
      <c r="Q2219" s="142">
        <v>0</v>
      </c>
      <c r="R2219" s="142">
        <f>Q2219*H2219</f>
        <v>0</v>
      </c>
      <c r="S2219" s="142">
        <v>0</v>
      </c>
      <c r="T2219" s="143">
        <f>S2219*H2219</f>
        <v>0</v>
      </c>
      <c r="U2219" s="26"/>
      <c r="V2219" s="26"/>
      <c r="W2219" s="26"/>
      <c r="X2219" s="26"/>
      <c r="Y2219" s="26"/>
      <c r="Z2219" s="26"/>
      <c r="AA2219" s="26"/>
      <c r="AB2219" s="26"/>
      <c r="AC2219" s="26"/>
      <c r="AD2219" s="26"/>
      <c r="AE2219" s="26"/>
      <c r="AR2219" s="144" t="s">
        <v>168</v>
      </c>
      <c r="AT2219" s="144" t="s">
        <v>227</v>
      </c>
      <c r="AU2219" s="144" t="s">
        <v>146</v>
      </c>
      <c r="AY2219" s="14" t="s">
        <v>136</v>
      </c>
      <c r="BE2219" s="145">
        <f>IF(N2219="základná",J2219,0)</f>
        <v>0</v>
      </c>
      <c r="BF2219" s="145">
        <f>IF(N2219="znížená",J2219,0)</f>
        <v>0</v>
      </c>
      <c r="BG2219" s="145">
        <f>IF(N2219="zákl. prenesená",J2219,0)</f>
        <v>0</v>
      </c>
      <c r="BH2219" s="145">
        <f>IF(N2219="zníž. prenesená",J2219,0)</f>
        <v>0</v>
      </c>
      <c r="BI2219" s="145">
        <f>IF(N2219="nulová",J2219,0)</f>
        <v>0</v>
      </c>
      <c r="BJ2219" s="14" t="s">
        <v>146</v>
      </c>
      <c r="BK2219" s="145">
        <f>ROUND(I2219*H2219,2)</f>
        <v>0</v>
      </c>
      <c r="BL2219" s="14" t="s">
        <v>145</v>
      </c>
      <c r="BM2219" s="144" t="s">
        <v>2345</v>
      </c>
    </row>
    <row r="2220" spans="1:65" s="2" customFormat="1" ht="16.5" customHeight="1">
      <c r="A2220" s="26"/>
      <c r="B2220" s="156"/>
      <c r="C2220" s="163" t="s">
        <v>2346</v>
      </c>
      <c r="D2220" s="163" t="s">
        <v>227</v>
      </c>
      <c r="E2220" s="164" t="s">
        <v>1146</v>
      </c>
      <c r="F2220" s="165" t="s">
        <v>1147</v>
      </c>
      <c r="G2220" s="166" t="s">
        <v>1</v>
      </c>
      <c r="H2220" s="167">
        <v>1</v>
      </c>
      <c r="I2220" s="168"/>
      <c r="J2220" s="168">
        <f>ROUND(I2220*H2220,2)</f>
        <v>0</v>
      </c>
      <c r="K2220" s="146"/>
      <c r="L2220" s="147"/>
      <c r="M2220" s="148" t="s">
        <v>1</v>
      </c>
      <c r="N2220" s="149" t="s">
        <v>35</v>
      </c>
      <c r="O2220" s="142">
        <v>0</v>
      </c>
      <c r="P2220" s="142">
        <f>O2220*H2220</f>
        <v>0</v>
      </c>
      <c r="Q2220" s="142">
        <v>0</v>
      </c>
      <c r="R2220" s="142">
        <f>Q2220*H2220</f>
        <v>0</v>
      </c>
      <c r="S2220" s="142">
        <v>0</v>
      </c>
      <c r="T2220" s="143">
        <f>S2220*H2220</f>
        <v>0</v>
      </c>
      <c r="U2220" s="26"/>
      <c r="V2220" s="26"/>
      <c r="W2220" s="26"/>
      <c r="X2220" s="26"/>
      <c r="Y2220" s="26"/>
      <c r="Z2220" s="26"/>
      <c r="AA2220" s="26"/>
      <c r="AB2220" s="26"/>
      <c r="AC2220" s="26"/>
      <c r="AD2220" s="26"/>
      <c r="AE2220" s="26"/>
      <c r="AR2220" s="144" t="s">
        <v>168</v>
      </c>
      <c r="AT2220" s="144" t="s">
        <v>227</v>
      </c>
      <c r="AU2220" s="144" t="s">
        <v>146</v>
      </c>
      <c r="AY2220" s="14" t="s">
        <v>136</v>
      </c>
      <c r="BE2220" s="145">
        <f>IF(N2220="základná",J2220,0)</f>
        <v>0</v>
      </c>
      <c r="BF2220" s="145">
        <f>IF(N2220="znížená",J2220,0)</f>
        <v>0</v>
      </c>
      <c r="BG2220" s="145">
        <f>IF(N2220="zákl. prenesená",J2220,0)</f>
        <v>0</v>
      </c>
      <c r="BH2220" s="145">
        <f>IF(N2220="zníž. prenesená",J2220,0)</f>
        <v>0</v>
      </c>
      <c r="BI2220" s="145">
        <f>IF(N2220="nulová",J2220,0)</f>
        <v>0</v>
      </c>
      <c r="BJ2220" s="14" t="s">
        <v>146</v>
      </c>
      <c r="BK2220" s="145">
        <f>ROUND(I2220*H2220,2)</f>
        <v>0</v>
      </c>
      <c r="BL2220" s="14" t="s">
        <v>145</v>
      </c>
      <c r="BM2220" s="144" t="s">
        <v>2347</v>
      </c>
    </row>
    <row r="2221" spans="1:65" s="12" customFormat="1" ht="26" customHeight="1">
      <c r="B2221" s="169"/>
      <c r="C2221" s="170"/>
      <c r="D2221" s="171" t="s">
        <v>68</v>
      </c>
      <c r="E2221" s="174" t="s">
        <v>2348</v>
      </c>
      <c r="F2221" s="174" t="s">
        <v>2349</v>
      </c>
      <c r="G2221" s="170"/>
      <c r="H2221" s="170"/>
      <c r="I2221" s="170"/>
      <c r="J2221" s="175">
        <f>BK2221</f>
        <v>0</v>
      </c>
      <c r="L2221" s="127"/>
      <c r="M2221" s="131"/>
      <c r="N2221" s="132"/>
      <c r="O2221" s="132"/>
      <c r="P2221" s="133">
        <f>P2222+P2223+P2224+P2234+P2241+P2244+P2252</f>
        <v>0</v>
      </c>
      <c r="Q2221" s="132"/>
      <c r="R2221" s="133">
        <f>R2222+R2223+R2224+R2234+R2241+R2244+R2252</f>
        <v>0</v>
      </c>
      <c r="S2221" s="132"/>
      <c r="T2221" s="134">
        <f>T2222+T2223+T2224+T2234+T2241+T2244+T2252</f>
        <v>0</v>
      </c>
      <c r="AR2221" s="128" t="s">
        <v>77</v>
      </c>
      <c r="AT2221" s="135" t="s">
        <v>68</v>
      </c>
      <c r="AU2221" s="135" t="s">
        <v>69</v>
      </c>
      <c r="AY2221" s="128" t="s">
        <v>136</v>
      </c>
      <c r="BK2221" s="136">
        <f>BK2222+BK2223+BK2224+BK2234+BK2241+BK2244+BK2252</f>
        <v>0</v>
      </c>
    </row>
    <row r="2222" spans="1:65" s="12" customFormat="1" ht="23" customHeight="1">
      <c r="B2222" s="169"/>
      <c r="C2222" s="170"/>
      <c r="D2222" s="171" t="s">
        <v>68</v>
      </c>
      <c r="E2222" s="172" t="s">
        <v>227</v>
      </c>
      <c r="F2222" s="172" t="s">
        <v>998</v>
      </c>
      <c r="G2222" s="170"/>
      <c r="H2222" s="170"/>
      <c r="I2222" s="170"/>
      <c r="J2222" s="173">
        <f>BK2222</f>
        <v>0</v>
      </c>
      <c r="L2222" s="127"/>
      <c r="M2222" s="131"/>
      <c r="N2222" s="132"/>
      <c r="O2222" s="132"/>
      <c r="P2222" s="133">
        <v>0</v>
      </c>
      <c r="Q2222" s="132"/>
      <c r="R2222" s="133">
        <v>0</v>
      </c>
      <c r="S2222" s="132"/>
      <c r="T2222" s="134">
        <v>0</v>
      </c>
      <c r="AR2222" s="128" t="s">
        <v>151</v>
      </c>
      <c r="AT2222" s="135" t="s">
        <v>68</v>
      </c>
      <c r="AU2222" s="135" t="s">
        <v>77</v>
      </c>
      <c r="AY2222" s="128" t="s">
        <v>136</v>
      </c>
      <c r="BK2222" s="136">
        <v>0</v>
      </c>
    </row>
    <row r="2223" spans="1:65" s="12" customFormat="1" ht="23" customHeight="1">
      <c r="B2223" s="169"/>
      <c r="C2223" s="170"/>
      <c r="D2223" s="171" t="s">
        <v>68</v>
      </c>
      <c r="E2223" s="172" t="s">
        <v>999</v>
      </c>
      <c r="F2223" s="172" t="s">
        <v>1000</v>
      </c>
      <c r="G2223" s="170"/>
      <c r="H2223" s="170"/>
      <c r="I2223" s="170"/>
      <c r="J2223" s="173">
        <f>BK2223</f>
        <v>0</v>
      </c>
      <c r="L2223" s="127"/>
      <c r="M2223" s="131"/>
      <c r="N2223" s="132"/>
      <c r="O2223" s="132"/>
      <c r="P2223" s="133">
        <v>0</v>
      </c>
      <c r="Q2223" s="132"/>
      <c r="R2223" s="133">
        <v>0</v>
      </c>
      <c r="S2223" s="132"/>
      <c r="T2223" s="134">
        <v>0</v>
      </c>
      <c r="AR2223" s="128" t="s">
        <v>77</v>
      </c>
      <c r="AT2223" s="135" t="s">
        <v>68</v>
      </c>
      <c r="AU2223" s="135" t="s">
        <v>77</v>
      </c>
      <c r="AY2223" s="128" t="s">
        <v>136</v>
      </c>
      <c r="BK2223" s="136">
        <v>0</v>
      </c>
    </row>
    <row r="2224" spans="1:65" s="12" customFormat="1" ht="23" customHeight="1">
      <c r="B2224" s="169"/>
      <c r="C2224" s="170"/>
      <c r="D2224" s="171" t="s">
        <v>68</v>
      </c>
      <c r="E2224" s="172" t="s">
        <v>1248</v>
      </c>
      <c r="F2224" s="172" t="s">
        <v>1249</v>
      </c>
      <c r="G2224" s="170"/>
      <c r="H2224" s="170"/>
      <c r="I2224" s="170"/>
      <c r="J2224" s="173">
        <f>BK2224</f>
        <v>0</v>
      </c>
      <c r="L2224" s="127"/>
      <c r="M2224" s="131"/>
      <c r="N2224" s="132"/>
      <c r="O2224" s="132"/>
      <c r="P2224" s="133">
        <f>SUM(P2225:P2233)</f>
        <v>0</v>
      </c>
      <c r="Q2224" s="132"/>
      <c r="R2224" s="133">
        <f>SUM(R2225:R2233)</f>
        <v>0</v>
      </c>
      <c r="S2224" s="132"/>
      <c r="T2224" s="134">
        <f>SUM(T2225:T2233)</f>
        <v>0</v>
      </c>
      <c r="AR2224" s="128" t="s">
        <v>77</v>
      </c>
      <c r="AT2224" s="135" t="s">
        <v>68</v>
      </c>
      <c r="AU2224" s="135" t="s">
        <v>77</v>
      </c>
      <c r="AY2224" s="128" t="s">
        <v>136</v>
      </c>
      <c r="BK2224" s="136">
        <f>SUM(BK2225:BK2233)</f>
        <v>0</v>
      </c>
    </row>
    <row r="2225" spans="1:65" s="2" customFormat="1" ht="24.25" customHeight="1">
      <c r="A2225" s="26"/>
      <c r="B2225" s="156"/>
      <c r="C2225" s="157" t="s">
        <v>2350</v>
      </c>
      <c r="D2225" s="157" t="s">
        <v>141</v>
      </c>
      <c r="E2225" s="158" t="s">
        <v>1251</v>
      </c>
      <c r="F2225" s="159" t="s">
        <v>1252</v>
      </c>
      <c r="G2225" s="160" t="s">
        <v>1253</v>
      </c>
      <c r="H2225" s="161">
        <v>0.5</v>
      </c>
      <c r="I2225" s="162"/>
      <c r="J2225" s="162">
        <f t="shared" ref="J2225:J2233" si="360">ROUND(I2225*H2225,2)</f>
        <v>0</v>
      </c>
      <c r="K2225" s="139"/>
      <c r="L2225" s="27"/>
      <c r="M2225" s="140" t="s">
        <v>1</v>
      </c>
      <c r="N2225" s="141" t="s">
        <v>35</v>
      </c>
      <c r="O2225" s="142">
        <v>0</v>
      </c>
      <c r="P2225" s="142">
        <f t="shared" ref="P2225:P2233" si="361">O2225*H2225</f>
        <v>0</v>
      </c>
      <c r="Q2225" s="142">
        <v>0</v>
      </c>
      <c r="R2225" s="142">
        <f t="shared" ref="R2225:R2233" si="362">Q2225*H2225</f>
        <v>0</v>
      </c>
      <c r="S2225" s="142">
        <v>0</v>
      </c>
      <c r="T2225" s="143">
        <f t="shared" ref="T2225:T2233" si="363">S2225*H2225</f>
        <v>0</v>
      </c>
      <c r="U2225" s="26"/>
      <c r="V2225" s="26"/>
      <c r="W2225" s="26"/>
      <c r="X2225" s="26"/>
      <c r="Y2225" s="26"/>
      <c r="Z2225" s="26"/>
      <c r="AA2225" s="26"/>
      <c r="AB2225" s="26"/>
      <c r="AC2225" s="26"/>
      <c r="AD2225" s="26"/>
      <c r="AE2225" s="26"/>
      <c r="AR2225" s="144" t="s">
        <v>145</v>
      </c>
      <c r="AT2225" s="144" t="s">
        <v>141</v>
      </c>
      <c r="AU2225" s="144" t="s">
        <v>146</v>
      </c>
      <c r="AY2225" s="14" t="s">
        <v>136</v>
      </c>
      <c r="BE2225" s="145">
        <f t="shared" ref="BE2225:BE2233" si="364">IF(N2225="základná",J2225,0)</f>
        <v>0</v>
      </c>
      <c r="BF2225" s="145">
        <f t="shared" ref="BF2225:BF2233" si="365">IF(N2225="znížená",J2225,0)</f>
        <v>0</v>
      </c>
      <c r="BG2225" s="145">
        <f t="shared" ref="BG2225:BG2233" si="366">IF(N2225="zákl. prenesená",J2225,0)</f>
        <v>0</v>
      </c>
      <c r="BH2225" s="145">
        <f t="shared" ref="BH2225:BH2233" si="367">IF(N2225="zníž. prenesená",J2225,0)</f>
        <v>0</v>
      </c>
      <c r="BI2225" s="145">
        <f t="shared" ref="BI2225:BI2233" si="368">IF(N2225="nulová",J2225,0)</f>
        <v>0</v>
      </c>
      <c r="BJ2225" s="14" t="s">
        <v>146</v>
      </c>
      <c r="BK2225" s="145">
        <f t="shared" ref="BK2225:BK2233" si="369">ROUND(I2225*H2225,2)</f>
        <v>0</v>
      </c>
      <c r="BL2225" s="14" t="s">
        <v>145</v>
      </c>
      <c r="BM2225" s="144" t="s">
        <v>2351</v>
      </c>
    </row>
    <row r="2226" spans="1:65" s="2" customFormat="1" ht="38" customHeight="1">
      <c r="A2226" s="26"/>
      <c r="B2226" s="156"/>
      <c r="C2226" s="157" t="s">
        <v>2352</v>
      </c>
      <c r="D2226" s="157" t="s">
        <v>141</v>
      </c>
      <c r="E2226" s="158" t="s">
        <v>1256</v>
      </c>
      <c r="F2226" s="159" t="s">
        <v>1257</v>
      </c>
      <c r="G2226" s="160" t="s">
        <v>171</v>
      </c>
      <c r="H2226" s="161">
        <v>450</v>
      </c>
      <c r="I2226" s="162"/>
      <c r="J2226" s="162">
        <f t="shared" si="360"/>
        <v>0</v>
      </c>
      <c r="K2226" s="139"/>
      <c r="L2226" s="27"/>
      <c r="M2226" s="140" t="s">
        <v>1</v>
      </c>
      <c r="N2226" s="141" t="s">
        <v>35</v>
      </c>
      <c r="O2226" s="142">
        <v>0</v>
      </c>
      <c r="P2226" s="142">
        <f t="shared" si="361"/>
        <v>0</v>
      </c>
      <c r="Q2226" s="142">
        <v>0</v>
      </c>
      <c r="R2226" s="142">
        <f t="shared" si="362"/>
        <v>0</v>
      </c>
      <c r="S2226" s="142">
        <v>0</v>
      </c>
      <c r="T2226" s="143">
        <f t="shared" si="363"/>
        <v>0</v>
      </c>
      <c r="U2226" s="26"/>
      <c r="V2226" s="26"/>
      <c r="W2226" s="26"/>
      <c r="X2226" s="26"/>
      <c r="Y2226" s="26"/>
      <c r="Z2226" s="26"/>
      <c r="AA2226" s="26"/>
      <c r="AB2226" s="26"/>
      <c r="AC2226" s="26"/>
      <c r="AD2226" s="26"/>
      <c r="AE2226" s="26"/>
      <c r="AR2226" s="144" t="s">
        <v>145</v>
      </c>
      <c r="AT2226" s="144" t="s">
        <v>141</v>
      </c>
      <c r="AU2226" s="144" t="s">
        <v>146</v>
      </c>
      <c r="AY2226" s="14" t="s">
        <v>136</v>
      </c>
      <c r="BE2226" s="145">
        <f t="shared" si="364"/>
        <v>0</v>
      </c>
      <c r="BF2226" s="145">
        <f t="shared" si="365"/>
        <v>0</v>
      </c>
      <c r="BG2226" s="145">
        <f t="shared" si="366"/>
        <v>0</v>
      </c>
      <c r="BH2226" s="145">
        <f t="shared" si="367"/>
        <v>0</v>
      </c>
      <c r="BI2226" s="145">
        <f t="shared" si="368"/>
        <v>0</v>
      </c>
      <c r="BJ2226" s="14" t="s">
        <v>146</v>
      </c>
      <c r="BK2226" s="145">
        <f t="shared" si="369"/>
        <v>0</v>
      </c>
      <c r="BL2226" s="14" t="s">
        <v>145</v>
      </c>
      <c r="BM2226" s="144" t="s">
        <v>2353</v>
      </c>
    </row>
    <row r="2227" spans="1:65" s="2" customFormat="1" ht="44.25" customHeight="1">
      <c r="A2227" s="26"/>
      <c r="B2227" s="156"/>
      <c r="C2227" s="163" t="s">
        <v>2354</v>
      </c>
      <c r="D2227" s="163" t="s">
        <v>227</v>
      </c>
      <c r="E2227" s="164" t="s">
        <v>1260</v>
      </c>
      <c r="F2227" s="165" t="s">
        <v>1261</v>
      </c>
      <c r="G2227" s="166" t="s">
        <v>171</v>
      </c>
      <c r="H2227" s="167">
        <v>20</v>
      </c>
      <c r="I2227" s="168"/>
      <c r="J2227" s="168">
        <f t="shared" si="360"/>
        <v>0</v>
      </c>
      <c r="K2227" s="146"/>
      <c r="L2227" s="147"/>
      <c r="M2227" s="148" t="s">
        <v>1</v>
      </c>
      <c r="N2227" s="149" t="s">
        <v>35</v>
      </c>
      <c r="O2227" s="142">
        <v>0</v>
      </c>
      <c r="P2227" s="142">
        <f t="shared" si="361"/>
        <v>0</v>
      </c>
      <c r="Q2227" s="142">
        <v>0</v>
      </c>
      <c r="R2227" s="142">
        <f t="shared" si="362"/>
        <v>0</v>
      </c>
      <c r="S2227" s="142">
        <v>0</v>
      </c>
      <c r="T2227" s="143">
        <f t="shared" si="363"/>
        <v>0</v>
      </c>
      <c r="U2227" s="26"/>
      <c r="V2227" s="26"/>
      <c r="W2227" s="26"/>
      <c r="X2227" s="26"/>
      <c r="Y2227" s="26"/>
      <c r="Z2227" s="26"/>
      <c r="AA2227" s="26"/>
      <c r="AB2227" s="26"/>
      <c r="AC2227" s="26"/>
      <c r="AD2227" s="26"/>
      <c r="AE2227" s="26"/>
      <c r="AR2227" s="144" t="s">
        <v>168</v>
      </c>
      <c r="AT2227" s="144" t="s">
        <v>227</v>
      </c>
      <c r="AU2227" s="144" t="s">
        <v>146</v>
      </c>
      <c r="AY2227" s="14" t="s">
        <v>136</v>
      </c>
      <c r="BE2227" s="145">
        <f t="shared" si="364"/>
        <v>0</v>
      </c>
      <c r="BF2227" s="145">
        <f t="shared" si="365"/>
        <v>0</v>
      </c>
      <c r="BG2227" s="145">
        <f t="shared" si="366"/>
        <v>0</v>
      </c>
      <c r="BH2227" s="145">
        <f t="shared" si="367"/>
        <v>0</v>
      </c>
      <c r="BI2227" s="145">
        <f t="shared" si="368"/>
        <v>0</v>
      </c>
      <c r="BJ2227" s="14" t="s">
        <v>146</v>
      </c>
      <c r="BK2227" s="145">
        <f t="shared" si="369"/>
        <v>0</v>
      </c>
      <c r="BL2227" s="14" t="s">
        <v>145</v>
      </c>
      <c r="BM2227" s="144" t="s">
        <v>2355</v>
      </c>
    </row>
    <row r="2228" spans="1:65" s="2" customFormat="1" ht="33" customHeight="1">
      <c r="A2228" s="26"/>
      <c r="B2228" s="156"/>
      <c r="C2228" s="163" t="s">
        <v>2356</v>
      </c>
      <c r="D2228" s="163" t="s">
        <v>227</v>
      </c>
      <c r="E2228" s="164" t="s">
        <v>1264</v>
      </c>
      <c r="F2228" s="165" t="s">
        <v>1265</v>
      </c>
      <c r="G2228" s="166" t="s">
        <v>1266</v>
      </c>
      <c r="H2228" s="167">
        <v>6</v>
      </c>
      <c r="I2228" s="168"/>
      <c r="J2228" s="168">
        <f t="shared" si="360"/>
        <v>0</v>
      </c>
      <c r="K2228" s="146"/>
      <c r="L2228" s="147"/>
      <c r="M2228" s="148" t="s">
        <v>1</v>
      </c>
      <c r="N2228" s="149" t="s">
        <v>35</v>
      </c>
      <c r="O2228" s="142">
        <v>0</v>
      </c>
      <c r="P2228" s="142">
        <f t="shared" si="361"/>
        <v>0</v>
      </c>
      <c r="Q2228" s="142">
        <v>0</v>
      </c>
      <c r="R2228" s="142">
        <f t="shared" si="362"/>
        <v>0</v>
      </c>
      <c r="S2228" s="142">
        <v>0</v>
      </c>
      <c r="T2228" s="143">
        <f t="shared" si="363"/>
        <v>0</v>
      </c>
      <c r="U2228" s="26"/>
      <c r="V2228" s="26"/>
      <c r="W2228" s="26"/>
      <c r="X2228" s="26"/>
      <c r="Y2228" s="26"/>
      <c r="Z2228" s="26"/>
      <c r="AA2228" s="26"/>
      <c r="AB2228" s="26"/>
      <c r="AC2228" s="26"/>
      <c r="AD2228" s="26"/>
      <c r="AE2228" s="26"/>
      <c r="AR2228" s="144" t="s">
        <v>168</v>
      </c>
      <c r="AT2228" s="144" t="s">
        <v>227</v>
      </c>
      <c r="AU2228" s="144" t="s">
        <v>146</v>
      </c>
      <c r="AY2228" s="14" t="s">
        <v>136</v>
      </c>
      <c r="BE2228" s="145">
        <f t="shared" si="364"/>
        <v>0</v>
      </c>
      <c r="BF2228" s="145">
        <f t="shared" si="365"/>
        <v>0</v>
      </c>
      <c r="BG2228" s="145">
        <f t="shared" si="366"/>
        <v>0</v>
      </c>
      <c r="BH2228" s="145">
        <f t="shared" si="367"/>
        <v>0</v>
      </c>
      <c r="BI2228" s="145">
        <f t="shared" si="368"/>
        <v>0</v>
      </c>
      <c r="BJ2228" s="14" t="s">
        <v>146</v>
      </c>
      <c r="BK2228" s="145">
        <f t="shared" si="369"/>
        <v>0</v>
      </c>
      <c r="BL2228" s="14" t="s">
        <v>145</v>
      </c>
      <c r="BM2228" s="144" t="s">
        <v>2357</v>
      </c>
    </row>
    <row r="2229" spans="1:65" s="2" customFormat="1" ht="21.75" customHeight="1">
      <c r="A2229" s="26"/>
      <c r="B2229" s="156"/>
      <c r="C2229" s="157" t="s">
        <v>2358</v>
      </c>
      <c r="D2229" s="157" t="s">
        <v>141</v>
      </c>
      <c r="E2229" s="158" t="s">
        <v>1269</v>
      </c>
      <c r="F2229" s="159" t="s">
        <v>1270</v>
      </c>
      <c r="G2229" s="160" t="s">
        <v>1</v>
      </c>
      <c r="H2229" s="161"/>
      <c r="I2229" s="162"/>
      <c r="J2229" s="162"/>
      <c r="K2229" s="139"/>
      <c r="L2229" s="27"/>
      <c r="M2229" s="140" t="s">
        <v>1</v>
      </c>
      <c r="N2229" s="141" t="s">
        <v>35</v>
      </c>
      <c r="O2229" s="142">
        <v>0</v>
      </c>
      <c r="P2229" s="142">
        <f t="shared" si="361"/>
        <v>0</v>
      </c>
      <c r="Q2229" s="142">
        <v>0</v>
      </c>
      <c r="R2229" s="142">
        <f t="shared" si="362"/>
        <v>0</v>
      </c>
      <c r="S2229" s="142">
        <v>0</v>
      </c>
      <c r="T2229" s="143">
        <f t="shared" si="363"/>
        <v>0</v>
      </c>
      <c r="U2229" s="26"/>
      <c r="V2229" s="26"/>
      <c r="W2229" s="26"/>
      <c r="X2229" s="26"/>
      <c r="Y2229" s="26"/>
      <c r="Z2229" s="26"/>
      <c r="AA2229" s="26"/>
      <c r="AB2229" s="26"/>
      <c r="AC2229" s="26"/>
      <c r="AD2229" s="26"/>
      <c r="AE2229" s="26"/>
      <c r="AR2229" s="144" t="s">
        <v>145</v>
      </c>
      <c r="AT2229" s="144" t="s">
        <v>141</v>
      </c>
      <c r="AU2229" s="144" t="s">
        <v>146</v>
      </c>
      <c r="AY2229" s="14" t="s">
        <v>136</v>
      </c>
      <c r="BE2229" s="145">
        <f t="shared" si="364"/>
        <v>0</v>
      </c>
      <c r="BF2229" s="145">
        <f t="shared" si="365"/>
        <v>0</v>
      </c>
      <c r="BG2229" s="145">
        <f t="shared" si="366"/>
        <v>0</v>
      </c>
      <c r="BH2229" s="145">
        <f t="shared" si="367"/>
        <v>0</v>
      </c>
      <c r="BI2229" s="145">
        <f t="shared" si="368"/>
        <v>0</v>
      </c>
      <c r="BJ2229" s="14" t="s">
        <v>146</v>
      </c>
      <c r="BK2229" s="145">
        <f t="shared" si="369"/>
        <v>0</v>
      </c>
      <c r="BL2229" s="14" t="s">
        <v>145</v>
      </c>
      <c r="BM2229" s="144" t="s">
        <v>2359</v>
      </c>
    </row>
    <row r="2230" spans="1:65" s="2" customFormat="1" ht="62.75" customHeight="1">
      <c r="A2230" s="26"/>
      <c r="B2230" s="156"/>
      <c r="C2230" s="157" t="s">
        <v>2360</v>
      </c>
      <c r="D2230" s="157" t="s">
        <v>141</v>
      </c>
      <c r="E2230" s="158" t="s">
        <v>1273</v>
      </c>
      <c r="F2230" s="159" t="s">
        <v>1274</v>
      </c>
      <c r="G2230" s="160" t="s">
        <v>323</v>
      </c>
      <c r="H2230" s="161">
        <v>7</v>
      </c>
      <c r="I2230" s="162"/>
      <c r="J2230" s="162">
        <f t="shared" si="360"/>
        <v>0</v>
      </c>
      <c r="K2230" s="139"/>
      <c r="L2230" s="27"/>
      <c r="M2230" s="140" t="s">
        <v>1</v>
      </c>
      <c r="N2230" s="141" t="s">
        <v>35</v>
      </c>
      <c r="O2230" s="142">
        <v>0</v>
      </c>
      <c r="P2230" s="142">
        <f t="shared" si="361"/>
        <v>0</v>
      </c>
      <c r="Q2230" s="142">
        <v>0</v>
      </c>
      <c r="R2230" s="142">
        <f t="shared" si="362"/>
        <v>0</v>
      </c>
      <c r="S2230" s="142">
        <v>0</v>
      </c>
      <c r="T2230" s="143">
        <f t="shared" si="363"/>
        <v>0</v>
      </c>
      <c r="U2230" s="26"/>
      <c r="V2230" s="26"/>
      <c r="W2230" s="26"/>
      <c r="X2230" s="26"/>
      <c r="Y2230" s="26"/>
      <c r="Z2230" s="26"/>
      <c r="AA2230" s="26"/>
      <c r="AB2230" s="26"/>
      <c r="AC2230" s="26"/>
      <c r="AD2230" s="26"/>
      <c r="AE2230" s="26"/>
      <c r="AR2230" s="144" t="s">
        <v>145</v>
      </c>
      <c r="AT2230" s="144" t="s">
        <v>141</v>
      </c>
      <c r="AU2230" s="144" t="s">
        <v>146</v>
      </c>
      <c r="AY2230" s="14" t="s">
        <v>136</v>
      </c>
      <c r="BE2230" s="145">
        <f t="shared" si="364"/>
        <v>0</v>
      </c>
      <c r="BF2230" s="145">
        <f t="shared" si="365"/>
        <v>0</v>
      </c>
      <c r="BG2230" s="145">
        <f t="shared" si="366"/>
        <v>0</v>
      </c>
      <c r="BH2230" s="145">
        <f t="shared" si="367"/>
        <v>0</v>
      </c>
      <c r="BI2230" s="145">
        <f t="shared" si="368"/>
        <v>0</v>
      </c>
      <c r="BJ2230" s="14" t="s">
        <v>146</v>
      </c>
      <c r="BK2230" s="145">
        <f t="shared" si="369"/>
        <v>0</v>
      </c>
      <c r="BL2230" s="14" t="s">
        <v>145</v>
      </c>
      <c r="BM2230" s="144" t="s">
        <v>2361</v>
      </c>
    </row>
    <row r="2231" spans="1:65" s="2" customFormat="1" ht="38" customHeight="1">
      <c r="A2231" s="26"/>
      <c r="B2231" s="156"/>
      <c r="C2231" s="163" t="s">
        <v>2362</v>
      </c>
      <c r="D2231" s="163" t="s">
        <v>227</v>
      </c>
      <c r="E2231" s="164" t="s">
        <v>1277</v>
      </c>
      <c r="F2231" s="165" t="s">
        <v>1278</v>
      </c>
      <c r="G2231" s="166" t="s">
        <v>323</v>
      </c>
      <c r="H2231" s="167">
        <v>7</v>
      </c>
      <c r="I2231" s="168"/>
      <c r="J2231" s="168">
        <f t="shared" si="360"/>
        <v>0</v>
      </c>
      <c r="K2231" s="146"/>
      <c r="L2231" s="147"/>
      <c r="M2231" s="148" t="s">
        <v>1</v>
      </c>
      <c r="N2231" s="149" t="s">
        <v>35</v>
      </c>
      <c r="O2231" s="142">
        <v>0</v>
      </c>
      <c r="P2231" s="142">
        <f t="shared" si="361"/>
        <v>0</v>
      </c>
      <c r="Q2231" s="142">
        <v>0</v>
      </c>
      <c r="R2231" s="142">
        <f t="shared" si="362"/>
        <v>0</v>
      </c>
      <c r="S2231" s="142">
        <v>0</v>
      </c>
      <c r="T2231" s="143">
        <f t="shared" si="363"/>
        <v>0</v>
      </c>
      <c r="U2231" s="26"/>
      <c r="V2231" s="26"/>
      <c r="W2231" s="26"/>
      <c r="X2231" s="26"/>
      <c r="Y2231" s="26"/>
      <c r="Z2231" s="26"/>
      <c r="AA2231" s="26"/>
      <c r="AB2231" s="26"/>
      <c r="AC2231" s="26"/>
      <c r="AD2231" s="26"/>
      <c r="AE2231" s="26"/>
      <c r="AR2231" s="144" t="s">
        <v>168</v>
      </c>
      <c r="AT2231" s="144" t="s">
        <v>227</v>
      </c>
      <c r="AU2231" s="144" t="s">
        <v>146</v>
      </c>
      <c r="AY2231" s="14" t="s">
        <v>136</v>
      </c>
      <c r="BE2231" s="145">
        <f t="shared" si="364"/>
        <v>0</v>
      </c>
      <c r="BF2231" s="145">
        <f t="shared" si="365"/>
        <v>0</v>
      </c>
      <c r="BG2231" s="145">
        <f t="shared" si="366"/>
        <v>0</v>
      </c>
      <c r="BH2231" s="145">
        <f t="shared" si="367"/>
        <v>0</v>
      </c>
      <c r="BI2231" s="145">
        <f t="shared" si="368"/>
        <v>0</v>
      </c>
      <c r="BJ2231" s="14" t="s">
        <v>146</v>
      </c>
      <c r="BK2231" s="145">
        <f t="shared" si="369"/>
        <v>0</v>
      </c>
      <c r="BL2231" s="14" t="s">
        <v>145</v>
      </c>
      <c r="BM2231" s="144" t="s">
        <v>2363</v>
      </c>
    </row>
    <row r="2232" spans="1:65" s="2" customFormat="1" ht="38" customHeight="1">
      <c r="A2232" s="26"/>
      <c r="B2232" s="156"/>
      <c r="C2232" s="163" t="s">
        <v>2364</v>
      </c>
      <c r="D2232" s="163" t="s">
        <v>227</v>
      </c>
      <c r="E2232" s="164" t="s">
        <v>1281</v>
      </c>
      <c r="F2232" s="165" t="s">
        <v>1282</v>
      </c>
      <c r="G2232" s="166" t="s">
        <v>323</v>
      </c>
      <c r="H2232" s="167">
        <v>1</v>
      </c>
      <c r="I2232" s="168"/>
      <c r="J2232" s="168">
        <f t="shared" si="360"/>
        <v>0</v>
      </c>
      <c r="K2232" s="146"/>
      <c r="L2232" s="147"/>
      <c r="M2232" s="148" t="s">
        <v>1</v>
      </c>
      <c r="N2232" s="149" t="s">
        <v>35</v>
      </c>
      <c r="O2232" s="142">
        <v>0</v>
      </c>
      <c r="P2232" s="142">
        <f t="shared" si="361"/>
        <v>0</v>
      </c>
      <c r="Q2232" s="142">
        <v>0</v>
      </c>
      <c r="R2232" s="142">
        <f t="shared" si="362"/>
        <v>0</v>
      </c>
      <c r="S2232" s="142">
        <v>0</v>
      </c>
      <c r="T2232" s="143">
        <f t="shared" si="363"/>
        <v>0</v>
      </c>
      <c r="U2232" s="26"/>
      <c r="V2232" s="26"/>
      <c r="W2232" s="26"/>
      <c r="X2232" s="26"/>
      <c r="Y2232" s="26"/>
      <c r="Z2232" s="26"/>
      <c r="AA2232" s="26"/>
      <c r="AB2232" s="26"/>
      <c r="AC2232" s="26"/>
      <c r="AD2232" s="26"/>
      <c r="AE2232" s="26"/>
      <c r="AR2232" s="144" t="s">
        <v>168</v>
      </c>
      <c r="AT2232" s="144" t="s">
        <v>227</v>
      </c>
      <c r="AU2232" s="144" t="s">
        <v>146</v>
      </c>
      <c r="AY2232" s="14" t="s">
        <v>136</v>
      </c>
      <c r="BE2232" s="145">
        <f t="shared" si="364"/>
        <v>0</v>
      </c>
      <c r="BF2232" s="145">
        <f t="shared" si="365"/>
        <v>0</v>
      </c>
      <c r="BG2232" s="145">
        <f t="shared" si="366"/>
        <v>0</v>
      </c>
      <c r="BH2232" s="145">
        <f t="shared" si="367"/>
        <v>0</v>
      </c>
      <c r="BI2232" s="145">
        <f t="shared" si="368"/>
        <v>0</v>
      </c>
      <c r="BJ2232" s="14" t="s">
        <v>146</v>
      </c>
      <c r="BK2232" s="145">
        <f t="shared" si="369"/>
        <v>0</v>
      </c>
      <c r="BL2232" s="14" t="s">
        <v>145</v>
      </c>
      <c r="BM2232" s="144" t="s">
        <v>2365</v>
      </c>
    </row>
    <row r="2233" spans="1:65" s="2" customFormat="1" ht="38" customHeight="1">
      <c r="A2233" s="26"/>
      <c r="B2233" s="156"/>
      <c r="C2233" s="163" t="s">
        <v>2366</v>
      </c>
      <c r="D2233" s="163" t="s">
        <v>227</v>
      </c>
      <c r="E2233" s="164" t="s">
        <v>1285</v>
      </c>
      <c r="F2233" s="165" t="s">
        <v>1286</v>
      </c>
      <c r="G2233" s="166" t="s">
        <v>323</v>
      </c>
      <c r="H2233" s="167">
        <v>1</v>
      </c>
      <c r="I2233" s="168"/>
      <c r="J2233" s="168">
        <f t="shared" si="360"/>
        <v>0</v>
      </c>
      <c r="K2233" s="146"/>
      <c r="L2233" s="147"/>
      <c r="M2233" s="148" t="s">
        <v>1</v>
      </c>
      <c r="N2233" s="149" t="s">
        <v>35</v>
      </c>
      <c r="O2233" s="142">
        <v>0</v>
      </c>
      <c r="P2233" s="142">
        <f t="shared" si="361"/>
        <v>0</v>
      </c>
      <c r="Q2233" s="142">
        <v>0</v>
      </c>
      <c r="R2233" s="142">
        <f t="shared" si="362"/>
        <v>0</v>
      </c>
      <c r="S2233" s="142">
        <v>0</v>
      </c>
      <c r="T2233" s="143">
        <f t="shared" si="363"/>
        <v>0</v>
      </c>
      <c r="U2233" s="26"/>
      <c r="V2233" s="26"/>
      <c r="W2233" s="26"/>
      <c r="X2233" s="26"/>
      <c r="Y2233" s="26"/>
      <c r="Z2233" s="26"/>
      <c r="AA2233" s="26"/>
      <c r="AB2233" s="26"/>
      <c r="AC2233" s="26"/>
      <c r="AD2233" s="26"/>
      <c r="AE2233" s="26"/>
      <c r="AR2233" s="144" t="s">
        <v>168</v>
      </c>
      <c r="AT2233" s="144" t="s">
        <v>227</v>
      </c>
      <c r="AU2233" s="144" t="s">
        <v>146</v>
      </c>
      <c r="AY2233" s="14" t="s">
        <v>136</v>
      </c>
      <c r="BE2233" s="145">
        <f t="shared" si="364"/>
        <v>0</v>
      </c>
      <c r="BF2233" s="145">
        <f t="shared" si="365"/>
        <v>0</v>
      </c>
      <c r="BG2233" s="145">
        <f t="shared" si="366"/>
        <v>0</v>
      </c>
      <c r="BH2233" s="145">
        <f t="shared" si="367"/>
        <v>0</v>
      </c>
      <c r="BI2233" s="145">
        <f t="shared" si="368"/>
        <v>0</v>
      </c>
      <c r="BJ2233" s="14" t="s">
        <v>146</v>
      </c>
      <c r="BK2233" s="145">
        <f t="shared" si="369"/>
        <v>0</v>
      </c>
      <c r="BL2233" s="14" t="s">
        <v>145</v>
      </c>
      <c r="BM2233" s="144" t="s">
        <v>2367</v>
      </c>
    </row>
    <row r="2234" spans="1:65" s="12" customFormat="1" ht="23" customHeight="1">
      <c r="B2234" s="169"/>
      <c r="C2234" s="170"/>
      <c r="D2234" s="171" t="s">
        <v>68</v>
      </c>
      <c r="E2234" s="172" t="s">
        <v>1365</v>
      </c>
      <c r="F2234" s="172" t="s">
        <v>1290</v>
      </c>
      <c r="G2234" s="170"/>
      <c r="H2234" s="170"/>
      <c r="I2234" s="170"/>
      <c r="J2234" s="173">
        <f>BK2234</f>
        <v>0</v>
      </c>
      <c r="L2234" s="127"/>
      <c r="M2234" s="131"/>
      <c r="N2234" s="132"/>
      <c r="O2234" s="132"/>
      <c r="P2234" s="133">
        <f>SUM(P2235:P2240)</f>
        <v>0</v>
      </c>
      <c r="Q2234" s="132"/>
      <c r="R2234" s="133">
        <f>SUM(R2235:R2240)</f>
        <v>0</v>
      </c>
      <c r="S2234" s="132"/>
      <c r="T2234" s="134">
        <f>SUM(T2235:T2240)</f>
        <v>0</v>
      </c>
      <c r="AR2234" s="128" t="s">
        <v>77</v>
      </c>
      <c r="AT2234" s="135" t="s">
        <v>68</v>
      </c>
      <c r="AU2234" s="135" t="s">
        <v>77</v>
      </c>
      <c r="AY2234" s="128" t="s">
        <v>136</v>
      </c>
      <c r="BK2234" s="136">
        <f>SUM(BK2235:BK2240)</f>
        <v>0</v>
      </c>
    </row>
    <row r="2235" spans="1:65" s="2" customFormat="1" ht="33" customHeight="1">
      <c r="A2235" s="26"/>
      <c r="B2235" s="156"/>
      <c r="C2235" s="163" t="s">
        <v>2368</v>
      </c>
      <c r="D2235" s="163" t="s">
        <v>227</v>
      </c>
      <c r="E2235" s="164" t="s">
        <v>1293</v>
      </c>
      <c r="F2235" s="165" t="s">
        <v>1294</v>
      </c>
      <c r="G2235" s="166" t="s">
        <v>171</v>
      </c>
      <c r="H2235" s="167">
        <v>55</v>
      </c>
      <c r="I2235" s="168"/>
      <c r="J2235" s="168">
        <f t="shared" ref="J2235:J2240" si="370">ROUND(I2235*H2235,2)</f>
        <v>0</v>
      </c>
      <c r="K2235" s="146"/>
      <c r="L2235" s="147"/>
      <c r="M2235" s="148" t="s">
        <v>1</v>
      </c>
      <c r="N2235" s="149" t="s">
        <v>35</v>
      </c>
      <c r="O2235" s="142">
        <v>0</v>
      </c>
      <c r="P2235" s="142">
        <f t="shared" ref="P2235:P2240" si="371">O2235*H2235</f>
        <v>0</v>
      </c>
      <c r="Q2235" s="142">
        <v>0</v>
      </c>
      <c r="R2235" s="142">
        <f t="shared" ref="R2235:R2240" si="372">Q2235*H2235</f>
        <v>0</v>
      </c>
      <c r="S2235" s="142">
        <v>0</v>
      </c>
      <c r="T2235" s="143">
        <f t="shared" ref="T2235:T2240" si="373">S2235*H2235</f>
        <v>0</v>
      </c>
      <c r="U2235" s="26"/>
      <c r="V2235" s="26"/>
      <c r="W2235" s="26"/>
      <c r="X2235" s="26"/>
      <c r="Y2235" s="26"/>
      <c r="Z2235" s="26"/>
      <c r="AA2235" s="26"/>
      <c r="AB2235" s="26"/>
      <c r="AC2235" s="26"/>
      <c r="AD2235" s="26"/>
      <c r="AE2235" s="26"/>
      <c r="AR2235" s="144" t="s">
        <v>168</v>
      </c>
      <c r="AT2235" s="144" t="s">
        <v>227</v>
      </c>
      <c r="AU2235" s="144" t="s">
        <v>146</v>
      </c>
      <c r="AY2235" s="14" t="s">
        <v>136</v>
      </c>
      <c r="BE2235" s="145">
        <f t="shared" ref="BE2235:BE2240" si="374">IF(N2235="základná",J2235,0)</f>
        <v>0</v>
      </c>
      <c r="BF2235" s="145">
        <f t="shared" ref="BF2235:BF2240" si="375">IF(N2235="znížená",J2235,0)</f>
        <v>0</v>
      </c>
      <c r="BG2235" s="145">
        <f t="shared" ref="BG2235:BG2240" si="376">IF(N2235="zákl. prenesená",J2235,0)</f>
        <v>0</v>
      </c>
      <c r="BH2235" s="145">
        <f t="shared" ref="BH2235:BH2240" si="377">IF(N2235="zníž. prenesená",J2235,0)</f>
        <v>0</v>
      </c>
      <c r="BI2235" s="145">
        <f t="shared" ref="BI2235:BI2240" si="378">IF(N2235="nulová",J2235,0)</f>
        <v>0</v>
      </c>
      <c r="BJ2235" s="14" t="s">
        <v>146</v>
      </c>
      <c r="BK2235" s="145">
        <f t="shared" ref="BK2235:BK2240" si="379">ROUND(I2235*H2235,2)</f>
        <v>0</v>
      </c>
      <c r="BL2235" s="14" t="s">
        <v>145</v>
      </c>
      <c r="BM2235" s="144" t="s">
        <v>2369</v>
      </c>
    </row>
    <row r="2236" spans="1:65" s="2" customFormat="1" ht="33" customHeight="1">
      <c r="A2236" s="26"/>
      <c r="B2236" s="156"/>
      <c r="C2236" s="163" t="s">
        <v>2370</v>
      </c>
      <c r="D2236" s="163" t="s">
        <v>227</v>
      </c>
      <c r="E2236" s="164" t="s">
        <v>1297</v>
      </c>
      <c r="F2236" s="165" t="s">
        <v>1298</v>
      </c>
      <c r="G2236" s="166" t="s">
        <v>171</v>
      </c>
      <c r="H2236" s="167">
        <v>70</v>
      </c>
      <c r="I2236" s="168"/>
      <c r="J2236" s="168">
        <f t="shared" si="370"/>
        <v>0</v>
      </c>
      <c r="K2236" s="146"/>
      <c r="L2236" s="147"/>
      <c r="M2236" s="148" t="s">
        <v>1</v>
      </c>
      <c r="N2236" s="149" t="s">
        <v>35</v>
      </c>
      <c r="O2236" s="142">
        <v>0</v>
      </c>
      <c r="P2236" s="142">
        <f t="shared" si="371"/>
        <v>0</v>
      </c>
      <c r="Q2236" s="142">
        <v>0</v>
      </c>
      <c r="R2236" s="142">
        <f t="shared" si="372"/>
        <v>0</v>
      </c>
      <c r="S2236" s="142">
        <v>0</v>
      </c>
      <c r="T2236" s="143">
        <f t="shared" si="373"/>
        <v>0</v>
      </c>
      <c r="U2236" s="26"/>
      <c r="V2236" s="26"/>
      <c r="W2236" s="26"/>
      <c r="X2236" s="26"/>
      <c r="Y2236" s="26"/>
      <c r="Z2236" s="26"/>
      <c r="AA2236" s="26"/>
      <c r="AB2236" s="26"/>
      <c r="AC2236" s="26"/>
      <c r="AD2236" s="26"/>
      <c r="AE2236" s="26"/>
      <c r="AR2236" s="144" t="s">
        <v>168</v>
      </c>
      <c r="AT2236" s="144" t="s">
        <v>227</v>
      </c>
      <c r="AU2236" s="144" t="s">
        <v>146</v>
      </c>
      <c r="AY2236" s="14" t="s">
        <v>136</v>
      </c>
      <c r="BE2236" s="145">
        <f t="shared" si="374"/>
        <v>0</v>
      </c>
      <c r="BF2236" s="145">
        <f t="shared" si="375"/>
        <v>0</v>
      </c>
      <c r="BG2236" s="145">
        <f t="shared" si="376"/>
        <v>0</v>
      </c>
      <c r="BH2236" s="145">
        <f t="shared" si="377"/>
        <v>0</v>
      </c>
      <c r="BI2236" s="145">
        <f t="shared" si="378"/>
        <v>0</v>
      </c>
      <c r="BJ2236" s="14" t="s">
        <v>146</v>
      </c>
      <c r="BK2236" s="145">
        <f t="shared" si="379"/>
        <v>0</v>
      </c>
      <c r="BL2236" s="14" t="s">
        <v>145</v>
      </c>
      <c r="BM2236" s="144" t="s">
        <v>2371</v>
      </c>
    </row>
    <row r="2237" spans="1:65" s="2" customFormat="1" ht="33" customHeight="1">
      <c r="A2237" s="26"/>
      <c r="B2237" s="156"/>
      <c r="C2237" s="163" t="s">
        <v>2372</v>
      </c>
      <c r="D2237" s="163" t="s">
        <v>227</v>
      </c>
      <c r="E2237" s="164" t="s">
        <v>1301</v>
      </c>
      <c r="F2237" s="165" t="s">
        <v>1302</v>
      </c>
      <c r="G2237" s="166" t="s">
        <v>171</v>
      </c>
      <c r="H2237" s="167">
        <v>10</v>
      </c>
      <c r="I2237" s="168"/>
      <c r="J2237" s="168">
        <f t="shared" si="370"/>
        <v>0</v>
      </c>
      <c r="K2237" s="146"/>
      <c r="L2237" s="147"/>
      <c r="M2237" s="148" t="s">
        <v>1</v>
      </c>
      <c r="N2237" s="149" t="s">
        <v>35</v>
      </c>
      <c r="O2237" s="142">
        <v>0</v>
      </c>
      <c r="P2237" s="142">
        <f t="shared" si="371"/>
        <v>0</v>
      </c>
      <c r="Q2237" s="142">
        <v>0</v>
      </c>
      <c r="R2237" s="142">
        <f t="shared" si="372"/>
        <v>0</v>
      </c>
      <c r="S2237" s="142">
        <v>0</v>
      </c>
      <c r="T2237" s="143">
        <f t="shared" si="373"/>
        <v>0</v>
      </c>
      <c r="U2237" s="26"/>
      <c r="V2237" s="26"/>
      <c r="W2237" s="26"/>
      <c r="X2237" s="26"/>
      <c r="Y2237" s="26"/>
      <c r="Z2237" s="26"/>
      <c r="AA2237" s="26"/>
      <c r="AB2237" s="26"/>
      <c r="AC2237" s="26"/>
      <c r="AD2237" s="26"/>
      <c r="AE2237" s="26"/>
      <c r="AR2237" s="144" t="s">
        <v>168</v>
      </c>
      <c r="AT2237" s="144" t="s">
        <v>227</v>
      </c>
      <c r="AU2237" s="144" t="s">
        <v>146</v>
      </c>
      <c r="AY2237" s="14" t="s">
        <v>136</v>
      </c>
      <c r="BE2237" s="145">
        <f t="shared" si="374"/>
        <v>0</v>
      </c>
      <c r="BF2237" s="145">
        <f t="shared" si="375"/>
        <v>0</v>
      </c>
      <c r="BG2237" s="145">
        <f t="shared" si="376"/>
        <v>0</v>
      </c>
      <c r="BH2237" s="145">
        <f t="shared" si="377"/>
        <v>0</v>
      </c>
      <c r="BI2237" s="145">
        <f t="shared" si="378"/>
        <v>0</v>
      </c>
      <c r="BJ2237" s="14" t="s">
        <v>146</v>
      </c>
      <c r="BK2237" s="145">
        <f t="shared" si="379"/>
        <v>0</v>
      </c>
      <c r="BL2237" s="14" t="s">
        <v>145</v>
      </c>
      <c r="BM2237" s="144" t="s">
        <v>2373</v>
      </c>
    </row>
    <row r="2238" spans="1:65" s="2" customFormat="1" ht="38" customHeight="1">
      <c r="A2238" s="26"/>
      <c r="B2238" s="156"/>
      <c r="C2238" s="163" t="s">
        <v>2374</v>
      </c>
      <c r="D2238" s="163" t="s">
        <v>227</v>
      </c>
      <c r="E2238" s="164" t="s">
        <v>1305</v>
      </c>
      <c r="F2238" s="165" t="s">
        <v>1306</v>
      </c>
      <c r="G2238" s="166" t="s">
        <v>171</v>
      </c>
      <c r="H2238" s="167">
        <v>480</v>
      </c>
      <c r="I2238" s="168"/>
      <c r="J2238" s="168">
        <f t="shared" si="370"/>
        <v>0</v>
      </c>
      <c r="K2238" s="146"/>
      <c r="L2238" s="147"/>
      <c r="M2238" s="148" t="s">
        <v>1</v>
      </c>
      <c r="N2238" s="149" t="s">
        <v>35</v>
      </c>
      <c r="O2238" s="142">
        <v>0</v>
      </c>
      <c r="P2238" s="142">
        <f t="shared" si="371"/>
        <v>0</v>
      </c>
      <c r="Q2238" s="142">
        <v>0</v>
      </c>
      <c r="R2238" s="142">
        <f t="shared" si="372"/>
        <v>0</v>
      </c>
      <c r="S2238" s="142">
        <v>0</v>
      </c>
      <c r="T2238" s="143">
        <f t="shared" si="373"/>
        <v>0</v>
      </c>
      <c r="U2238" s="26"/>
      <c r="V2238" s="26"/>
      <c r="W2238" s="26"/>
      <c r="X2238" s="26"/>
      <c r="Y2238" s="26"/>
      <c r="Z2238" s="26"/>
      <c r="AA2238" s="26"/>
      <c r="AB2238" s="26"/>
      <c r="AC2238" s="26"/>
      <c r="AD2238" s="26"/>
      <c r="AE2238" s="26"/>
      <c r="AR2238" s="144" t="s">
        <v>168</v>
      </c>
      <c r="AT2238" s="144" t="s">
        <v>227</v>
      </c>
      <c r="AU2238" s="144" t="s">
        <v>146</v>
      </c>
      <c r="AY2238" s="14" t="s">
        <v>136</v>
      </c>
      <c r="BE2238" s="145">
        <f t="shared" si="374"/>
        <v>0</v>
      </c>
      <c r="BF2238" s="145">
        <f t="shared" si="375"/>
        <v>0</v>
      </c>
      <c r="BG2238" s="145">
        <f t="shared" si="376"/>
        <v>0</v>
      </c>
      <c r="BH2238" s="145">
        <f t="shared" si="377"/>
        <v>0</v>
      </c>
      <c r="BI2238" s="145">
        <f t="shared" si="378"/>
        <v>0</v>
      </c>
      <c r="BJ2238" s="14" t="s">
        <v>146</v>
      </c>
      <c r="BK2238" s="145">
        <f t="shared" si="379"/>
        <v>0</v>
      </c>
      <c r="BL2238" s="14" t="s">
        <v>145</v>
      </c>
      <c r="BM2238" s="144" t="s">
        <v>2375</v>
      </c>
    </row>
    <row r="2239" spans="1:65" s="2" customFormat="1" ht="16.5" customHeight="1">
      <c r="A2239" s="26"/>
      <c r="B2239" s="156"/>
      <c r="C2239" s="163" t="s">
        <v>2376</v>
      </c>
      <c r="D2239" s="163" t="s">
        <v>227</v>
      </c>
      <c r="E2239" s="164" t="s">
        <v>1309</v>
      </c>
      <c r="F2239" s="165" t="s">
        <v>1310</v>
      </c>
      <c r="G2239" s="166" t="s">
        <v>171</v>
      </c>
      <c r="H2239" s="167">
        <v>50</v>
      </c>
      <c r="I2239" s="168"/>
      <c r="J2239" s="168">
        <f t="shared" si="370"/>
        <v>0</v>
      </c>
      <c r="K2239" s="146"/>
      <c r="L2239" s="147"/>
      <c r="M2239" s="148" t="s">
        <v>1</v>
      </c>
      <c r="N2239" s="149" t="s">
        <v>35</v>
      </c>
      <c r="O2239" s="142">
        <v>0</v>
      </c>
      <c r="P2239" s="142">
        <f t="shared" si="371"/>
        <v>0</v>
      </c>
      <c r="Q2239" s="142">
        <v>0</v>
      </c>
      <c r="R2239" s="142">
        <f t="shared" si="372"/>
        <v>0</v>
      </c>
      <c r="S2239" s="142">
        <v>0</v>
      </c>
      <c r="T2239" s="143">
        <f t="shared" si="373"/>
        <v>0</v>
      </c>
      <c r="U2239" s="26"/>
      <c r="V2239" s="26"/>
      <c r="W2239" s="26"/>
      <c r="X2239" s="26"/>
      <c r="Y2239" s="26"/>
      <c r="Z2239" s="26"/>
      <c r="AA2239" s="26"/>
      <c r="AB2239" s="26"/>
      <c r="AC2239" s="26"/>
      <c r="AD2239" s="26"/>
      <c r="AE2239" s="26"/>
      <c r="AR2239" s="144" t="s">
        <v>168</v>
      </c>
      <c r="AT2239" s="144" t="s">
        <v>227</v>
      </c>
      <c r="AU2239" s="144" t="s">
        <v>146</v>
      </c>
      <c r="AY2239" s="14" t="s">
        <v>136</v>
      </c>
      <c r="BE2239" s="145">
        <f t="shared" si="374"/>
        <v>0</v>
      </c>
      <c r="BF2239" s="145">
        <f t="shared" si="375"/>
        <v>0</v>
      </c>
      <c r="BG2239" s="145">
        <f t="shared" si="376"/>
        <v>0</v>
      </c>
      <c r="BH2239" s="145">
        <f t="shared" si="377"/>
        <v>0</v>
      </c>
      <c r="BI2239" s="145">
        <f t="shared" si="378"/>
        <v>0</v>
      </c>
      <c r="BJ2239" s="14" t="s">
        <v>146</v>
      </c>
      <c r="BK2239" s="145">
        <f t="shared" si="379"/>
        <v>0</v>
      </c>
      <c r="BL2239" s="14" t="s">
        <v>145</v>
      </c>
      <c r="BM2239" s="144" t="s">
        <v>2377</v>
      </c>
    </row>
    <row r="2240" spans="1:65" s="2" customFormat="1" ht="24.25" customHeight="1">
      <c r="A2240" s="26"/>
      <c r="B2240" s="156"/>
      <c r="C2240" s="163" t="s">
        <v>2378</v>
      </c>
      <c r="D2240" s="163" t="s">
        <v>227</v>
      </c>
      <c r="E2240" s="164" t="s">
        <v>1313</v>
      </c>
      <c r="F2240" s="165" t="s">
        <v>1314</v>
      </c>
      <c r="G2240" s="166" t="s">
        <v>171</v>
      </c>
      <c r="H2240" s="167">
        <v>14</v>
      </c>
      <c r="I2240" s="168"/>
      <c r="J2240" s="168">
        <f t="shared" si="370"/>
        <v>0</v>
      </c>
      <c r="K2240" s="146"/>
      <c r="L2240" s="147"/>
      <c r="M2240" s="148" t="s">
        <v>1</v>
      </c>
      <c r="N2240" s="149" t="s">
        <v>35</v>
      </c>
      <c r="O2240" s="142">
        <v>0</v>
      </c>
      <c r="P2240" s="142">
        <f t="shared" si="371"/>
        <v>0</v>
      </c>
      <c r="Q2240" s="142">
        <v>0</v>
      </c>
      <c r="R2240" s="142">
        <f t="shared" si="372"/>
        <v>0</v>
      </c>
      <c r="S2240" s="142">
        <v>0</v>
      </c>
      <c r="T2240" s="143">
        <f t="shared" si="373"/>
        <v>0</v>
      </c>
      <c r="U2240" s="26"/>
      <c r="V2240" s="26"/>
      <c r="W2240" s="26"/>
      <c r="X2240" s="26"/>
      <c r="Y2240" s="26"/>
      <c r="Z2240" s="26"/>
      <c r="AA2240" s="26"/>
      <c r="AB2240" s="26"/>
      <c r="AC2240" s="26"/>
      <c r="AD2240" s="26"/>
      <c r="AE2240" s="26"/>
      <c r="AR2240" s="144" t="s">
        <v>168</v>
      </c>
      <c r="AT2240" s="144" t="s">
        <v>227</v>
      </c>
      <c r="AU2240" s="144" t="s">
        <v>146</v>
      </c>
      <c r="AY2240" s="14" t="s">
        <v>136</v>
      </c>
      <c r="BE2240" s="145">
        <f t="shared" si="374"/>
        <v>0</v>
      </c>
      <c r="BF2240" s="145">
        <f t="shared" si="375"/>
        <v>0</v>
      </c>
      <c r="BG2240" s="145">
        <f t="shared" si="376"/>
        <v>0</v>
      </c>
      <c r="BH2240" s="145">
        <f t="shared" si="377"/>
        <v>0</v>
      </c>
      <c r="BI2240" s="145">
        <f t="shared" si="378"/>
        <v>0</v>
      </c>
      <c r="BJ2240" s="14" t="s">
        <v>146</v>
      </c>
      <c r="BK2240" s="145">
        <f t="shared" si="379"/>
        <v>0</v>
      </c>
      <c r="BL2240" s="14" t="s">
        <v>145</v>
      </c>
      <c r="BM2240" s="144" t="s">
        <v>2379</v>
      </c>
    </row>
    <row r="2241" spans="1:65" s="12" customFormat="1" ht="23" customHeight="1">
      <c r="B2241" s="169"/>
      <c r="C2241" s="170"/>
      <c r="D2241" s="171" t="s">
        <v>68</v>
      </c>
      <c r="E2241" s="172" t="s">
        <v>1366</v>
      </c>
      <c r="F2241" s="172" t="s">
        <v>1318</v>
      </c>
      <c r="G2241" s="170"/>
      <c r="H2241" s="170"/>
      <c r="I2241" s="170"/>
      <c r="J2241" s="173">
        <f>BK2241</f>
        <v>0</v>
      </c>
      <c r="L2241" s="127"/>
      <c r="M2241" s="131"/>
      <c r="N2241" s="132"/>
      <c r="O2241" s="132"/>
      <c r="P2241" s="133">
        <f>SUM(P2242:P2243)</f>
        <v>0</v>
      </c>
      <c r="Q2241" s="132"/>
      <c r="R2241" s="133">
        <f>SUM(R2242:R2243)</f>
        <v>0</v>
      </c>
      <c r="S2241" s="132"/>
      <c r="T2241" s="134">
        <f>SUM(T2242:T2243)</f>
        <v>0</v>
      </c>
      <c r="AR2241" s="128" t="s">
        <v>77</v>
      </c>
      <c r="AT2241" s="135" t="s">
        <v>68</v>
      </c>
      <c r="AU2241" s="135" t="s">
        <v>77</v>
      </c>
      <c r="AY2241" s="128" t="s">
        <v>136</v>
      </c>
      <c r="BK2241" s="136">
        <f>SUM(BK2242:BK2243)</f>
        <v>0</v>
      </c>
    </row>
    <row r="2242" spans="1:65" s="2" customFormat="1" ht="33" customHeight="1">
      <c r="A2242" s="26"/>
      <c r="B2242" s="156"/>
      <c r="C2242" s="163" t="s">
        <v>2380</v>
      </c>
      <c r="D2242" s="163" t="s">
        <v>227</v>
      </c>
      <c r="E2242" s="164" t="s">
        <v>1321</v>
      </c>
      <c r="F2242" s="165" t="s">
        <v>1322</v>
      </c>
      <c r="G2242" s="166" t="s">
        <v>1266</v>
      </c>
      <c r="H2242" s="167">
        <v>7</v>
      </c>
      <c r="I2242" s="168"/>
      <c r="J2242" s="168">
        <f>ROUND(I2242*H2242,2)</f>
        <v>0</v>
      </c>
      <c r="K2242" s="146"/>
      <c r="L2242" s="147"/>
      <c r="M2242" s="148" t="s">
        <v>1</v>
      </c>
      <c r="N2242" s="149" t="s">
        <v>35</v>
      </c>
      <c r="O2242" s="142">
        <v>0</v>
      </c>
      <c r="P2242" s="142">
        <f>O2242*H2242</f>
        <v>0</v>
      </c>
      <c r="Q2242" s="142">
        <v>0</v>
      </c>
      <c r="R2242" s="142">
        <f>Q2242*H2242</f>
        <v>0</v>
      </c>
      <c r="S2242" s="142">
        <v>0</v>
      </c>
      <c r="T2242" s="143">
        <f>S2242*H2242</f>
        <v>0</v>
      </c>
      <c r="U2242" s="26"/>
      <c r="V2242" s="26"/>
      <c r="W2242" s="26"/>
      <c r="X2242" s="26"/>
      <c r="Y2242" s="26"/>
      <c r="Z2242" s="26"/>
      <c r="AA2242" s="26"/>
      <c r="AB2242" s="26"/>
      <c r="AC2242" s="26"/>
      <c r="AD2242" s="26"/>
      <c r="AE2242" s="26"/>
      <c r="AR2242" s="144" t="s">
        <v>168</v>
      </c>
      <c r="AT2242" s="144" t="s">
        <v>227</v>
      </c>
      <c r="AU2242" s="144" t="s">
        <v>146</v>
      </c>
      <c r="AY2242" s="14" t="s">
        <v>136</v>
      </c>
      <c r="BE2242" s="145">
        <f>IF(N2242="základná",J2242,0)</f>
        <v>0</v>
      </c>
      <c r="BF2242" s="145">
        <f>IF(N2242="znížená",J2242,0)</f>
        <v>0</v>
      </c>
      <c r="BG2242" s="145">
        <f>IF(N2242="zákl. prenesená",J2242,0)</f>
        <v>0</v>
      </c>
      <c r="BH2242" s="145">
        <f>IF(N2242="zníž. prenesená",J2242,0)</f>
        <v>0</v>
      </c>
      <c r="BI2242" s="145">
        <f>IF(N2242="nulová",J2242,0)</f>
        <v>0</v>
      </c>
      <c r="BJ2242" s="14" t="s">
        <v>146</v>
      </c>
      <c r="BK2242" s="145">
        <f>ROUND(I2242*H2242,2)</f>
        <v>0</v>
      </c>
      <c r="BL2242" s="14" t="s">
        <v>145</v>
      </c>
      <c r="BM2242" s="144" t="s">
        <v>2381</v>
      </c>
    </row>
    <row r="2243" spans="1:65" s="2" customFormat="1" ht="49.25" customHeight="1">
      <c r="A2243" s="26"/>
      <c r="B2243" s="156"/>
      <c r="C2243" s="163" t="s">
        <v>2382</v>
      </c>
      <c r="D2243" s="163" t="s">
        <v>227</v>
      </c>
      <c r="E2243" s="164" t="s">
        <v>1325</v>
      </c>
      <c r="F2243" s="165" t="s">
        <v>1326</v>
      </c>
      <c r="G2243" s="166" t="s">
        <v>1266</v>
      </c>
      <c r="H2243" s="167">
        <v>11</v>
      </c>
      <c r="I2243" s="168"/>
      <c r="J2243" s="168">
        <f>ROUND(I2243*H2243,2)</f>
        <v>0</v>
      </c>
      <c r="K2243" s="146"/>
      <c r="L2243" s="147"/>
      <c r="M2243" s="148" t="s">
        <v>1</v>
      </c>
      <c r="N2243" s="149" t="s">
        <v>35</v>
      </c>
      <c r="O2243" s="142">
        <v>0</v>
      </c>
      <c r="P2243" s="142">
        <f>O2243*H2243</f>
        <v>0</v>
      </c>
      <c r="Q2243" s="142">
        <v>0</v>
      </c>
      <c r="R2243" s="142">
        <f>Q2243*H2243</f>
        <v>0</v>
      </c>
      <c r="S2243" s="142">
        <v>0</v>
      </c>
      <c r="T2243" s="143">
        <f>S2243*H2243</f>
        <v>0</v>
      </c>
      <c r="U2243" s="26"/>
      <c r="V2243" s="26"/>
      <c r="W2243" s="26"/>
      <c r="X2243" s="26"/>
      <c r="Y2243" s="26"/>
      <c r="Z2243" s="26"/>
      <c r="AA2243" s="26"/>
      <c r="AB2243" s="26"/>
      <c r="AC2243" s="26"/>
      <c r="AD2243" s="26"/>
      <c r="AE2243" s="26"/>
      <c r="AR2243" s="144" t="s">
        <v>168</v>
      </c>
      <c r="AT2243" s="144" t="s">
        <v>227</v>
      </c>
      <c r="AU2243" s="144" t="s">
        <v>146</v>
      </c>
      <c r="AY2243" s="14" t="s">
        <v>136</v>
      </c>
      <c r="BE2243" s="145">
        <f>IF(N2243="základná",J2243,0)</f>
        <v>0</v>
      </c>
      <c r="BF2243" s="145">
        <f>IF(N2243="znížená",J2243,0)</f>
        <v>0</v>
      </c>
      <c r="BG2243" s="145">
        <f>IF(N2243="zákl. prenesená",J2243,0)</f>
        <v>0</v>
      </c>
      <c r="BH2243" s="145">
        <f>IF(N2243="zníž. prenesená",J2243,0)</f>
        <v>0</v>
      </c>
      <c r="BI2243" s="145">
        <f>IF(N2243="nulová",J2243,0)</f>
        <v>0</v>
      </c>
      <c r="BJ2243" s="14" t="s">
        <v>146</v>
      </c>
      <c r="BK2243" s="145">
        <f>ROUND(I2243*H2243,2)</f>
        <v>0</v>
      </c>
      <c r="BL2243" s="14" t="s">
        <v>145</v>
      </c>
      <c r="BM2243" s="144" t="s">
        <v>2383</v>
      </c>
    </row>
    <row r="2244" spans="1:65" s="12" customFormat="1" ht="23" customHeight="1">
      <c r="B2244" s="169"/>
      <c r="C2244" s="170"/>
      <c r="D2244" s="171" t="s">
        <v>68</v>
      </c>
      <c r="E2244" s="172" t="s">
        <v>1367</v>
      </c>
      <c r="F2244" s="172" t="s">
        <v>1330</v>
      </c>
      <c r="G2244" s="170"/>
      <c r="H2244" s="170"/>
      <c r="I2244" s="170"/>
      <c r="J2244" s="173">
        <f>BK2244</f>
        <v>0</v>
      </c>
      <c r="L2244" s="127"/>
      <c r="M2244" s="131"/>
      <c r="N2244" s="132"/>
      <c r="O2244" s="132"/>
      <c r="P2244" s="133">
        <f>SUM(P2245:P2251)</f>
        <v>0</v>
      </c>
      <c r="Q2244" s="132"/>
      <c r="R2244" s="133">
        <f>SUM(R2245:R2251)</f>
        <v>0</v>
      </c>
      <c r="S2244" s="132"/>
      <c r="T2244" s="134">
        <f>SUM(T2245:T2251)</f>
        <v>0</v>
      </c>
      <c r="AR2244" s="128" t="s">
        <v>77</v>
      </c>
      <c r="AT2244" s="135" t="s">
        <v>68</v>
      </c>
      <c r="AU2244" s="135" t="s">
        <v>77</v>
      </c>
      <c r="AY2244" s="128" t="s">
        <v>136</v>
      </c>
      <c r="BK2244" s="136">
        <f>SUM(BK2245:BK2251)</f>
        <v>0</v>
      </c>
    </row>
    <row r="2245" spans="1:65" s="2" customFormat="1" ht="16.5" customHeight="1">
      <c r="A2245" s="26"/>
      <c r="B2245" s="156"/>
      <c r="C2245" s="163" t="s">
        <v>2384</v>
      </c>
      <c r="D2245" s="163" t="s">
        <v>227</v>
      </c>
      <c r="E2245" s="164" t="s">
        <v>1341</v>
      </c>
      <c r="F2245" s="165" t="s">
        <v>1342</v>
      </c>
      <c r="G2245" s="166" t="s">
        <v>1266</v>
      </c>
      <c r="H2245" s="167">
        <v>1</v>
      </c>
      <c r="I2245" s="168"/>
      <c r="J2245" s="168">
        <f t="shared" ref="J2245:J2251" si="380">ROUND(I2245*H2245,2)</f>
        <v>0</v>
      </c>
      <c r="K2245" s="146"/>
      <c r="L2245" s="147"/>
      <c r="M2245" s="148" t="s">
        <v>1</v>
      </c>
      <c r="N2245" s="149" t="s">
        <v>35</v>
      </c>
      <c r="O2245" s="142">
        <v>0</v>
      </c>
      <c r="P2245" s="142">
        <f t="shared" ref="P2245:P2251" si="381">O2245*H2245</f>
        <v>0</v>
      </c>
      <c r="Q2245" s="142">
        <v>0</v>
      </c>
      <c r="R2245" s="142">
        <f t="shared" ref="R2245:R2251" si="382">Q2245*H2245</f>
        <v>0</v>
      </c>
      <c r="S2245" s="142">
        <v>0</v>
      </c>
      <c r="T2245" s="143">
        <f t="shared" ref="T2245:T2251" si="383">S2245*H2245</f>
        <v>0</v>
      </c>
      <c r="U2245" s="26"/>
      <c r="V2245" s="26"/>
      <c r="W2245" s="26"/>
      <c r="X2245" s="26"/>
      <c r="Y2245" s="26"/>
      <c r="Z2245" s="26"/>
      <c r="AA2245" s="26"/>
      <c r="AB2245" s="26"/>
      <c r="AC2245" s="26"/>
      <c r="AD2245" s="26"/>
      <c r="AE2245" s="26"/>
      <c r="AR2245" s="144" t="s">
        <v>168</v>
      </c>
      <c r="AT2245" s="144" t="s">
        <v>227</v>
      </c>
      <c r="AU2245" s="144" t="s">
        <v>146</v>
      </c>
      <c r="AY2245" s="14" t="s">
        <v>136</v>
      </c>
      <c r="BE2245" s="145">
        <f t="shared" ref="BE2245:BE2251" si="384">IF(N2245="základná",J2245,0)</f>
        <v>0</v>
      </c>
      <c r="BF2245" s="145">
        <f t="shared" ref="BF2245:BF2251" si="385">IF(N2245="znížená",J2245,0)</f>
        <v>0</v>
      </c>
      <c r="BG2245" s="145">
        <f t="shared" ref="BG2245:BG2251" si="386">IF(N2245="zákl. prenesená",J2245,0)</f>
        <v>0</v>
      </c>
      <c r="BH2245" s="145">
        <f t="shared" ref="BH2245:BH2251" si="387">IF(N2245="zníž. prenesená",J2245,0)</f>
        <v>0</v>
      </c>
      <c r="BI2245" s="145">
        <f t="shared" ref="BI2245:BI2251" si="388">IF(N2245="nulová",J2245,0)</f>
        <v>0</v>
      </c>
      <c r="BJ2245" s="14" t="s">
        <v>146</v>
      </c>
      <c r="BK2245" s="145">
        <f t="shared" ref="BK2245:BK2251" si="389">ROUND(I2245*H2245,2)</f>
        <v>0</v>
      </c>
      <c r="BL2245" s="14" t="s">
        <v>145</v>
      </c>
      <c r="BM2245" s="144" t="s">
        <v>2385</v>
      </c>
    </row>
    <row r="2246" spans="1:65" s="2" customFormat="1" ht="16.5" customHeight="1">
      <c r="A2246" s="26"/>
      <c r="B2246" s="156"/>
      <c r="C2246" s="163" t="s">
        <v>2386</v>
      </c>
      <c r="D2246" s="163" t="s">
        <v>227</v>
      </c>
      <c r="E2246" s="164" t="s">
        <v>1345</v>
      </c>
      <c r="F2246" s="165" t="s">
        <v>1346</v>
      </c>
      <c r="G2246" s="166" t="s">
        <v>1266</v>
      </c>
      <c r="H2246" s="167">
        <v>1</v>
      </c>
      <c r="I2246" s="168"/>
      <c r="J2246" s="168">
        <f t="shared" si="380"/>
        <v>0</v>
      </c>
      <c r="K2246" s="146"/>
      <c r="L2246" s="147"/>
      <c r="M2246" s="148" t="s">
        <v>1</v>
      </c>
      <c r="N2246" s="149" t="s">
        <v>35</v>
      </c>
      <c r="O2246" s="142">
        <v>0</v>
      </c>
      <c r="P2246" s="142">
        <f t="shared" si="381"/>
        <v>0</v>
      </c>
      <c r="Q2246" s="142">
        <v>0</v>
      </c>
      <c r="R2246" s="142">
        <f t="shared" si="382"/>
        <v>0</v>
      </c>
      <c r="S2246" s="142">
        <v>0</v>
      </c>
      <c r="T2246" s="143">
        <f t="shared" si="383"/>
        <v>0</v>
      </c>
      <c r="U2246" s="26"/>
      <c r="V2246" s="26"/>
      <c r="W2246" s="26"/>
      <c r="X2246" s="26"/>
      <c r="Y2246" s="26"/>
      <c r="Z2246" s="26"/>
      <c r="AA2246" s="26"/>
      <c r="AB2246" s="26"/>
      <c r="AC2246" s="26"/>
      <c r="AD2246" s="26"/>
      <c r="AE2246" s="26"/>
      <c r="AR2246" s="144" t="s">
        <v>168</v>
      </c>
      <c r="AT2246" s="144" t="s">
        <v>227</v>
      </c>
      <c r="AU2246" s="144" t="s">
        <v>146</v>
      </c>
      <c r="AY2246" s="14" t="s">
        <v>136</v>
      </c>
      <c r="BE2246" s="145">
        <f t="shared" si="384"/>
        <v>0</v>
      </c>
      <c r="BF2246" s="145">
        <f t="shared" si="385"/>
        <v>0</v>
      </c>
      <c r="BG2246" s="145">
        <f t="shared" si="386"/>
        <v>0</v>
      </c>
      <c r="BH2246" s="145">
        <f t="shared" si="387"/>
        <v>0</v>
      </c>
      <c r="BI2246" s="145">
        <f t="shared" si="388"/>
        <v>0</v>
      </c>
      <c r="BJ2246" s="14" t="s">
        <v>146</v>
      </c>
      <c r="BK2246" s="145">
        <f t="shared" si="389"/>
        <v>0</v>
      </c>
      <c r="BL2246" s="14" t="s">
        <v>145</v>
      </c>
      <c r="BM2246" s="144" t="s">
        <v>2387</v>
      </c>
    </row>
    <row r="2247" spans="1:65" s="2" customFormat="1" ht="16.5" customHeight="1">
      <c r="A2247" s="26"/>
      <c r="B2247" s="156"/>
      <c r="C2247" s="163" t="s">
        <v>2388</v>
      </c>
      <c r="D2247" s="163" t="s">
        <v>227</v>
      </c>
      <c r="E2247" s="164" t="s">
        <v>1349</v>
      </c>
      <c r="F2247" s="165" t="s">
        <v>1350</v>
      </c>
      <c r="G2247" s="166" t="s">
        <v>1266</v>
      </c>
      <c r="H2247" s="167">
        <v>1</v>
      </c>
      <c r="I2247" s="168"/>
      <c r="J2247" s="168">
        <f t="shared" si="380"/>
        <v>0</v>
      </c>
      <c r="K2247" s="146"/>
      <c r="L2247" s="147"/>
      <c r="M2247" s="148" t="s">
        <v>1</v>
      </c>
      <c r="N2247" s="149" t="s">
        <v>35</v>
      </c>
      <c r="O2247" s="142">
        <v>0</v>
      </c>
      <c r="P2247" s="142">
        <f t="shared" si="381"/>
        <v>0</v>
      </c>
      <c r="Q2247" s="142">
        <v>0</v>
      </c>
      <c r="R2247" s="142">
        <f t="shared" si="382"/>
        <v>0</v>
      </c>
      <c r="S2247" s="142">
        <v>0</v>
      </c>
      <c r="T2247" s="143">
        <f t="shared" si="383"/>
        <v>0</v>
      </c>
      <c r="U2247" s="26"/>
      <c r="V2247" s="26"/>
      <c r="W2247" s="26"/>
      <c r="X2247" s="26"/>
      <c r="Y2247" s="26"/>
      <c r="Z2247" s="26"/>
      <c r="AA2247" s="26"/>
      <c r="AB2247" s="26"/>
      <c r="AC2247" s="26"/>
      <c r="AD2247" s="26"/>
      <c r="AE2247" s="26"/>
      <c r="AR2247" s="144" t="s">
        <v>168</v>
      </c>
      <c r="AT2247" s="144" t="s">
        <v>227</v>
      </c>
      <c r="AU2247" s="144" t="s">
        <v>146</v>
      </c>
      <c r="AY2247" s="14" t="s">
        <v>136</v>
      </c>
      <c r="BE2247" s="145">
        <f t="shared" si="384"/>
        <v>0</v>
      </c>
      <c r="BF2247" s="145">
        <f t="shared" si="385"/>
        <v>0</v>
      </c>
      <c r="BG2247" s="145">
        <f t="shared" si="386"/>
        <v>0</v>
      </c>
      <c r="BH2247" s="145">
        <f t="shared" si="387"/>
        <v>0</v>
      </c>
      <c r="BI2247" s="145">
        <f t="shared" si="388"/>
        <v>0</v>
      </c>
      <c r="BJ2247" s="14" t="s">
        <v>146</v>
      </c>
      <c r="BK2247" s="145">
        <f t="shared" si="389"/>
        <v>0</v>
      </c>
      <c r="BL2247" s="14" t="s">
        <v>145</v>
      </c>
      <c r="BM2247" s="144" t="s">
        <v>2389</v>
      </c>
    </row>
    <row r="2248" spans="1:65" s="2" customFormat="1" ht="16.5" customHeight="1">
      <c r="A2248" s="26"/>
      <c r="B2248" s="156"/>
      <c r="C2248" s="163" t="s">
        <v>2390</v>
      </c>
      <c r="D2248" s="163" t="s">
        <v>227</v>
      </c>
      <c r="E2248" s="164" t="s">
        <v>1353</v>
      </c>
      <c r="F2248" s="165" t="s">
        <v>1354</v>
      </c>
      <c r="G2248" s="166" t="s">
        <v>1266</v>
      </c>
      <c r="H2248" s="167">
        <v>1</v>
      </c>
      <c r="I2248" s="168"/>
      <c r="J2248" s="168">
        <f t="shared" si="380"/>
        <v>0</v>
      </c>
      <c r="K2248" s="146"/>
      <c r="L2248" s="147"/>
      <c r="M2248" s="148" t="s">
        <v>1</v>
      </c>
      <c r="N2248" s="149" t="s">
        <v>35</v>
      </c>
      <c r="O2248" s="142">
        <v>0</v>
      </c>
      <c r="P2248" s="142">
        <f t="shared" si="381"/>
        <v>0</v>
      </c>
      <c r="Q2248" s="142">
        <v>0</v>
      </c>
      <c r="R2248" s="142">
        <f t="shared" si="382"/>
        <v>0</v>
      </c>
      <c r="S2248" s="142">
        <v>0</v>
      </c>
      <c r="T2248" s="143">
        <f t="shared" si="383"/>
        <v>0</v>
      </c>
      <c r="U2248" s="26"/>
      <c r="V2248" s="26"/>
      <c r="W2248" s="26"/>
      <c r="X2248" s="26"/>
      <c r="Y2248" s="26"/>
      <c r="Z2248" s="26"/>
      <c r="AA2248" s="26"/>
      <c r="AB2248" s="26"/>
      <c r="AC2248" s="26"/>
      <c r="AD2248" s="26"/>
      <c r="AE2248" s="26"/>
      <c r="AR2248" s="144" t="s">
        <v>168</v>
      </c>
      <c r="AT2248" s="144" t="s">
        <v>227</v>
      </c>
      <c r="AU2248" s="144" t="s">
        <v>146</v>
      </c>
      <c r="AY2248" s="14" t="s">
        <v>136</v>
      </c>
      <c r="BE2248" s="145">
        <f t="shared" si="384"/>
        <v>0</v>
      </c>
      <c r="BF2248" s="145">
        <f t="shared" si="385"/>
        <v>0</v>
      </c>
      <c r="BG2248" s="145">
        <f t="shared" si="386"/>
        <v>0</v>
      </c>
      <c r="BH2248" s="145">
        <f t="shared" si="387"/>
        <v>0</v>
      </c>
      <c r="BI2248" s="145">
        <f t="shared" si="388"/>
        <v>0</v>
      </c>
      <c r="BJ2248" s="14" t="s">
        <v>146</v>
      </c>
      <c r="BK2248" s="145">
        <f t="shared" si="389"/>
        <v>0</v>
      </c>
      <c r="BL2248" s="14" t="s">
        <v>145</v>
      </c>
      <c r="BM2248" s="144" t="s">
        <v>2391</v>
      </c>
    </row>
    <row r="2249" spans="1:65" s="2" customFormat="1" ht="16.5" customHeight="1">
      <c r="A2249" s="26"/>
      <c r="B2249" s="156"/>
      <c r="C2249" s="163" t="s">
        <v>2392</v>
      </c>
      <c r="D2249" s="163" t="s">
        <v>227</v>
      </c>
      <c r="E2249" s="164" t="s">
        <v>1357</v>
      </c>
      <c r="F2249" s="165" t="s">
        <v>1358</v>
      </c>
      <c r="G2249" s="166" t="s">
        <v>176</v>
      </c>
      <c r="H2249" s="167">
        <v>22</v>
      </c>
      <c r="I2249" s="168"/>
      <c r="J2249" s="168">
        <f t="shared" si="380"/>
        <v>0</v>
      </c>
      <c r="K2249" s="146"/>
      <c r="L2249" s="147"/>
      <c r="M2249" s="148" t="s">
        <v>1</v>
      </c>
      <c r="N2249" s="149" t="s">
        <v>35</v>
      </c>
      <c r="O2249" s="142">
        <v>0</v>
      </c>
      <c r="P2249" s="142">
        <f t="shared" si="381"/>
        <v>0</v>
      </c>
      <c r="Q2249" s="142">
        <v>0</v>
      </c>
      <c r="R2249" s="142">
        <f t="shared" si="382"/>
        <v>0</v>
      </c>
      <c r="S2249" s="142">
        <v>0</v>
      </c>
      <c r="T2249" s="143">
        <f t="shared" si="383"/>
        <v>0</v>
      </c>
      <c r="U2249" s="26"/>
      <c r="V2249" s="26"/>
      <c r="W2249" s="26"/>
      <c r="X2249" s="26"/>
      <c r="Y2249" s="26"/>
      <c r="Z2249" s="26"/>
      <c r="AA2249" s="26"/>
      <c r="AB2249" s="26"/>
      <c r="AC2249" s="26"/>
      <c r="AD2249" s="26"/>
      <c r="AE2249" s="26"/>
      <c r="AR2249" s="144" t="s">
        <v>168</v>
      </c>
      <c r="AT2249" s="144" t="s">
        <v>227</v>
      </c>
      <c r="AU2249" s="144" t="s">
        <v>146</v>
      </c>
      <c r="AY2249" s="14" t="s">
        <v>136</v>
      </c>
      <c r="BE2249" s="145">
        <f t="shared" si="384"/>
        <v>0</v>
      </c>
      <c r="BF2249" s="145">
        <f t="shared" si="385"/>
        <v>0</v>
      </c>
      <c r="BG2249" s="145">
        <f t="shared" si="386"/>
        <v>0</v>
      </c>
      <c r="BH2249" s="145">
        <f t="shared" si="387"/>
        <v>0</v>
      </c>
      <c r="BI2249" s="145">
        <f t="shared" si="388"/>
        <v>0</v>
      </c>
      <c r="BJ2249" s="14" t="s">
        <v>146</v>
      </c>
      <c r="BK2249" s="145">
        <f t="shared" si="389"/>
        <v>0</v>
      </c>
      <c r="BL2249" s="14" t="s">
        <v>145</v>
      </c>
      <c r="BM2249" s="144" t="s">
        <v>2393</v>
      </c>
    </row>
    <row r="2250" spans="1:65" s="2" customFormat="1" ht="16.5" customHeight="1">
      <c r="A2250" s="26"/>
      <c r="B2250" s="156"/>
      <c r="C2250" s="163" t="s">
        <v>2394</v>
      </c>
      <c r="D2250" s="163" t="s">
        <v>227</v>
      </c>
      <c r="E2250" s="164" t="s">
        <v>2395</v>
      </c>
      <c r="F2250" s="165" t="s">
        <v>1334</v>
      </c>
      <c r="G2250" s="166" t="s">
        <v>1</v>
      </c>
      <c r="H2250" s="167">
        <v>1</v>
      </c>
      <c r="I2250" s="168"/>
      <c r="J2250" s="168">
        <f t="shared" si="380"/>
        <v>0</v>
      </c>
      <c r="K2250" s="146"/>
      <c r="L2250" s="147"/>
      <c r="M2250" s="148" t="s">
        <v>1</v>
      </c>
      <c r="N2250" s="149" t="s">
        <v>35</v>
      </c>
      <c r="O2250" s="142">
        <v>0</v>
      </c>
      <c r="P2250" s="142">
        <f t="shared" si="381"/>
        <v>0</v>
      </c>
      <c r="Q2250" s="142">
        <v>0</v>
      </c>
      <c r="R2250" s="142">
        <f t="shared" si="382"/>
        <v>0</v>
      </c>
      <c r="S2250" s="142">
        <v>0</v>
      </c>
      <c r="T2250" s="143">
        <f t="shared" si="383"/>
        <v>0</v>
      </c>
      <c r="U2250" s="26"/>
      <c r="V2250" s="26"/>
      <c r="W2250" s="26"/>
      <c r="X2250" s="26"/>
      <c r="Y2250" s="26"/>
      <c r="Z2250" s="26"/>
      <c r="AA2250" s="26"/>
      <c r="AB2250" s="26"/>
      <c r="AC2250" s="26"/>
      <c r="AD2250" s="26"/>
      <c r="AE2250" s="26"/>
      <c r="AR2250" s="144" t="s">
        <v>168</v>
      </c>
      <c r="AT2250" s="144" t="s">
        <v>227</v>
      </c>
      <c r="AU2250" s="144" t="s">
        <v>146</v>
      </c>
      <c r="AY2250" s="14" t="s">
        <v>136</v>
      </c>
      <c r="BE2250" s="145">
        <f t="shared" si="384"/>
        <v>0</v>
      </c>
      <c r="BF2250" s="145">
        <f t="shared" si="385"/>
        <v>0</v>
      </c>
      <c r="BG2250" s="145">
        <f t="shared" si="386"/>
        <v>0</v>
      </c>
      <c r="BH2250" s="145">
        <f t="shared" si="387"/>
        <v>0</v>
      </c>
      <c r="BI2250" s="145">
        <f t="shared" si="388"/>
        <v>0</v>
      </c>
      <c r="BJ2250" s="14" t="s">
        <v>146</v>
      </c>
      <c r="BK2250" s="145">
        <f t="shared" si="389"/>
        <v>0</v>
      </c>
      <c r="BL2250" s="14" t="s">
        <v>145</v>
      </c>
      <c r="BM2250" s="144" t="s">
        <v>2396</v>
      </c>
    </row>
    <row r="2251" spans="1:65" s="2" customFormat="1" ht="16.5" customHeight="1">
      <c r="A2251" s="26"/>
      <c r="B2251" s="156"/>
      <c r="C2251" s="163" t="s">
        <v>2397</v>
      </c>
      <c r="D2251" s="163" t="s">
        <v>227</v>
      </c>
      <c r="E2251" s="164" t="s">
        <v>2398</v>
      </c>
      <c r="F2251" s="165" t="s">
        <v>1338</v>
      </c>
      <c r="G2251" s="166" t="s">
        <v>1</v>
      </c>
      <c r="H2251" s="167">
        <v>1</v>
      </c>
      <c r="I2251" s="168"/>
      <c r="J2251" s="168">
        <f t="shared" si="380"/>
        <v>0</v>
      </c>
      <c r="K2251" s="146"/>
      <c r="L2251" s="147"/>
      <c r="M2251" s="148" t="s">
        <v>1</v>
      </c>
      <c r="N2251" s="149" t="s">
        <v>35</v>
      </c>
      <c r="O2251" s="142">
        <v>0</v>
      </c>
      <c r="P2251" s="142">
        <f t="shared" si="381"/>
        <v>0</v>
      </c>
      <c r="Q2251" s="142">
        <v>0</v>
      </c>
      <c r="R2251" s="142">
        <f t="shared" si="382"/>
        <v>0</v>
      </c>
      <c r="S2251" s="142">
        <v>0</v>
      </c>
      <c r="T2251" s="143">
        <f t="shared" si="383"/>
        <v>0</v>
      </c>
      <c r="U2251" s="26"/>
      <c r="V2251" s="26"/>
      <c r="W2251" s="26"/>
      <c r="X2251" s="26"/>
      <c r="Y2251" s="26"/>
      <c r="Z2251" s="26"/>
      <c r="AA2251" s="26"/>
      <c r="AB2251" s="26"/>
      <c r="AC2251" s="26"/>
      <c r="AD2251" s="26"/>
      <c r="AE2251" s="26"/>
      <c r="AR2251" s="144" t="s">
        <v>168</v>
      </c>
      <c r="AT2251" s="144" t="s">
        <v>227</v>
      </c>
      <c r="AU2251" s="144" t="s">
        <v>146</v>
      </c>
      <c r="AY2251" s="14" t="s">
        <v>136</v>
      </c>
      <c r="BE2251" s="145">
        <f t="shared" si="384"/>
        <v>0</v>
      </c>
      <c r="BF2251" s="145">
        <f t="shared" si="385"/>
        <v>0</v>
      </c>
      <c r="BG2251" s="145">
        <f t="shared" si="386"/>
        <v>0</v>
      </c>
      <c r="BH2251" s="145">
        <f t="shared" si="387"/>
        <v>0</v>
      </c>
      <c r="BI2251" s="145">
        <f t="shared" si="388"/>
        <v>0</v>
      </c>
      <c r="BJ2251" s="14" t="s">
        <v>146</v>
      </c>
      <c r="BK2251" s="145">
        <f t="shared" si="389"/>
        <v>0</v>
      </c>
      <c r="BL2251" s="14" t="s">
        <v>145</v>
      </c>
      <c r="BM2251" s="144" t="s">
        <v>2399</v>
      </c>
    </row>
    <row r="2252" spans="1:65" s="12" customFormat="1" ht="23" customHeight="1">
      <c r="B2252" s="169"/>
      <c r="C2252" s="170"/>
      <c r="D2252" s="171" t="s">
        <v>68</v>
      </c>
      <c r="E2252" s="172" t="s">
        <v>1139</v>
      </c>
      <c r="F2252" s="172" t="s">
        <v>1140</v>
      </c>
      <c r="G2252" s="170"/>
      <c r="H2252" s="170"/>
      <c r="I2252" s="170"/>
      <c r="J2252" s="173">
        <f>BK2252</f>
        <v>0</v>
      </c>
      <c r="L2252" s="127"/>
      <c r="M2252" s="131"/>
      <c r="N2252" s="132"/>
      <c r="O2252" s="132"/>
      <c r="P2252" s="133">
        <f>SUM(P2253:P2254)</f>
        <v>0</v>
      </c>
      <c r="Q2252" s="132"/>
      <c r="R2252" s="133">
        <f>SUM(R2253:R2254)</f>
        <v>0</v>
      </c>
      <c r="S2252" s="132"/>
      <c r="T2252" s="134">
        <f>SUM(T2253:T2254)</f>
        <v>0</v>
      </c>
      <c r="AR2252" s="128" t="s">
        <v>145</v>
      </c>
      <c r="AT2252" s="135" t="s">
        <v>68</v>
      </c>
      <c r="AU2252" s="135" t="s">
        <v>77</v>
      </c>
      <c r="AY2252" s="128" t="s">
        <v>136</v>
      </c>
      <c r="BK2252" s="136">
        <f>SUM(BK2253:BK2254)</f>
        <v>0</v>
      </c>
    </row>
    <row r="2253" spans="1:65" s="2" customFormat="1" ht="16.5" customHeight="1">
      <c r="A2253" s="26"/>
      <c r="B2253" s="156"/>
      <c r="C2253" s="163" t="s">
        <v>2400</v>
      </c>
      <c r="D2253" s="163" t="s">
        <v>227</v>
      </c>
      <c r="E2253" s="164" t="s">
        <v>1142</v>
      </c>
      <c r="F2253" s="165" t="s">
        <v>1143</v>
      </c>
      <c r="G2253" s="166" t="s">
        <v>1</v>
      </c>
      <c r="H2253" s="167">
        <v>1</v>
      </c>
      <c r="I2253" s="168"/>
      <c r="J2253" s="168">
        <f>ROUND(I2253*H2253,2)</f>
        <v>0</v>
      </c>
      <c r="K2253" s="146"/>
      <c r="L2253" s="147"/>
      <c r="M2253" s="148" t="s">
        <v>1</v>
      </c>
      <c r="N2253" s="149" t="s">
        <v>35</v>
      </c>
      <c r="O2253" s="142">
        <v>0</v>
      </c>
      <c r="P2253" s="142">
        <f>O2253*H2253</f>
        <v>0</v>
      </c>
      <c r="Q2253" s="142">
        <v>0</v>
      </c>
      <c r="R2253" s="142">
        <f>Q2253*H2253</f>
        <v>0</v>
      </c>
      <c r="S2253" s="142">
        <v>0</v>
      </c>
      <c r="T2253" s="143">
        <f>S2253*H2253</f>
        <v>0</v>
      </c>
      <c r="U2253" s="26"/>
      <c r="V2253" s="26"/>
      <c r="W2253" s="26"/>
      <c r="X2253" s="26"/>
      <c r="Y2253" s="26"/>
      <c r="Z2253" s="26"/>
      <c r="AA2253" s="26"/>
      <c r="AB2253" s="26"/>
      <c r="AC2253" s="26"/>
      <c r="AD2253" s="26"/>
      <c r="AE2253" s="26"/>
      <c r="AR2253" s="144" t="s">
        <v>168</v>
      </c>
      <c r="AT2253" s="144" t="s">
        <v>227</v>
      </c>
      <c r="AU2253" s="144" t="s">
        <v>146</v>
      </c>
      <c r="AY2253" s="14" t="s">
        <v>136</v>
      </c>
      <c r="BE2253" s="145">
        <f>IF(N2253="základná",J2253,0)</f>
        <v>0</v>
      </c>
      <c r="BF2253" s="145">
        <f>IF(N2253="znížená",J2253,0)</f>
        <v>0</v>
      </c>
      <c r="BG2253" s="145">
        <f>IF(N2253="zákl. prenesená",J2253,0)</f>
        <v>0</v>
      </c>
      <c r="BH2253" s="145">
        <f>IF(N2253="zníž. prenesená",J2253,0)</f>
        <v>0</v>
      </c>
      <c r="BI2253" s="145">
        <f>IF(N2253="nulová",J2253,0)</f>
        <v>0</v>
      </c>
      <c r="BJ2253" s="14" t="s">
        <v>146</v>
      </c>
      <c r="BK2253" s="145">
        <f>ROUND(I2253*H2253,2)</f>
        <v>0</v>
      </c>
      <c r="BL2253" s="14" t="s">
        <v>145</v>
      </c>
      <c r="BM2253" s="144" t="s">
        <v>2401</v>
      </c>
    </row>
    <row r="2254" spans="1:65" s="2" customFormat="1" ht="16.5" customHeight="1">
      <c r="A2254" s="26"/>
      <c r="B2254" s="156"/>
      <c r="C2254" s="163" t="s">
        <v>2402</v>
      </c>
      <c r="D2254" s="163" t="s">
        <v>227</v>
      </c>
      <c r="E2254" s="164" t="s">
        <v>1146</v>
      </c>
      <c r="F2254" s="165" t="s">
        <v>1147</v>
      </c>
      <c r="G2254" s="166" t="s">
        <v>1</v>
      </c>
      <c r="H2254" s="167">
        <v>1</v>
      </c>
      <c r="I2254" s="168"/>
      <c r="J2254" s="168">
        <f>ROUND(I2254*H2254,2)</f>
        <v>0</v>
      </c>
      <c r="K2254" s="146"/>
      <c r="L2254" s="147"/>
      <c r="M2254" s="148" t="s">
        <v>1</v>
      </c>
      <c r="N2254" s="149" t="s">
        <v>35</v>
      </c>
      <c r="O2254" s="142">
        <v>0</v>
      </c>
      <c r="P2254" s="142">
        <f>O2254*H2254</f>
        <v>0</v>
      </c>
      <c r="Q2254" s="142">
        <v>0</v>
      </c>
      <c r="R2254" s="142">
        <f>Q2254*H2254</f>
        <v>0</v>
      </c>
      <c r="S2254" s="142">
        <v>0</v>
      </c>
      <c r="T2254" s="143">
        <f>S2254*H2254</f>
        <v>0</v>
      </c>
      <c r="U2254" s="26"/>
      <c r="V2254" s="26"/>
      <c r="W2254" s="26"/>
      <c r="X2254" s="26"/>
      <c r="Y2254" s="26"/>
      <c r="Z2254" s="26"/>
      <c r="AA2254" s="26"/>
      <c r="AB2254" s="26"/>
      <c r="AC2254" s="26"/>
      <c r="AD2254" s="26"/>
      <c r="AE2254" s="26"/>
      <c r="AR2254" s="144" t="s">
        <v>168</v>
      </c>
      <c r="AT2254" s="144" t="s">
        <v>227</v>
      </c>
      <c r="AU2254" s="144" t="s">
        <v>146</v>
      </c>
      <c r="AY2254" s="14" t="s">
        <v>136</v>
      </c>
      <c r="BE2254" s="145">
        <f>IF(N2254="základná",J2254,0)</f>
        <v>0</v>
      </c>
      <c r="BF2254" s="145">
        <f>IF(N2254="znížená",J2254,0)</f>
        <v>0</v>
      </c>
      <c r="BG2254" s="145">
        <f>IF(N2254="zákl. prenesená",J2254,0)</f>
        <v>0</v>
      </c>
      <c r="BH2254" s="145">
        <f>IF(N2254="zníž. prenesená",J2254,0)</f>
        <v>0</v>
      </c>
      <c r="BI2254" s="145">
        <f>IF(N2254="nulová",J2254,0)</f>
        <v>0</v>
      </c>
      <c r="BJ2254" s="14" t="s">
        <v>146</v>
      </c>
      <c r="BK2254" s="145">
        <f>ROUND(I2254*H2254,2)</f>
        <v>0</v>
      </c>
      <c r="BL2254" s="14" t="s">
        <v>145</v>
      </c>
      <c r="BM2254" s="144" t="s">
        <v>2403</v>
      </c>
    </row>
    <row r="2255" spans="1:65" s="12" customFormat="1" ht="26" customHeight="1">
      <c r="B2255" s="169"/>
      <c r="C2255" s="170"/>
      <c r="D2255" s="171" t="s">
        <v>68</v>
      </c>
      <c r="E2255" s="174" t="s">
        <v>2404</v>
      </c>
      <c r="F2255" s="174" t="s">
        <v>2405</v>
      </c>
      <c r="G2255" s="170"/>
      <c r="H2255" s="170"/>
      <c r="I2255" s="170"/>
      <c r="J2255" s="175">
        <f>BK2255</f>
        <v>0</v>
      </c>
      <c r="L2255" s="127"/>
      <c r="M2255" s="131"/>
      <c r="N2255" s="132"/>
      <c r="O2255" s="132"/>
      <c r="P2255" s="133">
        <f>P2256+P2257+P2270+P2272+P2273+P2277+P2278</f>
        <v>0</v>
      </c>
      <c r="Q2255" s="132"/>
      <c r="R2255" s="133">
        <f>R2256+R2257+R2270+R2272+R2273+R2277+R2278</f>
        <v>0</v>
      </c>
      <c r="S2255" s="132"/>
      <c r="T2255" s="134">
        <f>T2256+T2257+T2270+T2272+T2273+T2277+T2278</f>
        <v>0</v>
      </c>
      <c r="AR2255" s="128" t="s">
        <v>77</v>
      </c>
      <c r="AT2255" s="135" t="s">
        <v>68</v>
      </c>
      <c r="AU2255" s="135" t="s">
        <v>69</v>
      </c>
      <c r="AY2255" s="128" t="s">
        <v>136</v>
      </c>
      <c r="BK2255" s="136">
        <f>BK2256+BK2257+BK2270+BK2272+BK2273+BK2277+BK2278</f>
        <v>0</v>
      </c>
    </row>
    <row r="2256" spans="1:65" s="12" customFormat="1" ht="23" customHeight="1">
      <c r="B2256" s="169"/>
      <c r="C2256" s="170"/>
      <c r="D2256" s="171" t="s">
        <v>68</v>
      </c>
      <c r="E2256" s="172" t="s">
        <v>137</v>
      </c>
      <c r="F2256" s="172" t="s">
        <v>138</v>
      </c>
      <c r="G2256" s="170"/>
      <c r="H2256" s="170"/>
      <c r="I2256" s="170"/>
      <c r="J2256" s="173">
        <f>BK2256</f>
        <v>0</v>
      </c>
      <c r="L2256" s="127"/>
      <c r="M2256" s="131"/>
      <c r="N2256" s="132"/>
      <c r="O2256" s="132"/>
      <c r="P2256" s="133">
        <v>0</v>
      </c>
      <c r="Q2256" s="132"/>
      <c r="R2256" s="133">
        <v>0</v>
      </c>
      <c r="S2256" s="132"/>
      <c r="T2256" s="134">
        <v>0</v>
      </c>
      <c r="AR2256" s="128" t="s">
        <v>77</v>
      </c>
      <c r="AT2256" s="135" t="s">
        <v>68</v>
      </c>
      <c r="AU2256" s="135" t="s">
        <v>77</v>
      </c>
      <c r="AY2256" s="128" t="s">
        <v>136</v>
      </c>
      <c r="BK2256" s="136">
        <v>0</v>
      </c>
    </row>
    <row r="2257" spans="1:65" s="12" customFormat="1" ht="23" customHeight="1">
      <c r="B2257" s="169"/>
      <c r="C2257" s="170"/>
      <c r="D2257" s="171" t="s">
        <v>68</v>
      </c>
      <c r="E2257" s="172" t="s">
        <v>539</v>
      </c>
      <c r="F2257" s="172" t="s">
        <v>540</v>
      </c>
      <c r="G2257" s="170"/>
      <c r="H2257" s="170"/>
      <c r="I2257" s="170"/>
      <c r="J2257" s="173">
        <f>BK2257</f>
        <v>0</v>
      </c>
      <c r="L2257" s="127"/>
      <c r="M2257" s="131"/>
      <c r="N2257" s="132"/>
      <c r="O2257" s="132"/>
      <c r="P2257" s="133">
        <f>SUM(P2258:P2269)</f>
        <v>0</v>
      </c>
      <c r="Q2257" s="132"/>
      <c r="R2257" s="133">
        <f>SUM(R2258:R2269)</f>
        <v>0</v>
      </c>
      <c r="S2257" s="132"/>
      <c r="T2257" s="134">
        <f>SUM(T2258:T2269)</f>
        <v>0</v>
      </c>
      <c r="AR2257" s="128" t="s">
        <v>77</v>
      </c>
      <c r="AT2257" s="135" t="s">
        <v>68</v>
      </c>
      <c r="AU2257" s="135" t="s">
        <v>77</v>
      </c>
      <c r="AY2257" s="128" t="s">
        <v>136</v>
      </c>
      <c r="BK2257" s="136">
        <f>SUM(BK2258:BK2269)</f>
        <v>0</v>
      </c>
    </row>
    <row r="2258" spans="1:65" s="2" customFormat="1" ht="24.25" customHeight="1">
      <c r="A2258" s="26"/>
      <c r="B2258" s="156"/>
      <c r="C2258" s="157" t="s">
        <v>2406</v>
      </c>
      <c r="D2258" s="157" t="s">
        <v>141</v>
      </c>
      <c r="E2258" s="158" t="s">
        <v>2407</v>
      </c>
      <c r="F2258" s="159" t="s">
        <v>2408</v>
      </c>
      <c r="G2258" s="160" t="s">
        <v>323</v>
      </c>
      <c r="H2258" s="161">
        <v>34</v>
      </c>
      <c r="I2258" s="162"/>
      <c r="J2258" s="162">
        <f t="shared" ref="J2258:J2269" si="390">ROUND(I2258*H2258,2)</f>
        <v>0</v>
      </c>
      <c r="K2258" s="139"/>
      <c r="L2258" s="27"/>
      <c r="M2258" s="140" t="s">
        <v>1</v>
      </c>
      <c r="N2258" s="141" t="s">
        <v>35</v>
      </c>
      <c r="O2258" s="142">
        <v>0</v>
      </c>
      <c r="P2258" s="142">
        <f t="shared" ref="P2258:P2269" si="391">O2258*H2258</f>
        <v>0</v>
      </c>
      <c r="Q2258" s="142">
        <v>0</v>
      </c>
      <c r="R2258" s="142">
        <f t="shared" ref="R2258:R2269" si="392">Q2258*H2258</f>
        <v>0</v>
      </c>
      <c r="S2258" s="142">
        <v>0</v>
      </c>
      <c r="T2258" s="143">
        <f t="shared" ref="T2258:T2269" si="393">S2258*H2258</f>
        <v>0</v>
      </c>
      <c r="U2258" s="26"/>
      <c r="V2258" s="26"/>
      <c r="W2258" s="26"/>
      <c r="X2258" s="26"/>
      <c r="Y2258" s="26"/>
      <c r="Z2258" s="26"/>
      <c r="AA2258" s="26"/>
      <c r="AB2258" s="26"/>
      <c r="AC2258" s="26"/>
      <c r="AD2258" s="26"/>
      <c r="AE2258" s="26"/>
      <c r="AR2258" s="144" t="s">
        <v>145</v>
      </c>
      <c r="AT2258" s="144" t="s">
        <v>141</v>
      </c>
      <c r="AU2258" s="144" t="s">
        <v>146</v>
      </c>
      <c r="AY2258" s="14" t="s">
        <v>136</v>
      </c>
      <c r="BE2258" s="145">
        <f t="shared" ref="BE2258:BE2269" si="394">IF(N2258="základná",J2258,0)</f>
        <v>0</v>
      </c>
      <c r="BF2258" s="145">
        <f t="shared" ref="BF2258:BF2269" si="395">IF(N2258="znížená",J2258,0)</f>
        <v>0</v>
      </c>
      <c r="BG2258" s="145">
        <f t="shared" ref="BG2258:BG2269" si="396">IF(N2258="zákl. prenesená",J2258,0)</f>
        <v>0</v>
      </c>
      <c r="BH2258" s="145">
        <f t="shared" ref="BH2258:BH2269" si="397">IF(N2258="zníž. prenesená",J2258,0)</f>
        <v>0</v>
      </c>
      <c r="BI2258" s="145">
        <f t="shared" ref="BI2258:BI2269" si="398">IF(N2258="nulová",J2258,0)</f>
        <v>0</v>
      </c>
      <c r="BJ2258" s="14" t="s">
        <v>146</v>
      </c>
      <c r="BK2258" s="145">
        <f t="shared" ref="BK2258:BK2269" si="399">ROUND(I2258*H2258,2)</f>
        <v>0</v>
      </c>
      <c r="BL2258" s="14" t="s">
        <v>145</v>
      </c>
      <c r="BM2258" s="144" t="s">
        <v>2409</v>
      </c>
    </row>
    <row r="2259" spans="1:65" s="2" customFormat="1" ht="38" customHeight="1">
      <c r="A2259" s="26"/>
      <c r="B2259" s="156"/>
      <c r="C2259" s="163" t="s">
        <v>2410</v>
      </c>
      <c r="D2259" s="163" t="s">
        <v>227</v>
      </c>
      <c r="E2259" s="164" t="s">
        <v>2411</v>
      </c>
      <c r="F2259" s="165" t="s">
        <v>2412</v>
      </c>
      <c r="G2259" s="166" t="s">
        <v>323</v>
      </c>
      <c r="H2259" s="167">
        <v>34</v>
      </c>
      <c r="I2259" s="168"/>
      <c r="J2259" s="168">
        <f t="shared" si="390"/>
        <v>0</v>
      </c>
      <c r="K2259" s="146"/>
      <c r="L2259" s="147"/>
      <c r="M2259" s="148" t="s">
        <v>1</v>
      </c>
      <c r="N2259" s="149" t="s">
        <v>35</v>
      </c>
      <c r="O2259" s="142">
        <v>0</v>
      </c>
      <c r="P2259" s="142">
        <f t="shared" si="391"/>
        <v>0</v>
      </c>
      <c r="Q2259" s="142">
        <v>0</v>
      </c>
      <c r="R2259" s="142">
        <f t="shared" si="392"/>
        <v>0</v>
      </c>
      <c r="S2259" s="142">
        <v>0</v>
      </c>
      <c r="T2259" s="143">
        <f t="shared" si="393"/>
        <v>0</v>
      </c>
      <c r="U2259" s="26"/>
      <c r="V2259" s="26"/>
      <c r="W2259" s="26"/>
      <c r="X2259" s="26"/>
      <c r="Y2259" s="26"/>
      <c r="Z2259" s="26"/>
      <c r="AA2259" s="26"/>
      <c r="AB2259" s="26"/>
      <c r="AC2259" s="26"/>
      <c r="AD2259" s="26"/>
      <c r="AE2259" s="26"/>
      <c r="AR2259" s="144" t="s">
        <v>168</v>
      </c>
      <c r="AT2259" s="144" t="s">
        <v>227</v>
      </c>
      <c r="AU2259" s="144" t="s">
        <v>146</v>
      </c>
      <c r="AY2259" s="14" t="s">
        <v>136</v>
      </c>
      <c r="BE2259" s="145">
        <f t="shared" si="394"/>
        <v>0</v>
      </c>
      <c r="BF2259" s="145">
        <f t="shared" si="395"/>
        <v>0</v>
      </c>
      <c r="BG2259" s="145">
        <f t="shared" si="396"/>
        <v>0</v>
      </c>
      <c r="BH2259" s="145">
        <f t="shared" si="397"/>
        <v>0</v>
      </c>
      <c r="BI2259" s="145">
        <f t="shared" si="398"/>
        <v>0</v>
      </c>
      <c r="BJ2259" s="14" t="s">
        <v>146</v>
      </c>
      <c r="BK2259" s="145">
        <f t="shared" si="399"/>
        <v>0</v>
      </c>
      <c r="BL2259" s="14" t="s">
        <v>145</v>
      </c>
      <c r="BM2259" s="144" t="s">
        <v>2413</v>
      </c>
    </row>
    <row r="2260" spans="1:65" s="2" customFormat="1" ht="16.5" customHeight="1">
      <c r="A2260" s="26"/>
      <c r="B2260" s="156"/>
      <c r="C2260" s="157" t="s">
        <v>2414</v>
      </c>
      <c r="D2260" s="157" t="s">
        <v>141</v>
      </c>
      <c r="E2260" s="158" t="s">
        <v>2415</v>
      </c>
      <c r="F2260" s="159" t="s">
        <v>2416</v>
      </c>
      <c r="G2260" s="160" t="s">
        <v>323</v>
      </c>
      <c r="H2260" s="161">
        <v>34</v>
      </c>
      <c r="I2260" s="162"/>
      <c r="J2260" s="162">
        <f t="shared" si="390"/>
        <v>0</v>
      </c>
      <c r="K2260" s="139"/>
      <c r="L2260" s="27"/>
      <c r="M2260" s="140" t="s">
        <v>1</v>
      </c>
      <c r="N2260" s="141" t="s">
        <v>35</v>
      </c>
      <c r="O2260" s="142">
        <v>0</v>
      </c>
      <c r="P2260" s="142">
        <f t="shared" si="391"/>
        <v>0</v>
      </c>
      <c r="Q2260" s="142">
        <v>0</v>
      </c>
      <c r="R2260" s="142">
        <f t="shared" si="392"/>
        <v>0</v>
      </c>
      <c r="S2260" s="142">
        <v>0</v>
      </c>
      <c r="T2260" s="143">
        <f t="shared" si="393"/>
        <v>0</v>
      </c>
      <c r="U2260" s="26"/>
      <c r="V2260" s="26"/>
      <c r="W2260" s="26"/>
      <c r="X2260" s="26"/>
      <c r="Y2260" s="26"/>
      <c r="Z2260" s="26"/>
      <c r="AA2260" s="26"/>
      <c r="AB2260" s="26"/>
      <c r="AC2260" s="26"/>
      <c r="AD2260" s="26"/>
      <c r="AE2260" s="26"/>
      <c r="AR2260" s="144" t="s">
        <v>145</v>
      </c>
      <c r="AT2260" s="144" t="s">
        <v>141</v>
      </c>
      <c r="AU2260" s="144" t="s">
        <v>146</v>
      </c>
      <c r="AY2260" s="14" t="s">
        <v>136</v>
      </c>
      <c r="BE2260" s="145">
        <f t="shared" si="394"/>
        <v>0</v>
      </c>
      <c r="BF2260" s="145">
        <f t="shared" si="395"/>
        <v>0</v>
      </c>
      <c r="BG2260" s="145">
        <f t="shared" si="396"/>
        <v>0</v>
      </c>
      <c r="BH2260" s="145">
        <f t="shared" si="397"/>
        <v>0</v>
      </c>
      <c r="BI2260" s="145">
        <f t="shared" si="398"/>
        <v>0</v>
      </c>
      <c r="BJ2260" s="14" t="s">
        <v>146</v>
      </c>
      <c r="BK2260" s="145">
        <f t="shared" si="399"/>
        <v>0</v>
      </c>
      <c r="BL2260" s="14" t="s">
        <v>145</v>
      </c>
      <c r="BM2260" s="144" t="s">
        <v>2417</v>
      </c>
    </row>
    <row r="2261" spans="1:65" s="2" customFormat="1" ht="24.25" customHeight="1">
      <c r="A2261" s="26"/>
      <c r="B2261" s="156"/>
      <c r="C2261" s="163" t="s">
        <v>2418</v>
      </c>
      <c r="D2261" s="163" t="s">
        <v>227</v>
      </c>
      <c r="E2261" s="164" t="s">
        <v>2419</v>
      </c>
      <c r="F2261" s="165" t="s">
        <v>2420</v>
      </c>
      <c r="G2261" s="166" t="s">
        <v>323</v>
      </c>
      <c r="H2261" s="167">
        <v>34</v>
      </c>
      <c r="I2261" s="168"/>
      <c r="J2261" s="168">
        <f t="shared" si="390"/>
        <v>0</v>
      </c>
      <c r="K2261" s="146"/>
      <c r="L2261" s="147"/>
      <c r="M2261" s="148" t="s">
        <v>1</v>
      </c>
      <c r="N2261" s="149" t="s">
        <v>35</v>
      </c>
      <c r="O2261" s="142">
        <v>0</v>
      </c>
      <c r="P2261" s="142">
        <f t="shared" si="391"/>
        <v>0</v>
      </c>
      <c r="Q2261" s="142">
        <v>0</v>
      </c>
      <c r="R2261" s="142">
        <f t="shared" si="392"/>
        <v>0</v>
      </c>
      <c r="S2261" s="142">
        <v>0</v>
      </c>
      <c r="T2261" s="143">
        <f t="shared" si="393"/>
        <v>0</v>
      </c>
      <c r="U2261" s="26"/>
      <c r="V2261" s="26"/>
      <c r="W2261" s="26"/>
      <c r="X2261" s="26"/>
      <c r="Y2261" s="26"/>
      <c r="Z2261" s="26"/>
      <c r="AA2261" s="26"/>
      <c r="AB2261" s="26"/>
      <c r="AC2261" s="26"/>
      <c r="AD2261" s="26"/>
      <c r="AE2261" s="26"/>
      <c r="AR2261" s="144" t="s">
        <v>168</v>
      </c>
      <c r="AT2261" s="144" t="s">
        <v>227</v>
      </c>
      <c r="AU2261" s="144" t="s">
        <v>146</v>
      </c>
      <c r="AY2261" s="14" t="s">
        <v>136</v>
      </c>
      <c r="BE2261" s="145">
        <f t="shared" si="394"/>
        <v>0</v>
      </c>
      <c r="BF2261" s="145">
        <f t="shared" si="395"/>
        <v>0</v>
      </c>
      <c r="BG2261" s="145">
        <f t="shared" si="396"/>
        <v>0</v>
      </c>
      <c r="BH2261" s="145">
        <f t="shared" si="397"/>
        <v>0</v>
      </c>
      <c r="BI2261" s="145">
        <f t="shared" si="398"/>
        <v>0</v>
      </c>
      <c r="BJ2261" s="14" t="s">
        <v>146</v>
      </c>
      <c r="BK2261" s="145">
        <f t="shared" si="399"/>
        <v>0</v>
      </c>
      <c r="BL2261" s="14" t="s">
        <v>145</v>
      </c>
      <c r="BM2261" s="144" t="s">
        <v>2421</v>
      </c>
    </row>
    <row r="2262" spans="1:65" s="2" customFormat="1" ht="16.5" customHeight="1">
      <c r="A2262" s="26"/>
      <c r="B2262" s="156"/>
      <c r="C2262" s="157" t="s">
        <v>2422</v>
      </c>
      <c r="D2262" s="157" t="s">
        <v>141</v>
      </c>
      <c r="E2262" s="158" t="s">
        <v>2423</v>
      </c>
      <c r="F2262" s="159" t="s">
        <v>2424</v>
      </c>
      <c r="G2262" s="160" t="s">
        <v>323</v>
      </c>
      <c r="H2262" s="161">
        <v>34</v>
      </c>
      <c r="I2262" s="162"/>
      <c r="J2262" s="162">
        <f t="shared" si="390"/>
        <v>0</v>
      </c>
      <c r="K2262" s="139"/>
      <c r="L2262" s="27"/>
      <c r="M2262" s="140" t="s">
        <v>1</v>
      </c>
      <c r="N2262" s="141" t="s">
        <v>35</v>
      </c>
      <c r="O2262" s="142">
        <v>0</v>
      </c>
      <c r="P2262" s="142">
        <f t="shared" si="391"/>
        <v>0</v>
      </c>
      <c r="Q2262" s="142">
        <v>0</v>
      </c>
      <c r="R2262" s="142">
        <f t="shared" si="392"/>
        <v>0</v>
      </c>
      <c r="S2262" s="142">
        <v>0</v>
      </c>
      <c r="T2262" s="143">
        <f t="shared" si="393"/>
        <v>0</v>
      </c>
      <c r="U2262" s="26"/>
      <c r="V2262" s="26"/>
      <c r="W2262" s="26"/>
      <c r="X2262" s="26"/>
      <c r="Y2262" s="26"/>
      <c r="Z2262" s="26"/>
      <c r="AA2262" s="26"/>
      <c r="AB2262" s="26"/>
      <c r="AC2262" s="26"/>
      <c r="AD2262" s="26"/>
      <c r="AE2262" s="26"/>
      <c r="AR2262" s="144" t="s">
        <v>145</v>
      </c>
      <c r="AT2262" s="144" t="s">
        <v>141</v>
      </c>
      <c r="AU2262" s="144" t="s">
        <v>146</v>
      </c>
      <c r="AY2262" s="14" t="s">
        <v>136</v>
      </c>
      <c r="BE2262" s="145">
        <f t="shared" si="394"/>
        <v>0</v>
      </c>
      <c r="BF2262" s="145">
        <f t="shared" si="395"/>
        <v>0</v>
      </c>
      <c r="BG2262" s="145">
        <f t="shared" si="396"/>
        <v>0</v>
      </c>
      <c r="BH2262" s="145">
        <f t="shared" si="397"/>
        <v>0</v>
      </c>
      <c r="BI2262" s="145">
        <f t="shared" si="398"/>
        <v>0</v>
      </c>
      <c r="BJ2262" s="14" t="s">
        <v>146</v>
      </c>
      <c r="BK2262" s="145">
        <f t="shared" si="399"/>
        <v>0</v>
      </c>
      <c r="BL2262" s="14" t="s">
        <v>145</v>
      </c>
      <c r="BM2262" s="144" t="s">
        <v>2425</v>
      </c>
    </row>
    <row r="2263" spans="1:65" s="2" customFormat="1" ht="24.25" customHeight="1">
      <c r="A2263" s="26"/>
      <c r="B2263" s="156"/>
      <c r="C2263" s="163" t="s">
        <v>2426</v>
      </c>
      <c r="D2263" s="163" t="s">
        <v>227</v>
      </c>
      <c r="E2263" s="164" t="s">
        <v>2427</v>
      </c>
      <c r="F2263" s="165" t="s">
        <v>2428</v>
      </c>
      <c r="G2263" s="166" t="s">
        <v>323</v>
      </c>
      <c r="H2263" s="167">
        <v>34</v>
      </c>
      <c r="I2263" s="168"/>
      <c r="J2263" s="168">
        <f t="shared" si="390"/>
        <v>0</v>
      </c>
      <c r="K2263" s="146"/>
      <c r="L2263" s="147"/>
      <c r="M2263" s="148" t="s">
        <v>1</v>
      </c>
      <c r="N2263" s="149" t="s">
        <v>35</v>
      </c>
      <c r="O2263" s="142">
        <v>0</v>
      </c>
      <c r="P2263" s="142">
        <f t="shared" si="391"/>
        <v>0</v>
      </c>
      <c r="Q2263" s="142">
        <v>0</v>
      </c>
      <c r="R2263" s="142">
        <f t="shared" si="392"/>
        <v>0</v>
      </c>
      <c r="S2263" s="142">
        <v>0</v>
      </c>
      <c r="T2263" s="143">
        <f t="shared" si="393"/>
        <v>0</v>
      </c>
      <c r="U2263" s="26"/>
      <c r="V2263" s="26"/>
      <c r="W2263" s="26"/>
      <c r="X2263" s="26"/>
      <c r="Y2263" s="26"/>
      <c r="Z2263" s="26"/>
      <c r="AA2263" s="26"/>
      <c r="AB2263" s="26"/>
      <c r="AC2263" s="26"/>
      <c r="AD2263" s="26"/>
      <c r="AE2263" s="26"/>
      <c r="AR2263" s="144" t="s">
        <v>168</v>
      </c>
      <c r="AT2263" s="144" t="s">
        <v>227</v>
      </c>
      <c r="AU2263" s="144" t="s">
        <v>146</v>
      </c>
      <c r="AY2263" s="14" t="s">
        <v>136</v>
      </c>
      <c r="BE2263" s="145">
        <f t="shared" si="394"/>
        <v>0</v>
      </c>
      <c r="BF2263" s="145">
        <f t="shared" si="395"/>
        <v>0</v>
      </c>
      <c r="BG2263" s="145">
        <f t="shared" si="396"/>
        <v>0</v>
      </c>
      <c r="BH2263" s="145">
        <f t="shared" si="397"/>
        <v>0</v>
      </c>
      <c r="BI2263" s="145">
        <f t="shared" si="398"/>
        <v>0</v>
      </c>
      <c r="BJ2263" s="14" t="s">
        <v>146</v>
      </c>
      <c r="BK2263" s="145">
        <f t="shared" si="399"/>
        <v>0</v>
      </c>
      <c r="BL2263" s="14" t="s">
        <v>145</v>
      </c>
      <c r="BM2263" s="144" t="s">
        <v>2429</v>
      </c>
    </row>
    <row r="2264" spans="1:65" s="2" customFormat="1" ht="24.25" customHeight="1">
      <c r="A2264" s="26"/>
      <c r="B2264" s="156"/>
      <c r="C2264" s="157" t="s">
        <v>2430</v>
      </c>
      <c r="D2264" s="157" t="s">
        <v>141</v>
      </c>
      <c r="E2264" s="158" t="s">
        <v>666</v>
      </c>
      <c r="F2264" s="159" t="s">
        <v>667</v>
      </c>
      <c r="G2264" s="160" t="s">
        <v>323</v>
      </c>
      <c r="H2264" s="161">
        <v>4</v>
      </c>
      <c r="I2264" s="162"/>
      <c r="J2264" s="162">
        <f t="shared" si="390"/>
        <v>0</v>
      </c>
      <c r="K2264" s="139"/>
      <c r="L2264" s="27"/>
      <c r="M2264" s="140" t="s">
        <v>1</v>
      </c>
      <c r="N2264" s="141" t="s">
        <v>35</v>
      </c>
      <c r="O2264" s="142">
        <v>0</v>
      </c>
      <c r="P2264" s="142">
        <f t="shared" si="391"/>
        <v>0</v>
      </c>
      <c r="Q2264" s="142">
        <v>0</v>
      </c>
      <c r="R2264" s="142">
        <f t="shared" si="392"/>
        <v>0</v>
      </c>
      <c r="S2264" s="142">
        <v>0</v>
      </c>
      <c r="T2264" s="143">
        <f t="shared" si="393"/>
        <v>0</v>
      </c>
      <c r="U2264" s="26"/>
      <c r="V2264" s="26"/>
      <c r="W2264" s="26"/>
      <c r="X2264" s="26"/>
      <c r="Y2264" s="26"/>
      <c r="Z2264" s="26"/>
      <c r="AA2264" s="26"/>
      <c r="AB2264" s="26"/>
      <c r="AC2264" s="26"/>
      <c r="AD2264" s="26"/>
      <c r="AE2264" s="26"/>
      <c r="AR2264" s="144" t="s">
        <v>145</v>
      </c>
      <c r="AT2264" s="144" t="s">
        <v>141</v>
      </c>
      <c r="AU2264" s="144" t="s">
        <v>146</v>
      </c>
      <c r="AY2264" s="14" t="s">
        <v>136</v>
      </c>
      <c r="BE2264" s="145">
        <f t="shared" si="394"/>
        <v>0</v>
      </c>
      <c r="BF2264" s="145">
        <f t="shared" si="395"/>
        <v>0</v>
      </c>
      <c r="BG2264" s="145">
        <f t="shared" si="396"/>
        <v>0</v>
      </c>
      <c r="BH2264" s="145">
        <f t="shared" si="397"/>
        <v>0</v>
      </c>
      <c r="BI2264" s="145">
        <f t="shared" si="398"/>
        <v>0</v>
      </c>
      <c r="BJ2264" s="14" t="s">
        <v>146</v>
      </c>
      <c r="BK2264" s="145">
        <f t="shared" si="399"/>
        <v>0</v>
      </c>
      <c r="BL2264" s="14" t="s">
        <v>145</v>
      </c>
      <c r="BM2264" s="144" t="s">
        <v>2431</v>
      </c>
    </row>
    <row r="2265" spans="1:65" s="2" customFormat="1" ht="38" customHeight="1">
      <c r="A2265" s="26"/>
      <c r="B2265" s="156"/>
      <c r="C2265" s="163" t="s">
        <v>2432</v>
      </c>
      <c r="D2265" s="163" t="s">
        <v>227</v>
      </c>
      <c r="E2265" s="164" t="s">
        <v>2433</v>
      </c>
      <c r="F2265" s="165" t="s">
        <v>2434</v>
      </c>
      <c r="G2265" s="166" t="s">
        <v>323</v>
      </c>
      <c r="H2265" s="167">
        <v>4</v>
      </c>
      <c r="I2265" s="168"/>
      <c r="J2265" s="168">
        <f t="shared" si="390"/>
        <v>0</v>
      </c>
      <c r="K2265" s="146"/>
      <c r="L2265" s="147"/>
      <c r="M2265" s="148" t="s">
        <v>1</v>
      </c>
      <c r="N2265" s="149" t="s">
        <v>35</v>
      </c>
      <c r="O2265" s="142">
        <v>0</v>
      </c>
      <c r="P2265" s="142">
        <f t="shared" si="391"/>
        <v>0</v>
      </c>
      <c r="Q2265" s="142">
        <v>0</v>
      </c>
      <c r="R2265" s="142">
        <f t="shared" si="392"/>
        <v>0</v>
      </c>
      <c r="S2265" s="142">
        <v>0</v>
      </c>
      <c r="T2265" s="143">
        <f t="shared" si="393"/>
        <v>0</v>
      </c>
      <c r="U2265" s="26"/>
      <c r="V2265" s="26"/>
      <c r="W2265" s="26"/>
      <c r="X2265" s="26"/>
      <c r="Y2265" s="26"/>
      <c r="Z2265" s="26"/>
      <c r="AA2265" s="26"/>
      <c r="AB2265" s="26"/>
      <c r="AC2265" s="26"/>
      <c r="AD2265" s="26"/>
      <c r="AE2265" s="26"/>
      <c r="AR2265" s="144" t="s">
        <v>168</v>
      </c>
      <c r="AT2265" s="144" t="s">
        <v>227</v>
      </c>
      <c r="AU2265" s="144" t="s">
        <v>146</v>
      </c>
      <c r="AY2265" s="14" t="s">
        <v>136</v>
      </c>
      <c r="BE2265" s="145">
        <f t="shared" si="394"/>
        <v>0</v>
      </c>
      <c r="BF2265" s="145">
        <f t="shared" si="395"/>
        <v>0</v>
      </c>
      <c r="BG2265" s="145">
        <f t="shared" si="396"/>
        <v>0</v>
      </c>
      <c r="BH2265" s="145">
        <f t="shared" si="397"/>
        <v>0</v>
      </c>
      <c r="BI2265" s="145">
        <f t="shared" si="398"/>
        <v>0</v>
      </c>
      <c r="BJ2265" s="14" t="s">
        <v>146</v>
      </c>
      <c r="BK2265" s="145">
        <f t="shared" si="399"/>
        <v>0</v>
      </c>
      <c r="BL2265" s="14" t="s">
        <v>145</v>
      </c>
      <c r="BM2265" s="144" t="s">
        <v>2435</v>
      </c>
    </row>
    <row r="2266" spans="1:65" s="2" customFormat="1" ht="16.5" customHeight="1">
      <c r="A2266" s="26"/>
      <c r="B2266" s="156"/>
      <c r="C2266" s="163" t="s">
        <v>2436</v>
      </c>
      <c r="D2266" s="163" t="s">
        <v>227</v>
      </c>
      <c r="E2266" s="164" t="s">
        <v>2437</v>
      </c>
      <c r="F2266" s="165" t="s">
        <v>2438</v>
      </c>
      <c r="G2266" s="166" t="s">
        <v>323</v>
      </c>
      <c r="H2266" s="167">
        <v>4</v>
      </c>
      <c r="I2266" s="168"/>
      <c r="J2266" s="168">
        <f t="shared" si="390"/>
        <v>0</v>
      </c>
      <c r="K2266" s="146"/>
      <c r="L2266" s="147"/>
      <c r="M2266" s="148" t="s">
        <v>1</v>
      </c>
      <c r="N2266" s="149" t="s">
        <v>35</v>
      </c>
      <c r="O2266" s="142">
        <v>0</v>
      </c>
      <c r="P2266" s="142">
        <f t="shared" si="391"/>
        <v>0</v>
      </c>
      <c r="Q2266" s="142">
        <v>0</v>
      </c>
      <c r="R2266" s="142">
        <f t="shared" si="392"/>
        <v>0</v>
      </c>
      <c r="S2266" s="142">
        <v>0</v>
      </c>
      <c r="T2266" s="143">
        <f t="shared" si="393"/>
        <v>0</v>
      </c>
      <c r="U2266" s="26"/>
      <c r="V2266" s="26"/>
      <c r="W2266" s="26"/>
      <c r="X2266" s="26"/>
      <c r="Y2266" s="26"/>
      <c r="Z2266" s="26"/>
      <c r="AA2266" s="26"/>
      <c r="AB2266" s="26"/>
      <c r="AC2266" s="26"/>
      <c r="AD2266" s="26"/>
      <c r="AE2266" s="26"/>
      <c r="AR2266" s="144" t="s">
        <v>168</v>
      </c>
      <c r="AT2266" s="144" t="s">
        <v>227</v>
      </c>
      <c r="AU2266" s="144" t="s">
        <v>146</v>
      </c>
      <c r="AY2266" s="14" t="s">
        <v>136</v>
      </c>
      <c r="BE2266" s="145">
        <f t="shared" si="394"/>
        <v>0</v>
      </c>
      <c r="BF2266" s="145">
        <f t="shared" si="395"/>
        <v>0</v>
      </c>
      <c r="BG2266" s="145">
        <f t="shared" si="396"/>
        <v>0</v>
      </c>
      <c r="BH2266" s="145">
        <f t="shared" si="397"/>
        <v>0</v>
      </c>
      <c r="BI2266" s="145">
        <f t="shared" si="398"/>
        <v>0</v>
      </c>
      <c r="BJ2266" s="14" t="s">
        <v>146</v>
      </c>
      <c r="BK2266" s="145">
        <f t="shared" si="399"/>
        <v>0</v>
      </c>
      <c r="BL2266" s="14" t="s">
        <v>145</v>
      </c>
      <c r="BM2266" s="144" t="s">
        <v>2439</v>
      </c>
    </row>
    <row r="2267" spans="1:65" s="2" customFormat="1" ht="24.25" customHeight="1">
      <c r="A2267" s="26"/>
      <c r="B2267" s="156"/>
      <c r="C2267" s="163" t="s">
        <v>2440</v>
      </c>
      <c r="D2267" s="163" t="s">
        <v>227</v>
      </c>
      <c r="E2267" s="164" t="s">
        <v>2441</v>
      </c>
      <c r="F2267" s="165" t="s">
        <v>2442</v>
      </c>
      <c r="G2267" s="166" t="s">
        <v>323</v>
      </c>
      <c r="H2267" s="167">
        <v>4</v>
      </c>
      <c r="I2267" s="168"/>
      <c r="J2267" s="168">
        <f t="shared" si="390"/>
        <v>0</v>
      </c>
      <c r="K2267" s="146"/>
      <c r="L2267" s="147"/>
      <c r="M2267" s="148" t="s">
        <v>1</v>
      </c>
      <c r="N2267" s="149" t="s">
        <v>35</v>
      </c>
      <c r="O2267" s="142">
        <v>0</v>
      </c>
      <c r="P2267" s="142">
        <f t="shared" si="391"/>
        <v>0</v>
      </c>
      <c r="Q2267" s="142">
        <v>0</v>
      </c>
      <c r="R2267" s="142">
        <f t="shared" si="392"/>
        <v>0</v>
      </c>
      <c r="S2267" s="142">
        <v>0</v>
      </c>
      <c r="T2267" s="143">
        <f t="shared" si="393"/>
        <v>0</v>
      </c>
      <c r="U2267" s="26"/>
      <c r="V2267" s="26"/>
      <c r="W2267" s="26"/>
      <c r="X2267" s="26"/>
      <c r="Y2267" s="26"/>
      <c r="Z2267" s="26"/>
      <c r="AA2267" s="26"/>
      <c r="AB2267" s="26"/>
      <c r="AC2267" s="26"/>
      <c r="AD2267" s="26"/>
      <c r="AE2267" s="26"/>
      <c r="AR2267" s="144" t="s">
        <v>168</v>
      </c>
      <c r="AT2267" s="144" t="s">
        <v>227</v>
      </c>
      <c r="AU2267" s="144" t="s">
        <v>146</v>
      </c>
      <c r="AY2267" s="14" t="s">
        <v>136</v>
      </c>
      <c r="BE2267" s="145">
        <f t="shared" si="394"/>
        <v>0</v>
      </c>
      <c r="BF2267" s="145">
        <f t="shared" si="395"/>
        <v>0</v>
      </c>
      <c r="BG2267" s="145">
        <f t="shared" si="396"/>
        <v>0</v>
      </c>
      <c r="BH2267" s="145">
        <f t="shared" si="397"/>
        <v>0</v>
      </c>
      <c r="BI2267" s="145">
        <f t="shared" si="398"/>
        <v>0</v>
      </c>
      <c r="BJ2267" s="14" t="s">
        <v>146</v>
      </c>
      <c r="BK2267" s="145">
        <f t="shared" si="399"/>
        <v>0</v>
      </c>
      <c r="BL2267" s="14" t="s">
        <v>145</v>
      </c>
      <c r="BM2267" s="144" t="s">
        <v>2443</v>
      </c>
    </row>
    <row r="2268" spans="1:65" s="2" customFormat="1" ht="24.25" customHeight="1">
      <c r="A2268" s="26"/>
      <c r="B2268" s="156"/>
      <c r="C2268" s="157" t="s">
        <v>2444</v>
      </c>
      <c r="D2268" s="157" t="s">
        <v>141</v>
      </c>
      <c r="E2268" s="158" t="s">
        <v>2445</v>
      </c>
      <c r="F2268" s="159" t="s">
        <v>2446</v>
      </c>
      <c r="G2268" s="160" t="s">
        <v>323</v>
      </c>
      <c r="H2268" s="161">
        <v>4</v>
      </c>
      <c r="I2268" s="162"/>
      <c r="J2268" s="162">
        <f t="shared" si="390"/>
        <v>0</v>
      </c>
      <c r="K2268" s="139"/>
      <c r="L2268" s="27"/>
      <c r="M2268" s="140" t="s">
        <v>1</v>
      </c>
      <c r="N2268" s="141" t="s">
        <v>35</v>
      </c>
      <c r="O2268" s="142">
        <v>0</v>
      </c>
      <c r="P2268" s="142">
        <f t="shared" si="391"/>
        <v>0</v>
      </c>
      <c r="Q2268" s="142">
        <v>0</v>
      </c>
      <c r="R2268" s="142">
        <f t="shared" si="392"/>
        <v>0</v>
      </c>
      <c r="S2268" s="142">
        <v>0</v>
      </c>
      <c r="T2268" s="143">
        <f t="shared" si="393"/>
        <v>0</v>
      </c>
      <c r="U2268" s="26"/>
      <c r="V2268" s="26"/>
      <c r="W2268" s="26"/>
      <c r="X2268" s="26"/>
      <c r="Y2268" s="26"/>
      <c r="Z2268" s="26"/>
      <c r="AA2268" s="26"/>
      <c r="AB2268" s="26"/>
      <c r="AC2268" s="26"/>
      <c r="AD2268" s="26"/>
      <c r="AE2268" s="26"/>
      <c r="AR2268" s="144" t="s">
        <v>145</v>
      </c>
      <c r="AT2268" s="144" t="s">
        <v>141</v>
      </c>
      <c r="AU2268" s="144" t="s">
        <v>146</v>
      </c>
      <c r="AY2268" s="14" t="s">
        <v>136</v>
      </c>
      <c r="BE2268" s="145">
        <f t="shared" si="394"/>
        <v>0</v>
      </c>
      <c r="BF2268" s="145">
        <f t="shared" si="395"/>
        <v>0</v>
      </c>
      <c r="BG2268" s="145">
        <f t="shared" si="396"/>
        <v>0</v>
      </c>
      <c r="BH2268" s="145">
        <f t="shared" si="397"/>
        <v>0</v>
      </c>
      <c r="BI2268" s="145">
        <f t="shared" si="398"/>
        <v>0</v>
      </c>
      <c r="BJ2268" s="14" t="s">
        <v>146</v>
      </c>
      <c r="BK2268" s="145">
        <f t="shared" si="399"/>
        <v>0</v>
      </c>
      <c r="BL2268" s="14" t="s">
        <v>145</v>
      </c>
      <c r="BM2268" s="144" t="s">
        <v>2447</v>
      </c>
    </row>
    <row r="2269" spans="1:65" s="2" customFormat="1" ht="24.25" customHeight="1">
      <c r="A2269" s="26"/>
      <c r="B2269" s="156"/>
      <c r="C2269" s="163" t="s">
        <v>2448</v>
      </c>
      <c r="D2269" s="163" t="s">
        <v>227</v>
      </c>
      <c r="E2269" s="164" t="s">
        <v>2449</v>
      </c>
      <c r="F2269" s="165" t="s">
        <v>2450</v>
      </c>
      <c r="G2269" s="166" t="s">
        <v>323</v>
      </c>
      <c r="H2269" s="167">
        <v>4</v>
      </c>
      <c r="I2269" s="168"/>
      <c r="J2269" s="168">
        <f t="shared" si="390"/>
        <v>0</v>
      </c>
      <c r="K2269" s="146"/>
      <c r="L2269" s="147"/>
      <c r="M2269" s="148" t="s">
        <v>1</v>
      </c>
      <c r="N2269" s="149" t="s">
        <v>35</v>
      </c>
      <c r="O2269" s="142">
        <v>0</v>
      </c>
      <c r="P2269" s="142">
        <f t="shared" si="391"/>
        <v>0</v>
      </c>
      <c r="Q2269" s="142">
        <v>0</v>
      </c>
      <c r="R2269" s="142">
        <f t="shared" si="392"/>
        <v>0</v>
      </c>
      <c r="S2269" s="142">
        <v>0</v>
      </c>
      <c r="T2269" s="143">
        <f t="shared" si="393"/>
        <v>0</v>
      </c>
      <c r="U2269" s="26"/>
      <c r="V2269" s="26"/>
      <c r="W2269" s="26"/>
      <c r="X2269" s="26"/>
      <c r="Y2269" s="26"/>
      <c r="Z2269" s="26"/>
      <c r="AA2269" s="26"/>
      <c r="AB2269" s="26"/>
      <c r="AC2269" s="26"/>
      <c r="AD2269" s="26"/>
      <c r="AE2269" s="26"/>
      <c r="AR2269" s="144" t="s">
        <v>168</v>
      </c>
      <c r="AT2269" s="144" t="s">
        <v>227</v>
      </c>
      <c r="AU2269" s="144" t="s">
        <v>146</v>
      </c>
      <c r="AY2269" s="14" t="s">
        <v>136</v>
      </c>
      <c r="BE2269" s="145">
        <f t="shared" si="394"/>
        <v>0</v>
      </c>
      <c r="BF2269" s="145">
        <f t="shared" si="395"/>
        <v>0</v>
      </c>
      <c r="BG2269" s="145">
        <f t="shared" si="396"/>
        <v>0</v>
      </c>
      <c r="BH2269" s="145">
        <f t="shared" si="397"/>
        <v>0</v>
      </c>
      <c r="BI2269" s="145">
        <f t="shared" si="398"/>
        <v>0</v>
      </c>
      <c r="BJ2269" s="14" t="s">
        <v>146</v>
      </c>
      <c r="BK2269" s="145">
        <f t="shared" si="399"/>
        <v>0</v>
      </c>
      <c r="BL2269" s="14" t="s">
        <v>145</v>
      </c>
      <c r="BM2269" s="144" t="s">
        <v>2451</v>
      </c>
    </row>
    <row r="2270" spans="1:65" s="12" customFormat="1" ht="23" customHeight="1">
      <c r="B2270" s="169"/>
      <c r="C2270" s="170"/>
      <c r="D2270" s="171" t="s">
        <v>68</v>
      </c>
      <c r="E2270" s="172" t="s">
        <v>958</v>
      </c>
      <c r="F2270" s="172" t="s">
        <v>959</v>
      </c>
      <c r="G2270" s="170"/>
      <c r="H2270" s="170"/>
      <c r="I2270" s="170"/>
      <c r="J2270" s="173">
        <f>BK2270</f>
        <v>0</v>
      </c>
      <c r="L2270" s="127"/>
      <c r="M2270" s="131"/>
      <c r="N2270" s="132"/>
      <c r="O2270" s="132"/>
      <c r="P2270" s="133">
        <f>P2271</f>
        <v>0</v>
      </c>
      <c r="Q2270" s="132"/>
      <c r="R2270" s="133">
        <f>R2271</f>
        <v>0</v>
      </c>
      <c r="S2270" s="132"/>
      <c r="T2270" s="134">
        <f>T2271</f>
        <v>0</v>
      </c>
      <c r="AR2270" s="128" t="s">
        <v>77</v>
      </c>
      <c r="AT2270" s="135" t="s">
        <v>68</v>
      </c>
      <c r="AU2270" s="135" t="s">
        <v>77</v>
      </c>
      <c r="AY2270" s="128" t="s">
        <v>136</v>
      </c>
      <c r="BK2270" s="136">
        <f>BK2271</f>
        <v>0</v>
      </c>
    </row>
    <row r="2271" spans="1:65" s="2" customFormat="1" ht="24.25" customHeight="1">
      <c r="A2271" s="26"/>
      <c r="B2271" s="156"/>
      <c r="C2271" s="157" t="s">
        <v>2452</v>
      </c>
      <c r="D2271" s="157" t="s">
        <v>141</v>
      </c>
      <c r="E2271" s="158" t="s">
        <v>2453</v>
      </c>
      <c r="F2271" s="159" t="s">
        <v>2454</v>
      </c>
      <c r="G2271" s="160" t="s">
        <v>285</v>
      </c>
      <c r="H2271" s="161">
        <v>4.6040000000000001</v>
      </c>
      <c r="I2271" s="162"/>
      <c r="J2271" s="162">
        <f>ROUND(I2271*H2271,2)</f>
        <v>0</v>
      </c>
      <c r="K2271" s="139"/>
      <c r="L2271" s="27"/>
      <c r="M2271" s="140" t="s">
        <v>1</v>
      </c>
      <c r="N2271" s="141" t="s">
        <v>35</v>
      </c>
      <c r="O2271" s="142">
        <v>0</v>
      </c>
      <c r="P2271" s="142">
        <f>O2271*H2271</f>
        <v>0</v>
      </c>
      <c r="Q2271" s="142">
        <v>0</v>
      </c>
      <c r="R2271" s="142">
        <f>Q2271*H2271</f>
        <v>0</v>
      </c>
      <c r="S2271" s="142">
        <v>0</v>
      </c>
      <c r="T2271" s="143">
        <f>S2271*H2271</f>
        <v>0</v>
      </c>
      <c r="U2271" s="26"/>
      <c r="V2271" s="26"/>
      <c r="W2271" s="26"/>
      <c r="X2271" s="26"/>
      <c r="Y2271" s="26"/>
      <c r="Z2271" s="26"/>
      <c r="AA2271" s="26"/>
      <c r="AB2271" s="26"/>
      <c r="AC2271" s="26"/>
      <c r="AD2271" s="26"/>
      <c r="AE2271" s="26"/>
      <c r="AR2271" s="144" t="s">
        <v>145</v>
      </c>
      <c r="AT2271" s="144" t="s">
        <v>141</v>
      </c>
      <c r="AU2271" s="144" t="s">
        <v>146</v>
      </c>
      <c r="AY2271" s="14" t="s">
        <v>136</v>
      </c>
      <c r="BE2271" s="145">
        <f>IF(N2271="základná",J2271,0)</f>
        <v>0</v>
      </c>
      <c r="BF2271" s="145">
        <f>IF(N2271="znížená",J2271,0)</f>
        <v>0</v>
      </c>
      <c r="BG2271" s="145">
        <f>IF(N2271="zákl. prenesená",J2271,0)</f>
        <v>0</v>
      </c>
      <c r="BH2271" s="145">
        <f>IF(N2271="zníž. prenesená",J2271,0)</f>
        <v>0</v>
      </c>
      <c r="BI2271" s="145">
        <f>IF(N2271="nulová",J2271,0)</f>
        <v>0</v>
      </c>
      <c r="BJ2271" s="14" t="s">
        <v>146</v>
      </c>
      <c r="BK2271" s="145">
        <f>ROUND(I2271*H2271,2)</f>
        <v>0</v>
      </c>
      <c r="BL2271" s="14" t="s">
        <v>145</v>
      </c>
      <c r="BM2271" s="144" t="s">
        <v>2455</v>
      </c>
    </row>
    <row r="2272" spans="1:65" s="12" customFormat="1" ht="23" customHeight="1">
      <c r="B2272" s="169"/>
      <c r="C2272" s="170"/>
      <c r="D2272" s="171" t="s">
        <v>68</v>
      </c>
      <c r="E2272" s="172" t="s">
        <v>968</v>
      </c>
      <c r="F2272" s="172" t="s">
        <v>969</v>
      </c>
      <c r="G2272" s="170"/>
      <c r="H2272" s="170"/>
      <c r="I2272" s="170"/>
      <c r="J2272" s="173">
        <f>BK2272</f>
        <v>0</v>
      </c>
      <c r="L2272" s="127"/>
      <c r="M2272" s="131"/>
      <c r="N2272" s="132"/>
      <c r="O2272" s="132"/>
      <c r="P2272" s="133">
        <v>0</v>
      </c>
      <c r="Q2272" s="132"/>
      <c r="R2272" s="133">
        <v>0</v>
      </c>
      <c r="S2272" s="132"/>
      <c r="T2272" s="134">
        <v>0</v>
      </c>
      <c r="AR2272" s="128" t="s">
        <v>146</v>
      </c>
      <c r="AT2272" s="135" t="s">
        <v>68</v>
      </c>
      <c r="AU2272" s="135" t="s">
        <v>77</v>
      </c>
      <c r="AY2272" s="128" t="s">
        <v>136</v>
      </c>
      <c r="BK2272" s="136">
        <v>0</v>
      </c>
    </row>
    <row r="2273" spans="1:65" s="12" customFormat="1" ht="23" customHeight="1">
      <c r="B2273" s="169"/>
      <c r="C2273" s="170"/>
      <c r="D2273" s="171" t="s">
        <v>68</v>
      </c>
      <c r="E2273" s="172" t="s">
        <v>984</v>
      </c>
      <c r="F2273" s="172" t="s">
        <v>985</v>
      </c>
      <c r="G2273" s="170"/>
      <c r="H2273" s="170"/>
      <c r="I2273" s="170"/>
      <c r="J2273" s="173">
        <f>BK2273</f>
        <v>0</v>
      </c>
      <c r="L2273" s="127"/>
      <c r="M2273" s="131"/>
      <c r="N2273" s="132"/>
      <c r="O2273" s="132"/>
      <c r="P2273" s="133">
        <f>SUM(P2274:P2276)</f>
        <v>0</v>
      </c>
      <c r="Q2273" s="132"/>
      <c r="R2273" s="133">
        <f>SUM(R2274:R2276)</f>
        <v>0</v>
      </c>
      <c r="S2273" s="132"/>
      <c r="T2273" s="134">
        <f>SUM(T2274:T2276)</f>
        <v>0</v>
      </c>
      <c r="AR2273" s="128" t="s">
        <v>77</v>
      </c>
      <c r="AT2273" s="135" t="s">
        <v>68</v>
      </c>
      <c r="AU2273" s="135" t="s">
        <v>77</v>
      </c>
      <c r="AY2273" s="128" t="s">
        <v>136</v>
      </c>
      <c r="BK2273" s="136">
        <f>SUM(BK2274:BK2276)</f>
        <v>0</v>
      </c>
    </row>
    <row r="2274" spans="1:65" s="2" customFormat="1" ht="24.25" customHeight="1">
      <c r="A2274" s="26"/>
      <c r="B2274" s="156"/>
      <c r="C2274" s="157" t="s">
        <v>2456</v>
      </c>
      <c r="D2274" s="157" t="s">
        <v>141</v>
      </c>
      <c r="E2274" s="158" t="s">
        <v>2457</v>
      </c>
      <c r="F2274" s="159" t="s">
        <v>2458</v>
      </c>
      <c r="G2274" s="160" t="s">
        <v>294</v>
      </c>
      <c r="H2274" s="161">
        <v>3600</v>
      </c>
      <c r="I2274" s="162"/>
      <c r="J2274" s="162">
        <f>ROUND(I2274*H2274,2)</f>
        <v>0</v>
      </c>
      <c r="K2274" s="139"/>
      <c r="L2274" s="27"/>
      <c r="M2274" s="140" t="s">
        <v>1</v>
      </c>
      <c r="N2274" s="141" t="s">
        <v>35</v>
      </c>
      <c r="O2274" s="142">
        <v>0</v>
      </c>
      <c r="P2274" s="142">
        <f>O2274*H2274</f>
        <v>0</v>
      </c>
      <c r="Q2274" s="142">
        <v>0</v>
      </c>
      <c r="R2274" s="142">
        <f>Q2274*H2274</f>
        <v>0</v>
      </c>
      <c r="S2274" s="142">
        <v>0</v>
      </c>
      <c r="T2274" s="143">
        <f>S2274*H2274</f>
        <v>0</v>
      </c>
      <c r="U2274" s="26"/>
      <c r="V2274" s="26"/>
      <c r="W2274" s="26"/>
      <c r="X2274" s="26"/>
      <c r="Y2274" s="26"/>
      <c r="Z2274" s="26"/>
      <c r="AA2274" s="26"/>
      <c r="AB2274" s="26"/>
      <c r="AC2274" s="26"/>
      <c r="AD2274" s="26"/>
      <c r="AE2274" s="26"/>
      <c r="AR2274" s="144" t="s">
        <v>145</v>
      </c>
      <c r="AT2274" s="144" t="s">
        <v>141</v>
      </c>
      <c r="AU2274" s="144" t="s">
        <v>146</v>
      </c>
      <c r="AY2274" s="14" t="s">
        <v>136</v>
      </c>
      <c r="BE2274" s="145">
        <f>IF(N2274="základná",J2274,0)</f>
        <v>0</v>
      </c>
      <c r="BF2274" s="145">
        <f>IF(N2274="znížená",J2274,0)</f>
        <v>0</v>
      </c>
      <c r="BG2274" s="145">
        <f>IF(N2274="zákl. prenesená",J2274,0)</f>
        <v>0</v>
      </c>
      <c r="BH2274" s="145">
        <f>IF(N2274="zníž. prenesená",J2274,0)</f>
        <v>0</v>
      </c>
      <c r="BI2274" s="145">
        <f>IF(N2274="nulová",J2274,0)</f>
        <v>0</v>
      </c>
      <c r="BJ2274" s="14" t="s">
        <v>146</v>
      </c>
      <c r="BK2274" s="145">
        <f>ROUND(I2274*H2274,2)</f>
        <v>0</v>
      </c>
      <c r="BL2274" s="14" t="s">
        <v>145</v>
      </c>
      <c r="BM2274" s="144" t="s">
        <v>2459</v>
      </c>
    </row>
    <row r="2275" spans="1:65" s="2" customFormat="1" ht="16.5" customHeight="1">
      <c r="A2275" s="26"/>
      <c r="B2275" s="156"/>
      <c r="C2275" s="163" t="s">
        <v>2460</v>
      </c>
      <c r="D2275" s="163" t="s">
        <v>227</v>
      </c>
      <c r="E2275" s="164" t="s">
        <v>2461</v>
      </c>
      <c r="F2275" s="165" t="s">
        <v>2462</v>
      </c>
      <c r="G2275" s="166" t="s">
        <v>285</v>
      </c>
      <c r="H2275" s="167">
        <v>3.78</v>
      </c>
      <c r="I2275" s="168"/>
      <c r="J2275" s="168">
        <f>ROUND(I2275*H2275,2)</f>
        <v>0</v>
      </c>
      <c r="K2275" s="146"/>
      <c r="L2275" s="147"/>
      <c r="M2275" s="148" t="s">
        <v>1</v>
      </c>
      <c r="N2275" s="149" t="s">
        <v>35</v>
      </c>
      <c r="O2275" s="142">
        <v>0</v>
      </c>
      <c r="P2275" s="142">
        <f>O2275*H2275</f>
        <v>0</v>
      </c>
      <c r="Q2275" s="142">
        <v>0</v>
      </c>
      <c r="R2275" s="142">
        <f>Q2275*H2275</f>
        <v>0</v>
      </c>
      <c r="S2275" s="142">
        <v>0</v>
      </c>
      <c r="T2275" s="143">
        <f>S2275*H2275</f>
        <v>0</v>
      </c>
      <c r="U2275" s="26"/>
      <c r="V2275" s="26"/>
      <c r="W2275" s="26"/>
      <c r="X2275" s="26"/>
      <c r="Y2275" s="26"/>
      <c r="Z2275" s="26"/>
      <c r="AA2275" s="26"/>
      <c r="AB2275" s="26"/>
      <c r="AC2275" s="26"/>
      <c r="AD2275" s="26"/>
      <c r="AE2275" s="26"/>
      <c r="AR2275" s="144" t="s">
        <v>168</v>
      </c>
      <c r="AT2275" s="144" t="s">
        <v>227</v>
      </c>
      <c r="AU2275" s="144" t="s">
        <v>146</v>
      </c>
      <c r="AY2275" s="14" t="s">
        <v>136</v>
      </c>
      <c r="BE2275" s="145">
        <f>IF(N2275="základná",J2275,0)</f>
        <v>0</v>
      </c>
      <c r="BF2275" s="145">
        <f>IF(N2275="znížená",J2275,0)</f>
        <v>0</v>
      </c>
      <c r="BG2275" s="145">
        <f>IF(N2275="zákl. prenesená",J2275,0)</f>
        <v>0</v>
      </c>
      <c r="BH2275" s="145">
        <f>IF(N2275="zníž. prenesená",J2275,0)</f>
        <v>0</v>
      </c>
      <c r="BI2275" s="145">
        <f>IF(N2275="nulová",J2275,0)</f>
        <v>0</v>
      </c>
      <c r="BJ2275" s="14" t="s">
        <v>146</v>
      </c>
      <c r="BK2275" s="145">
        <f>ROUND(I2275*H2275,2)</f>
        <v>0</v>
      </c>
      <c r="BL2275" s="14" t="s">
        <v>145</v>
      </c>
      <c r="BM2275" s="144" t="s">
        <v>2463</v>
      </c>
    </row>
    <row r="2276" spans="1:65" s="2" customFormat="1" ht="24.25" customHeight="1">
      <c r="A2276" s="26"/>
      <c r="B2276" s="156"/>
      <c r="C2276" s="157" t="s">
        <v>2464</v>
      </c>
      <c r="D2276" s="157" t="s">
        <v>141</v>
      </c>
      <c r="E2276" s="158" t="s">
        <v>995</v>
      </c>
      <c r="F2276" s="159" t="s">
        <v>996</v>
      </c>
      <c r="G2276" s="160" t="s">
        <v>1</v>
      </c>
      <c r="H2276" s="161">
        <v>1</v>
      </c>
      <c r="I2276" s="162"/>
      <c r="J2276" s="162">
        <f>ROUND(I2276*H2276,2)</f>
        <v>0</v>
      </c>
      <c r="K2276" s="139"/>
      <c r="L2276" s="27"/>
      <c r="M2276" s="140" t="s">
        <v>1</v>
      </c>
      <c r="N2276" s="141" t="s">
        <v>35</v>
      </c>
      <c r="O2276" s="142">
        <v>0</v>
      </c>
      <c r="P2276" s="142">
        <f>O2276*H2276</f>
        <v>0</v>
      </c>
      <c r="Q2276" s="142">
        <v>0</v>
      </c>
      <c r="R2276" s="142">
        <f>Q2276*H2276</f>
        <v>0</v>
      </c>
      <c r="S2276" s="142">
        <v>0</v>
      </c>
      <c r="T2276" s="143">
        <f>S2276*H2276</f>
        <v>0</v>
      </c>
      <c r="U2276" s="26"/>
      <c r="V2276" s="26"/>
      <c r="W2276" s="26"/>
      <c r="X2276" s="26"/>
      <c r="Y2276" s="26"/>
      <c r="Z2276" s="26"/>
      <c r="AA2276" s="26"/>
      <c r="AB2276" s="26"/>
      <c r="AC2276" s="26"/>
      <c r="AD2276" s="26"/>
      <c r="AE2276" s="26"/>
      <c r="AR2276" s="144" t="s">
        <v>145</v>
      </c>
      <c r="AT2276" s="144" t="s">
        <v>141</v>
      </c>
      <c r="AU2276" s="144" t="s">
        <v>146</v>
      </c>
      <c r="AY2276" s="14" t="s">
        <v>136</v>
      </c>
      <c r="BE2276" s="145">
        <f>IF(N2276="základná",J2276,0)</f>
        <v>0</v>
      </c>
      <c r="BF2276" s="145">
        <f>IF(N2276="znížená",J2276,0)</f>
        <v>0</v>
      </c>
      <c r="BG2276" s="145">
        <f>IF(N2276="zákl. prenesená",J2276,0)</f>
        <v>0</v>
      </c>
      <c r="BH2276" s="145">
        <f>IF(N2276="zníž. prenesená",J2276,0)</f>
        <v>0</v>
      </c>
      <c r="BI2276" s="145">
        <f>IF(N2276="nulová",J2276,0)</f>
        <v>0</v>
      </c>
      <c r="BJ2276" s="14" t="s">
        <v>146</v>
      </c>
      <c r="BK2276" s="145">
        <f>ROUND(I2276*H2276,2)</f>
        <v>0</v>
      </c>
      <c r="BL2276" s="14" t="s">
        <v>145</v>
      </c>
      <c r="BM2276" s="144" t="s">
        <v>2465</v>
      </c>
    </row>
    <row r="2277" spans="1:65" s="12" customFormat="1" ht="23" customHeight="1">
      <c r="B2277" s="169"/>
      <c r="C2277" s="170"/>
      <c r="D2277" s="171" t="s">
        <v>68</v>
      </c>
      <c r="E2277" s="172" t="s">
        <v>227</v>
      </c>
      <c r="F2277" s="172" t="s">
        <v>998</v>
      </c>
      <c r="G2277" s="170"/>
      <c r="H2277" s="170"/>
      <c r="I2277" s="170"/>
      <c r="J2277" s="173">
        <f>BK2277</f>
        <v>0</v>
      </c>
      <c r="L2277" s="127"/>
      <c r="M2277" s="131"/>
      <c r="N2277" s="132"/>
      <c r="O2277" s="132"/>
      <c r="P2277" s="133">
        <v>0</v>
      </c>
      <c r="Q2277" s="132"/>
      <c r="R2277" s="133">
        <v>0</v>
      </c>
      <c r="S2277" s="132"/>
      <c r="T2277" s="134">
        <v>0</v>
      </c>
      <c r="AR2277" s="128" t="s">
        <v>151</v>
      </c>
      <c r="AT2277" s="135" t="s">
        <v>68</v>
      </c>
      <c r="AU2277" s="135" t="s">
        <v>77</v>
      </c>
      <c r="AY2277" s="128" t="s">
        <v>136</v>
      </c>
      <c r="BK2277" s="136">
        <v>0</v>
      </c>
    </row>
    <row r="2278" spans="1:65" s="12" customFormat="1" ht="23" customHeight="1">
      <c r="B2278" s="169"/>
      <c r="C2278" s="170"/>
      <c r="D2278" s="171" t="s">
        <v>68</v>
      </c>
      <c r="E2278" s="172" t="s">
        <v>1025</v>
      </c>
      <c r="F2278" s="172" t="s">
        <v>1026</v>
      </c>
      <c r="G2278" s="170"/>
      <c r="H2278" s="170"/>
      <c r="I2278" s="170"/>
      <c r="J2278" s="173">
        <f>BK2278</f>
        <v>0</v>
      </c>
      <c r="L2278" s="127"/>
      <c r="M2278" s="131"/>
      <c r="N2278" s="132"/>
      <c r="O2278" s="132"/>
      <c r="P2278" s="133">
        <f>SUM(P2279:P2310)</f>
        <v>0</v>
      </c>
      <c r="Q2278" s="132"/>
      <c r="R2278" s="133">
        <f>SUM(R2279:R2310)</f>
        <v>0</v>
      </c>
      <c r="S2278" s="132"/>
      <c r="T2278" s="134">
        <f>SUM(T2279:T2310)</f>
        <v>0</v>
      </c>
      <c r="AR2278" s="128" t="s">
        <v>77</v>
      </c>
      <c r="AT2278" s="135" t="s">
        <v>68</v>
      </c>
      <c r="AU2278" s="135" t="s">
        <v>77</v>
      </c>
      <c r="AY2278" s="128" t="s">
        <v>136</v>
      </c>
      <c r="BK2278" s="136">
        <f>SUM(BK2279:BK2310)</f>
        <v>0</v>
      </c>
    </row>
    <row r="2279" spans="1:65" s="2" customFormat="1" ht="24.25" customHeight="1">
      <c r="A2279" s="26"/>
      <c r="B2279" s="156"/>
      <c r="C2279" s="157" t="s">
        <v>2466</v>
      </c>
      <c r="D2279" s="157" t="s">
        <v>141</v>
      </c>
      <c r="E2279" s="158" t="s">
        <v>2467</v>
      </c>
      <c r="F2279" s="159" t="s">
        <v>2468</v>
      </c>
      <c r="G2279" s="160" t="s">
        <v>171</v>
      </c>
      <c r="H2279" s="161">
        <v>12</v>
      </c>
      <c r="I2279" s="162"/>
      <c r="J2279" s="162">
        <f t="shared" ref="J2279:J2310" si="400">ROUND(I2279*H2279,2)</f>
        <v>0</v>
      </c>
      <c r="K2279" s="139"/>
      <c r="L2279" s="27"/>
      <c r="M2279" s="140" t="s">
        <v>1</v>
      </c>
      <c r="N2279" s="141" t="s">
        <v>35</v>
      </c>
      <c r="O2279" s="142">
        <v>0</v>
      </c>
      <c r="P2279" s="142">
        <f t="shared" ref="P2279:P2310" si="401">O2279*H2279</f>
        <v>0</v>
      </c>
      <c r="Q2279" s="142">
        <v>0</v>
      </c>
      <c r="R2279" s="142">
        <f t="shared" ref="R2279:R2310" si="402">Q2279*H2279</f>
        <v>0</v>
      </c>
      <c r="S2279" s="142">
        <v>0</v>
      </c>
      <c r="T2279" s="143">
        <f t="shared" ref="T2279:T2310" si="403">S2279*H2279</f>
        <v>0</v>
      </c>
      <c r="U2279" s="26"/>
      <c r="V2279" s="26"/>
      <c r="W2279" s="26"/>
      <c r="X2279" s="26"/>
      <c r="Y2279" s="26"/>
      <c r="Z2279" s="26"/>
      <c r="AA2279" s="26"/>
      <c r="AB2279" s="26"/>
      <c r="AC2279" s="26"/>
      <c r="AD2279" s="26"/>
      <c r="AE2279" s="26"/>
      <c r="AR2279" s="144" t="s">
        <v>145</v>
      </c>
      <c r="AT2279" s="144" t="s">
        <v>141</v>
      </c>
      <c r="AU2279" s="144" t="s">
        <v>146</v>
      </c>
      <c r="AY2279" s="14" t="s">
        <v>136</v>
      </c>
      <c r="BE2279" s="145">
        <f t="shared" ref="BE2279:BE2310" si="404">IF(N2279="základná",J2279,0)</f>
        <v>0</v>
      </c>
      <c r="BF2279" s="145">
        <f t="shared" ref="BF2279:BF2310" si="405">IF(N2279="znížená",J2279,0)</f>
        <v>0</v>
      </c>
      <c r="BG2279" s="145">
        <f t="shared" ref="BG2279:BG2310" si="406">IF(N2279="zákl. prenesená",J2279,0)</f>
        <v>0</v>
      </c>
      <c r="BH2279" s="145">
        <f t="shared" ref="BH2279:BH2310" si="407">IF(N2279="zníž. prenesená",J2279,0)</f>
        <v>0</v>
      </c>
      <c r="BI2279" s="145">
        <f t="shared" ref="BI2279:BI2310" si="408">IF(N2279="nulová",J2279,0)</f>
        <v>0</v>
      </c>
      <c r="BJ2279" s="14" t="s">
        <v>146</v>
      </c>
      <c r="BK2279" s="145">
        <f t="shared" ref="BK2279:BK2310" si="409">ROUND(I2279*H2279,2)</f>
        <v>0</v>
      </c>
      <c r="BL2279" s="14" t="s">
        <v>145</v>
      </c>
      <c r="BM2279" s="144" t="s">
        <v>2469</v>
      </c>
    </row>
    <row r="2280" spans="1:65" s="2" customFormat="1" ht="33" customHeight="1">
      <c r="A2280" s="26"/>
      <c r="B2280" s="156"/>
      <c r="C2280" s="163" t="s">
        <v>2470</v>
      </c>
      <c r="D2280" s="163" t="s">
        <v>227</v>
      </c>
      <c r="E2280" s="164" t="s">
        <v>2471</v>
      </c>
      <c r="F2280" s="165" t="s">
        <v>2472</v>
      </c>
      <c r="G2280" s="166" t="s">
        <v>171</v>
      </c>
      <c r="H2280" s="167">
        <v>13.2</v>
      </c>
      <c r="I2280" s="168"/>
      <c r="J2280" s="168">
        <f t="shared" si="400"/>
        <v>0</v>
      </c>
      <c r="K2280" s="146"/>
      <c r="L2280" s="147"/>
      <c r="M2280" s="148" t="s">
        <v>1</v>
      </c>
      <c r="N2280" s="149" t="s">
        <v>35</v>
      </c>
      <c r="O2280" s="142">
        <v>0</v>
      </c>
      <c r="P2280" s="142">
        <f t="shared" si="401"/>
        <v>0</v>
      </c>
      <c r="Q2280" s="142">
        <v>0</v>
      </c>
      <c r="R2280" s="142">
        <f t="shared" si="402"/>
        <v>0</v>
      </c>
      <c r="S2280" s="142">
        <v>0</v>
      </c>
      <c r="T2280" s="143">
        <f t="shared" si="403"/>
        <v>0</v>
      </c>
      <c r="U2280" s="26"/>
      <c r="V2280" s="26"/>
      <c r="W2280" s="26"/>
      <c r="X2280" s="26"/>
      <c r="Y2280" s="26"/>
      <c r="Z2280" s="26"/>
      <c r="AA2280" s="26"/>
      <c r="AB2280" s="26"/>
      <c r="AC2280" s="26"/>
      <c r="AD2280" s="26"/>
      <c r="AE2280" s="26"/>
      <c r="AR2280" s="144" t="s">
        <v>168</v>
      </c>
      <c r="AT2280" s="144" t="s">
        <v>227</v>
      </c>
      <c r="AU2280" s="144" t="s">
        <v>146</v>
      </c>
      <c r="AY2280" s="14" t="s">
        <v>136</v>
      </c>
      <c r="BE2280" s="145">
        <f t="shared" si="404"/>
        <v>0</v>
      </c>
      <c r="BF2280" s="145">
        <f t="shared" si="405"/>
        <v>0</v>
      </c>
      <c r="BG2280" s="145">
        <f t="shared" si="406"/>
        <v>0</v>
      </c>
      <c r="BH2280" s="145">
        <f t="shared" si="407"/>
        <v>0</v>
      </c>
      <c r="BI2280" s="145">
        <f t="shared" si="408"/>
        <v>0</v>
      </c>
      <c r="BJ2280" s="14" t="s">
        <v>146</v>
      </c>
      <c r="BK2280" s="145">
        <f t="shared" si="409"/>
        <v>0</v>
      </c>
      <c r="BL2280" s="14" t="s">
        <v>145</v>
      </c>
      <c r="BM2280" s="144" t="s">
        <v>2473</v>
      </c>
    </row>
    <row r="2281" spans="1:65" s="2" customFormat="1" ht="21.75" customHeight="1">
      <c r="A2281" s="26"/>
      <c r="B2281" s="156"/>
      <c r="C2281" s="157" t="s">
        <v>2474</v>
      </c>
      <c r="D2281" s="157" t="s">
        <v>141</v>
      </c>
      <c r="E2281" s="158" t="s">
        <v>2475</v>
      </c>
      <c r="F2281" s="159" t="s">
        <v>2476</v>
      </c>
      <c r="G2281" s="160" t="s">
        <v>171</v>
      </c>
      <c r="H2281" s="161">
        <v>222</v>
      </c>
      <c r="I2281" s="162"/>
      <c r="J2281" s="162">
        <f t="shared" si="400"/>
        <v>0</v>
      </c>
      <c r="K2281" s="139"/>
      <c r="L2281" s="27"/>
      <c r="M2281" s="140" t="s">
        <v>1</v>
      </c>
      <c r="N2281" s="141" t="s">
        <v>35</v>
      </c>
      <c r="O2281" s="142">
        <v>0</v>
      </c>
      <c r="P2281" s="142">
        <f t="shared" si="401"/>
        <v>0</v>
      </c>
      <c r="Q2281" s="142">
        <v>0</v>
      </c>
      <c r="R2281" s="142">
        <f t="shared" si="402"/>
        <v>0</v>
      </c>
      <c r="S2281" s="142">
        <v>0</v>
      </c>
      <c r="T2281" s="143">
        <f t="shared" si="403"/>
        <v>0</v>
      </c>
      <c r="U2281" s="26"/>
      <c r="V2281" s="26"/>
      <c r="W2281" s="26"/>
      <c r="X2281" s="26"/>
      <c r="Y2281" s="26"/>
      <c r="Z2281" s="26"/>
      <c r="AA2281" s="26"/>
      <c r="AB2281" s="26"/>
      <c r="AC2281" s="26"/>
      <c r="AD2281" s="26"/>
      <c r="AE2281" s="26"/>
      <c r="AR2281" s="144" t="s">
        <v>145</v>
      </c>
      <c r="AT2281" s="144" t="s">
        <v>141</v>
      </c>
      <c r="AU2281" s="144" t="s">
        <v>146</v>
      </c>
      <c r="AY2281" s="14" t="s">
        <v>136</v>
      </c>
      <c r="BE2281" s="145">
        <f t="shared" si="404"/>
        <v>0</v>
      </c>
      <c r="BF2281" s="145">
        <f t="shared" si="405"/>
        <v>0</v>
      </c>
      <c r="BG2281" s="145">
        <f t="shared" si="406"/>
        <v>0</v>
      </c>
      <c r="BH2281" s="145">
        <f t="shared" si="407"/>
        <v>0</v>
      </c>
      <c r="BI2281" s="145">
        <f t="shared" si="408"/>
        <v>0</v>
      </c>
      <c r="BJ2281" s="14" t="s">
        <v>146</v>
      </c>
      <c r="BK2281" s="145">
        <f t="shared" si="409"/>
        <v>0</v>
      </c>
      <c r="BL2281" s="14" t="s">
        <v>145</v>
      </c>
      <c r="BM2281" s="144" t="s">
        <v>2477</v>
      </c>
    </row>
    <row r="2282" spans="1:65" s="2" customFormat="1" ht="33" customHeight="1">
      <c r="A2282" s="26"/>
      <c r="B2282" s="156"/>
      <c r="C2282" s="163" t="s">
        <v>2478</v>
      </c>
      <c r="D2282" s="163" t="s">
        <v>227</v>
      </c>
      <c r="E2282" s="164" t="s">
        <v>2479</v>
      </c>
      <c r="F2282" s="165" t="s">
        <v>2480</v>
      </c>
      <c r="G2282" s="166" t="s">
        <v>171</v>
      </c>
      <c r="H2282" s="167">
        <v>244.2</v>
      </c>
      <c r="I2282" s="168"/>
      <c r="J2282" s="168">
        <f t="shared" si="400"/>
        <v>0</v>
      </c>
      <c r="K2282" s="146"/>
      <c r="L2282" s="147"/>
      <c r="M2282" s="148" t="s">
        <v>1</v>
      </c>
      <c r="N2282" s="149" t="s">
        <v>35</v>
      </c>
      <c r="O2282" s="142">
        <v>0</v>
      </c>
      <c r="P2282" s="142">
        <f t="shared" si="401"/>
        <v>0</v>
      </c>
      <c r="Q2282" s="142">
        <v>0</v>
      </c>
      <c r="R2282" s="142">
        <f t="shared" si="402"/>
        <v>0</v>
      </c>
      <c r="S2282" s="142">
        <v>0</v>
      </c>
      <c r="T2282" s="143">
        <f t="shared" si="403"/>
        <v>0</v>
      </c>
      <c r="U2282" s="26"/>
      <c r="V2282" s="26"/>
      <c r="W2282" s="26"/>
      <c r="X2282" s="26"/>
      <c r="Y2282" s="26"/>
      <c r="Z2282" s="26"/>
      <c r="AA2282" s="26"/>
      <c r="AB2282" s="26"/>
      <c r="AC2282" s="26"/>
      <c r="AD2282" s="26"/>
      <c r="AE2282" s="26"/>
      <c r="AR2282" s="144" t="s">
        <v>168</v>
      </c>
      <c r="AT2282" s="144" t="s">
        <v>227</v>
      </c>
      <c r="AU2282" s="144" t="s">
        <v>146</v>
      </c>
      <c r="AY2282" s="14" t="s">
        <v>136</v>
      </c>
      <c r="BE2282" s="145">
        <f t="shared" si="404"/>
        <v>0</v>
      </c>
      <c r="BF2282" s="145">
        <f t="shared" si="405"/>
        <v>0</v>
      </c>
      <c r="BG2282" s="145">
        <f t="shared" si="406"/>
        <v>0</v>
      </c>
      <c r="BH2282" s="145">
        <f t="shared" si="407"/>
        <v>0</v>
      </c>
      <c r="BI2282" s="145">
        <f t="shared" si="408"/>
        <v>0</v>
      </c>
      <c r="BJ2282" s="14" t="s">
        <v>146</v>
      </c>
      <c r="BK2282" s="145">
        <f t="shared" si="409"/>
        <v>0</v>
      </c>
      <c r="BL2282" s="14" t="s">
        <v>145</v>
      </c>
      <c r="BM2282" s="144" t="s">
        <v>2481</v>
      </c>
    </row>
    <row r="2283" spans="1:65" s="2" customFormat="1" ht="21.75" customHeight="1">
      <c r="A2283" s="26"/>
      <c r="B2283" s="156"/>
      <c r="C2283" s="157" t="s">
        <v>2482</v>
      </c>
      <c r="D2283" s="157" t="s">
        <v>141</v>
      </c>
      <c r="E2283" s="158" t="s">
        <v>2483</v>
      </c>
      <c r="F2283" s="159" t="s">
        <v>2484</v>
      </c>
      <c r="G2283" s="160" t="s">
        <v>171</v>
      </c>
      <c r="H2283" s="161">
        <v>36</v>
      </c>
      <c r="I2283" s="162"/>
      <c r="J2283" s="162">
        <f t="shared" si="400"/>
        <v>0</v>
      </c>
      <c r="K2283" s="139"/>
      <c r="L2283" s="27"/>
      <c r="M2283" s="140" t="s">
        <v>1</v>
      </c>
      <c r="N2283" s="141" t="s">
        <v>35</v>
      </c>
      <c r="O2283" s="142">
        <v>0</v>
      </c>
      <c r="P2283" s="142">
        <f t="shared" si="401"/>
        <v>0</v>
      </c>
      <c r="Q2283" s="142">
        <v>0</v>
      </c>
      <c r="R2283" s="142">
        <f t="shared" si="402"/>
        <v>0</v>
      </c>
      <c r="S2283" s="142">
        <v>0</v>
      </c>
      <c r="T2283" s="143">
        <f t="shared" si="403"/>
        <v>0</v>
      </c>
      <c r="U2283" s="26"/>
      <c r="V2283" s="26"/>
      <c r="W2283" s="26"/>
      <c r="X2283" s="26"/>
      <c r="Y2283" s="26"/>
      <c r="Z2283" s="26"/>
      <c r="AA2283" s="26"/>
      <c r="AB2283" s="26"/>
      <c r="AC2283" s="26"/>
      <c r="AD2283" s="26"/>
      <c r="AE2283" s="26"/>
      <c r="AR2283" s="144" t="s">
        <v>145</v>
      </c>
      <c r="AT2283" s="144" t="s">
        <v>141</v>
      </c>
      <c r="AU2283" s="144" t="s">
        <v>146</v>
      </c>
      <c r="AY2283" s="14" t="s">
        <v>136</v>
      </c>
      <c r="BE2283" s="145">
        <f t="shared" si="404"/>
        <v>0</v>
      </c>
      <c r="BF2283" s="145">
        <f t="shared" si="405"/>
        <v>0</v>
      </c>
      <c r="BG2283" s="145">
        <f t="shared" si="406"/>
        <v>0</v>
      </c>
      <c r="BH2283" s="145">
        <f t="shared" si="407"/>
        <v>0</v>
      </c>
      <c r="BI2283" s="145">
        <f t="shared" si="408"/>
        <v>0</v>
      </c>
      <c r="BJ2283" s="14" t="s">
        <v>146</v>
      </c>
      <c r="BK2283" s="145">
        <f t="shared" si="409"/>
        <v>0</v>
      </c>
      <c r="BL2283" s="14" t="s">
        <v>145</v>
      </c>
      <c r="BM2283" s="144" t="s">
        <v>2485</v>
      </c>
    </row>
    <row r="2284" spans="1:65" s="2" customFormat="1" ht="33" customHeight="1">
      <c r="A2284" s="26"/>
      <c r="B2284" s="156"/>
      <c r="C2284" s="163" t="s">
        <v>2486</v>
      </c>
      <c r="D2284" s="163" t="s">
        <v>227</v>
      </c>
      <c r="E2284" s="164" t="s">
        <v>2487</v>
      </c>
      <c r="F2284" s="165" t="s">
        <v>2488</v>
      </c>
      <c r="G2284" s="166" t="s">
        <v>171</v>
      </c>
      <c r="H2284" s="167">
        <v>39.6</v>
      </c>
      <c r="I2284" s="168"/>
      <c r="J2284" s="168">
        <f t="shared" si="400"/>
        <v>0</v>
      </c>
      <c r="K2284" s="146"/>
      <c r="L2284" s="147"/>
      <c r="M2284" s="148" t="s">
        <v>1</v>
      </c>
      <c r="N2284" s="149" t="s">
        <v>35</v>
      </c>
      <c r="O2284" s="142">
        <v>0</v>
      </c>
      <c r="P2284" s="142">
        <f t="shared" si="401"/>
        <v>0</v>
      </c>
      <c r="Q2284" s="142">
        <v>0</v>
      </c>
      <c r="R2284" s="142">
        <f t="shared" si="402"/>
        <v>0</v>
      </c>
      <c r="S2284" s="142">
        <v>0</v>
      </c>
      <c r="T2284" s="143">
        <f t="shared" si="403"/>
        <v>0</v>
      </c>
      <c r="U2284" s="26"/>
      <c r="V2284" s="26"/>
      <c r="W2284" s="26"/>
      <c r="X2284" s="26"/>
      <c r="Y2284" s="26"/>
      <c r="Z2284" s="26"/>
      <c r="AA2284" s="26"/>
      <c r="AB2284" s="26"/>
      <c r="AC2284" s="26"/>
      <c r="AD2284" s="26"/>
      <c r="AE2284" s="26"/>
      <c r="AR2284" s="144" t="s">
        <v>168</v>
      </c>
      <c r="AT2284" s="144" t="s">
        <v>227</v>
      </c>
      <c r="AU2284" s="144" t="s">
        <v>146</v>
      </c>
      <c r="AY2284" s="14" t="s">
        <v>136</v>
      </c>
      <c r="BE2284" s="145">
        <f t="shared" si="404"/>
        <v>0</v>
      </c>
      <c r="BF2284" s="145">
        <f t="shared" si="405"/>
        <v>0</v>
      </c>
      <c r="BG2284" s="145">
        <f t="shared" si="406"/>
        <v>0</v>
      </c>
      <c r="BH2284" s="145">
        <f t="shared" si="407"/>
        <v>0</v>
      </c>
      <c r="BI2284" s="145">
        <f t="shared" si="408"/>
        <v>0</v>
      </c>
      <c r="BJ2284" s="14" t="s">
        <v>146</v>
      </c>
      <c r="BK2284" s="145">
        <f t="shared" si="409"/>
        <v>0</v>
      </c>
      <c r="BL2284" s="14" t="s">
        <v>145</v>
      </c>
      <c r="BM2284" s="144" t="s">
        <v>2489</v>
      </c>
    </row>
    <row r="2285" spans="1:65" s="2" customFormat="1" ht="24.25" customHeight="1">
      <c r="A2285" s="26"/>
      <c r="B2285" s="156"/>
      <c r="C2285" s="157" t="s">
        <v>2490</v>
      </c>
      <c r="D2285" s="157" t="s">
        <v>141</v>
      </c>
      <c r="E2285" s="158" t="s">
        <v>2491</v>
      </c>
      <c r="F2285" s="159" t="s">
        <v>2492</v>
      </c>
      <c r="G2285" s="160" t="s">
        <v>323</v>
      </c>
      <c r="H2285" s="161">
        <v>34</v>
      </c>
      <c r="I2285" s="162"/>
      <c r="J2285" s="162">
        <f t="shared" si="400"/>
        <v>0</v>
      </c>
      <c r="K2285" s="139"/>
      <c r="L2285" s="27"/>
      <c r="M2285" s="140" t="s">
        <v>1</v>
      </c>
      <c r="N2285" s="141" t="s">
        <v>35</v>
      </c>
      <c r="O2285" s="142">
        <v>0</v>
      </c>
      <c r="P2285" s="142">
        <f t="shared" si="401"/>
        <v>0</v>
      </c>
      <c r="Q2285" s="142">
        <v>0</v>
      </c>
      <c r="R2285" s="142">
        <f t="shared" si="402"/>
        <v>0</v>
      </c>
      <c r="S2285" s="142">
        <v>0</v>
      </c>
      <c r="T2285" s="143">
        <f t="shared" si="403"/>
        <v>0</v>
      </c>
      <c r="U2285" s="26"/>
      <c r="V2285" s="26"/>
      <c r="W2285" s="26"/>
      <c r="X2285" s="26"/>
      <c r="Y2285" s="26"/>
      <c r="Z2285" s="26"/>
      <c r="AA2285" s="26"/>
      <c r="AB2285" s="26"/>
      <c r="AC2285" s="26"/>
      <c r="AD2285" s="26"/>
      <c r="AE2285" s="26"/>
      <c r="AR2285" s="144" t="s">
        <v>145</v>
      </c>
      <c r="AT2285" s="144" t="s">
        <v>141</v>
      </c>
      <c r="AU2285" s="144" t="s">
        <v>146</v>
      </c>
      <c r="AY2285" s="14" t="s">
        <v>136</v>
      </c>
      <c r="BE2285" s="145">
        <f t="shared" si="404"/>
        <v>0</v>
      </c>
      <c r="BF2285" s="145">
        <f t="shared" si="405"/>
        <v>0</v>
      </c>
      <c r="BG2285" s="145">
        <f t="shared" si="406"/>
        <v>0</v>
      </c>
      <c r="BH2285" s="145">
        <f t="shared" si="407"/>
        <v>0</v>
      </c>
      <c r="BI2285" s="145">
        <f t="shared" si="408"/>
        <v>0</v>
      </c>
      <c r="BJ2285" s="14" t="s">
        <v>146</v>
      </c>
      <c r="BK2285" s="145">
        <f t="shared" si="409"/>
        <v>0</v>
      </c>
      <c r="BL2285" s="14" t="s">
        <v>145</v>
      </c>
      <c r="BM2285" s="144" t="s">
        <v>2493</v>
      </c>
    </row>
    <row r="2286" spans="1:65" s="2" customFormat="1" ht="21.75" customHeight="1">
      <c r="A2286" s="26"/>
      <c r="B2286" s="156"/>
      <c r="C2286" s="163" t="s">
        <v>2494</v>
      </c>
      <c r="D2286" s="163" t="s">
        <v>227</v>
      </c>
      <c r="E2286" s="164" t="s">
        <v>2495</v>
      </c>
      <c r="F2286" s="165" t="s">
        <v>2496</v>
      </c>
      <c r="G2286" s="166" t="s">
        <v>323</v>
      </c>
      <c r="H2286" s="167">
        <v>34</v>
      </c>
      <c r="I2286" s="168"/>
      <c r="J2286" s="168">
        <f t="shared" si="400"/>
        <v>0</v>
      </c>
      <c r="K2286" s="146"/>
      <c r="L2286" s="147"/>
      <c r="M2286" s="148" t="s">
        <v>1</v>
      </c>
      <c r="N2286" s="149" t="s">
        <v>35</v>
      </c>
      <c r="O2286" s="142">
        <v>0</v>
      </c>
      <c r="P2286" s="142">
        <f t="shared" si="401"/>
        <v>0</v>
      </c>
      <c r="Q2286" s="142">
        <v>0</v>
      </c>
      <c r="R2286" s="142">
        <f t="shared" si="402"/>
        <v>0</v>
      </c>
      <c r="S2286" s="142">
        <v>0</v>
      </c>
      <c r="T2286" s="143">
        <f t="shared" si="403"/>
        <v>0</v>
      </c>
      <c r="U2286" s="26"/>
      <c r="V2286" s="26"/>
      <c r="W2286" s="26"/>
      <c r="X2286" s="26"/>
      <c r="Y2286" s="26"/>
      <c r="Z2286" s="26"/>
      <c r="AA2286" s="26"/>
      <c r="AB2286" s="26"/>
      <c r="AC2286" s="26"/>
      <c r="AD2286" s="26"/>
      <c r="AE2286" s="26"/>
      <c r="AR2286" s="144" t="s">
        <v>168</v>
      </c>
      <c r="AT2286" s="144" t="s">
        <v>227</v>
      </c>
      <c r="AU2286" s="144" t="s">
        <v>146</v>
      </c>
      <c r="AY2286" s="14" t="s">
        <v>136</v>
      </c>
      <c r="BE2286" s="145">
        <f t="shared" si="404"/>
        <v>0</v>
      </c>
      <c r="BF2286" s="145">
        <f t="shared" si="405"/>
        <v>0</v>
      </c>
      <c r="BG2286" s="145">
        <f t="shared" si="406"/>
        <v>0</v>
      </c>
      <c r="BH2286" s="145">
        <f t="shared" si="407"/>
        <v>0</v>
      </c>
      <c r="BI2286" s="145">
        <f t="shared" si="408"/>
        <v>0</v>
      </c>
      <c r="BJ2286" s="14" t="s">
        <v>146</v>
      </c>
      <c r="BK2286" s="145">
        <f t="shared" si="409"/>
        <v>0</v>
      </c>
      <c r="BL2286" s="14" t="s">
        <v>145</v>
      </c>
      <c r="BM2286" s="144" t="s">
        <v>2497</v>
      </c>
    </row>
    <row r="2287" spans="1:65" s="2" customFormat="1" ht="24.25" customHeight="1">
      <c r="A2287" s="26"/>
      <c r="B2287" s="156"/>
      <c r="C2287" s="157" t="s">
        <v>2498</v>
      </c>
      <c r="D2287" s="157" t="s">
        <v>141</v>
      </c>
      <c r="E2287" s="158" t="s">
        <v>2499</v>
      </c>
      <c r="F2287" s="159" t="s">
        <v>2500</v>
      </c>
      <c r="G2287" s="160" t="s">
        <v>323</v>
      </c>
      <c r="H2287" s="161">
        <v>160</v>
      </c>
      <c r="I2287" s="162"/>
      <c r="J2287" s="162">
        <f t="shared" si="400"/>
        <v>0</v>
      </c>
      <c r="K2287" s="139"/>
      <c r="L2287" s="27"/>
      <c r="M2287" s="140" t="s">
        <v>1</v>
      </c>
      <c r="N2287" s="141" t="s">
        <v>35</v>
      </c>
      <c r="O2287" s="142">
        <v>0</v>
      </c>
      <c r="P2287" s="142">
        <f t="shared" si="401"/>
        <v>0</v>
      </c>
      <c r="Q2287" s="142">
        <v>0</v>
      </c>
      <c r="R2287" s="142">
        <f t="shared" si="402"/>
        <v>0</v>
      </c>
      <c r="S2287" s="142">
        <v>0</v>
      </c>
      <c r="T2287" s="143">
        <f t="shared" si="403"/>
        <v>0</v>
      </c>
      <c r="U2287" s="26"/>
      <c r="V2287" s="26"/>
      <c r="W2287" s="26"/>
      <c r="X2287" s="26"/>
      <c r="Y2287" s="26"/>
      <c r="Z2287" s="26"/>
      <c r="AA2287" s="26"/>
      <c r="AB2287" s="26"/>
      <c r="AC2287" s="26"/>
      <c r="AD2287" s="26"/>
      <c r="AE2287" s="26"/>
      <c r="AR2287" s="144" t="s">
        <v>145</v>
      </c>
      <c r="AT2287" s="144" t="s">
        <v>141</v>
      </c>
      <c r="AU2287" s="144" t="s">
        <v>146</v>
      </c>
      <c r="AY2287" s="14" t="s">
        <v>136</v>
      </c>
      <c r="BE2287" s="145">
        <f t="shared" si="404"/>
        <v>0</v>
      </c>
      <c r="BF2287" s="145">
        <f t="shared" si="405"/>
        <v>0</v>
      </c>
      <c r="BG2287" s="145">
        <f t="shared" si="406"/>
        <v>0</v>
      </c>
      <c r="BH2287" s="145">
        <f t="shared" si="407"/>
        <v>0</v>
      </c>
      <c r="BI2287" s="145">
        <f t="shared" si="408"/>
        <v>0</v>
      </c>
      <c r="BJ2287" s="14" t="s">
        <v>146</v>
      </c>
      <c r="BK2287" s="145">
        <f t="shared" si="409"/>
        <v>0</v>
      </c>
      <c r="BL2287" s="14" t="s">
        <v>145</v>
      </c>
      <c r="BM2287" s="144" t="s">
        <v>2501</v>
      </c>
    </row>
    <row r="2288" spans="1:65" s="2" customFormat="1" ht="21.75" customHeight="1">
      <c r="A2288" s="26"/>
      <c r="B2288" s="156"/>
      <c r="C2288" s="163" t="s">
        <v>2502</v>
      </c>
      <c r="D2288" s="163" t="s">
        <v>227</v>
      </c>
      <c r="E2288" s="164" t="s">
        <v>2503</v>
      </c>
      <c r="F2288" s="165" t="s">
        <v>2504</v>
      </c>
      <c r="G2288" s="166" t="s">
        <v>323</v>
      </c>
      <c r="H2288" s="167">
        <v>34</v>
      </c>
      <c r="I2288" s="168"/>
      <c r="J2288" s="168">
        <f t="shared" si="400"/>
        <v>0</v>
      </c>
      <c r="K2288" s="146"/>
      <c r="L2288" s="147"/>
      <c r="M2288" s="148" t="s">
        <v>1</v>
      </c>
      <c r="N2288" s="149" t="s">
        <v>35</v>
      </c>
      <c r="O2288" s="142">
        <v>0</v>
      </c>
      <c r="P2288" s="142">
        <f t="shared" si="401"/>
        <v>0</v>
      </c>
      <c r="Q2288" s="142">
        <v>0</v>
      </c>
      <c r="R2288" s="142">
        <f t="shared" si="402"/>
        <v>0</v>
      </c>
      <c r="S2288" s="142">
        <v>0</v>
      </c>
      <c r="T2288" s="143">
        <f t="shared" si="403"/>
        <v>0</v>
      </c>
      <c r="U2288" s="26"/>
      <c r="V2288" s="26"/>
      <c r="W2288" s="26"/>
      <c r="X2288" s="26"/>
      <c r="Y2288" s="26"/>
      <c r="Z2288" s="26"/>
      <c r="AA2288" s="26"/>
      <c r="AB2288" s="26"/>
      <c r="AC2288" s="26"/>
      <c r="AD2288" s="26"/>
      <c r="AE2288" s="26"/>
      <c r="AR2288" s="144" t="s">
        <v>168</v>
      </c>
      <c r="AT2288" s="144" t="s">
        <v>227</v>
      </c>
      <c r="AU2288" s="144" t="s">
        <v>146</v>
      </c>
      <c r="AY2288" s="14" t="s">
        <v>136</v>
      </c>
      <c r="BE2288" s="145">
        <f t="shared" si="404"/>
        <v>0</v>
      </c>
      <c r="BF2288" s="145">
        <f t="shared" si="405"/>
        <v>0</v>
      </c>
      <c r="BG2288" s="145">
        <f t="shared" si="406"/>
        <v>0</v>
      </c>
      <c r="BH2288" s="145">
        <f t="shared" si="407"/>
        <v>0</v>
      </c>
      <c r="BI2288" s="145">
        <f t="shared" si="408"/>
        <v>0</v>
      </c>
      <c r="BJ2288" s="14" t="s">
        <v>146</v>
      </c>
      <c r="BK2288" s="145">
        <f t="shared" si="409"/>
        <v>0</v>
      </c>
      <c r="BL2288" s="14" t="s">
        <v>145</v>
      </c>
      <c r="BM2288" s="144" t="s">
        <v>2505</v>
      </c>
    </row>
    <row r="2289" spans="1:65" s="2" customFormat="1" ht="21.75" customHeight="1">
      <c r="A2289" s="26"/>
      <c r="B2289" s="156"/>
      <c r="C2289" s="163" t="s">
        <v>2506</v>
      </c>
      <c r="D2289" s="163" t="s">
        <v>227</v>
      </c>
      <c r="E2289" s="164" t="s">
        <v>2507</v>
      </c>
      <c r="F2289" s="165" t="s">
        <v>2508</v>
      </c>
      <c r="G2289" s="166" t="s">
        <v>323</v>
      </c>
      <c r="H2289" s="167">
        <v>37</v>
      </c>
      <c r="I2289" s="168"/>
      <c r="J2289" s="168">
        <f t="shared" si="400"/>
        <v>0</v>
      </c>
      <c r="K2289" s="146"/>
      <c r="L2289" s="147"/>
      <c r="M2289" s="148" t="s">
        <v>1</v>
      </c>
      <c r="N2289" s="149" t="s">
        <v>35</v>
      </c>
      <c r="O2289" s="142">
        <v>0</v>
      </c>
      <c r="P2289" s="142">
        <f t="shared" si="401"/>
        <v>0</v>
      </c>
      <c r="Q2289" s="142">
        <v>0</v>
      </c>
      <c r="R2289" s="142">
        <f t="shared" si="402"/>
        <v>0</v>
      </c>
      <c r="S2289" s="142">
        <v>0</v>
      </c>
      <c r="T2289" s="143">
        <f t="shared" si="403"/>
        <v>0</v>
      </c>
      <c r="U2289" s="26"/>
      <c r="V2289" s="26"/>
      <c r="W2289" s="26"/>
      <c r="X2289" s="26"/>
      <c r="Y2289" s="26"/>
      <c r="Z2289" s="26"/>
      <c r="AA2289" s="26"/>
      <c r="AB2289" s="26"/>
      <c r="AC2289" s="26"/>
      <c r="AD2289" s="26"/>
      <c r="AE2289" s="26"/>
      <c r="AR2289" s="144" t="s">
        <v>168</v>
      </c>
      <c r="AT2289" s="144" t="s">
        <v>227</v>
      </c>
      <c r="AU2289" s="144" t="s">
        <v>146</v>
      </c>
      <c r="AY2289" s="14" t="s">
        <v>136</v>
      </c>
      <c r="BE2289" s="145">
        <f t="shared" si="404"/>
        <v>0</v>
      </c>
      <c r="BF2289" s="145">
        <f t="shared" si="405"/>
        <v>0</v>
      </c>
      <c r="BG2289" s="145">
        <f t="shared" si="406"/>
        <v>0</v>
      </c>
      <c r="BH2289" s="145">
        <f t="shared" si="407"/>
        <v>0</v>
      </c>
      <c r="BI2289" s="145">
        <f t="shared" si="408"/>
        <v>0</v>
      </c>
      <c r="BJ2289" s="14" t="s">
        <v>146</v>
      </c>
      <c r="BK2289" s="145">
        <f t="shared" si="409"/>
        <v>0</v>
      </c>
      <c r="BL2289" s="14" t="s">
        <v>145</v>
      </c>
      <c r="BM2289" s="144" t="s">
        <v>2509</v>
      </c>
    </row>
    <row r="2290" spans="1:65" s="2" customFormat="1" ht="21.75" customHeight="1">
      <c r="A2290" s="26"/>
      <c r="B2290" s="156"/>
      <c r="C2290" s="163" t="s">
        <v>2510</v>
      </c>
      <c r="D2290" s="163" t="s">
        <v>227</v>
      </c>
      <c r="E2290" s="164" t="s">
        <v>2511</v>
      </c>
      <c r="F2290" s="165" t="s">
        <v>2512</v>
      </c>
      <c r="G2290" s="166" t="s">
        <v>323</v>
      </c>
      <c r="H2290" s="167">
        <v>89</v>
      </c>
      <c r="I2290" s="168"/>
      <c r="J2290" s="168">
        <f t="shared" si="400"/>
        <v>0</v>
      </c>
      <c r="K2290" s="146"/>
      <c r="L2290" s="147"/>
      <c r="M2290" s="148" t="s">
        <v>1</v>
      </c>
      <c r="N2290" s="149" t="s">
        <v>35</v>
      </c>
      <c r="O2290" s="142">
        <v>0</v>
      </c>
      <c r="P2290" s="142">
        <f t="shared" si="401"/>
        <v>0</v>
      </c>
      <c r="Q2290" s="142">
        <v>0</v>
      </c>
      <c r="R2290" s="142">
        <f t="shared" si="402"/>
        <v>0</v>
      </c>
      <c r="S2290" s="142">
        <v>0</v>
      </c>
      <c r="T2290" s="143">
        <f t="shared" si="403"/>
        <v>0</v>
      </c>
      <c r="U2290" s="26"/>
      <c r="V2290" s="26"/>
      <c r="W2290" s="26"/>
      <c r="X2290" s="26"/>
      <c r="Y2290" s="26"/>
      <c r="Z2290" s="26"/>
      <c r="AA2290" s="26"/>
      <c r="AB2290" s="26"/>
      <c r="AC2290" s="26"/>
      <c r="AD2290" s="26"/>
      <c r="AE2290" s="26"/>
      <c r="AR2290" s="144" t="s">
        <v>168</v>
      </c>
      <c r="AT2290" s="144" t="s">
        <v>227</v>
      </c>
      <c r="AU2290" s="144" t="s">
        <v>146</v>
      </c>
      <c r="AY2290" s="14" t="s">
        <v>136</v>
      </c>
      <c r="BE2290" s="145">
        <f t="shared" si="404"/>
        <v>0</v>
      </c>
      <c r="BF2290" s="145">
        <f t="shared" si="405"/>
        <v>0</v>
      </c>
      <c r="BG2290" s="145">
        <f t="shared" si="406"/>
        <v>0</v>
      </c>
      <c r="BH2290" s="145">
        <f t="shared" si="407"/>
        <v>0</v>
      </c>
      <c r="BI2290" s="145">
        <f t="shared" si="408"/>
        <v>0</v>
      </c>
      <c r="BJ2290" s="14" t="s">
        <v>146</v>
      </c>
      <c r="BK2290" s="145">
        <f t="shared" si="409"/>
        <v>0</v>
      </c>
      <c r="BL2290" s="14" t="s">
        <v>145</v>
      </c>
      <c r="BM2290" s="144" t="s">
        <v>2513</v>
      </c>
    </row>
    <row r="2291" spans="1:65" s="2" customFormat="1" ht="24.25" customHeight="1">
      <c r="A2291" s="26"/>
      <c r="B2291" s="156"/>
      <c r="C2291" s="157" t="s">
        <v>2514</v>
      </c>
      <c r="D2291" s="157" t="s">
        <v>141</v>
      </c>
      <c r="E2291" s="158" t="s">
        <v>2515</v>
      </c>
      <c r="F2291" s="159" t="s">
        <v>2516</v>
      </c>
      <c r="G2291" s="160" t="s">
        <v>323</v>
      </c>
      <c r="H2291" s="161">
        <v>16</v>
      </c>
      <c r="I2291" s="162"/>
      <c r="J2291" s="162">
        <f t="shared" si="400"/>
        <v>0</v>
      </c>
      <c r="K2291" s="139"/>
      <c r="L2291" s="27"/>
      <c r="M2291" s="140" t="s">
        <v>1</v>
      </c>
      <c r="N2291" s="141" t="s">
        <v>35</v>
      </c>
      <c r="O2291" s="142">
        <v>0</v>
      </c>
      <c r="P2291" s="142">
        <f t="shared" si="401"/>
        <v>0</v>
      </c>
      <c r="Q2291" s="142">
        <v>0</v>
      </c>
      <c r="R2291" s="142">
        <f t="shared" si="402"/>
        <v>0</v>
      </c>
      <c r="S2291" s="142">
        <v>0</v>
      </c>
      <c r="T2291" s="143">
        <f t="shared" si="403"/>
        <v>0</v>
      </c>
      <c r="U2291" s="26"/>
      <c r="V2291" s="26"/>
      <c r="W2291" s="26"/>
      <c r="X2291" s="26"/>
      <c r="Y2291" s="26"/>
      <c r="Z2291" s="26"/>
      <c r="AA2291" s="26"/>
      <c r="AB2291" s="26"/>
      <c r="AC2291" s="26"/>
      <c r="AD2291" s="26"/>
      <c r="AE2291" s="26"/>
      <c r="AR2291" s="144" t="s">
        <v>145</v>
      </c>
      <c r="AT2291" s="144" t="s">
        <v>141</v>
      </c>
      <c r="AU2291" s="144" t="s">
        <v>146</v>
      </c>
      <c r="AY2291" s="14" t="s">
        <v>136</v>
      </c>
      <c r="BE2291" s="145">
        <f t="shared" si="404"/>
        <v>0</v>
      </c>
      <c r="BF2291" s="145">
        <f t="shared" si="405"/>
        <v>0</v>
      </c>
      <c r="BG2291" s="145">
        <f t="shared" si="406"/>
        <v>0</v>
      </c>
      <c r="BH2291" s="145">
        <f t="shared" si="407"/>
        <v>0</v>
      </c>
      <c r="BI2291" s="145">
        <f t="shared" si="408"/>
        <v>0</v>
      </c>
      <c r="BJ2291" s="14" t="s">
        <v>146</v>
      </c>
      <c r="BK2291" s="145">
        <f t="shared" si="409"/>
        <v>0</v>
      </c>
      <c r="BL2291" s="14" t="s">
        <v>145</v>
      </c>
      <c r="BM2291" s="144" t="s">
        <v>2517</v>
      </c>
    </row>
    <row r="2292" spans="1:65" s="2" customFormat="1" ht="16.5" customHeight="1">
      <c r="A2292" s="26"/>
      <c r="B2292" s="156"/>
      <c r="C2292" s="163" t="s">
        <v>2518</v>
      </c>
      <c r="D2292" s="163" t="s">
        <v>227</v>
      </c>
      <c r="E2292" s="164" t="s">
        <v>2519</v>
      </c>
      <c r="F2292" s="165" t="s">
        <v>2520</v>
      </c>
      <c r="G2292" s="166" t="s">
        <v>323</v>
      </c>
      <c r="H2292" s="167">
        <v>2</v>
      </c>
      <c r="I2292" s="168"/>
      <c r="J2292" s="168">
        <f t="shared" si="400"/>
        <v>0</v>
      </c>
      <c r="K2292" s="146"/>
      <c r="L2292" s="147"/>
      <c r="M2292" s="148" t="s">
        <v>1</v>
      </c>
      <c r="N2292" s="149" t="s">
        <v>35</v>
      </c>
      <c r="O2292" s="142">
        <v>0</v>
      </c>
      <c r="P2292" s="142">
        <f t="shared" si="401"/>
        <v>0</v>
      </c>
      <c r="Q2292" s="142">
        <v>0</v>
      </c>
      <c r="R2292" s="142">
        <f t="shared" si="402"/>
        <v>0</v>
      </c>
      <c r="S2292" s="142">
        <v>0</v>
      </c>
      <c r="T2292" s="143">
        <f t="shared" si="403"/>
        <v>0</v>
      </c>
      <c r="U2292" s="26"/>
      <c r="V2292" s="26"/>
      <c r="W2292" s="26"/>
      <c r="X2292" s="26"/>
      <c r="Y2292" s="26"/>
      <c r="Z2292" s="26"/>
      <c r="AA2292" s="26"/>
      <c r="AB2292" s="26"/>
      <c r="AC2292" s="26"/>
      <c r="AD2292" s="26"/>
      <c r="AE2292" s="26"/>
      <c r="AR2292" s="144" t="s">
        <v>168</v>
      </c>
      <c r="AT2292" s="144" t="s">
        <v>227</v>
      </c>
      <c r="AU2292" s="144" t="s">
        <v>146</v>
      </c>
      <c r="AY2292" s="14" t="s">
        <v>136</v>
      </c>
      <c r="BE2292" s="145">
        <f t="shared" si="404"/>
        <v>0</v>
      </c>
      <c r="BF2292" s="145">
        <f t="shared" si="405"/>
        <v>0</v>
      </c>
      <c r="BG2292" s="145">
        <f t="shared" si="406"/>
        <v>0</v>
      </c>
      <c r="BH2292" s="145">
        <f t="shared" si="407"/>
        <v>0</v>
      </c>
      <c r="BI2292" s="145">
        <f t="shared" si="408"/>
        <v>0</v>
      </c>
      <c r="BJ2292" s="14" t="s">
        <v>146</v>
      </c>
      <c r="BK2292" s="145">
        <f t="shared" si="409"/>
        <v>0</v>
      </c>
      <c r="BL2292" s="14" t="s">
        <v>145</v>
      </c>
      <c r="BM2292" s="144" t="s">
        <v>2521</v>
      </c>
    </row>
    <row r="2293" spans="1:65" s="2" customFormat="1" ht="21.75" customHeight="1">
      <c r="A2293" s="26"/>
      <c r="B2293" s="156"/>
      <c r="C2293" s="163" t="s">
        <v>2522</v>
      </c>
      <c r="D2293" s="163" t="s">
        <v>227</v>
      </c>
      <c r="E2293" s="164" t="s">
        <v>2523</v>
      </c>
      <c r="F2293" s="165" t="s">
        <v>2524</v>
      </c>
      <c r="G2293" s="166" t="s">
        <v>323</v>
      </c>
      <c r="H2293" s="167">
        <v>4</v>
      </c>
      <c r="I2293" s="168"/>
      <c r="J2293" s="168">
        <f t="shared" si="400"/>
        <v>0</v>
      </c>
      <c r="K2293" s="146"/>
      <c r="L2293" s="147"/>
      <c r="M2293" s="148" t="s">
        <v>1</v>
      </c>
      <c r="N2293" s="149" t="s">
        <v>35</v>
      </c>
      <c r="O2293" s="142">
        <v>0</v>
      </c>
      <c r="P2293" s="142">
        <f t="shared" si="401"/>
        <v>0</v>
      </c>
      <c r="Q2293" s="142">
        <v>0</v>
      </c>
      <c r="R2293" s="142">
        <f t="shared" si="402"/>
        <v>0</v>
      </c>
      <c r="S2293" s="142">
        <v>0</v>
      </c>
      <c r="T2293" s="143">
        <f t="shared" si="403"/>
        <v>0</v>
      </c>
      <c r="U2293" s="26"/>
      <c r="V2293" s="26"/>
      <c r="W2293" s="26"/>
      <c r="X2293" s="26"/>
      <c r="Y2293" s="26"/>
      <c r="Z2293" s="26"/>
      <c r="AA2293" s="26"/>
      <c r="AB2293" s="26"/>
      <c r="AC2293" s="26"/>
      <c r="AD2293" s="26"/>
      <c r="AE2293" s="26"/>
      <c r="AR2293" s="144" t="s">
        <v>168</v>
      </c>
      <c r="AT2293" s="144" t="s">
        <v>227</v>
      </c>
      <c r="AU2293" s="144" t="s">
        <v>146</v>
      </c>
      <c r="AY2293" s="14" t="s">
        <v>136</v>
      </c>
      <c r="BE2293" s="145">
        <f t="shared" si="404"/>
        <v>0</v>
      </c>
      <c r="BF2293" s="145">
        <f t="shared" si="405"/>
        <v>0</v>
      </c>
      <c r="BG2293" s="145">
        <f t="shared" si="406"/>
        <v>0</v>
      </c>
      <c r="BH2293" s="145">
        <f t="shared" si="407"/>
        <v>0</v>
      </c>
      <c r="BI2293" s="145">
        <f t="shared" si="408"/>
        <v>0</v>
      </c>
      <c r="BJ2293" s="14" t="s">
        <v>146</v>
      </c>
      <c r="BK2293" s="145">
        <f t="shared" si="409"/>
        <v>0</v>
      </c>
      <c r="BL2293" s="14" t="s">
        <v>145</v>
      </c>
      <c r="BM2293" s="144" t="s">
        <v>2525</v>
      </c>
    </row>
    <row r="2294" spans="1:65" s="2" customFormat="1" ht="21.75" customHeight="1">
      <c r="A2294" s="26"/>
      <c r="B2294" s="156"/>
      <c r="C2294" s="163" t="s">
        <v>2526</v>
      </c>
      <c r="D2294" s="163" t="s">
        <v>227</v>
      </c>
      <c r="E2294" s="164" t="s">
        <v>2527</v>
      </c>
      <c r="F2294" s="165" t="s">
        <v>2528</v>
      </c>
      <c r="G2294" s="166" t="s">
        <v>323</v>
      </c>
      <c r="H2294" s="167">
        <v>10</v>
      </c>
      <c r="I2294" s="168"/>
      <c r="J2294" s="168">
        <f t="shared" si="400"/>
        <v>0</v>
      </c>
      <c r="K2294" s="146"/>
      <c r="L2294" s="147"/>
      <c r="M2294" s="148" t="s">
        <v>1</v>
      </c>
      <c r="N2294" s="149" t="s">
        <v>35</v>
      </c>
      <c r="O2294" s="142">
        <v>0</v>
      </c>
      <c r="P2294" s="142">
        <f t="shared" si="401"/>
        <v>0</v>
      </c>
      <c r="Q2294" s="142">
        <v>0</v>
      </c>
      <c r="R2294" s="142">
        <f t="shared" si="402"/>
        <v>0</v>
      </c>
      <c r="S2294" s="142">
        <v>0</v>
      </c>
      <c r="T2294" s="143">
        <f t="shared" si="403"/>
        <v>0</v>
      </c>
      <c r="U2294" s="26"/>
      <c r="V2294" s="26"/>
      <c r="W2294" s="26"/>
      <c r="X2294" s="26"/>
      <c r="Y2294" s="26"/>
      <c r="Z2294" s="26"/>
      <c r="AA2294" s="26"/>
      <c r="AB2294" s="26"/>
      <c r="AC2294" s="26"/>
      <c r="AD2294" s="26"/>
      <c r="AE2294" s="26"/>
      <c r="AR2294" s="144" t="s">
        <v>168</v>
      </c>
      <c r="AT2294" s="144" t="s">
        <v>227</v>
      </c>
      <c r="AU2294" s="144" t="s">
        <v>146</v>
      </c>
      <c r="AY2294" s="14" t="s">
        <v>136</v>
      </c>
      <c r="BE2294" s="145">
        <f t="shared" si="404"/>
        <v>0</v>
      </c>
      <c r="BF2294" s="145">
        <f t="shared" si="405"/>
        <v>0</v>
      </c>
      <c r="BG2294" s="145">
        <f t="shared" si="406"/>
        <v>0</v>
      </c>
      <c r="BH2294" s="145">
        <f t="shared" si="407"/>
        <v>0</v>
      </c>
      <c r="BI2294" s="145">
        <f t="shared" si="408"/>
        <v>0</v>
      </c>
      <c r="BJ2294" s="14" t="s">
        <v>146</v>
      </c>
      <c r="BK2294" s="145">
        <f t="shared" si="409"/>
        <v>0</v>
      </c>
      <c r="BL2294" s="14" t="s">
        <v>145</v>
      </c>
      <c r="BM2294" s="144" t="s">
        <v>2529</v>
      </c>
    </row>
    <row r="2295" spans="1:65" s="2" customFormat="1" ht="16.5" customHeight="1">
      <c r="A2295" s="26"/>
      <c r="B2295" s="156"/>
      <c r="C2295" s="157" t="s">
        <v>2530</v>
      </c>
      <c r="D2295" s="157" t="s">
        <v>141</v>
      </c>
      <c r="E2295" s="158" t="s">
        <v>2531</v>
      </c>
      <c r="F2295" s="159" t="s">
        <v>2532</v>
      </c>
      <c r="G2295" s="160" t="s">
        <v>2533</v>
      </c>
      <c r="H2295" s="161">
        <v>34</v>
      </c>
      <c r="I2295" s="162"/>
      <c r="J2295" s="162">
        <f t="shared" si="400"/>
        <v>0</v>
      </c>
      <c r="K2295" s="139"/>
      <c r="L2295" s="27"/>
      <c r="M2295" s="140" t="s">
        <v>1</v>
      </c>
      <c r="N2295" s="141" t="s">
        <v>35</v>
      </c>
      <c r="O2295" s="142">
        <v>0</v>
      </c>
      <c r="P2295" s="142">
        <f t="shared" si="401"/>
        <v>0</v>
      </c>
      <c r="Q2295" s="142">
        <v>0</v>
      </c>
      <c r="R2295" s="142">
        <f t="shared" si="402"/>
        <v>0</v>
      </c>
      <c r="S2295" s="142">
        <v>0</v>
      </c>
      <c r="T2295" s="143">
        <f t="shared" si="403"/>
        <v>0</v>
      </c>
      <c r="U2295" s="26"/>
      <c r="V2295" s="26"/>
      <c r="W2295" s="26"/>
      <c r="X2295" s="26"/>
      <c r="Y2295" s="26"/>
      <c r="Z2295" s="26"/>
      <c r="AA2295" s="26"/>
      <c r="AB2295" s="26"/>
      <c r="AC2295" s="26"/>
      <c r="AD2295" s="26"/>
      <c r="AE2295" s="26"/>
      <c r="AR2295" s="144" t="s">
        <v>145</v>
      </c>
      <c r="AT2295" s="144" t="s">
        <v>141</v>
      </c>
      <c r="AU2295" s="144" t="s">
        <v>146</v>
      </c>
      <c r="AY2295" s="14" t="s">
        <v>136</v>
      </c>
      <c r="BE2295" s="145">
        <f t="shared" si="404"/>
        <v>0</v>
      </c>
      <c r="BF2295" s="145">
        <f t="shared" si="405"/>
        <v>0</v>
      </c>
      <c r="BG2295" s="145">
        <f t="shared" si="406"/>
        <v>0</v>
      </c>
      <c r="BH2295" s="145">
        <f t="shared" si="407"/>
        <v>0</v>
      </c>
      <c r="BI2295" s="145">
        <f t="shared" si="408"/>
        <v>0</v>
      </c>
      <c r="BJ2295" s="14" t="s">
        <v>146</v>
      </c>
      <c r="BK2295" s="145">
        <f t="shared" si="409"/>
        <v>0</v>
      </c>
      <c r="BL2295" s="14" t="s">
        <v>145</v>
      </c>
      <c r="BM2295" s="144" t="s">
        <v>2534</v>
      </c>
    </row>
    <row r="2296" spans="1:65" s="2" customFormat="1" ht="24.25" customHeight="1">
      <c r="A2296" s="26"/>
      <c r="B2296" s="156"/>
      <c r="C2296" s="163" t="s">
        <v>2535</v>
      </c>
      <c r="D2296" s="163" t="s">
        <v>227</v>
      </c>
      <c r="E2296" s="164" t="s">
        <v>2536</v>
      </c>
      <c r="F2296" s="165" t="s">
        <v>2537</v>
      </c>
      <c r="G2296" s="166" t="s">
        <v>323</v>
      </c>
      <c r="H2296" s="167">
        <v>34</v>
      </c>
      <c r="I2296" s="168"/>
      <c r="J2296" s="168">
        <f t="shared" si="400"/>
        <v>0</v>
      </c>
      <c r="K2296" s="146"/>
      <c r="L2296" s="147"/>
      <c r="M2296" s="148" t="s">
        <v>1</v>
      </c>
      <c r="N2296" s="149" t="s">
        <v>35</v>
      </c>
      <c r="O2296" s="142">
        <v>0</v>
      </c>
      <c r="P2296" s="142">
        <f t="shared" si="401"/>
        <v>0</v>
      </c>
      <c r="Q2296" s="142">
        <v>0</v>
      </c>
      <c r="R2296" s="142">
        <f t="shared" si="402"/>
        <v>0</v>
      </c>
      <c r="S2296" s="142">
        <v>0</v>
      </c>
      <c r="T2296" s="143">
        <f t="shared" si="403"/>
        <v>0</v>
      </c>
      <c r="U2296" s="26"/>
      <c r="V2296" s="26"/>
      <c r="W2296" s="26"/>
      <c r="X2296" s="26"/>
      <c r="Y2296" s="26"/>
      <c r="Z2296" s="26"/>
      <c r="AA2296" s="26"/>
      <c r="AB2296" s="26"/>
      <c r="AC2296" s="26"/>
      <c r="AD2296" s="26"/>
      <c r="AE2296" s="26"/>
      <c r="AR2296" s="144" t="s">
        <v>168</v>
      </c>
      <c r="AT2296" s="144" t="s">
        <v>227</v>
      </c>
      <c r="AU2296" s="144" t="s">
        <v>146</v>
      </c>
      <c r="AY2296" s="14" t="s">
        <v>136</v>
      </c>
      <c r="BE2296" s="145">
        <f t="shared" si="404"/>
        <v>0</v>
      </c>
      <c r="BF2296" s="145">
        <f t="shared" si="405"/>
        <v>0</v>
      </c>
      <c r="BG2296" s="145">
        <f t="shared" si="406"/>
        <v>0</v>
      </c>
      <c r="BH2296" s="145">
        <f t="shared" si="407"/>
        <v>0</v>
      </c>
      <c r="BI2296" s="145">
        <f t="shared" si="408"/>
        <v>0</v>
      </c>
      <c r="BJ2296" s="14" t="s">
        <v>146</v>
      </c>
      <c r="BK2296" s="145">
        <f t="shared" si="409"/>
        <v>0</v>
      </c>
      <c r="BL2296" s="14" t="s">
        <v>145</v>
      </c>
      <c r="BM2296" s="144" t="s">
        <v>2538</v>
      </c>
    </row>
    <row r="2297" spans="1:65" s="2" customFormat="1" ht="16.5" customHeight="1">
      <c r="A2297" s="26"/>
      <c r="B2297" s="156"/>
      <c r="C2297" s="157" t="s">
        <v>2539</v>
      </c>
      <c r="D2297" s="157" t="s">
        <v>141</v>
      </c>
      <c r="E2297" s="158" t="s">
        <v>2540</v>
      </c>
      <c r="F2297" s="159" t="s">
        <v>2541</v>
      </c>
      <c r="G2297" s="160" t="s">
        <v>2533</v>
      </c>
      <c r="H2297" s="161">
        <v>174</v>
      </c>
      <c r="I2297" s="162"/>
      <c r="J2297" s="162">
        <f t="shared" si="400"/>
        <v>0</v>
      </c>
      <c r="K2297" s="139"/>
      <c r="L2297" s="27"/>
      <c r="M2297" s="140" t="s">
        <v>1</v>
      </c>
      <c r="N2297" s="141" t="s">
        <v>35</v>
      </c>
      <c r="O2297" s="142">
        <v>0</v>
      </c>
      <c r="P2297" s="142">
        <f t="shared" si="401"/>
        <v>0</v>
      </c>
      <c r="Q2297" s="142">
        <v>0</v>
      </c>
      <c r="R2297" s="142">
        <f t="shared" si="402"/>
        <v>0</v>
      </c>
      <c r="S2297" s="142">
        <v>0</v>
      </c>
      <c r="T2297" s="143">
        <f t="shared" si="403"/>
        <v>0</v>
      </c>
      <c r="U2297" s="26"/>
      <c r="V2297" s="26"/>
      <c r="W2297" s="26"/>
      <c r="X2297" s="26"/>
      <c r="Y2297" s="26"/>
      <c r="Z2297" s="26"/>
      <c r="AA2297" s="26"/>
      <c r="AB2297" s="26"/>
      <c r="AC2297" s="26"/>
      <c r="AD2297" s="26"/>
      <c r="AE2297" s="26"/>
      <c r="AR2297" s="144" t="s">
        <v>145</v>
      </c>
      <c r="AT2297" s="144" t="s">
        <v>141</v>
      </c>
      <c r="AU2297" s="144" t="s">
        <v>146</v>
      </c>
      <c r="AY2297" s="14" t="s">
        <v>136</v>
      </c>
      <c r="BE2297" s="145">
        <f t="shared" si="404"/>
        <v>0</v>
      </c>
      <c r="BF2297" s="145">
        <f t="shared" si="405"/>
        <v>0</v>
      </c>
      <c r="BG2297" s="145">
        <f t="shared" si="406"/>
        <v>0</v>
      </c>
      <c r="BH2297" s="145">
        <f t="shared" si="407"/>
        <v>0</v>
      </c>
      <c r="BI2297" s="145">
        <f t="shared" si="408"/>
        <v>0</v>
      </c>
      <c r="BJ2297" s="14" t="s">
        <v>146</v>
      </c>
      <c r="BK2297" s="145">
        <f t="shared" si="409"/>
        <v>0</v>
      </c>
      <c r="BL2297" s="14" t="s">
        <v>145</v>
      </c>
      <c r="BM2297" s="144" t="s">
        <v>2542</v>
      </c>
    </row>
    <row r="2298" spans="1:65" s="2" customFormat="1" ht="24.25" customHeight="1">
      <c r="A2298" s="26"/>
      <c r="B2298" s="156"/>
      <c r="C2298" s="163" t="s">
        <v>2543</v>
      </c>
      <c r="D2298" s="163" t="s">
        <v>227</v>
      </c>
      <c r="E2298" s="164" t="s">
        <v>2544</v>
      </c>
      <c r="F2298" s="165" t="s">
        <v>2545</v>
      </c>
      <c r="G2298" s="166" t="s">
        <v>323</v>
      </c>
      <c r="H2298" s="167">
        <v>174</v>
      </c>
      <c r="I2298" s="168"/>
      <c r="J2298" s="168">
        <f t="shared" si="400"/>
        <v>0</v>
      </c>
      <c r="K2298" s="146"/>
      <c r="L2298" s="147"/>
      <c r="M2298" s="148" t="s">
        <v>1</v>
      </c>
      <c r="N2298" s="149" t="s">
        <v>35</v>
      </c>
      <c r="O2298" s="142">
        <v>0</v>
      </c>
      <c r="P2298" s="142">
        <f t="shared" si="401"/>
        <v>0</v>
      </c>
      <c r="Q2298" s="142">
        <v>0</v>
      </c>
      <c r="R2298" s="142">
        <f t="shared" si="402"/>
        <v>0</v>
      </c>
      <c r="S2298" s="142">
        <v>0</v>
      </c>
      <c r="T2298" s="143">
        <f t="shared" si="403"/>
        <v>0</v>
      </c>
      <c r="U2298" s="26"/>
      <c r="V2298" s="26"/>
      <c r="W2298" s="26"/>
      <c r="X2298" s="26"/>
      <c r="Y2298" s="26"/>
      <c r="Z2298" s="26"/>
      <c r="AA2298" s="26"/>
      <c r="AB2298" s="26"/>
      <c r="AC2298" s="26"/>
      <c r="AD2298" s="26"/>
      <c r="AE2298" s="26"/>
      <c r="AR2298" s="144" t="s">
        <v>168</v>
      </c>
      <c r="AT2298" s="144" t="s">
        <v>227</v>
      </c>
      <c r="AU2298" s="144" t="s">
        <v>146</v>
      </c>
      <c r="AY2298" s="14" t="s">
        <v>136</v>
      </c>
      <c r="BE2298" s="145">
        <f t="shared" si="404"/>
        <v>0</v>
      </c>
      <c r="BF2298" s="145">
        <f t="shared" si="405"/>
        <v>0</v>
      </c>
      <c r="BG2298" s="145">
        <f t="shared" si="406"/>
        <v>0</v>
      </c>
      <c r="BH2298" s="145">
        <f t="shared" si="407"/>
        <v>0</v>
      </c>
      <c r="BI2298" s="145">
        <f t="shared" si="408"/>
        <v>0</v>
      </c>
      <c r="BJ2298" s="14" t="s">
        <v>146</v>
      </c>
      <c r="BK2298" s="145">
        <f t="shared" si="409"/>
        <v>0</v>
      </c>
      <c r="BL2298" s="14" t="s">
        <v>145</v>
      </c>
      <c r="BM2298" s="144" t="s">
        <v>2546</v>
      </c>
    </row>
    <row r="2299" spans="1:65" s="2" customFormat="1" ht="16.5" customHeight="1">
      <c r="A2299" s="26"/>
      <c r="B2299" s="156"/>
      <c r="C2299" s="157" t="s">
        <v>2547</v>
      </c>
      <c r="D2299" s="157" t="s">
        <v>141</v>
      </c>
      <c r="E2299" s="158" t="s">
        <v>2548</v>
      </c>
      <c r="F2299" s="159" t="s">
        <v>2549</v>
      </c>
      <c r="G2299" s="160" t="s">
        <v>2533</v>
      </c>
      <c r="H2299" s="161">
        <v>18</v>
      </c>
      <c r="I2299" s="162"/>
      <c r="J2299" s="162">
        <f t="shared" si="400"/>
        <v>0</v>
      </c>
      <c r="K2299" s="139"/>
      <c r="L2299" s="27"/>
      <c r="M2299" s="140" t="s">
        <v>1</v>
      </c>
      <c r="N2299" s="141" t="s">
        <v>35</v>
      </c>
      <c r="O2299" s="142">
        <v>0</v>
      </c>
      <c r="P2299" s="142">
        <f t="shared" si="401"/>
        <v>0</v>
      </c>
      <c r="Q2299" s="142">
        <v>0</v>
      </c>
      <c r="R2299" s="142">
        <f t="shared" si="402"/>
        <v>0</v>
      </c>
      <c r="S2299" s="142">
        <v>0</v>
      </c>
      <c r="T2299" s="143">
        <f t="shared" si="403"/>
        <v>0</v>
      </c>
      <c r="U2299" s="26"/>
      <c r="V2299" s="26"/>
      <c r="W2299" s="26"/>
      <c r="X2299" s="26"/>
      <c r="Y2299" s="26"/>
      <c r="Z2299" s="26"/>
      <c r="AA2299" s="26"/>
      <c r="AB2299" s="26"/>
      <c r="AC2299" s="26"/>
      <c r="AD2299" s="26"/>
      <c r="AE2299" s="26"/>
      <c r="AR2299" s="144" t="s">
        <v>145</v>
      </c>
      <c r="AT2299" s="144" t="s">
        <v>141</v>
      </c>
      <c r="AU2299" s="144" t="s">
        <v>146</v>
      </c>
      <c r="AY2299" s="14" t="s">
        <v>136</v>
      </c>
      <c r="BE2299" s="145">
        <f t="shared" si="404"/>
        <v>0</v>
      </c>
      <c r="BF2299" s="145">
        <f t="shared" si="405"/>
        <v>0</v>
      </c>
      <c r="BG2299" s="145">
        <f t="shared" si="406"/>
        <v>0</v>
      </c>
      <c r="BH2299" s="145">
        <f t="shared" si="407"/>
        <v>0</v>
      </c>
      <c r="BI2299" s="145">
        <f t="shared" si="408"/>
        <v>0</v>
      </c>
      <c r="BJ2299" s="14" t="s">
        <v>146</v>
      </c>
      <c r="BK2299" s="145">
        <f t="shared" si="409"/>
        <v>0</v>
      </c>
      <c r="BL2299" s="14" t="s">
        <v>145</v>
      </c>
      <c r="BM2299" s="144" t="s">
        <v>2550</v>
      </c>
    </row>
    <row r="2300" spans="1:65" s="2" customFormat="1" ht="24.25" customHeight="1">
      <c r="A2300" s="26"/>
      <c r="B2300" s="156"/>
      <c r="C2300" s="163" t="s">
        <v>2551</v>
      </c>
      <c r="D2300" s="163" t="s">
        <v>227</v>
      </c>
      <c r="E2300" s="164" t="s">
        <v>2552</v>
      </c>
      <c r="F2300" s="165" t="s">
        <v>2553</v>
      </c>
      <c r="G2300" s="166" t="s">
        <v>323</v>
      </c>
      <c r="H2300" s="167">
        <v>18</v>
      </c>
      <c r="I2300" s="168"/>
      <c r="J2300" s="168">
        <f t="shared" si="400"/>
        <v>0</v>
      </c>
      <c r="K2300" s="146"/>
      <c r="L2300" s="147"/>
      <c r="M2300" s="148" t="s">
        <v>1</v>
      </c>
      <c r="N2300" s="149" t="s">
        <v>35</v>
      </c>
      <c r="O2300" s="142">
        <v>0</v>
      </c>
      <c r="P2300" s="142">
        <f t="shared" si="401"/>
        <v>0</v>
      </c>
      <c r="Q2300" s="142">
        <v>0</v>
      </c>
      <c r="R2300" s="142">
        <f t="shared" si="402"/>
        <v>0</v>
      </c>
      <c r="S2300" s="142">
        <v>0</v>
      </c>
      <c r="T2300" s="143">
        <f t="shared" si="403"/>
        <v>0</v>
      </c>
      <c r="U2300" s="26"/>
      <c r="V2300" s="26"/>
      <c r="W2300" s="26"/>
      <c r="X2300" s="26"/>
      <c r="Y2300" s="26"/>
      <c r="Z2300" s="26"/>
      <c r="AA2300" s="26"/>
      <c r="AB2300" s="26"/>
      <c r="AC2300" s="26"/>
      <c r="AD2300" s="26"/>
      <c r="AE2300" s="26"/>
      <c r="AR2300" s="144" t="s">
        <v>168</v>
      </c>
      <c r="AT2300" s="144" t="s">
        <v>227</v>
      </c>
      <c r="AU2300" s="144" t="s">
        <v>146</v>
      </c>
      <c r="AY2300" s="14" t="s">
        <v>136</v>
      </c>
      <c r="BE2300" s="145">
        <f t="shared" si="404"/>
        <v>0</v>
      </c>
      <c r="BF2300" s="145">
        <f t="shared" si="405"/>
        <v>0</v>
      </c>
      <c r="BG2300" s="145">
        <f t="shared" si="406"/>
        <v>0</v>
      </c>
      <c r="BH2300" s="145">
        <f t="shared" si="407"/>
        <v>0</v>
      </c>
      <c r="BI2300" s="145">
        <f t="shared" si="408"/>
        <v>0</v>
      </c>
      <c r="BJ2300" s="14" t="s">
        <v>146</v>
      </c>
      <c r="BK2300" s="145">
        <f t="shared" si="409"/>
        <v>0</v>
      </c>
      <c r="BL2300" s="14" t="s">
        <v>145</v>
      </c>
      <c r="BM2300" s="144" t="s">
        <v>2554</v>
      </c>
    </row>
    <row r="2301" spans="1:65" s="2" customFormat="1" ht="16.5" customHeight="1">
      <c r="A2301" s="26"/>
      <c r="B2301" s="156"/>
      <c r="C2301" s="163" t="s">
        <v>2555</v>
      </c>
      <c r="D2301" s="163" t="s">
        <v>227</v>
      </c>
      <c r="E2301" s="164" t="s">
        <v>2556</v>
      </c>
      <c r="F2301" s="165" t="s">
        <v>2557</v>
      </c>
      <c r="G2301" s="166" t="s">
        <v>1</v>
      </c>
      <c r="H2301" s="167"/>
      <c r="I2301" s="168"/>
      <c r="J2301" s="168"/>
      <c r="K2301" s="146"/>
      <c r="L2301" s="147"/>
      <c r="M2301" s="148" t="s">
        <v>1</v>
      </c>
      <c r="N2301" s="149" t="s">
        <v>35</v>
      </c>
      <c r="O2301" s="142">
        <v>0</v>
      </c>
      <c r="P2301" s="142">
        <f t="shared" si="401"/>
        <v>0</v>
      </c>
      <c r="Q2301" s="142">
        <v>0</v>
      </c>
      <c r="R2301" s="142">
        <f t="shared" si="402"/>
        <v>0</v>
      </c>
      <c r="S2301" s="142">
        <v>0</v>
      </c>
      <c r="T2301" s="143">
        <f t="shared" si="403"/>
        <v>0</v>
      </c>
      <c r="U2301" s="26"/>
      <c r="V2301" s="26"/>
      <c r="W2301" s="26"/>
      <c r="X2301" s="26"/>
      <c r="Y2301" s="26"/>
      <c r="Z2301" s="26"/>
      <c r="AA2301" s="26"/>
      <c r="AB2301" s="26"/>
      <c r="AC2301" s="26"/>
      <c r="AD2301" s="26"/>
      <c r="AE2301" s="26"/>
      <c r="AR2301" s="144" t="s">
        <v>168</v>
      </c>
      <c r="AT2301" s="144" t="s">
        <v>227</v>
      </c>
      <c r="AU2301" s="144" t="s">
        <v>146</v>
      </c>
      <c r="AY2301" s="14" t="s">
        <v>136</v>
      </c>
      <c r="BE2301" s="145">
        <f t="shared" si="404"/>
        <v>0</v>
      </c>
      <c r="BF2301" s="145">
        <f t="shared" si="405"/>
        <v>0</v>
      </c>
      <c r="BG2301" s="145">
        <f t="shared" si="406"/>
        <v>0</v>
      </c>
      <c r="BH2301" s="145">
        <f t="shared" si="407"/>
        <v>0</v>
      </c>
      <c r="BI2301" s="145">
        <f t="shared" si="408"/>
        <v>0</v>
      </c>
      <c r="BJ2301" s="14" t="s">
        <v>146</v>
      </c>
      <c r="BK2301" s="145">
        <f t="shared" si="409"/>
        <v>0</v>
      </c>
      <c r="BL2301" s="14" t="s">
        <v>145</v>
      </c>
      <c r="BM2301" s="144" t="s">
        <v>2558</v>
      </c>
    </row>
    <row r="2302" spans="1:65" s="2" customFormat="1" ht="24.25" customHeight="1">
      <c r="A2302" s="26"/>
      <c r="B2302" s="156"/>
      <c r="C2302" s="157" t="s">
        <v>2559</v>
      </c>
      <c r="D2302" s="157" t="s">
        <v>141</v>
      </c>
      <c r="E2302" s="158" t="s">
        <v>2560</v>
      </c>
      <c r="F2302" s="159" t="s">
        <v>2561</v>
      </c>
      <c r="G2302" s="160" t="s">
        <v>323</v>
      </c>
      <c r="H2302" s="161">
        <v>4</v>
      </c>
      <c r="I2302" s="162"/>
      <c r="J2302" s="162">
        <f t="shared" si="400"/>
        <v>0</v>
      </c>
      <c r="K2302" s="139"/>
      <c r="L2302" s="27"/>
      <c r="M2302" s="140" t="s">
        <v>1</v>
      </c>
      <c r="N2302" s="141" t="s">
        <v>35</v>
      </c>
      <c r="O2302" s="142">
        <v>0</v>
      </c>
      <c r="P2302" s="142">
        <f t="shared" si="401"/>
        <v>0</v>
      </c>
      <c r="Q2302" s="142">
        <v>0</v>
      </c>
      <c r="R2302" s="142">
        <f t="shared" si="402"/>
        <v>0</v>
      </c>
      <c r="S2302" s="142">
        <v>0</v>
      </c>
      <c r="T2302" s="143">
        <f t="shared" si="403"/>
        <v>0</v>
      </c>
      <c r="U2302" s="26"/>
      <c r="V2302" s="26"/>
      <c r="W2302" s="26"/>
      <c r="X2302" s="26"/>
      <c r="Y2302" s="26"/>
      <c r="Z2302" s="26"/>
      <c r="AA2302" s="26"/>
      <c r="AB2302" s="26"/>
      <c r="AC2302" s="26"/>
      <c r="AD2302" s="26"/>
      <c r="AE2302" s="26"/>
      <c r="AR2302" s="144" t="s">
        <v>145</v>
      </c>
      <c r="AT2302" s="144" t="s">
        <v>141</v>
      </c>
      <c r="AU2302" s="144" t="s">
        <v>146</v>
      </c>
      <c r="AY2302" s="14" t="s">
        <v>136</v>
      </c>
      <c r="BE2302" s="145">
        <f t="shared" si="404"/>
        <v>0</v>
      </c>
      <c r="BF2302" s="145">
        <f t="shared" si="405"/>
        <v>0</v>
      </c>
      <c r="BG2302" s="145">
        <f t="shared" si="406"/>
        <v>0</v>
      </c>
      <c r="BH2302" s="145">
        <f t="shared" si="407"/>
        <v>0</v>
      </c>
      <c r="BI2302" s="145">
        <f t="shared" si="408"/>
        <v>0</v>
      </c>
      <c r="BJ2302" s="14" t="s">
        <v>146</v>
      </c>
      <c r="BK2302" s="145">
        <f t="shared" si="409"/>
        <v>0</v>
      </c>
      <c r="BL2302" s="14" t="s">
        <v>145</v>
      </c>
      <c r="BM2302" s="144" t="s">
        <v>2562</v>
      </c>
    </row>
    <row r="2303" spans="1:65" s="2" customFormat="1" ht="16.5" customHeight="1">
      <c r="A2303" s="26"/>
      <c r="B2303" s="156"/>
      <c r="C2303" s="163" t="s">
        <v>2563</v>
      </c>
      <c r="D2303" s="163" t="s">
        <v>227</v>
      </c>
      <c r="E2303" s="164" t="s">
        <v>2564</v>
      </c>
      <c r="F2303" s="165" t="s">
        <v>2565</v>
      </c>
      <c r="G2303" s="166" t="s">
        <v>1</v>
      </c>
      <c r="H2303" s="167"/>
      <c r="I2303" s="168"/>
      <c r="J2303" s="168"/>
      <c r="K2303" s="146"/>
      <c r="L2303" s="147"/>
      <c r="M2303" s="148" t="s">
        <v>1</v>
      </c>
      <c r="N2303" s="149" t="s">
        <v>35</v>
      </c>
      <c r="O2303" s="142">
        <v>0</v>
      </c>
      <c r="P2303" s="142">
        <f t="shared" si="401"/>
        <v>0</v>
      </c>
      <c r="Q2303" s="142">
        <v>0</v>
      </c>
      <c r="R2303" s="142">
        <f t="shared" si="402"/>
        <v>0</v>
      </c>
      <c r="S2303" s="142">
        <v>0</v>
      </c>
      <c r="T2303" s="143">
        <f t="shared" si="403"/>
        <v>0</v>
      </c>
      <c r="U2303" s="26"/>
      <c r="V2303" s="26"/>
      <c r="W2303" s="26"/>
      <c r="X2303" s="26"/>
      <c r="Y2303" s="26"/>
      <c r="Z2303" s="26"/>
      <c r="AA2303" s="26"/>
      <c r="AB2303" s="26"/>
      <c r="AC2303" s="26"/>
      <c r="AD2303" s="26"/>
      <c r="AE2303" s="26"/>
      <c r="AR2303" s="144" t="s">
        <v>168</v>
      </c>
      <c r="AT2303" s="144" t="s">
        <v>227</v>
      </c>
      <c r="AU2303" s="144" t="s">
        <v>146</v>
      </c>
      <c r="AY2303" s="14" t="s">
        <v>136</v>
      </c>
      <c r="BE2303" s="145">
        <f t="shared" si="404"/>
        <v>0</v>
      </c>
      <c r="BF2303" s="145">
        <f t="shared" si="405"/>
        <v>0</v>
      </c>
      <c r="BG2303" s="145">
        <f t="shared" si="406"/>
        <v>0</v>
      </c>
      <c r="BH2303" s="145">
        <f t="shared" si="407"/>
        <v>0</v>
      </c>
      <c r="BI2303" s="145">
        <f t="shared" si="408"/>
        <v>0</v>
      </c>
      <c r="BJ2303" s="14" t="s">
        <v>146</v>
      </c>
      <c r="BK2303" s="145">
        <f t="shared" si="409"/>
        <v>0</v>
      </c>
      <c r="BL2303" s="14" t="s">
        <v>145</v>
      </c>
      <c r="BM2303" s="144" t="s">
        <v>2566</v>
      </c>
    </row>
    <row r="2304" spans="1:65" s="2" customFormat="1" ht="16.5" customHeight="1">
      <c r="A2304" s="26"/>
      <c r="B2304" s="156"/>
      <c r="C2304" s="157" t="s">
        <v>2567</v>
      </c>
      <c r="D2304" s="157" t="s">
        <v>141</v>
      </c>
      <c r="E2304" s="158" t="s">
        <v>2568</v>
      </c>
      <c r="F2304" s="159" t="s">
        <v>2569</v>
      </c>
      <c r="G2304" s="160" t="s">
        <v>323</v>
      </c>
      <c r="H2304" s="161">
        <v>38</v>
      </c>
      <c r="I2304" s="162"/>
      <c r="J2304" s="162">
        <f t="shared" si="400"/>
        <v>0</v>
      </c>
      <c r="K2304" s="139"/>
      <c r="L2304" s="27"/>
      <c r="M2304" s="140" t="s">
        <v>1</v>
      </c>
      <c r="N2304" s="141" t="s">
        <v>35</v>
      </c>
      <c r="O2304" s="142">
        <v>0</v>
      </c>
      <c r="P2304" s="142">
        <f t="shared" si="401"/>
        <v>0</v>
      </c>
      <c r="Q2304" s="142">
        <v>0</v>
      </c>
      <c r="R2304" s="142">
        <f t="shared" si="402"/>
        <v>0</v>
      </c>
      <c r="S2304" s="142">
        <v>0</v>
      </c>
      <c r="T2304" s="143">
        <f t="shared" si="403"/>
        <v>0</v>
      </c>
      <c r="U2304" s="26"/>
      <c r="V2304" s="26"/>
      <c r="W2304" s="26"/>
      <c r="X2304" s="26"/>
      <c r="Y2304" s="26"/>
      <c r="Z2304" s="26"/>
      <c r="AA2304" s="26"/>
      <c r="AB2304" s="26"/>
      <c r="AC2304" s="26"/>
      <c r="AD2304" s="26"/>
      <c r="AE2304" s="26"/>
      <c r="AR2304" s="144" t="s">
        <v>145</v>
      </c>
      <c r="AT2304" s="144" t="s">
        <v>141</v>
      </c>
      <c r="AU2304" s="144" t="s">
        <v>146</v>
      </c>
      <c r="AY2304" s="14" t="s">
        <v>136</v>
      </c>
      <c r="BE2304" s="145">
        <f t="shared" si="404"/>
        <v>0</v>
      </c>
      <c r="BF2304" s="145">
        <f t="shared" si="405"/>
        <v>0</v>
      </c>
      <c r="BG2304" s="145">
        <f t="shared" si="406"/>
        <v>0</v>
      </c>
      <c r="BH2304" s="145">
        <f t="shared" si="407"/>
        <v>0</v>
      </c>
      <c r="BI2304" s="145">
        <f t="shared" si="408"/>
        <v>0</v>
      </c>
      <c r="BJ2304" s="14" t="s">
        <v>146</v>
      </c>
      <c r="BK2304" s="145">
        <f t="shared" si="409"/>
        <v>0</v>
      </c>
      <c r="BL2304" s="14" t="s">
        <v>145</v>
      </c>
      <c r="BM2304" s="144" t="s">
        <v>2570</v>
      </c>
    </row>
    <row r="2305" spans="1:65" s="2" customFormat="1" ht="55.5" customHeight="1">
      <c r="A2305" s="26"/>
      <c r="B2305" s="156"/>
      <c r="C2305" s="163" t="s">
        <v>2571</v>
      </c>
      <c r="D2305" s="163" t="s">
        <v>227</v>
      </c>
      <c r="E2305" s="164" t="s">
        <v>2572</v>
      </c>
      <c r="F2305" s="165" t="s">
        <v>2573</v>
      </c>
      <c r="G2305" s="166" t="s">
        <v>323</v>
      </c>
      <c r="H2305" s="167">
        <v>4</v>
      </c>
      <c r="I2305" s="168"/>
      <c r="J2305" s="168">
        <f t="shared" si="400"/>
        <v>0</v>
      </c>
      <c r="K2305" s="146"/>
      <c r="L2305" s="147"/>
      <c r="M2305" s="148" t="s">
        <v>1</v>
      </c>
      <c r="N2305" s="149" t="s">
        <v>35</v>
      </c>
      <c r="O2305" s="142">
        <v>0</v>
      </c>
      <c r="P2305" s="142">
        <f t="shared" si="401"/>
        <v>0</v>
      </c>
      <c r="Q2305" s="142">
        <v>0</v>
      </c>
      <c r="R2305" s="142">
        <f t="shared" si="402"/>
        <v>0</v>
      </c>
      <c r="S2305" s="142">
        <v>0</v>
      </c>
      <c r="T2305" s="143">
        <f t="shared" si="403"/>
        <v>0</v>
      </c>
      <c r="U2305" s="26"/>
      <c r="V2305" s="26"/>
      <c r="W2305" s="26"/>
      <c r="X2305" s="26"/>
      <c r="Y2305" s="26"/>
      <c r="Z2305" s="26"/>
      <c r="AA2305" s="26"/>
      <c r="AB2305" s="26"/>
      <c r="AC2305" s="26"/>
      <c r="AD2305" s="26"/>
      <c r="AE2305" s="26"/>
      <c r="AR2305" s="144" t="s">
        <v>168</v>
      </c>
      <c r="AT2305" s="144" t="s">
        <v>227</v>
      </c>
      <c r="AU2305" s="144" t="s">
        <v>146</v>
      </c>
      <c r="AY2305" s="14" t="s">
        <v>136</v>
      </c>
      <c r="BE2305" s="145">
        <f t="shared" si="404"/>
        <v>0</v>
      </c>
      <c r="BF2305" s="145">
        <f t="shared" si="405"/>
        <v>0</v>
      </c>
      <c r="BG2305" s="145">
        <f t="shared" si="406"/>
        <v>0</v>
      </c>
      <c r="BH2305" s="145">
        <f t="shared" si="407"/>
        <v>0</v>
      </c>
      <c r="BI2305" s="145">
        <f t="shared" si="408"/>
        <v>0</v>
      </c>
      <c r="BJ2305" s="14" t="s">
        <v>146</v>
      </c>
      <c r="BK2305" s="145">
        <f t="shared" si="409"/>
        <v>0</v>
      </c>
      <c r="BL2305" s="14" t="s">
        <v>145</v>
      </c>
      <c r="BM2305" s="144" t="s">
        <v>2574</v>
      </c>
    </row>
    <row r="2306" spans="1:65" s="2" customFormat="1" ht="55.5" customHeight="1">
      <c r="A2306" s="26"/>
      <c r="B2306" s="156"/>
      <c r="C2306" s="163" t="s">
        <v>2575</v>
      </c>
      <c r="D2306" s="163" t="s">
        <v>227</v>
      </c>
      <c r="E2306" s="164" t="s">
        <v>2576</v>
      </c>
      <c r="F2306" s="165" t="s">
        <v>2577</v>
      </c>
      <c r="G2306" s="166" t="s">
        <v>323</v>
      </c>
      <c r="H2306" s="167">
        <v>8</v>
      </c>
      <c r="I2306" s="168"/>
      <c r="J2306" s="168">
        <f t="shared" si="400"/>
        <v>0</v>
      </c>
      <c r="K2306" s="146"/>
      <c r="L2306" s="147"/>
      <c r="M2306" s="148" t="s">
        <v>1</v>
      </c>
      <c r="N2306" s="149" t="s">
        <v>35</v>
      </c>
      <c r="O2306" s="142">
        <v>0</v>
      </c>
      <c r="P2306" s="142">
        <f t="shared" si="401"/>
        <v>0</v>
      </c>
      <c r="Q2306" s="142">
        <v>0</v>
      </c>
      <c r="R2306" s="142">
        <f t="shared" si="402"/>
        <v>0</v>
      </c>
      <c r="S2306" s="142">
        <v>0</v>
      </c>
      <c r="T2306" s="143">
        <f t="shared" si="403"/>
        <v>0</v>
      </c>
      <c r="U2306" s="26"/>
      <c r="V2306" s="26"/>
      <c r="W2306" s="26"/>
      <c r="X2306" s="26"/>
      <c r="Y2306" s="26"/>
      <c r="Z2306" s="26"/>
      <c r="AA2306" s="26"/>
      <c r="AB2306" s="26"/>
      <c r="AC2306" s="26"/>
      <c r="AD2306" s="26"/>
      <c r="AE2306" s="26"/>
      <c r="AR2306" s="144" t="s">
        <v>168</v>
      </c>
      <c r="AT2306" s="144" t="s">
        <v>227</v>
      </c>
      <c r="AU2306" s="144" t="s">
        <v>146</v>
      </c>
      <c r="AY2306" s="14" t="s">
        <v>136</v>
      </c>
      <c r="BE2306" s="145">
        <f t="shared" si="404"/>
        <v>0</v>
      </c>
      <c r="BF2306" s="145">
        <f t="shared" si="405"/>
        <v>0</v>
      </c>
      <c r="BG2306" s="145">
        <f t="shared" si="406"/>
        <v>0</v>
      </c>
      <c r="BH2306" s="145">
        <f t="shared" si="407"/>
        <v>0</v>
      </c>
      <c r="BI2306" s="145">
        <f t="shared" si="408"/>
        <v>0</v>
      </c>
      <c r="BJ2306" s="14" t="s">
        <v>146</v>
      </c>
      <c r="BK2306" s="145">
        <f t="shared" si="409"/>
        <v>0</v>
      </c>
      <c r="BL2306" s="14" t="s">
        <v>145</v>
      </c>
      <c r="BM2306" s="144" t="s">
        <v>2578</v>
      </c>
    </row>
    <row r="2307" spans="1:65" s="2" customFormat="1" ht="55.5" customHeight="1">
      <c r="A2307" s="26"/>
      <c r="B2307" s="156"/>
      <c r="C2307" s="163" t="s">
        <v>2579</v>
      </c>
      <c r="D2307" s="163" t="s">
        <v>227</v>
      </c>
      <c r="E2307" s="164" t="s">
        <v>2580</v>
      </c>
      <c r="F2307" s="165" t="s">
        <v>2581</v>
      </c>
      <c r="G2307" s="166" t="s">
        <v>323</v>
      </c>
      <c r="H2307" s="167">
        <v>4</v>
      </c>
      <c r="I2307" s="168"/>
      <c r="J2307" s="168">
        <f t="shared" si="400"/>
        <v>0</v>
      </c>
      <c r="K2307" s="146"/>
      <c r="L2307" s="147"/>
      <c r="M2307" s="148" t="s">
        <v>1</v>
      </c>
      <c r="N2307" s="149" t="s">
        <v>35</v>
      </c>
      <c r="O2307" s="142">
        <v>0</v>
      </c>
      <c r="P2307" s="142">
        <f t="shared" si="401"/>
        <v>0</v>
      </c>
      <c r="Q2307" s="142">
        <v>0</v>
      </c>
      <c r="R2307" s="142">
        <f t="shared" si="402"/>
        <v>0</v>
      </c>
      <c r="S2307" s="142">
        <v>0</v>
      </c>
      <c r="T2307" s="143">
        <f t="shared" si="403"/>
        <v>0</v>
      </c>
      <c r="U2307" s="26"/>
      <c r="V2307" s="26"/>
      <c r="W2307" s="26"/>
      <c r="X2307" s="26"/>
      <c r="Y2307" s="26"/>
      <c r="Z2307" s="26"/>
      <c r="AA2307" s="26"/>
      <c r="AB2307" s="26"/>
      <c r="AC2307" s="26"/>
      <c r="AD2307" s="26"/>
      <c r="AE2307" s="26"/>
      <c r="AR2307" s="144" t="s">
        <v>168</v>
      </c>
      <c r="AT2307" s="144" t="s">
        <v>227</v>
      </c>
      <c r="AU2307" s="144" t="s">
        <v>146</v>
      </c>
      <c r="AY2307" s="14" t="s">
        <v>136</v>
      </c>
      <c r="BE2307" s="145">
        <f t="shared" si="404"/>
        <v>0</v>
      </c>
      <c r="BF2307" s="145">
        <f t="shared" si="405"/>
        <v>0</v>
      </c>
      <c r="BG2307" s="145">
        <f t="shared" si="406"/>
        <v>0</v>
      </c>
      <c r="BH2307" s="145">
        <f t="shared" si="407"/>
        <v>0</v>
      </c>
      <c r="BI2307" s="145">
        <f t="shared" si="408"/>
        <v>0</v>
      </c>
      <c r="BJ2307" s="14" t="s">
        <v>146</v>
      </c>
      <c r="BK2307" s="145">
        <f t="shared" si="409"/>
        <v>0</v>
      </c>
      <c r="BL2307" s="14" t="s">
        <v>145</v>
      </c>
      <c r="BM2307" s="144" t="s">
        <v>2582</v>
      </c>
    </row>
    <row r="2308" spans="1:65" s="2" customFormat="1" ht="55.5" customHeight="1">
      <c r="A2308" s="26"/>
      <c r="B2308" s="156"/>
      <c r="C2308" s="163" t="s">
        <v>2583</v>
      </c>
      <c r="D2308" s="163" t="s">
        <v>227</v>
      </c>
      <c r="E2308" s="164" t="s">
        <v>2584</v>
      </c>
      <c r="F2308" s="165" t="s">
        <v>2585</v>
      </c>
      <c r="G2308" s="166" t="s">
        <v>323</v>
      </c>
      <c r="H2308" s="167">
        <v>22</v>
      </c>
      <c r="I2308" s="168"/>
      <c r="J2308" s="168">
        <f t="shared" si="400"/>
        <v>0</v>
      </c>
      <c r="K2308" s="146"/>
      <c r="L2308" s="147"/>
      <c r="M2308" s="148" t="s">
        <v>1</v>
      </c>
      <c r="N2308" s="149" t="s">
        <v>35</v>
      </c>
      <c r="O2308" s="142">
        <v>0</v>
      </c>
      <c r="P2308" s="142">
        <f t="shared" si="401"/>
        <v>0</v>
      </c>
      <c r="Q2308" s="142">
        <v>0</v>
      </c>
      <c r="R2308" s="142">
        <f t="shared" si="402"/>
        <v>0</v>
      </c>
      <c r="S2308" s="142">
        <v>0</v>
      </c>
      <c r="T2308" s="143">
        <f t="shared" si="403"/>
        <v>0</v>
      </c>
      <c r="U2308" s="26"/>
      <c r="V2308" s="26"/>
      <c r="W2308" s="26"/>
      <c r="X2308" s="26"/>
      <c r="Y2308" s="26"/>
      <c r="Z2308" s="26"/>
      <c r="AA2308" s="26"/>
      <c r="AB2308" s="26"/>
      <c r="AC2308" s="26"/>
      <c r="AD2308" s="26"/>
      <c r="AE2308" s="26"/>
      <c r="AR2308" s="144" t="s">
        <v>168</v>
      </c>
      <c r="AT2308" s="144" t="s">
        <v>227</v>
      </c>
      <c r="AU2308" s="144" t="s">
        <v>146</v>
      </c>
      <c r="AY2308" s="14" t="s">
        <v>136</v>
      </c>
      <c r="BE2308" s="145">
        <f t="shared" si="404"/>
        <v>0</v>
      </c>
      <c r="BF2308" s="145">
        <f t="shared" si="405"/>
        <v>0</v>
      </c>
      <c r="BG2308" s="145">
        <f t="shared" si="406"/>
        <v>0</v>
      </c>
      <c r="BH2308" s="145">
        <f t="shared" si="407"/>
        <v>0</v>
      </c>
      <c r="BI2308" s="145">
        <f t="shared" si="408"/>
        <v>0</v>
      </c>
      <c r="BJ2308" s="14" t="s">
        <v>146</v>
      </c>
      <c r="BK2308" s="145">
        <f t="shared" si="409"/>
        <v>0</v>
      </c>
      <c r="BL2308" s="14" t="s">
        <v>145</v>
      </c>
      <c r="BM2308" s="144" t="s">
        <v>2586</v>
      </c>
    </row>
    <row r="2309" spans="1:65" s="2" customFormat="1" ht="16.5" customHeight="1">
      <c r="A2309" s="26"/>
      <c r="B2309" s="156"/>
      <c r="C2309" s="163" t="s">
        <v>2587</v>
      </c>
      <c r="D2309" s="163" t="s">
        <v>227</v>
      </c>
      <c r="E2309" s="164" t="s">
        <v>2588</v>
      </c>
      <c r="F2309" s="165" t="s">
        <v>2589</v>
      </c>
      <c r="G2309" s="166" t="s">
        <v>1</v>
      </c>
      <c r="H2309" s="167"/>
      <c r="I2309" s="168"/>
      <c r="J2309" s="168"/>
      <c r="K2309" s="146"/>
      <c r="L2309" s="147"/>
      <c r="M2309" s="148" t="s">
        <v>1</v>
      </c>
      <c r="N2309" s="149" t="s">
        <v>35</v>
      </c>
      <c r="O2309" s="142">
        <v>0</v>
      </c>
      <c r="P2309" s="142">
        <f t="shared" si="401"/>
        <v>0</v>
      </c>
      <c r="Q2309" s="142">
        <v>0</v>
      </c>
      <c r="R2309" s="142">
        <f t="shared" si="402"/>
        <v>0</v>
      </c>
      <c r="S2309" s="142">
        <v>0</v>
      </c>
      <c r="T2309" s="143">
        <f t="shared" si="403"/>
        <v>0</v>
      </c>
      <c r="U2309" s="26"/>
      <c r="V2309" s="26"/>
      <c r="W2309" s="26"/>
      <c r="X2309" s="26"/>
      <c r="Y2309" s="26"/>
      <c r="Z2309" s="26"/>
      <c r="AA2309" s="26"/>
      <c r="AB2309" s="26"/>
      <c r="AC2309" s="26"/>
      <c r="AD2309" s="26"/>
      <c r="AE2309" s="26"/>
      <c r="AR2309" s="144" t="s">
        <v>168</v>
      </c>
      <c r="AT2309" s="144" t="s">
        <v>227</v>
      </c>
      <c r="AU2309" s="144" t="s">
        <v>146</v>
      </c>
      <c r="AY2309" s="14" t="s">
        <v>136</v>
      </c>
      <c r="BE2309" s="145">
        <f t="shared" si="404"/>
        <v>0</v>
      </c>
      <c r="BF2309" s="145">
        <f t="shared" si="405"/>
        <v>0</v>
      </c>
      <c r="BG2309" s="145">
        <f t="shared" si="406"/>
        <v>0</v>
      </c>
      <c r="BH2309" s="145">
        <f t="shared" si="407"/>
        <v>0</v>
      </c>
      <c r="BI2309" s="145">
        <f t="shared" si="408"/>
        <v>0</v>
      </c>
      <c r="BJ2309" s="14" t="s">
        <v>146</v>
      </c>
      <c r="BK2309" s="145">
        <f t="shared" si="409"/>
        <v>0</v>
      </c>
      <c r="BL2309" s="14" t="s">
        <v>145</v>
      </c>
      <c r="BM2309" s="144" t="s">
        <v>2590</v>
      </c>
    </row>
    <row r="2310" spans="1:65" s="2" customFormat="1" ht="24.25" customHeight="1">
      <c r="A2310" s="26"/>
      <c r="B2310" s="156"/>
      <c r="C2310" s="157" t="s">
        <v>2591</v>
      </c>
      <c r="D2310" s="157" t="s">
        <v>141</v>
      </c>
      <c r="E2310" s="158" t="s">
        <v>2592</v>
      </c>
      <c r="F2310" s="159" t="s">
        <v>2593</v>
      </c>
      <c r="G2310" s="160" t="s">
        <v>323</v>
      </c>
      <c r="H2310" s="161">
        <v>19</v>
      </c>
      <c r="I2310" s="162"/>
      <c r="J2310" s="162">
        <f t="shared" si="400"/>
        <v>0</v>
      </c>
      <c r="K2310" s="139"/>
      <c r="L2310" s="27"/>
      <c r="M2310" s="140" t="s">
        <v>1</v>
      </c>
      <c r="N2310" s="141" t="s">
        <v>35</v>
      </c>
      <c r="O2310" s="142">
        <v>0</v>
      </c>
      <c r="P2310" s="142">
        <f t="shared" si="401"/>
        <v>0</v>
      </c>
      <c r="Q2310" s="142">
        <v>0</v>
      </c>
      <c r="R2310" s="142">
        <f t="shared" si="402"/>
        <v>0</v>
      </c>
      <c r="S2310" s="142">
        <v>0</v>
      </c>
      <c r="T2310" s="143">
        <f t="shared" si="403"/>
        <v>0</v>
      </c>
      <c r="U2310" s="26"/>
      <c r="V2310" s="26"/>
      <c r="W2310" s="26"/>
      <c r="X2310" s="26"/>
      <c r="Y2310" s="26"/>
      <c r="Z2310" s="26"/>
      <c r="AA2310" s="26"/>
      <c r="AB2310" s="26"/>
      <c r="AC2310" s="26"/>
      <c r="AD2310" s="26"/>
      <c r="AE2310" s="26"/>
      <c r="AR2310" s="144" t="s">
        <v>145</v>
      </c>
      <c r="AT2310" s="144" t="s">
        <v>141</v>
      </c>
      <c r="AU2310" s="144" t="s">
        <v>146</v>
      </c>
      <c r="AY2310" s="14" t="s">
        <v>136</v>
      </c>
      <c r="BE2310" s="145">
        <f t="shared" si="404"/>
        <v>0</v>
      </c>
      <c r="BF2310" s="145">
        <f t="shared" si="405"/>
        <v>0</v>
      </c>
      <c r="BG2310" s="145">
        <f t="shared" si="406"/>
        <v>0</v>
      </c>
      <c r="BH2310" s="145">
        <f t="shared" si="407"/>
        <v>0</v>
      </c>
      <c r="BI2310" s="145">
        <f t="shared" si="408"/>
        <v>0</v>
      </c>
      <c r="BJ2310" s="14" t="s">
        <v>146</v>
      </c>
      <c r="BK2310" s="145">
        <f t="shared" si="409"/>
        <v>0</v>
      </c>
      <c r="BL2310" s="14" t="s">
        <v>145</v>
      </c>
      <c r="BM2310" s="144" t="s">
        <v>2594</v>
      </c>
    </row>
    <row r="2311" spans="1:65" s="12" customFormat="1" ht="26" hidden="1" customHeight="1">
      <c r="B2311" s="169"/>
      <c r="C2311" s="170"/>
      <c r="D2311" s="171"/>
      <c r="E2311" s="174"/>
      <c r="F2311" s="174"/>
      <c r="G2311" s="170"/>
      <c r="H2311" s="170"/>
      <c r="I2311" s="170"/>
      <c r="J2311" s="175"/>
      <c r="L2311" s="127"/>
      <c r="M2311" s="131"/>
      <c r="N2311" s="132"/>
      <c r="O2311" s="132"/>
      <c r="P2311" s="133"/>
      <c r="Q2311" s="132"/>
      <c r="R2311" s="133"/>
      <c r="S2311" s="132"/>
      <c r="T2311" s="134"/>
      <c r="AR2311" s="128"/>
      <c r="AT2311" s="135"/>
      <c r="AU2311" s="135"/>
      <c r="AY2311" s="128"/>
      <c r="BK2311" s="136"/>
    </row>
    <row r="2312" spans="1:65" s="12" customFormat="1" ht="23" hidden="1" customHeight="1">
      <c r="B2312" s="169"/>
      <c r="C2312" s="170"/>
      <c r="D2312" s="171"/>
      <c r="E2312" s="172"/>
      <c r="F2312" s="172"/>
      <c r="G2312" s="170"/>
      <c r="H2312" s="170"/>
      <c r="I2312" s="170"/>
      <c r="J2312" s="173"/>
      <c r="L2312" s="127"/>
      <c r="M2312" s="131"/>
      <c r="N2312" s="132"/>
      <c r="O2312" s="132"/>
      <c r="P2312" s="133"/>
      <c r="Q2312" s="132"/>
      <c r="R2312" s="133"/>
      <c r="S2312" s="132"/>
      <c r="T2312" s="134"/>
      <c r="AR2312" s="128"/>
      <c r="AT2312" s="135"/>
      <c r="AU2312" s="135"/>
      <c r="AY2312" s="128"/>
      <c r="BK2312" s="136"/>
    </row>
    <row r="2313" spans="1:65" s="12" customFormat="1" ht="23" hidden="1" customHeight="1">
      <c r="B2313" s="169"/>
      <c r="C2313" s="170"/>
      <c r="D2313" s="171"/>
      <c r="E2313" s="172"/>
      <c r="F2313" s="172"/>
      <c r="G2313" s="170"/>
      <c r="H2313" s="170"/>
      <c r="I2313" s="170"/>
      <c r="J2313" s="173"/>
      <c r="L2313" s="127"/>
      <c r="M2313" s="131"/>
      <c r="N2313" s="132"/>
      <c r="O2313" s="132"/>
      <c r="P2313" s="133"/>
      <c r="Q2313" s="132"/>
      <c r="R2313" s="133"/>
      <c r="S2313" s="132"/>
      <c r="T2313" s="134"/>
      <c r="AR2313" s="128"/>
      <c r="AT2313" s="135"/>
      <c r="AU2313" s="135"/>
      <c r="AY2313" s="128"/>
      <c r="BK2313" s="136"/>
    </row>
    <row r="2314" spans="1:65" s="2" customFormat="1" ht="24.25" hidden="1" customHeight="1">
      <c r="A2314" s="26"/>
      <c r="B2314" s="156"/>
      <c r="C2314" s="157"/>
      <c r="D2314" s="157"/>
      <c r="E2314" s="158"/>
      <c r="F2314" s="159"/>
      <c r="G2314" s="160"/>
      <c r="H2314" s="161"/>
      <c r="I2314" s="162"/>
      <c r="J2314" s="162"/>
      <c r="K2314" s="139"/>
      <c r="L2314" s="27"/>
      <c r="M2314" s="140"/>
      <c r="N2314" s="141"/>
      <c r="O2314" s="142"/>
      <c r="P2314" s="142"/>
      <c r="Q2314" s="142"/>
      <c r="R2314" s="142"/>
      <c r="S2314" s="142"/>
      <c r="T2314" s="143"/>
      <c r="U2314" s="26"/>
      <c r="V2314" s="26"/>
      <c r="W2314" s="26"/>
      <c r="X2314" s="26"/>
      <c r="Y2314" s="26"/>
      <c r="Z2314" s="26"/>
      <c r="AA2314" s="26"/>
      <c r="AB2314" s="26"/>
      <c r="AC2314" s="26"/>
      <c r="AD2314" s="26"/>
      <c r="AE2314" s="26"/>
      <c r="AR2314" s="144"/>
      <c r="AT2314" s="144"/>
      <c r="AU2314" s="144"/>
      <c r="AY2314" s="14"/>
      <c r="BE2314" s="145"/>
      <c r="BF2314" s="145"/>
      <c r="BG2314" s="145"/>
      <c r="BH2314" s="145"/>
      <c r="BI2314" s="145"/>
      <c r="BJ2314" s="14"/>
      <c r="BK2314" s="145"/>
      <c r="BL2314" s="14"/>
      <c r="BM2314" s="144"/>
    </row>
    <row r="2315" spans="1:65" s="2" customFormat="1" ht="38" hidden="1" customHeight="1">
      <c r="A2315" s="26"/>
      <c r="B2315" s="156"/>
      <c r="C2315" s="163"/>
      <c r="D2315" s="163"/>
      <c r="E2315" s="164"/>
      <c r="F2315" s="165"/>
      <c r="G2315" s="166"/>
      <c r="H2315" s="167"/>
      <c r="I2315" s="168"/>
      <c r="J2315" s="168"/>
      <c r="K2315" s="146"/>
      <c r="L2315" s="147"/>
      <c r="M2315" s="148"/>
      <c r="N2315" s="149"/>
      <c r="O2315" s="142"/>
      <c r="P2315" s="142"/>
      <c r="Q2315" s="142"/>
      <c r="R2315" s="142"/>
      <c r="S2315" s="142"/>
      <c r="T2315" s="143"/>
      <c r="U2315" s="26"/>
      <c r="V2315" s="26"/>
      <c r="W2315" s="26"/>
      <c r="X2315" s="26"/>
      <c r="Y2315" s="26"/>
      <c r="Z2315" s="26"/>
      <c r="AA2315" s="26"/>
      <c r="AB2315" s="26"/>
      <c r="AC2315" s="26"/>
      <c r="AD2315" s="26"/>
      <c r="AE2315" s="26"/>
      <c r="AR2315" s="144"/>
      <c r="AT2315" s="144"/>
      <c r="AU2315" s="144"/>
      <c r="AY2315" s="14"/>
      <c r="BE2315" s="145"/>
      <c r="BF2315" s="145"/>
      <c r="BG2315" s="145"/>
      <c r="BH2315" s="145"/>
      <c r="BI2315" s="145"/>
      <c r="BJ2315" s="14"/>
      <c r="BK2315" s="145"/>
      <c r="BL2315" s="14"/>
      <c r="BM2315" s="144"/>
    </row>
    <row r="2316" spans="1:65" s="2" customFormat="1" ht="16.5" hidden="1" customHeight="1">
      <c r="A2316" s="26"/>
      <c r="B2316" s="156"/>
      <c r="C2316" s="157"/>
      <c r="D2316" s="157"/>
      <c r="E2316" s="158"/>
      <c r="F2316" s="159"/>
      <c r="G2316" s="160"/>
      <c r="H2316" s="161"/>
      <c r="I2316" s="162"/>
      <c r="J2316" s="162"/>
      <c r="K2316" s="139"/>
      <c r="L2316" s="27"/>
      <c r="M2316" s="140"/>
      <c r="N2316" s="141"/>
      <c r="O2316" s="142"/>
      <c r="P2316" s="142"/>
      <c r="Q2316" s="142"/>
      <c r="R2316" s="142"/>
      <c r="S2316" s="142"/>
      <c r="T2316" s="143"/>
      <c r="U2316" s="26"/>
      <c r="V2316" s="26"/>
      <c r="W2316" s="26"/>
      <c r="X2316" s="26"/>
      <c r="Y2316" s="26"/>
      <c r="Z2316" s="26"/>
      <c r="AA2316" s="26"/>
      <c r="AB2316" s="26"/>
      <c r="AC2316" s="26"/>
      <c r="AD2316" s="26"/>
      <c r="AE2316" s="26"/>
      <c r="AR2316" s="144"/>
      <c r="AT2316" s="144"/>
      <c r="AU2316" s="144"/>
      <c r="AY2316" s="14"/>
      <c r="BE2316" s="145"/>
      <c r="BF2316" s="145"/>
      <c r="BG2316" s="145"/>
      <c r="BH2316" s="145"/>
      <c r="BI2316" s="145"/>
      <c r="BJ2316" s="14"/>
      <c r="BK2316" s="145"/>
      <c r="BL2316" s="14"/>
      <c r="BM2316" s="144"/>
    </row>
    <row r="2317" spans="1:65" s="2" customFormat="1" ht="24.25" hidden="1" customHeight="1">
      <c r="A2317" s="26"/>
      <c r="B2317" s="156"/>
      <c r="C2317" s="163"/>
      <c r="D2317" s="163"/>
      <c r="E2317" s="164"/>
      <c r="F2317" s="165"/>
      <c r="G2317" s="166"/>
      <c r="H2317" s="167"/>
      <c r="I2317" s="168"/>
      <c r="J2317" s="168"/>
      <c r="K2317" s="146"/>
      <c r="L2317" s="147"/>
      <c r="M2317" s="148"/>
      <c r="N2317" s="149"/>
      <c r="O2317" s="142"/>
      <c r="P2317" s="142"/>
      <c r="Q2317" s="142"/>
      <c r="R2317" s="142"/>
      <c r="S2317" s="142"/>
      <c r="T2317" s="143"/>
      <c r="U2317" s="26"/>
      <c r="V2317" s="26"/>
      <c r="W2317" s="26"/>
      <c r="X2317" s="26"/>
      <c r="Y2317" s="26"/>
      <c r="Z2317" s="26"/>
      <c r="AA2317" s="26"/>
      <c r="AB2317" s="26"/>
      <c r="AC2317" s="26"/>
      <c r="AD2317" s="26"/>
      <c r="AE2317" s="26"/>
      <c r="AR2317" s="144"/>
      <c r="AT2317" s="144"/>
      <c r="AU2317" s="144"/>
      <c r="AY2317" s="14"/>
      <c r="BE2317" s="145"/>
      <c r="BF2317" s="145"/>
      <c r="BG2317" s="145"/>
      <c r="BH2317" s="145"/>
      <c r="BI2317" s="145"/>
      <c r="BJ2317" s="14"/>
      <c r="BK2317" s="145"/>
      <c r="BL2317" s="14"/>
      <c r="BM2317" s="144"/>
    </row>
    <row r="2318" spans="1:65" s="2" customFormat="1" ht="16.5" hidden="1" customHeight="1">
      <c r="A2318" s="26"/>
      <c r="B2318" s="156"/>
      <c r="C2318" s="157"/>
      <c r="D2318" s="157"/>
      <c r="E2318" s="158"/>
      <c r="F2318" s="159"/>
      <c r="G2318" s="160"/>
      <c r="H2318" s="161"/>
      <c r="I2318" s="162"/>
      <c r="J2318" s="162"/>
      <c r="K2318" s="139"/>
      <c r="L2318" s="27"/>
      <c r="M2318" s="140"/>
      <c r="N2318" s="141"/>
      <c r="O2318" s="142"/>
      <c r="P2318" s="142"/>
      <c r="Q2318" s="142"/>
      <c r="R2318" s="142"/>
      <c r="S2318" s="142"/>
      <c r="T2318" s="143"/>
      <c r="U2318" s="26"/>
      <c r="V2318" s="26"/>
      <c r="W2318" s="26"/>
      <c r="X2318" s="26"/>
      <c r="Y2318" s="26"/>
      <c r="Z2318" s="26"/>
      <c r="AA2318" s="26"/>
      <c r="AB2318" s="26"/>
      <c r="AC2318" s="26"/>
      <c r="AD2318" s="26"/>
      <c r="AE2318" s="26"/>
      <c r="AR2318" s="144"/>
      <c r="AT2318" s="144"/>
      <c r="AU2318" s="144"/>
      <c r="AY2318" s="14"/>
      <c r="BE2318" s="145"/>
      <c r="BF2318" s="145"/>
      <c r="BG2318" s="145"/>
      <c r="BH2318" s="145"/>
      <c r="BI2318" s="145"/>
      <c r="BJ2318" s="14"/>
      <c r="BK2318" s="145"/>
      <c r="BL2318" s="14"/>
      <c r="BM2318" s="144"/>
    </row>
    <row r="2319" spans="1:65" s="2" customFormat="1" ht="24.25" hidden="1" customHeight="1">
      <c r="A2319" s="26"/>
      <c r="B2319" s="156"/>
      <c r="C2319" s="163"/>
      <c r="D2319" s="163"/>
      <c r="E2319" s="164"/>
      <c r="F2319" s="165"/>
      <c r="G2319" s="166"/>
      <c r="H2319" s="167"/>
      <c r="I2319" s="168"/>
      <c r="J2319" s="168"/>
      <c r="K2319" s="146"/>
      <c r="L2319" s="147"/>
      <c r="M2319" s="148"/>
      <c r="N2319" s="149"/>
      <c r="O2319" s="142"/>
      <c r="P2319" s="142"/>
      <c r="Q2319" s="142"/>
      <c r="R2319" s="142"/>
      <c r="S2319" s="142"/>
      <c r="T2319" s="143"/>
      <c r="U2319" s="26"/>
      <c r="V2319" s="26"/>
      <c r="W2319" s="26"/>
      <c r="X2319" s="26"/>
      <c r="Y2319" s="26"/>
      <c r="Z2319" s="26"/>
      <c r="AA2319" s="26"/>
      <c r="AB2319" s="26"/>
      <c r="AC2319" s="26"/>
      <c r="AD2319" s="26"/>
      <c r="AE2319" s="26"/>
      <c r="AR2319" s="144"/>
      <c r="AT2319" s="144"/>
      <c r="AU2319" s="144"/>
      <c r="AY2319" s="14"/>
      <c r="BE2319" s="145"/>
      <c r="BF2319" s="145"/>
      <c r="BG2319" s="145"/>
      <c r="BH2319" s="145"/>
      <c r="BI2319" s="145"/>
      <c r="BJ2319" s="14"/>
      <c r="BK2319" s="145"/>
      <c r="BL2319" s="14"/>
      <c r="BM2319" s="144"/>
    </row>
    <row r="2320" spans="1:65" s="12" customFormat="1" ht="23" hidden="1" customHeight="1">
      <c r="B2320" s="169"/>
      <c r="C2320" s="170"/>
      <c r="D2320" s="171"/>
      <c r="E2320" s="172"/>
      <c r="F2320" s="172"/>
      <c r="G2320" s="170"/>
      <c r="H2320" s="170"/>
      <c r="I2320" s="170"/>
      <c r="J2320" s="173"/>
      <c r="L2320" s="127"/>
      <c r="M2320" s="131"/>
      <c r="N2320" s="132"/>
      <c r="O2320" s="132"/>
      <c r="P2320" s="133"/>
      <c r="Q2320" s="132"/>
      <c r="R2320" s="133"/>
      <c r="S2320" s="132"/>
      <c r="T2320" s="134"/>
      <c r="AR2320" s="128"/>
      <c r="AT2320" s="135"/>
      <c r="AU2320" s="135"/>
      <c r="AY2320" s="128"/>
      <c r="BK2320" s="136"/>
    </row>
    <row r="2321" spans="1:65" s="2" customFormat="1" ht="24.25" hidden="1" customHeight="1">
      <c r="A2321" s="26"/>
      <c r="B2321" s="156"/>
      <c r="C2321" s="157"/>
      <c r="D2321" s="157"/>
      <c r="E2321" s="158"/>
      <c r="F2321" s="159"/>
      <c r="G2321" s="160"/>
      <c r="H2321" s="161"/>
      <c r="I2321" s="162"/>
      <c r="J2321" s="162"/>
      <c r="K2321" s="139"/>
      <c r="L2321" s="27"/>
      <c r="M2321" s="140"/>
      <c r="N2321" s="141"/>
      <c r="O2321" s="142"/>
      <c r="P2321" s="142"/>
      <c r="Q2321" s="142"/>
      <c r="R2321" s="142"/>
      <c r="S2321" s="142"/>
      <c r="T2321" s="143"/>
      <c r="U2321" s="26"/>
      <c r="V2321" s="26"/>
      <c r="W2321" s="26"/>
      <c r="X2321" s="26"/>
      <c r="Y2321" s="26"/>
      <c r="Z2321" s="26"/>
      <c r="AA2321" s="26"/>
      <c r="AB2321" s="26"/>
      <c r="AC2321" s="26"/>
      <c r="AD2321" s="26"/>
      <c r="AE2321" s="26"/>
      <c r="AR2321" s="144"/>
      <c r="AT2321" s="144"/>
      <c r="AU2321" s="144"/>
      <c r="AY2321" s="14"/>
      <c r="BE2321" s="145"/>
      <c r="BF2321" s="145"/>
      <c r="BG2321" s="145"/>
      <c r="BH2321" s="145"/>
      <c r="BI2321" s="145"/>
      <c r="BJ2321" s="14"/>
      <c r="BK2321" s="145"/>
      <c r="BL2321" s="14"/>
      <c r="BM2321" s="144"/>
    </row>
    <row r="2322" spans="1:65" s="12" customFormat="1" ht="23" hidden="1" customHeight="1">
      <c r="B2322" s="169"/>
      <c r="C2322" s="170"/>
      <c r="D2322" s="171"/>
      <c r="E2322" s="172"/>
      <c r="F2322" s="172"/>
      <c r="G2322" s="170"/>
      <c r="H2322" s="170"/>
      <c r="I2322" s="170"/>
      <c r="J2322" s="173"/>
      <c r="L2322" s="127"/>
      <c r="M2322" s="131"/>
      <c r="N2322" s="132"/>
      <c r="O2322" s="132"/>
      <c r="P2322" s="133"/>
      <c r="Q2322" s="132"/>
      <c r="R2322" s="133"/>
      <c r="S2322" s="132"/>
      <c r="T2322" s="134"/>
      <c r="AR2322" s="128"/>
      <c r="AT2322" s="135"/>
      <c r="AU2322" s="135"/>
      <c r="AY2322" s="128"/>
      <c r="BK2322" s="136"/>
    </row>
    <row r="2323" spans="1:65" s="12" customFormat="1" ht="23" hidden="1" customHeight="1">
      <c r="B2323" s="169"/>
      <c r="C2323" s="170"/>
      <c r="D2323" s="171"/>
      <c r="E2323" s="172"/>
      <c r="F2323" s="172"/>
      <c r="G2323" s="170"/>
      <c r="H2323" s="170"/>
      <c r="I2323" s="170"/>
      <c r="J2323" s="173"/>
      <c r="L2323" s="127"/>
      <c r="M2323" s="131"/>
      <c r="N2323" s="132"/>
      <c r="O2323" s="132"/>
      <c r="P2323" s="133"/>
      <c r="Q2323" s="132"/>
      <c r="R2323" s="133"/>
      <c r="S2323" s="132"/>
      <c r="T2323" s="134"/>
      <c r="AR2323" s="128"/>
      <c r="AT2323" s="135"/>
      <c r="AU2323" s="135"/>
      <c r="AY2323" s="128"/>
      <c r="BK2323" s="136"/>
    </row>
    <row r="2324" spans="1:65" s="2" customFormat="1" ht="24.25" hidden="1" customHeight="1">
      <c r="A2324" s="26"/>
      <c r="B2324" s="156"/>
      <c r="C2324" s="157"/>
      <c r="D2324" s="157"/>
      <c r="E2324" s="158"/>
      <c r="F2324" s="159"/>
      <c r="G2324" s="160"/>
      <c r="H2324" s="161"/>
      <c r="I2324" s="162"/>
      <c r="J2324" s="162"/>
      <c r="K2324" s="139"/>
      <c r="L2324" s="27"/>
      <c r="M2324" s="140"/>
      <c r="N2324" s="141"/>
      <c r="O2324" s="142"/>
      <c r="P2324" s="142"/>
      <c r="Q2324" s="142"/>
      <c r="R2324" s="142"/>
      <c r="S2324" s="142"/>
      <c r="T2324" s="143"/>
      <c r="U2324" s="26"/>
      <c r="V2324" s="26"/>
      <c r="W2324" s="26"/>
      <c r="X2324" s="26"/>
      <c r="Y2324" s="26"/>
      <c r="Z2324" s="26"/>
      <c r="AA2324" s="26"/>
      <c r="AB2324" s="26"/>
      <c r="AC2324" s="26"/>
      <c r="AD2324" s="26"/>
      <c r="AE2324" s="26"/>
      <c r="AR2324" s="144"/>
      <c r="AT2324" s="144"/>
      <c r="AU2324" s="144"/>
      <c r="AY2324" s="14"/>
      <c r="BE2324" s="145"/>
      <c r="BF2324" s="145"/>
      <c r="BG2324" s="145"/>
      <c r="BH2324" s="145"/>
      <c r="BI2324" s="145"/>
      <c r="BJ2324" s="14"/>
      <c r="BK2324" s="145"/>
      <c r="BL2324" s="14"/>
      <c r="BM2324" s="144"/>
    </row>
    <row r="2325" spans="1:65" s="2" customFormat="1" ht="16.5" hidden="1" customHeight="1">
      <c r="A2325" s="26"/>
      <c r="B2325" s="156"/>
      <c r="C2325" s="163"/>
      <c r="D2325" s="163"/>
      <c r="E2325" s="164"/>
      <c r="F2325" s="165"/>
      <c r="G2325" s="166"/>
      <c r="H2325" s="167"/>
      <c r="I2325" s="168"/>
      <c r="J2325" s="168"/>
      <c r="K2325" s="146"/>
      <c r="L2325" s="147"/>
      <c r="M2325" s="148"/>
      <c r="N2325" s="149"/>
      <c r="O2325" s="142"/>
      <c r="P2325" s="142"/>
      <c r="Q2325" s="142"/>
      <c r="R2325" s="142"/>
      <c r="S2325" s="142"/>
      <c r="T2325" s="143"/>
      <c r="U2325" s="26"/>
      <c r="V2325" s="26"/>
      <c r="W2325" s="26"/>
      <c r="X2325" s="26"/>
      <c r="Y2325" s="26"/>
      <c r="Z2325" s="26"/>
      <c r="AA2325" s="26"/>
      <c r="AB2325" s="26"/>
      <c r="AC2325" s="26"/>
      <c r="AD2325" s="26"/>
      <c r="AE2325" s="26"/>
      <c r="AR2325" s="144"/>
      <c r="AT2325" s="144"/>
      <c r="AU2325" s="144"/>
      <c r="AY2325" s="14"/>
      <c r="BE2325" s="145"/>
      <c r="BF2325" s="145"/>
      <c r="BG2325" s="145"/>
      <c r="BH2325" s="145"/>
      <c r="BI2325" s="145"/>
      <c r="BJ2325" s="14"/>
      <c r="BK2325" s="145"/>
      <c r="BL2325" s="14"/>
      <c r="BM2325" s="144"/>
    </row>
    <row r="2326" spans="1:65" s="2" customFormat="1" ht="24.25" hidden="1" customHeight="1">
      <c r="A2326" s="26"/>
      <c r="B2326" s="156"/>
      <c r="C2326" s="157"/>
      <c r="D2326" s="157"/>
      <c r="E2326" s="158"/>
      <c r="F2326" s="159"/>
      <c r="G2326" s="160"/>
      <c r="H2326" s="161"/>
      <c r="I2326" s="162"/>
      <c r="J2326" s="162"/>
      <c r="K2326" s="139"/>
      <c r="L2326" s="27"/>
      <c r="M2326" s="140"/>
      <c r="N2326" s="141"/>
      <c r="O2326" s="142"/>
      <c r="P2326" s="142"/>
      <c r="Q2326" s="142"/>
      <c r="R2326" s="142"/>
      <c r="S2326" s="142"/>
      <c r="T2326" s="143"/>
      <c r="U2326" s="26"/>
      <c r="V2326" s="26"/>
      <c r="W2326" s="26"/>
      <c r="X2326" s="26"/>
      <c r="Y2326" s="26"/>
      <c r="Z2326" s="26"/>
      <c r="AA2326" s="26"/>
      <c r="AB2326" s="26"/>
      <c r="AC2326" s="26"/>
      <c r="AD2326" s="26"/>
      <c r="AE2326" s="26"/>
      <c r="AR2326" s="144"/>
      <c r="AT2326" s="144"/>
      <c r="AU2326" s="144"/>
      <c r="AY2326" s="14"/>
      <c r="BE2326" s="145"/>
      <c r="BF2326" s="145"/>
      <c r="BG2326" s="145"/>
      <c r="BH2326" s="145"/>
      <c r="BI2326" s="145"/>
      <c r="BJ2326" s="14"/>
      <c r="BK2326" s="145"/>
      <c r="BL2326" s="14"/>
      <c r="BM2326" s="144"/>
    </row>
    <row r="2327" spans="1:65" s="12" customFormat="1" ht="23" hidden="1" customHeight="1">
      <c r="B2327" s="169"/>
      <c r="C2327" s="170"/>
      <c r="D2327" s="171"/>
      <c r="E2327" s="172"/>
      <c r="F2327" s="172"/>
      <c r="G2327" s="170"/>
      <c r="H2327" s="170"/>
      <c r="I2327" s="170"/>
      <c r="J2327" s="173"/>
      <c r="L2327" s="127"/>
      <c r="M2327" s="131"/>
      <c r="N2327" s="132"/>
      <c r="O2327" s="132"/>
      <c r="P2327" s="133"/>
      <c r="Q2327" s="132"/>
      <c r="R2327" s="133"/>
      <c r="S2327" s="132"/>
      <c r="T2327" s="134"/>
      <c r="AR2327" s="128"/>
      <c r="AT2327" s="135"/>
      <c r="AU2327" s="135"/>
      <c r="AY2327" s="128"/>
      <c r="BK2327" s="136"/>
    </row>
    <row r="2328" spans="1:65" s="12" customFormat="1" ht="23" hidden="1" customHeight="1">
      <c r="B2328" s="169"/>
      <c r="C2328" s="170"/>
      <c r="D2328" s="171"/>
      <c r="E2328" s="172"/>
      <c r="F2328" s="172"/>
      <c r="G2328" s="170"/>
      <c r="H2328" s="170"/>
      <c r="I2328" s="170"/>
      <c r="J2328" s="173"/>
      <c r="L2328" s="127"/>
      <c r="M2328" s="131"/>
      <c r="N2328" s="132"/>
      <c r="O2328" s="132"/>
      <c r="P2328" s="133"/>
      <c r="Q2328" s="132"/>
      <c r="R2328" s="133"/>
      <c r="S2328" s="132"/>
      <c r="T2328" s="134"/>
      <c r="AR2328" s="128"/>
      <c r="AT2328" s="135"/>
      <c r="AU2328" s="135"/>
      <c r="AY2328" s="128"/>
      <c r="BK2328" s="136"/>
    </row>
    <row r="2329" spans="1:65" s="2" customFormat="1" ht="24.25" hidden="1" customHeight="1">
      <c r="A2329" s="26"/>
      <c r="B2329" s="156"/>
      <c r="C2329" s="157"/>
      <c r="D2329" s="157"/>
      <c r="E2329" s="158"/>
      <c r="F2329" s="159"/>
      <c r="G2329" s="160"/>
      <c r="H2329" s="161"/>
      <c r="I2329" s="162"/>
      <c r="J2329" s="162"/>
      <c r="K2329" s="139"/>
      <c r="L2329" s="27"/>
      <c r="M2329" s="140"/>
      <c r="N2329" s="141"/>
      <c r="O2329" s="142"/>
      <c r="P2329" s="142"/>
      <c r="Q2329" s="142"/>
      <c r="R2329" s="142"/>
      <c r="S2329" s="142"/>
      <c r="T2329" s="143"/>
      <c r="U2329" s="26"/>
      <c r="V2329" s="26"/>
      <c r="W2329" s="26"/>
      <c r="X2329" s="26"/>
      <c r="Y2329" s="26"/>
      <c r="Z2329" s="26"/>
      <c r="AA2329" s="26"/>
      <c r="AB2329" s="26"/>
      <c r="AC2329" s="26"/>
      <c r="AD2329" s="26"/>
      <c r="AE2329" s="26"/>
      <c r="AR2329" s="144"/>
      <c r="AT2329" s="144"/>
      <c r="AU2329" s="144"/>
      <c r="AY2329" s="14"/>
      <c r="BE2329" s="145"/>
      <c r="BF2329" s="145"/>
      <c r="BG2329" s="145"/>
      <c r="BH2329" s="145"/>
      <c r="BI2329" s="145"/>
      <c r="BJ2329" s="14"/>
      <c r="BK2329" s="145"/>
      <c r="BL2329" s="14"/>
      <c r="BM2329" s="144"/>
    </row>
    <row r="2330" spans="1:65" s="2" customFormat="1" ht="33" hidden="1" customHeight="1">
      <c r="A2330" s="26"/>
      <c r="B2330" s="156"/>
      <c r="C2330" s="163"/>
      <c r="D2330" s="163"/>
      <c r="E2330" s="164"/>
      <c r="F2330" s="165"/>
      <c r="G2330" s="166"/>
      <c r="H2330" s="167"/>
      <c r="I2330" s="168"/>
      <c r="J2330" s="168"/>
      <c r="K2330" s="146"/>
      <c r="L2330" s="147"/>
      <c r="M2330" s="148"/>
      <c r="N2330" s="149"/>
      <c r="O2330" s="142"/>
      <c r="P2330" s="142"/>
      <c r="Q2330" s="142"/>
      <c r="R2330" s="142"/>
      <c r="S2330" s="142"/>
      <c r="T2330" s="143"/>
      <c r="U2330" s="26"/>
      <c r="V2330" s="26"/>
      <c r="W2330" s="26"/>
      <c r="X2330" s="26"/>
      <c r="Y2330" s="26"/>
      <c r="Z2330" s="26"/>
      <c r="AA2330" s="26"/>
      <c r="AB2330" s="26"/>
      <c r="AC2330" s="26"/>
      <c r="AD2330" s="26"/>
      <c r="AE2330" s="26"/>
      <c r="AR2330" s="144"/>
      <c r="AT2330" s="144"/>
      <c r="AU2330" s="144"/>
      <c r="AY2330" s="14"/>
      <c r="BE2330" s="145"/>
      <c r="BF2330" s="145"/>
      <c r="BG2330" s="145"/>
      <c r="BH2330" s="145"/>
      <c r="BI2330" s="145"/>
      <c r="BJ2330" s="14"/>
      <c r="BK2330" s="145"/>
      <c r="BL2330" s="14"/>
      <c r="BM2330" s="144"/>
    </row>
    <row r="2331" spans="1:65" s="2" customFormat="1" ht="21.75" hidden="1" customHeight="1">
      <c r="A2331" s="26"/>
      <c r="B2331" s="156"/>
      <c r="C2331" s="157"/>
      <c r="D2331" s="157"/>
      <c r="E2331" s="158"/>
      <c r="F2331" s="159"/>
      <c r="G2331" s="160"/>
      <c r="H2331" s="161"/>
      <c r="I2331" s="162"/>
      <c r="J2331" s="162"/>
      <c r="K2331" s="139"/>
      <c r="L2331" s="27"/>
      <c r="M2331" s="140"/>
      <c r="N2331" s="141"/>
      <c r="O2331" s="142"/>
      <c r="P2331" s="142"/>
      <c r="Q2331" s="142"/>
      <c r="R2331" s="142"/>
      <c r="S2331" s="142"/>
      <c r="T2331" s="143"/>
      <c r="U2331" s="26"/>
      <c r="V2331" s="26"/>
      <c r="W2331" s="26"/>
      <c r="X2331" s="26"/>
      <c r="Y2331" s="26"/>
      <c r="Z2331" s="26"/>
      <c r="AA2331" s="26"/>
      <c r="AB2331" s="26"/>
      <c r="AC2331" s="26"/>
      <c r="AD2331" s="26"/>
      <c r="AE2331" s="26"/>
      <c r="AR2331" s="144"/>
      <c r="AT2331" s="144"/>
      <c r="AU2331" s="144"/>
      <c r="AY2331" s="14"/>
      <c r="BE2331" s="145"/>
      <c r="BF2331" s="145"/>
      <c r="BG2331" s="145"/>
      <c r="BH2331" s="145"/>
      <c r="BI2331" s="145"/>
      <c r="BJ2331" s="14"/>
      <c r="BK2331" s="145"/>
      <c r="BL2331" s="14"/>
      <c r="BM2331" s="144"/>
    </row>
    <row r="2332" spans="1:65" s="2" customFormat="1" ht="33" hidden="1" customHeight="1">
      <c r="A2332" s="26"/>
      <c r="B2332" s="156"/>
      <c r="C2332" s="163"/>
      <c r="D2332" s="163"/>
      <c r="E2332" s="164"/>
      <c r="F2332" s="165"/>
      <c r="G2332" s="166"/>
      <c r="H2332" s="167"/>
      <c r="I2332" s="168"/>
      <c r="J2332" s="168"/>
      <c r="K2332" s="146"/>
      <c r="L2332" s="147"/>
      <c r="M2332" s="148"/>
      <c r="N2332" s="149"/>
      <c r="O2332" s="142"/>
      <c r="P2332" s="142"/>
      <c r="Q2332" s="142"/>
      <c r="R2332" s="142"/>
      <c r="S2332" s="142"/>
      <c r="T2332" s="143"/>
      <c r="U2332" s="26"/>
      <c r="V2332" s="26"/>
      <c r="W2332" s="26"/>
      <c r="X2332" s="26"/>
      <c r="Y2332" s="26"/>
      <c r="Z2332" s="26"/>
      <c r="AA2332" s="26"/>
      <c r="AB2332" s="26"/>
      <c r="AC2332" s="26"/>
      <c r="AD2332" s="26"/>
      <c r="AE2332" s="26"/>
      <c r="AR2332" s="144"/>
      <c r="AT2332" s="144"/>
      <c r="AU2332" s="144"/>
      <c r="AY2332" s="14"/>
      <c r="BE2332" s="145"/>
      <c r="BF2332" s="145"/>
      <c r="BG2332" s="145"/>
      <c r="BH2332" s="145"/>
      <c r="BI2332" s="145"/>
      <c r="BJ2332" s="14"/>
      <c r="BK2332" s="145"/>
      <c r="BL2332" s="14"/>
      <c r="BM2332" s="144"/>
    </row>
    <row r="2333" spans="1:65" s="2" customFormat="1" ht="24.25" hidden="1" customHeight="1">
      <c r="A2333" s="26"/>
      <c r="B2333" s="156"/>
      <c r="C2333" s="157"/>
      <c r="D2333" s="157"/>
      <c r="E2333" s="158"/>
      <c r="F2333" s="159"/>
      <c r="G2333" s="160"/>
      <c r="H2333" s="161"/>
      <c r="I2333" s="162"/>
      <c r="J2333" s="162"/>
      <c r="K2333" s="139"/>
      <c r="L2333" s="27"/>
      <c r="M2333" s="140"/>
      <c r="N2333" s="141"/>
      <c r="O2333" s="142"/>
      <c r="P2333" s="142"/>
      <c r="Q2333" s="142"/>
      <c r="R2333" s="142"/>
      <c r="S2333" s="142"/>
      <c r="T2333" s="143"/>
      <c r="U2333" s="26"/>
      <c r="V2333" s="26"/>
      <c r="W2333" s="26"/>
      <c r="X2333" s="26"/>
      <c r="Y2333" s="26"/>
      <c r="Z2333" s="26"/>
      <c r="AA2333" s="26"/>
      <c r="AB2333" s="26"/>
      <c r="AC2333" s="26"/>
      <c r="AD2333" s="26"/>
      <c r="AE2333" s="26"/>
      <c r="AR2333" s="144"/>
      <c r="AT2333" s="144"/>
      <c r="AU2333" s="144"/>
      <c r="AY2333" s="14"/>
      <c r="BE2333" s="145"/>
      <c r="BF2333" s="145"/>
      <c r="BG2333" s="145"/>
      <c r="BH2333" s="145"/>
      <c r="BI2333" s="145"/>
      <c r="BJ2333" s="14"/>
      <c r="BK2333" s="145"/>
      <c r="BL2333" s="14"/>
      <c r="BM2333" s="144"/>
    </row>
    <row r="2334" spans="1:65" s="2" customFormat="1" ht="21.75" hidden="1" customHeight="1">
      <c r="A2334" s="26"/>
      <c r="B2334" s="156"/>
      <c r="C2334" s="163"/>
      <c r="D2334" s="163"/>
      <c r="E2334" s="164"/>
      <c r="F2334" s="165"/>
      <c r="G2334" s="166"/>
      <c r="H2334" s="167"/>
      <c r="I2334" s="168"/>
      <c r="J2334" s="168"/>
      <c r="K2334" s="146"/>
      <c r="L2334" s="147"/>
      <c r="M2334" s="148"/>
      <c r="N2334" s="149"/>
      <c r="O2334" s="142"/>
      <c r="P2334" s="142"/>
      <c r="Q2334" s="142"/>
      <c r="R2334" s="142"/>
      <c r="S2334" s="142"/>
      <c r="T2334" s="143"/>
      <c r="U2334" s="26"/>
      <c r="V2334" s="26"/>
      <c r="W2334" s="26"/>
      <c r="X2334" s="26"/>
      <c r="Y2334" s="26"/>
      <c r="Z2334" s="26"/>
      <c r="AA2334" s="26"/>
      <c r="AB2334" s="26"/>
      <c r="AC2334" s="26"/>
      <c r="AD2334" s="26"/>
      <c r="AE2334" s="26"/>
      <c r="AR2334" s="144"/>
      <c r="AT2334" s="144"/>
      <c r="AU2334" s="144"/>
      <c r="AY2334" s="14"/>
      <c r="BE2334" s="145"/>
      <c r="BF2334" s="145"/>
      <c r="BG2334" s="145"/>
      <c r="BH2334" s="145"/>
      <c r="BI2334" s="145"/>
      <c r="BJ2334" s="14"/>
      <c r="BK2334" s="145"/>
      <c r="BL2334" s="14"/>
      <c r="BM2334" s="144"/>
    </row>
    <row r="2335" spans="1:65" s="2" customFormat="1" ht="24.25" hidden="1" customHeight="1">
      <c r="A2335" s="26"/>
      <c r="B2335" s="156"/>
      <c r="C2335" s="157"/>
      <c r="D2335" s="157"/>
      <c r="E2335" s="158"/>
      <c r="F2335" s="159"/>
      <c r="G2335" s="160"/>
      <c r="H2335" s="161"/>
      <c r="I2335" s="162"/>
      <c r="J2335" s="162"/>
      <c r="K2335" s="139"/>
      <c r="L2335" s="27"/>
      <c r="M2335" s="140"/>
      <c r="N2335" s="141"/>
      <c r="O2335" s="142"/>
      <c r="P2335" s="142"/>
      <c r="Q2335" s="142"/>
      <c r="R2335" s="142"/>
      <c r="S2335" s="142"/>
      <c r="T2335" s="143"/>
      <c r="U2335" s="26"/>
      <c r="V2335" s="26"/>
      <c r="W2335" s="26"/>
      <c r="X2335" s="26"/>
      <c r="Y2335" s="26"/>
      <c r="Z2335" s="26"/>
      <c r="AA2335" s="26"/>
      <c r="AB2335" s="26"/>
      <c r="AC2335" s="26"/>
      <c r="AD2335" s="26"/>
      <c r="AE2335" s="26"/>
      <c r="AR2335" s="144"/>
      <c r="AT2335" s="144"/>
      <c r="AU2335" s="144"/>
      <c r="AY2335" s="14"/>
      <c r="BE2335" s="145"/>
      <c r="BF2335" s="145"/>
      <c r="BG2335" s="145"/>
      <c r="BH2335" s="145"/>
      <c r="BI2335" s="145"/>
      <c r="BJ2335" s="14"/>
      <c r="BK2335" s="145"/>
      <c r="BL2335" s="14"/>
      <c r="BM2335" s="144"/>
    </row>
    <row r="2336" spans="1:65" s="2" customFormat="1" ht="21.75" hidden="1" customHeight="1">
      <c r="A2336" s="26"/>
      <c r="B2336" s="156"/>
      <c r="C2336" s="163"/>
      <c r="D2336" s="163"/>
      <c r="E2336" s="164"/>
      <c r="F2336" s="165"/>
      <c r="G2336" s="166"/>
      <c r="H2336" s="167"/>
      <c r="I2336" s="168"/>
      <c r="J2336" s="168"/>
      <c r="K2336" s="146"/>
      <c r="L2336" s="147"/>
      <c r="M2336" s="148"/>
      <c r="N2336" s="149"/>
      <c r="O2336" s="142"/>
      <c r="P2336" s="142"/>
      <c r="Q2336" s="142"/>
      <c r="R2336" s="142"/>
      <c r="S2336" s="142"/>
      <c r="T2336" s="143"/>
      <c r="U2336" s="26"/>
      <c r="V2336" s="26"/>
      <c r="W2336" s="26"/>
      <c r="X2336" s="26"/>
      <c r="Y2336" s="26"/>
      <c r="Z2336" s="26"/>
      <c r="AA2336" s="26"/>
      <c r="AB2336" s="26"/>
      <c r="AC2336" s="26"/>
      <c r="AD2336" s="26"/>
      <c r="AE2336" s="26"/>
      <c r="AR2336" s="144"/>
      <c r="AT2336" s="144"/>
      <c r="AU2336" s="144"/>
      <c r="AY2336" s="14"/>
      <c r="BE2336" s="145"/>
      <c r="BF2336" s="145"/>
      <c r="BG2336" s="145"/>
      <c r="BH2336" s="145"/>
      <c r="BI2336" s="145"/>
      <c r="BJ2336" s="14"/>
      <c r="BK2336" s="145"/>
      <c r="BL2336" s="14"/>
      <c r="BM2336" s="144"/>
    </row>
    <row r="2337" spans="1:65" s="2" customFormat="1" ht="21.75" hidden="1" customHeight="1">
      <c r="A2337" s="26"/>
      <c r="B2337" s="156"/>
      <c r="C2337" s="163"/>
      <c r="D2337" s="163"/>
      <c r="E2337" s="164"/>
      <c r="F2337" s="165"/>
      <c r="G2337" s="166"/>
      <c r="H2337" s="167"/>
      <c r="I2337" s="168"/>
      <c r="J2337" s="168"/>
      <c r="K2337" s="146"/>
      <c r="L2337" s="147"/>
      <c r="M2337" s="148"/>
      <c r="N2337" s="149"/>
      <c r="O2337" s="142"/>
      <c r="P2337" s="142"/>
      <c r="Q2337" s="142"/>
      <c r="R2337" s="142"/>
      <c r="S2337" s="142"/>
      <c r="T2337" s="143"/>
      <c r="U2337" s="26"/>
      <c r="V2337" s="26"/>
      <c r="W2337" s="26"/>
      <c r="X2337" s="26"/>
      <c r="Y2337" s="26"/>
      <c r="Z2337" s="26"/>
      <c r="AA2337" s="26"/>
      <c r="AB2337" s="26"/>
      <c r="AC2337" s="26"/>
      <c r="AD2337" s="26"/>
      <c r="AE2337" s="26"/>
      <c r="AR2337" s="144"/>
      <c r="AT2337" s="144"/>
      <c r="AU2337" s="144"/>
      <c r="AY2337" s="14"/>
      <c r="BE2337" s="145"/>
      <c r="BF2337" s="145"/>
      <c r="BG2337" s="145"/>
      <c r="BH2337" s="145"/>
      <c r="BI2337" s="145"/>
      <c r="BJ2337" s="14"/>
      <c r="BK2337" s="145"/>
      <c r="BL2337" s="14"/>
      <c r="BM2337" s="144"/>
    </row>
    <row r="2338" spans="1:65" s="2" customFormat="1" ht="21.75" hidden="1" customHeight="1">
      <c r="A2338" s="26"/>
      <c r="B2338" s="156"/>
      <c r="C2338" s="163"/>
      <c r="D2338" s="163"/>
      <c r="E2338" s="164"/>
      <c r="F2338" s="165"/>
      <c r="G2338" s="166"/>
      <c r="H2338" s="167"/>
      <c r="I2338" s="168"/>
      <c r="J2338" s="168"/>
      <c r="K2338" s="146"/>
      <c r="L2338" s="147"/>
      <c r="M2338" s="148"/>
      <c r="N2338" s="149"/>
      <c r="O2338" s="142"/>
      <c r="P2338" s="142"/>
      <c r="Q2338" s="142"/>
      <c r="R2338" s="142"/>
      <c r="S2338" s="142"/>
      <c r="T2338" s="143"/>
      <c r="U2338" s="26"/>
      <c r="V2338" s="26"/>
      <c r="W2338" s="26"/>
      <c r="X2338" s="26"/>
      <c r="Y2338" s="26"/>
      <c r="Z2338" s="26"/>
      <c r="AA2338" s="26"/>
      <c r="AB2338" s="26"/>
      <c r="AC2338" s="26"/>
      <c r="AD2338" s="26"/>
      <c r="AE2338" s="26"/>
      <c r="AR2338" s="144"/>
      <c r="AT2338" s="144"/>
      <c r="AU2338" s="144"/>
      <c r="AY2338" s="14"/>
      <c r="BE2338" s="145"/>
      <c r="BF2338" s="145"/>
      <c r="BG2338" s="145"/>
      <c r="BH2338" s="145"/>
      <c r="BI2338" s="145"/>
      <c r="BJ2338" s="14"/>
      <c r="BK2338" s="145"/>
      <c r="BL2338" s="14"/>
      <c r="BM2338" s="144"/>
    </row>
    <row r="2339" spans="1:65" s="2" customFormat="1" ht="16.5" hidden="1" customHeight="1">
      <c r="A2339" s="26"/>
      <c r="B2339" s="156"/>
      <c r="C2339" s="157"/>
      <c r="D2339" s="157"/>
      <c r="E2339" s="158"/>
      <c r="F2339" s="159"/>
      <c r="G2339" s="160"/>
      <c r="H2339" s="161"/>
      <c r="I2339" s="162"/>
      <c r="J2339" s="162"/>
      <c r="K2339" s="139"/>
      <c r="L2339" s="27"/>
      <c r="M2339" s="140"/>
      <c r="N2339" s="141"/>
      <c r="O2339" s="142"/>
      <c r="P2339" s="142"/>
      <c r="Q2339" s="142"/>
      <c r="R2339" s="142"/>
      <c r="S2339" s="142"/>
      <c r="T2339" s="143"/>
      <c r="U2339" s="26"/>
      <c r="V2339" s="26"/>
      <c r="W2339" s="26"/>
      <c r="X2339" s="26"/>
      <c r="Y2339" s="26"/>
      <c r="Z2339" s="26"/>
      <c r="AA2339" s="26"/>
      <c r="AB2339" s="26"/>
      <c r="AC2339" s="26"/>
      <c r="AD2339" s="26"/>
      <c r="AE2339" s="26"/>
      <c r="AR2339" s="144"/>
      <c r="AT2339" s="144"/>
      <c r="AU2339" s="144"/>
      <c r="AY2339" s="14"/>
      <c r="BE2339" s="145"/>
      <c r="BF2339" s="145"/>
      <c r="BG2339" s="145"/>
      <c r="BH2339" s="145"/>
      <c r="BI2339" s="145"/>
      <c r="BJ2339" s="14"/>
      <c r="BK2339" s="145"/>
      <c r="BL2339" s="14"/>
      <c r="BM2339" s="144"/>
    </row>
    <row r="2340" spans="1:65" s="2" customFormat="1" ht="24.25" hidden="1" customHeight="1">
      <c r="A2340" s="26"/>
      <c r="B2340" s="156"/>
      <c r="C2340" s="163"/>
      <c r="D2340" s="163"/>
      <c r="E2340" s="164"/>
      <c r="F2340" s="165"/>
      <c r="G2340" s="166"/>
      <c r="H2340" s="167"/>
      <c r="I2340" s="168"/>
      <c r="J2340" s="168"/>
      <c r="K2340" s="146"/>
      <c r="L2340" s="147"/>
      <c r="M2340" s="148"/>
      <c r="N2340" s="149"/>
      <c r="O2340" s="142"/>
      <c r="P2340" s="142"/>
      <c r="Q2340" s="142"/>
      <c r="R2340" s="142"/>
      <c r="S2340" s="142"/>
      <c r="T2340" s="143"/>
      <c r="U2340" s="26"/>
      <c r="V2340" s="26"/>
      <c r="W2340" s="26"/>
      <c r="X2340" s="26"/>
      <c r="Y2340" s="26"/>
      <c r="Z2340" s="26"/>
      <c r="AA2340" s="26"/>
      <c r="AB2340" s="26"/>
      <c r="AC2340" s="26"/>
      <c r="AD2340" s="26"/>
      <c r="AE2340" s="26"/>
      <c r="AR2340" s="144"/>
      <c r="AT2340" s="144"/>
      <c r="AU2340" s="144"/>
      <c r="AY2340" s="14"/>
      <c r="BE2340" s="145"/>
      <c r="BF2340" s="145"/>
      <c r="BG2340" s="145"/>
      <c r="BH2340" s="145"/>
      <c r="BI2340" s="145"/>
      <c r="BJ2340" s="14"/>
      <c r="BK2340" s="145"/>
      <c r="BL2340" s="14"/>
      <c r="BM2340" s="144"/>
    </row>
    <row r="2341" spans="1:65" s="2" customFormat="1" ht="16.5" hidden="1" customHeight="1">
      <c r="A2341" s="26"/>
      <c r="B2341" s="156"/>
      <c r="C2341" s="157"/>
      <c r="D2341" s="157"/>
      <c r="E2341" s="158"/>
      <c r="F2341" s="159"/>
      <c r="G2341" s="160"/>
      <c r="H2341" s="161"/>
      <c r="I2341" s="162"/>
      <c r="J2341" s="162"/>
      <c r="K2341" s="139"/>
      <c r="L2341" s="27"/>
      <c r="M2341" s="140"/>
      <c r="N2341" s="141"/>
      <c r="O2341" s="142"/>
      <c r="P2341" s="142"/>
      <c r="Q2341" s="142"/>
      <c r="R2341" s="142"/>
      <c r="S2341" s="142"/>
      <c r="T2341" s="143"/>
      <c r="U2341" s="26"/>
      <c r="V2341" s="26"/>
      <c r="W2341" s="26"/>
      <c r="X2341" s="26"/>
      <c r="Y2341" s="26"/>
      <c r="Z2341" s="26"/>
      <c r="AA2341" s="26"/>
      <c r="AB2341" s="26"/>
      <c r="AC2341" s="26"/>
      <c r="AD2341" s="26"/>
      <c r="AE2341" s="26"/>
      <c r="AR2341" s="144"/>
      <c r="AT2341" s="144"/>
      <c r="AU2341" s="144"/>
      <c r="AY2341" s="14"/>
      <c r="BE2341" s="145"/>
      <c r="BF2341" s="145"/>
      <c r="BG2341" s="145"/>
      <c r="BH2341" s="145"/>
      <c r="BI2341" s="145"/>
      <c r="BJ2341" s="14"/>
      <c r="BK2341" s="145"/>
      <c r="BL2341" s="14"/>
      <c r="BM2341" s="144"/>
    </row>
    <row r="2342" spans="1:65" s="2" customFormat="1" ht="24.25" hidden="1" customHeight="1">
      <c r="A2342" s="26"/>
      <c r="B2342" s="156"/>
      <c r="C2342" s="163"/>
      <c r="D2342" s="163"/>
      <c r="E2342" s="164"/>
      <c r="F2342" s="165"/>
      <c r="G2342" s="166"/>
      <c r="H2342" s="167"/>
      <c r="I2342" s="168"/>
      <c r="J2342" s="168"/>
      <c r="K2342" s="146"/>
      <c r="L2342" s="147"/>
      <c r="M2342" s="148"/>
      <c r="N2342" s="149"/>
      <c r="O2342" s="142"/>
      <c r="P2342" s="142"/>
      <c r="Q2342" s="142"/>
      <c r="R2342" s="142"/>
      <c r="S2342" s="142"/>
      <c r="T2342" s="143"/>
      <c r="U2342" s="26"/>
      <c r="V2342" s="26"/>
      <c r="W2342" s="26"/>
      <c r="X2342" s="26"/>
      <c r="Y2342" s="26"/>
      <c r="Z2342" s="26"/>
      <c r="AA2342" s="26"/>
      <c r="AB2342" s="26"/>
      <c r="AC2342" s="26"/>
      <c r="AD2342" s="26"/>
      <c r="AE2342" s="26"/>
      <c r="AR2342" s="144"/>
      <c r="AT2342" s="144"/>
      <c r="AU2342" s="144"/>
      <c r="AY2342" s="14"/>
      <c r="BE2342" s="145"/>
      <c r="BF2342" s="145"/>
      <c r="BG2342" s="145"/>
      <c r="BH2342" s="145"/>
      <c r="BI2342" s="145"/>
      <c r="BJ2342" s="14"/>
      <c r="BK2342" s="145"/>
      <c r="BL2342" s="14"/>
      <c r="BM2342" s="144"/>
    </row>
    <row r="2343" spans="1:65" s="2" customFormat="1" ht="16.5" hidden="1" customHeight="1">
      <c r="A2343" s="26"/>
      <c r="B2343" s="156"/>
      <c r="C2343" s="163"/>
      <c r="D2343" s="163"/>
      <c r="E2343" s="164"/>
      <c r="F2343" s="165"/>
      <c r="G2343" s="166"/>
      <c r="H2343" s="167"/>
      <c r="I2343" s="168"/>
      <c r="J2343" s="168"/>
      <c r="K2343" s="146"/>
      <c r="L2343" s="147"/>
      <c r="M2343" s="148"/>
      <c r="N2343" s="149"/>
      <c r="O2343" s="142"/>
      <c r="P2343" s="142"/>
      <c r="Q2343" s="142"/>
      <c r="R2343" s="142"/>
      <c r="S2343" s="142"/>
      <c r="T2343" s="143"/>
      <c r="U2343" s="26"/>
      <c r="V2343" s="26"/>
      <c r="W2343" s="26"/>
      <c r="X2343" s="26"/>
      <c r="Y2343" s="26"/>
      <c r="Z2343" s="26"/>
      <c r="AA2343" s="26"/>
      <c r="AB2343" s="26"/>
      <c r="AC2343" s="26"/>
      <c r="AD2343" s="26"/>
      <c r="AE2343" s="26"/>
      <c r="AR2343" s="144"/>
      <c r="AT2343" s="144"/>
      <c r="AU2343" s="144"/>
      <c r="AY2343" s="14"/>
      <c r="BE2343" s="145"/>
      <c r="BF2343" s="145"/>
      <c r="BG2343" s="145"/>
      <c r="BH2343" s="145"/>
      <c r="BI2343" s="145"/>
      <c r="BJ2343" s="14"/>
      <c r="BK2343" s="145"/>
      <c r="BL2343" s="14"/>
      <c r="BM2343" s="144"/>
    </row>
    <row r="2344" spans="1:65" s="2" customFormat="1" ht="24.25" hidden="1" customHeight="1">
      <c r="A2344" s="26"/>
      <c r="B2344" s="156"/>
      <c r="C2344" s="157"/>
      <c r="D2344" s="157"/>
      <c r="E2344" s="158"/>
      <c r="F2344" s="159"/>
      <c r="G2344" s="160"/>
      <c r="H2344" s="161"/>
      <c r="I2344" s="162"/>
      <c r="J2344" s="162"/>
      <c r="K2344" s="139"/>
      <c r="L2344" s="27"/>
      <c r="M2344" s="140"/>
      <c r="N2344" s="141"/>
      <c r="O2344" s="142"/>
      <c r="P2344" s="142"/>
      <c r="Q2344" s="142"/>
      <c r="R2344" s="142"/>
      <c r="S2344" s="142"/>
      <c r="T2344" s="143"/>
      <c r="U2344" s="26"/>
      <c r="V2344" s="26"/>
      <c r="W2344" s="26"/>
      <c r="X2344" s="26"/>
      <c r="Y2344" s="26"/>
      <c r="Z2344" s="26"/>
      <c r="AA2344" s="26"/>
      <c r="AB2344" s="26"/>
      <c r="AC2344" s="26"/>
      <c r="AD2344" s="26"/>
      <c r="AE2344" s="26"/>
      <c r="AR2344" s="144"/>
      <c r="AT2344" s="144"/>
      <c r="AU2344" s="144"/>
      <c r="AY2344" s="14"/>
      <c r="BE2344" s="145"/>
      <c r="BF2344" s="145"/>
      <c r="BG2344" s="145"/>
      <c r="BH2344" s="145"/>
      <c r="BI2344" s="145"/>
      <c r="BJ2344" s="14"/>
      <c r="BK2344" s="145"/>
      <c r="BL2344" s="14"/>
      <c r="BM2344" s="144"/>
    </row>
    <row r="2345" spans="1:65" s="2" customFormat="1" ht="16.5" hidden="1" customHeight="1">
      <c r="A2345" s="26"/>
      <c r="B2345" s="156"/>
      <c r="C2345" s="163"/>
      <c r="D2345" s="163"/>
      <c r="E2345" s="164"/>
      <c r="F2345" s="165"/>
      <c r="G2345" s="166"/>
      <c r="H2345" s="167"/>
      <c r="I2345" s="168"/>
      <c r="J2345" s="168"/>
      <c r="K2345" s="146"/>
      <c r="L2345" s="147"/>
      <c r="M2345" s="148"/>
      <c r="N2345" s="149"/>
      <c r="O2345" s="142"/>
      <c r="P2345" s="142"/>
      <c r="Q2345" s="142"/>
      <c r="R2345" s="142"/>
      <c r="S2345" s="142"/>
      <c r="T2345" s="143"/>
      <c r="U2345" s="26"/>
      <c r="V2345" s="26"/>
      <c r="W2345" s="26"/>
      <c r="X2345" s="26"/>
      <c r="Y2345" s="26"/>
      <c r="Z2345" s="26"/>
      <c r="AA2345" s="26"/>
      <c r="AB2345" s="26"/>
      <c r="AC2345" s="26"/>
      <c r="AD2345" s="26"/>
      <c r="AE2345" s="26"/>
      <c r="AR2345" s="144"/>
      <c r="AT2345" s="144"/>
      <c r="AU2345" s="144"/>
      <c r="AY2345" s="14"/>
      <c r="BE2345" s="145"/>
      <c r="BF2345" s="145"/>
      <c r="BG2345" s="145"/>
      <c r="BH2345" s="145"/>
      <c r="BI2345" s="145"/>
      <c r="BJ2345" s="14"/>
      <c r="BK2345" s="145"/>
      <c r="BL2345" s="14"/>
      <c r="BM2345" s="144"/>
    </row>
    <row r="2346" spans="1:65" s="2" customFormat="1" ht="16.5" hidden="1" customHeight="1">
      <c r="A2346" s="26"/>
      <c r="B2346" s="156"/>
      <c r="C2346" s="157"/>
      <c r="D2346" s="157"/>
      <c r="E2346" s="158"/>
      <c r="F2346" s="159"/>
      <c r="G2346" s="160"/>
      <c r="H2346" s="161"/>
      <c r="I2346" s="162"/>
      <c r="J2346" s="162"/>
      <c r="K2346" s="139"/>
      <c r="L2346" s="27"/>
      <c r="M2346" s="140"/>
      <c r="N2346" s="141"/>
      <c r="O2346" s="142"/>
      <c r="P2346" s="142"/>
      <c r="Q2346" s="142"/>
      <c r="R2346" s="142"/>
      <c r="S2346" s="142"/>
      <c r="T2346" s="143"/>
      <c r="U2346" s="26"/>
      <c r="V2346" s="26"/>
      <c r="W2346" s="26"/>
      <c r="X2346" s="26"/>
      <c r="Y2346" s="26"/>
      <c r="Z2346" s="26"/>
      <c r="AA2346" s="26"/>
      <c r="AB2346" s="26"/>
      <c r="AC2346" s="26"/>
      <c r="AD2346" s="26"/>
      <c r="AE2346" s="26"/>
      <c r="AR2346" s="144"/>
      <c r="AT2346" s="144"/>
      <c r="AU2346" s="144"/>
      <c r="AY2346" s="14"/>
      <c r="BE2346" s="145"/>
      <c r="BF2346" s="145"/>
      <c r="BG2346" s="145"/>
      <c r="BH2346" s="145"/>
      <c r="BI2346" s="145"/>
      <c r="BJ2346" s="14"/>
      <c r="BK2346" s="145"/>
      <c r="BL2346" s="14"/>
      <c r="BM2346" s="144"/>
    </row>
    <row r="2347" spans="1:65" s="2" customFormat="1" ht="55.5" hidden="1" customHeight="1">
      <c r="A2347" s="26"/>
      <c r="B2347" s="156"/>
      <c r="C2347" s="163"/>
      <c r="D2347" s="163"/>
      <c r="E2347" s="164"/>
      <c r="F2347" s="165"/>
      <c r="G2347" s="166"/>
      <c r="H2347" s="167"/>
      <c r="I2347" s="168"/>
      <c r="J2347" s="168"/>
      <c r="K2347" s="146"/>
      <c r="L2347" s="147"/>
      <c r="M2347" s="148"/>
      <c r="N2347" s="149"/>
      <c r="O2347" s="142"/>
      <c r="P2347" s="142"/>
      <c r="Q2347" s="142"/>
      <c r="R2347" s="142"/>
      <c r="S2347" s="142"/>
      <c r="T2347" s="143"/>
      <c r="U2347" s="26"/>
      <c r="V2347" s="26"/>
      <c r="W2347" s="26"/>
      <c r="X2347" s="26"/>
      <c r="Y2347" s="26"/>
      <c r="Z2347" s="26"/>
      <c r="AA2347" s="26"/>
      <c r="AB2347" s="26"/>
      <c r="AC2347" s="26"/>
      <c r="AD2347" s="26"/>
      <c r="AE2347" s="26"/>
      <c r="AR2347" s="144"/>
      <c r="AT2347" s="144"/>
      <c r="AU2347" s="144"/>
      <c r="AY2347" s="14"/>
      <c r="BE2347" s="145"/>
      <c r="BF2347" s="145"/>
      <c r="BG2347" s="145"/>
      <c r="BH2347" s="145"/>
      <c r="BI2347" s="145"/>
      <c r="BJ2347" s="14"/>
      <c r="BK2347" s="145"/>
      <c r="BL2347" s="14"/>
      <c r="BM2347" s="144"/>
    </row>
    <row r="2348" spans="1:65" s="2" customFormat="1" ht="16.5" hidden="1" customHeight="1">
      <c r="A2348" s="26"/>
      <c r="B2348" s="156"/>
      <c r="C2348" s="157"/>
      <c r="D2348" s="157"/>
      <c r="E2348" s="158"/>
      <c r="F2348" s="159"/>
      <c r="G2348" s="160"/>
      <c r="H2348" s="161"/>
      <c r="I2348" s="162"/>
      <c r="J2348" s="162"/>
      <c r="K2348" s="139"/>
      <c r="L2348" s="27"/>
      <c r="M2348" s="140"/>
      <c r="N2348" s="141"/>
      <c r="O2348" s="142"/>
      <c r="P2348" s="142"/>
      <c r="Q2348" s="142"/>
      <c r="R2348" s="142"/>
      <c r="S2348" s="142"/>
      <c r="T2348" s="143"/>
      <c r="U2348" s="26"/>
      <c r="V2348" s="26"/>
      <c r="W2348" s="26"/>
      <c r="X2348" s="26"/>
      <c r="Y2348" s="26"/>
      <c r="Z2348" s="26"/>
      <c r="AA2348" s="26"/>
      <c r="AB2348" s="26"/>
      <c r="AC2348" s="26"/>
      <c r="AD2348" s="26"/>
      <c r="AE2348" s="26"/>
      <c r="AR2348" s="144"/>
      <c r="AT2348" s="144"/>
      <c r="AU2348" s="144"/>
      <c r="AY2348" s="14"/>
      <c r="BE2348" s="145"/>
      <c r="BF2348" s="145"/>
      <c r="BG2348" s="145"/>
      <c r="BH2348" s="145"/>
      <c r="BI2348" s="145"/>
      <c r="BJ2348" s="14"/>
      <c r="BK2348" s="145"/>
      <c r="BL2348" s="14"/>
      <c r="BM2348" s="144"/>
    </row>
    <row r="2349" spans="1:65" s="2" customFormat="1" ht="24.25" hidden="1" customHeight="1">
      <c r="A2349" s="26"/>
      <c r="B2349" s="156"/>
      <c r="C2349" s="157"/>
      <c r="D2349" s="157"/>
      <c r="E2349" s="158"/>
      <c r="F2349" s="159"/>
      <c r="G2349" s="160"/>
      <c r="H2349" s="161"/>
      <c r="I2349" s="162"/>
      <c r="J2349" s="162"/>
      <c r="K2349" s="139"/>
      <c r="L2349" s="27"/>
      <c r="M2349" s="140"/>
      <c r="N2349" s="141"/>
      <c r="O2349" s="142"/>
      <c r="P2349" s="142"/>
      <c r="Q2349" s="142"/>
      <c r="R2349" s="142"/>
      <c r="S2349" s="142"/>
      <c r="T2349" s="143"/>
      <c r="U2349" s="26"/>
      <c r="V2349" s="26"/>
      <c r="W2349" s="26"/>
      <c r="X2349" s="26"/>
      <c r="Y2349" s="26"/>
      <c r="Z2349" s="26"/>
      <c r="AA2349" s="26"/>
      <c r="AB2349" s="26"/>
      <c r="AC2349" s="26"/>
      <c r="AD2349" s="26"/>
      <c r="AE2349" s="26"/>
      <c r="AR2349" s="144"/>
      <c r="AT2349" s="144"/>
      <c r="AU2349" s="144"/>
      <c r="AY2349" s="14"/>
      <c r="BE2349" s="145"/>
      <c r="BF2349" s="145"/>
      <c r="BG2349" s="145"/>
      <c r="BH2349" s="145"/>
      <c r="BI2349" s="145"/>
      <c r="BJ2349" s="14"/>
      <c r="BK2349" s="145"/>
      <c r="BL2349" s="14"/>
      <c r="BM2349" s="144"/>
    </row>
    <row r="2350" spans="1:65" s="12" customFormat="1" ht="26" customHeight="1">
      <c r="B2350" s="169"/>
      <c r="C2350" s="170"/>
      <c r="D2350" s="171" t="s">
        <v>68</v>
      </c>
      <c r="E2350" s="174" t="s">
        <v>2599</v>
      </c>
      <c r="F2350" s="174" t="s">
        <v>2600</v>
      </c>
      <c r="G2350" s="170"/>
      <c r="H2350" s="170"/>
      <c r="I2350" s="170"/>
      <c r="J2350" s="175">
        <f>BK2350</f>
        <v>0</v>
      </c>
      <c r="L2350" s="127"/>
      <c r="M2350" s="131"/>
      <c r="N2350" s="132"/>
      <c r="O2350" s="132"/>
      <c r="P2350" s="133">
        <f>P2351+P2352+P2359+P2361+P2362+P2366+P2367</f>
        <v>0</v>
      </c>
      <c r="Q2350" s="132"/>
      <c r="R2350" s="133">
        <f>R2351+R2352+R2359+R2361+R2362+R2366+R2367</f>
        <v>0</v>
      </c>
      <c r="S2350" s="132"/>
      <c r="T2350" s="134">
        <f>T2351+T2352+T2359+T2361+T2362+T2366+T2367</f>
        <v>0</v>
      </c>
      <c r="AR2350" s="128" t="s">
        <v>77</v>
      </c>
      <c r="AT2350" s="135" t="s">
        <v>68</v>
      </c>
      <c r="AU2350" s="135" t="s">
        <v>69</v>
      </c>
      <c r="AY2350" s="128" t="s">
        <v>136</v>
      </c>
      <c r="BK2350" s="136">
        <f>BK2351+BK2352+BK2359+BK2361+BK2362+BK2366+BK2367</f>
        <v>0</v>
      </c>
    </row>
    <row r="2351" spans="1:65" s="12" customFormat="1" ht="23" customHeight="1">
      <c r="B2351" s="169"/>
      <c r="C2351" s="170"/>
      <c r="D2351" s="171" t="s">
        <v>68</v>
      </c>
      <c r="E2351" s="172" t="s">
        <v>137</v>
      </c>
      <c r="F2351" s="172" t="s">
        <v>138</v>
      </c>
      <c r="G2351" s="170"/>
      <c r="H2351" s="170"/>
      <c r="I2351" s="170"/>
      <c r="J2351" s="173">
        <f>BK2351</f>
        <v>0</v>
      </c>
      <c r="L2351" s="127"/>
      <c r="M2351" s="131"/>
      <c r="N2351" s="132"/>
      <c r="O2351" s="132"/>
      <c r="P2351" s="133">
        <v>0</v>
      </c>
      <c r="Q2351" s="132"/>
      <c r="R2351" s="133">
        <v>0</v>
      </c>
      <c r="S2351" s="132"/>
      <c r="T2351" s="134">
        <v>0</v>
      </c>
      <c r="AR2351" s="128" t="s">
        <v>77</v>
      </c>
      <c r="AT2351" s="135" t="s">
        <v>68</v>
      </c>
      <c r="AU2351" s="135" t="s">
        <v>77</v>
      </c>
      <c r="AY2351" s="128" t="s">
        <v>136</v>
      </c>
      <c r="BK2351" s="136">
        <v>0</v>
      </c>
    </row>
    <row r="2352" spans="1:65" s="12" customFormat="1" ht="23" customHeight="1">
      <c r="B2352" s="169"/>
      <c r="C2352" s="170"/>
      <c r="D2352" s="171" t="s">
        <v>68</v>
      </c>
      <c r="E2352" s="172" t="s">
        <v>539</v>
      </c>
      <c r="F2352" s="172" t="s">
        <v>540</v>
      </c>
      <c r="G2352" s="170"/>
      <c r="H2352" s="170"/>
      <c r="I2352" s="170"/>
      <c r="J2352" s="173">
        <f>BK2352</f>
        <v>0</v>
      </c>
      <c r="L2352" s="127"/>
      <c r="M2352" s="131"/>
      <c r="N2352" s="132"/>
      <c r="O2352" s="132"/>
      <c r="P2352" s="133">
        <f>SUM(P2353:P2358)</f>
        <v>0</v>
      </c>
      <c r="Q2352" s="132"/>
      <c r="R2352" s="133">
        <f>SUM(R2353:R2358)</f>
        <v>0</v>
      </c>
      <c r="S2352" s="132"/>
      <c r="T2352" s="134">
        <f>SUM(T2353:T2358)</f>
        <v>0</v>
      </c>
      <c r="AR2352" s="128" t="s">
        <v>77</v>
      </c>
      <c r="AT2352" s="135" t="s">
        <v>68</v>
      </c>
      <c r="AU2352" s="135" t="s">
        <v>77</v>
      </c>
      <c r="AY2352" s="128" t="s">
        <v>136</v>
      </c>
      <c r="BK2352" s="136">
        <f>SUM(BK2353:BK2358)</f>
        <v>0</v>
      </c>
    </row>
    <row r="2353" spans="1:65" s="2" customFormat="1" ht="24.25" customHeight="1">
      <c r="A2353" s="26"/>
      <c r="B2353" s="156"/>
      <c r="C2353" s="157" t="s">
        <v>2601</v>
      </c>
      <c r="D2353" s="157" t="s">
        <v>141</v>
      </c>
      <c r="E2353" s="158" t="s">
        <v>2407</v>
      </c>
      <c r="F2353" s="159" t="s">
        <v>2408</v>
      </c>
      <c r="G2353" s="160" t="s">
        <v>323</v>
      </c>
      <c r="H2353" s="161">
        <v>22</v>
      </c>
      <c r="I2353" s="162"/>
      <c r="J2353" s="162">
        <f t="shared" ref="J2353:J2358" si="410">ROUND(I2353*H2353,2)</f>
        <v>0</v>
      </c>
      <c r="K2353" s="139"/>
      <c r="L2353" s="27"/>
      <c r="M2353" s="140" t="s">
        <v>1</v>
      </c>
      <c r="N2353" s="141" t="s">
        <v>35</v>
      </c>
      <c r="O2353" s="142">
        <v>0</v>
      </c>
      <c r="P2353" s="142">
        <f t="shared" ref="P2353:P2358" si="411">O2353*H2353</f>
        <v>0</v>
      </c>
      <c r="Q2353" s="142">
        <v>0</v>
      </c>
      <c r="R2353" s="142">
        <f t="shared" ref="R2353:R2358" si="412">Q2353*H2353</f>
        <v>0</v>
      </c>
      <c r="S2353" s="142">
        <v>0</v>
      </c>
      <c r="T2353" s="143">
        <f t="shared" ref="T2353:T2358" si="413">S2353*H2353</f>
        <v>0</v>
      </c>
      <c r="U2353" s="26"/>
      <c r="V2353" s="26"/>
      <c r="W2353" s="26"/>
      <c r="X2353" s="26"/>
      <c r="Y2353" s="26"/>
      <c r="Z2353" s="26"/>
      <c r="AA2353" s="26"/>
      <c r="AB2353" s="26"/>
      <c r="AC2353" s="26"/>
      <c r="AD2353" s="26"/>
      <c r="AE2353" s="26"/>
      <c r="AR2353" s="144" t="s">
        <v>145</v>
      </c>
      <c r="AT2353" s="144" t="s">
        <v>141</v>
      </c>
      <c r="AU2353" s="144" t="s">
        <v>146</v>
      </c>
      <c r="AY2353" s="14" t="s">
        <v>136</v>
      </c>
      <c r="BE2353" s="145">
        <f t="shared" ref="BE2353:BE2358" si="414">IF(N2353="základná",J2353,0)</f>
        <v>0</v>
      </c>
      <c r="BF2353" s="145">
        <f t="shared" ref="BF2353:BF2358" si="415">IF(N2353="znížená",J2353,0)</f>
        <v>0</v>
      </c>
      <c r="BG2353" s="145">
        <f t="shared" ref="BG2353:BG2358" si="416">IF(N2353="zákl. prenesená",J2353,0)</f>
        <v>0</v>
      </c>
      <c r="BH2353" s="145">
        <f t="shared" ref="BH2353:BH2358" si="417">IF(N2353="zníž. prenesená",J2353,0)</f>
        <v>0</v>
      </c>
      <c r="BI2353" s="145">
        <f t="shared" ref="BI2353:BI2358" si="418">IF(N2353="nulová",J2353,0)</f>
        <v>0</v>
      </c>
      <c r="BJ2353" s="14" t="s">
        <v>146</v>
      </c>
      <c r="BK2353" s="145">
        <f t="shared" ref="BK2353:BK2358" si="419">ROUND(I2353*H2353,2)</f>
        <v>0</v>
      </c>
      <c r="BL2353" s="14" t="s">
        <v>145</v>
      </c>
      <c r="BM2353" s="144" t="s">
        <v>2602</v>
      </c>
    </row>
    <row r="2354" spans="1:65" s="2" customFormat="1" ht="38" customHeight="1">
      <c r="A2354" s="26"/>
      <c r="B2354" s="156"/>
      <c r="C2354" s="163" t="s">
        <v>2603</v>
      </c>
      <c r="D2354" s="163" t="s">
        <v>227</v>
      </c>
      <c r="E2354" s="164" t="s">
        <v>2411</v>
      </c>
      <c r="F2354" s="165" t="s">
        <v>2412</v>
      </c>
      <c r="G2354" s="166" t="s">
        <v>323</v>
      </c>
      <c r="H2354" s="167">
        <v>22</v>
      </c>
      <c r="I2354" s="168"/>
      <c r="J2354" s="168">
        <f t="shared" si="410"/>
        <v>0</v>
      </c>
      <c r="K2354" s="146"/>
      <c r="L2354" s="147"/>
      <c r="M2354" s="148" t="s">
        <v>1</v>
      </c>
      <c r="N2354" s="149" t="s">
        <v>35</v>
      </c>
      <c r="O2354" s="142">
        <v>0</v>
      </c>
      <c r="P2354" s="142">
        <f t="shared" si="411"/>
        <v>0</v>
      </c>
      <c r="Q2354" s="142">
        <v>0</v>
      </c>
      <c r="R2354" s="142">
        <f t="shared" si="412"/>
        <v>0</v>
      </c>
      <c r="S2354" s="142">
        <v>0</v>
      </c>
      <c r="T2354" s="143">
        <f t="shared" si="413"/>
        <v>0</v>
      </c>
      <c r="U2354" s="26"/>
      <c r="V2354" s="26"/>
      <c r="W2354" s="26"/>
      <c r="X2354" s="26"/>
      <c r="Y2354" s="26"/>
      <c r="Z2354" s="26"/>
      <c r="AA2354" s="26"/>
      <c r="AB2354" s="26"/>
      <c r="AC2354" s="26"/>
      <c r="AD2354" s="26"/>
      <c r="AE2354" s="26"/>
      <c r="AR2354" s="144" t="s">
        <v>168</v>
      </c>
      <c r="AT2354" s="144" t="s">
        <v>227</v>
      </c>
      <c r="AU2354" s="144" t="s">
        <v>146</v>
      </c>
      <c r="AY2354" s="14" t="s">
        <v>136</v>
      </c>
      <c r="BE2354" s="145">
        <f t="shared" si="414"/>
        <v>0</v>
      </c>
      <c r="BF2354" s="145">
        <f t="shared" si="415"/>
        <v>0</v>
      </c>
      <c r="BG2354" s="145">
        <f t="shared" si="416"/>
        <v>0</v>
      </c>
      <c r="BH2354" s="145">
        <f t="shared" si="417"/>
        <v>0</v>
      </c>
      <c r="BI2354" s="145">
        <f t="shared" si="418"/>
        <v>0</v>
      </c>
      <c r="BJ2354" s="14" t="s">
        <v>146</v>
      </c>
      <c r="BK2354" s="145">
        <f t="shared" si="419"/>
        <v>0</v>
      </c>
      <c r="BL2354" s="14" t="s">
        <v>145</v>
      </c>
      <c r="BM2354" s="144" t="s">
        <v>2604</v>
      </c>
    </row>
    <row r="2355" spans="1:65" s="2" customFormat="1" ht="16.5" customHeight="1">
      <c r="A2355" s="26"/>
      <c r="B2355" s="156"/>
      <c r="C2355" s="157" t="s">
        <v>2605</v>
      </c>
      <c r="D2355" s="157" t="s">
        <v>141</v>
      </c>
      <c r="E2355" s="158" t="s">
        <v>2415</v>
      </c>
      <c r="F2355" s="159" t="s">
        <v>2416</v>
      </c>
      <c r="G2355" s="160" t="s">
        <v>323</v>
      </c>
      <c r="H2355" s="161">
        <v>22</v>
      </c>
      <c r="I2355" s="162"/>
      <c r="J2355" s="162">
        <f t="shared" si="410"/>
        <v>0</v>
      </c>
      <c r="K2355" s="139"/>
      <c r="L2355" s="27"/>
      <c r="M2355" s="140" t="s">
        <v>1</v>
      </c>
      <c r="N2355" s="141" t="s">
        <v>35</v>
      </c>
      <c r="O2355" s="142">
        <v>0</v>
      </c>
      <c r="P2355" s="142">
        <f t="shared" si="411"/>
        <v>0</v>
      </c>
      <c r="Q2355" s="142">
        <v>0</v>
      </c>
      <c r="R2355" s="142">
        <f t="shared" si="412"/>
        <v>0</v>
      </c>
      <c r="S2355" s="142">
        <v>0</v>
      </c>
      <c r="T2355" s="143">
        <f t="shared" si="413"/>
        <v>0</v>
      </c>
      <c r="U2355" s="26"/>
      <c r="V2355" s="26"/>
      <c r="W2355" s="26"/>
      <c r="X2355" s="26"/>
      <c r="Y2355" s="26"/>
      <c r="Z2355" s="26"/>
      <c r="AA2355" s="26"/>
      <c r="AB2355" s="26"/>
      <c r="AC2355" s="26"/>
      <c r="AD2355" s="26"/>
      <c r="AE2355" s="26"/>
      <c r="AR2355" s="144" t="s">
        <v>145</v>
      </c>
      <c r="AT2355" s="144" t="s">
        <v>141</v>
      </c>
      <c r="AU2355" s="144" t="s">
        <v>146</v>
      </c>
      <c r="AY2355" s="14" t="s">
        <v>136</v>
      </c>
      <c r="BE2355" s="145">
        <f t="shared" si="414"/>
        <v>0</v>
      </c>
      <c r="BF2355" s="145">
        <f t="shared" si="415"/>
        <v>0</v>
      </c>
      <c r="BG2355" s="145">
        <f t="shared" si="416"/>
        <v>0</v>
      </c>
      <c r="BH2355" s="145">
        <f t="shared" si="417"/>
        <v>0</v>
      </c>
      <c r="BI2355" s="145">
        <f t="shared" si="418"/>
        <v>0</v>
      </c>
      <c r="BJ2355" s="14" t="s">
        <v>146</v>
      </c>
      <c r="BK2355" s="145">
        <f t="shared" si="419"/>
        <v>0</v>
      </c>
      <c r="BL2355" s="14" t="s">
        <v>145</v>
      </c>
      <c r="BM2355" s="144" t="s">
        <v>2606</v>
      </c>
    </row>
    <row r="2356" spans="1:65" s="2" customFormat="1" ht="24.25" customHeight="1">
      <c r="A2356" s="26"/>
      <c r="B2356" s="156"/>
      <c r="C2356" s="163" t="s">
        <v>2607</v>
      </c>
      <c r="D2356" s="163" t="s">
        <v>227</v>
      </c>
      <c r="E2356" s="164" t="s">
        <v>2419</v>
      </c>
      <c r="F2356" s="165" t="s">
        <v>2420</v>
      </c>
      <c r="G2356" s="166" t="s">
        <v>323</v>
      </c>
      <c r="H2356" s="167">
        <v>22</v>
      </c>
      <c r="I2356" s="168"/>
      <c r="J2356" s="168">
        <f t="shared" si="410"/>
        <v>0</v>
      </c>
      <c r="K2356" s="146"/>
      <c r="L2356" s="147"/>
      <c r="M2356" s="148" t="s">
        <v>1</v>
      </c>
      <c r="N2356" s="149" t="s">
        <v>35</v>
      </c>
      <c r="O2356" s="142">
        <v>0</v>
      </c>
      <c r="P2356" s="142">
        <f t="shared" si="411"/>
        <v>0</v>
      </c>
      <c r="Q2356" s="142">
        <v>0</v>
      </c>
      <c r="R2356" s="142">
        <f t="shared" si="412"/>
        <v>0</v>
      </c>
      <c r="S2356" s="142">
        <v>0</v>
      </c>
      <c r="T2356" s="143">
        <f t="shared" si="413"/>
        <v>0</v>
      </c>
      <c r="U2356" s="26"/>
      <c r="V2356" s="26"/>
      <c r="W2356" s="26"/>
      <c r="X2356" s="26"/>
      <c r="Y2356" s="26"/>
      <c r="Z2356" s="26"/>
      <c r="AA2356" s="26"/>
      <c r="AB2356" s="26"/>
      <c r="AC2356" s="26"/>
      <c r="AD2356" s="26"/>
      <c r="AE2356" s="26"/>
      <c r="AR2356" s="144" t="s">
        <v>168</v>
      </c>
      <c r="AT2356" s="144" t="s">
        <v>227</v>
      </c>
      <c r="AU2356" s="144" t="s">
        <v>146</v>
      </c>
      <c r="AY2356" s="14" t="s">
        <v>136</v>
      </c>
      <c r="BE2356" s="145">
        <f t="shared" si="414"/>
        <v>0</v>
      </c>
      <c r="BF2356" s="145">
        <f t="shared" si="415"/>
        <v>0</v>
      </c>
      <c r="BG2356" s="145">
        <f t="shared" si="416"/>
        <v>0</v>
      </c>
      <c r="BH2356" s="145">
        <f t="shared" si="417"/>
        <v>0</v>
      </c>
      <c r="BI2356" s="145">
        <f t="shared" si="418"/>
        <v>0</v>
      </c>
      <c r="BJ2356" s="14" t="s">
        <v>146</v>
      </c>
      <c r="BK2356" s="145">
        <f t="shared" si="419"/>
        <v>0</v>
      </c>
      <c r="BL2356" s="14" t="s">
        <v>145</v>
      </c>
      <c r="BM2356" s="144" t="s">
        <v>2608</v>
      </c>
    </row>
    <row r="2357" spans="1:65" s="2" customFormat="1" ht="16.5" customHeight="1">
      <c r="A2357" s="26"/>
      <c r="B2357" s="156"/>
      <c r="C2357" s="157" t="s">
        <v>2609</v>
      </c>
      <c r="D2357" s="157" t="s">
        <v>141</v>
      </c>
      <c r="E2357" s="158" t="s">
        <v>2423</v>
      </c>
      <c r="F2357" s="159" t="s">
        <v>2424</v>
      </c>
      <c r="G2357" s="160" t="s">
        <v>323</v>
      </c>
      <c r="H2357" s="161">
        <v>22</v>
      </c>
      <c r="I2357" s="162"/>
      <c r="J2357" s="162">
        <f t="shared" si="410"/>
        <v>0</v>
      </c>
      <c r="K2357" s="139"/>
      <c r="L2357" s="27"/>
      <c r="M2357" s="140" t="s">
        <v>1</v>
      </c>
      <c r="N2357" s="141" t="s">
        <v>35</v>
      </c>
      <c r="O2357" s="142">
        <v>0</v>
      </c>
      <c r="P2357" s="142">
        <f t="shared" si="411"/>
        <v>0</v>
      </c>
      <c r="Q2357" s="142">
        <v>0</v>
      </c>
      <c r="R2357" s="142">
        <f t="shared" si="412"/>
        <v>0</v>
      </c>
      <c r="S2357" s="142">
        <v>0</v>
      </c>
      <c r="T2357" s="143">
        <f t="shared" si="413"/>
        <v>0</v>
      </c>
      <c r="U2357" s="26"/>
      <c r="V2357" s="26"/>
      <c r="W2357" s="26"/>
      <c r="X2357" s="26"/>
      <c r="Y2357" s="26"/>
      <c r="Z2357" s="26"/>
      <c r="AA2357" s="26"/>
      <c r="AB2357" s="26"/>
      <c r="AC2357" s="26"/>
      <c r="AD2357" s="26"/>
      <c r="AE2357" s="26"/>
      <c r="AR2357" s="144" t="s">
        <v>145</v>
      </c>
      <c r="AT2357" s="144" t="s">
        <v>141</v>
      </c>
      <c r="AU2357" s="144" t="s">
        <v>146</v>
      </c>
      <c r="AY2357" s="14" t="s">
        <v>136</v>
      </c>
      <c r="BE2357" s="145">
        <f t="shared" si="414"/>
        <v>0</v>
      </c>
      <c r="BF2357" s="145">
        <f t="shared" si="415"/>
        <v>0</v>
      </c>
      <c r="BG2357" s="145">
        <f t="shared" si="416"/>
        <v>0</v>
      </c>
      <c r="BH2357" s="145">
        <f t="shared" si="417"/>
        <v>0</v>
      </c>
      <c r="BI2357" s="145">
        <f t="shared" si="418"/>
        <v>0</v>
      </c>
      <c r="BJ2357" s="14" t="s">
        <v>146</v>
      </c>
      <c r="BK2357" s="145">
        <f t="shared" si="419"/>
        <v>0</v>
      </c>
      <c r="BL2357" s="14" t="s">
        <v>145</v>
      </c>
      <c r="BM2357" s="144" t="s">
        <v>2610</v>
      </c>
    </row>
    <row r="2358" spans="1:65" s="2" customFormat="1" ht="24.25" customHeight="1">
      <c r="A2358" s="26"/>
      <c r="B2358" s="156"/>
      <c r="C2358" s="163" t="s">
        <v>2611</v>
      </c>
      <c r="D2358" s="163" t="s">
        <v>227</v>
      </c>
      <c r="E2358" s="164" t="s">
        <v>2612</v>
      </c>
      <c r="F2358" s="165" t="s">
        <v>2613</v>
      </c>
      <c r="G2358" s="166" t="s">
        <v>323</v>
      </c>
      <c r="H2358" s="167">
        <v>22</v>
      </c>
      <c r="I2358" s="168"/>
      <c r="J2358" s="168">
        <f t="shared" si="410"/>
        <v>0</v>
      </c>
      <c r="K2358" s="146"/>
      <c r="L2358" s="147"/>
      <c r="M2358" s="148" t="s">
        <v>1</v>
      </c>
      <c r="N2358" s="149" t="s">
        <v>35</v>
      </c>
      <c r="O2358" s="142">
        <v>0</v>
      </c>
      <c r="P2358" s="142">
        <f t="shared" si="411"/>
        <v>0</v>
      </c>
      <c r="Q2358" s="142">
        <v>0</v>
      </c>
      <c r="R2358" s="142">
        <f t="shared" si="412"/>
        <v>0</v>
      </c>
      <c r="S2358" s="142">
        <v>0</v>
      </c>
      <c r="T2358" s="143">
        <f t="shared" si="413"/>
        <v>0</v>
      </c>
      <c r="U2358" s="26"/>
      <c r="V2358" s="26"/>
      <c r="W2358" s="26"/>
      <c r="X2358" s="26"/>
      <c r="Y2358" s="26"/>
      <c r="Z2358" s="26"/>
      <c r="AA2358" s="26"/>
      <c r="AB2358" s="26"/>
      <c r="AC2358" s="26"/>
      <c r="AD2358" s="26"/>
      <c r="AE2358" s="26"/>
      <c r="AR2358" s="144" t="s">
        <v>168</v>
      </c>
      <c r="AT2358" s="144" t="s">
        <v>227</v>
      </c>
      <c r="AU2358" s="144" t="s">
        <v>146</v>
      </c>
      <c r="AY2358" s="14" t="s">
        <v>136</v>
      </c>
      <c r="BE2358" s="145">
        <f t="shared" si="414"/>
        <v>0</v>
      </c>
      <c r="BF2358" s="145">
        <f t="shared" si="415"/>
        <v>0</v>
      </c>
      <c r="BG2358" s="145">
        <f t="shared" si="416"/>
        <v>0</v>
      </c>
      <c r="BH2358" s="145">
        <f t="shared" si="417"/>
        <v>0</v>
      </c>
      <c r="BI2358" s="145">
        <f t="shared" si="418"/>
        <v>0</v>
      </c>
      <c r="BJ2358" s="14" t="s">
        <v>146</v>
      </c>
      <c r="BK2358" s="145">
        <f t="shared" si="419"/>
        <v>0</v>
      </c>
      <c r="BL2358" s="14" t="s">
        <v>145</v>
      </c>
      <c r="BM2358" s="144" t="s">
        <v>2614</v>
      </c>
    </row>
    <row r="2359" spans="1:65" s="12" customFormat="1" ht="23" customHeight="1">
      <c r="B2359" s="169"/>
      <c r="C2359" s="170"/>
      <c r="D2359" s="171" t="s">
        <v>68</v>
      </c>
      <c r="E2359" s="172" t="s">
        <v>958</v>
      </c>
      <c r="F2359" s="172" t="s">
        <v>959</v>
      </c>
      <c r="G2359" s="170"/>
      <c r="H2359" s="170"/>
      <c r="I2359" s="170"/>
      <c r="J2359" s="173">
        <f>BK2359</f>
        <v>0</v>
      </c>
      <c r="L2359" s="127"/>
      <c r="M2359" s="131"/>
      <c r="N2359" s="132"/>
      <c r="O2359" s="132"/>
      <c r="P2359" s="133">
        <f>P2360</f>
        <v>0</v>
      </c>
      <c r="Q2359" s="132"/>
      <c r="R2359" s="133">
        <f>R2360</f>
        <v>0</v>
      </c>
      <c r="S2359" s="132"/>
      <c r="T2359" s="134">
        <f>T2360</f>
        <v>0</v>
      </c>
      <c r="AR2359" s="128" t="s">
        <v>77</v>
      </c>
      <c r="AT2359" s="135" t="s">
        <v>68</v>
      </c>
      <c r="AU2359" s="135" t="s">
        <v>77</v>
      </c>
      <c r="AY2359" s="128" t="s">
        <v>136</v>
      </c>
      <c r="BK2359" s="136">
        <f>BK2360</f>
        <v>0</v>
      </c>
    </row>
    <row r="2360" spans="1:65" s="2" customFormat="1" ht="24.25" customHeight="1">
      <c r="A2360" s="26"/>
      <c r="B2360" s="156"/>
      <c r="C2360" s="157" t="s">
        <v>2615</v>
      </c>
      <c r="D2360" s="157" t="s">
        <v>141</v>
      </c>
      <c r="E2360" s="158" t="s">
        <v>2595</v>
      </c>
      <c r="F2360" s="159" t="s">
        <v>2596</v>
      </c>
      <c r="G2360" s="160" t="s">
        <v>285</v>
      </c>
      <c r="H2360" s="161">
        <v>4.3230000000000004</v>
      </c>
      <c r="I2360" s="162"/>
      <c r="J2360" s="162">
        <f>ROUND(I2360*H2360,2)</f>
        <v>0</v>
      </c>
      <c r="K2360" s="139"/>
      <c r="L2360" s="27"/>
      <c r="M2360" s="140" t="s">
        <v>1</v>
      </c>
      <c r="N2360" s="141" t="s">
        <v>35</v>
      </c>
      <c r="O2360" s="142">
        <v>0</v>
      </c>
      <c r="P2360" s="142">
        <f>O2360*H2360</f>
        <v>0</v>
      </c>
      <c r="Q2360" s="142">
        <v>0</v>
      </c>
      <c r="R2360" s="142">
        <f>Q2360*H2360</f>
        <v>0</v>
      </c>
      <c r="S2360" s="142">
        <v>0</v>
      </c>
      <c r="T2360" s="143">
        <f>S2360*H2360</f>
        <v>0</v>
      </c>
      <c r="U2360" s="26"/>
      <c r="V2360" s="26"/>
      <c r="W2360" s="26"/>
      <c r="X2360" s="26"/>
      <c r="Y2360" s="26"/>
      <c r="Z2360" s="26"/>
      <c r="AA2360" s="26"/>
      <c r="AB2360" s="26"/>
      <c r="AC2360" s="26"/>
      <c r="AD2360" s="26"/>
      <c r="AE2360" s="26"/>
      <c r="AR2360" s="144" t="s">
        <v>145</v>
      </c>
      <c r="AT2360" s="144" t="s">
        <v>141</v>
      </c>
      <c r="AU2360" s="144" t="s">
        <v>146</v>
      </c>
      <c r="AY2360" s="14" t="s">
        <v>136</v>
      </c>
      <c r="BE2360" s="145">
        <f>IF(N2360="základná",J2360,0)</f>
        <v>0</v>
      </c>
      <c r="BF2360" s="145">
        <f>IF(N2360="znížená",J2360,0)</f>
        <v>0</v>
      </c>
      <c r="BG2360" s="145">
        <f>IF(N2360="zákl. prenesená",J2360,0)</f>
        <v>0</v>
      </c>
      <c r="BH2360" s="145">
        <f>IF(N2360="zníž. prenesená",J2360,0)</f>
        <v>0</v>
      </c>
      <c r="BI2360" s="145">
        <f>IF(N2360="nulová",J2360,0)</f>
        <v>0</v>
      </c>
      <c r="BJ2360" s="14" t="s">
        <v>146</v>
      </c>
      <c r="BK2360" s="145">
        <f>ROUND(I2360*H2360,2)</f>
        <v>0</v>
      </c>
      <c r="BL2360" s="14" t="s">
        <v>145</v>
      </c>
      <c r="BM2360" s="144" t="s">
        <v>2616</v>
      </c>
    </row>
    <row r="2361" spans="1:65" s="12" customFormat="1" ht="23" customHeight="1">
      <c r="B2361" s="169"/>
      <c r="C2361" s="170"/>
      <c r="D2361" s="171" t="s">
        <v>68</v>
      </c>
      <c r="E2361" s="172" t="s">
        <v>968</v>
      </c>
      <c r="F2361" s="172" t="s">
        <v>969</v>
      </c>
      <c r="G2361" s="170"/>
      <c r="H2361" s="170"/>
      <c r="I2361" s="170"/>
      <c r="J2361" s="173">
        <f>BK2361</f>
        <v>0</v>
      </c>
      <c r="L2361" s="127"/>
      <c r="M2361" s="131"/>
      <c r="N2361" s="132"/>
      <c r="O2361" s="132"/>
      <c r="P2361" s="133">
        <v>0</v>
      </c>
      <c r="Q2361" s="132"/>
      <c r="R2361" s="133">
        <v>0</v>
      </c>
      <c r="S2361" s="132"/>
      <c r="T2361" s="134">
        <v>0</v>
      </c>
      <c r="AR2361" s="128" t="s">
        <v>146</v>
      </c>
      <c r="AT2361" s="135" t="s">
        <v>68</v>
      </c>
      <c r="AU2361" s="135" t="s">
        <v>77</v>
      </c>
      <c r="AY2361" s="128" t="s">
        <v>136</v>
      </c>
      <c r="BK2361" s="136">
        <v>0</v>
      </c>
    </row>
    <row r="2362" spans="1:65" s="12" customFormat="1" ht="23" customHeight="1">
      <c r="B2362" s="169"/>
      <c r="C2362" s="170"/>
      <c r="D2362" s="171" t="s">
        <v>68</v>
      </c>
      <c r="E2362" s="172" t="s">
        <v>984</v>
      </c>
      <c r="F2362" s="172" t="s">
        <v>985</v>
      </c>
      <c r="G2362" s="170"/>
      <c r="H2362" s="170"/>
      <c r="I2362" s="170"/>
      <c r="J2362" s="173">
        <f>BK2362</f>
        <v>0</v>
      </c>
      <c r="L2362" s="127"/>
      <c r="M2362" s="131"/>
      <c r="N2362" s="132"/>
      <c r="O2362" s="132"/>
      <c r="P2362" s="133">
        <f>SUM(P2363:P2365)</f>
        <v>0</v>
      </c>
      <c r="Q2362" s="132"/>
      <c r="R2362" s="133">
        <f>SUM(R2363:R2365)</f>
        <v>0</v>
      </c>
      <c r="S2362" s="132"/>
      <c r="T2362" s="134">
        <f>SUM(T2363:T2365)</f>
        <v>0</v>
      </c>
      <c r="AR2362" s="128" t="s">
        <v>77</v>
      </c>
      <c r="AT2362" s="135" t="s">
        <v>68</v>
      </c>
      <c r="AU2362" s="135" t="s">
        <v>77</v>
      </c>
      <c r="AY2362" s="128" t="s">
        <v>136</v>
      </c>
      <c r="BK2362" s="136">
        <f>SUM(BK2363:BK2365)</f>
        <v>0</v>
      </c>
    </row>
    <row r="2363" spans="1:65" s="2" customFormat="1" ht="24.25" customHeight="1">
      <c r="A2363" s="26"/>
      <c r="B2363" s="156"/>
      <c r="C2363" s="157" t="s">
        <v>2617</v>
      </c>
      <c r="D2363" s="157" t="s">
        <v>141</v>
      </c>
      <c r="E2363" s="158" t="s">
        <v>2457</v>
      </c>
      <c r="F2363" s="159" t="s">
        <v>2458</v>
      </c>
      <c r="G2363" s="160" t="s">
        <v>294</v>
      </c>
      <c r="H2363" s="161">
        <v>1900</v>
      </c>
      <c r="I2363" s="162"/>
      <c r="J2363" s="162">
        <f>ROUND(I2363*H2363,2)</f>
        <v>0</v>
      </c>
      <c r="K2363" s="139"/>
      <c r="L2363" s="27"/>
      <c r="M2363" s="140" t="s">
        <v>1</v>
      </c>
      <c r="N2363" s="141" t="s">
        <v>35</v>
      </c>
      <c r="O2363" s="142">
        <v>0</v>
      </c>
      <c r="P2363" s="142">
        <f>O2363*H2363</f>
        <v>0</v>
      </c>
      <c r="Q2363" s="142">
        <v>0</v>
      </c>
      <c r="R2363" s="142">
        <f>Q2363*H2363</f>
        <v>0</v>
      </c>
      <c r="S2363" s="142">
        <v>0</v>
      </c>
      <c r="T2363" s="143">
        <f>S2363*H2363</f>
        <v>0</v>
      </c>
      <c r="U2363" s="26"/>
      <c r="V2363" s="26"/>
      <c r="W2363" s="26"/>
      <c r="X2363" s="26"/>
      <c r="Y2363" s="26"/>
      <c r="Z2363" s="26"/>
      <c r="AA2363" s="26"/>
      <c r="AB2363" s="26"/>
      <c r="AC2363" s="26"/>
      <c r="AD2363" s="26"/>
      <c r="AE2363" s="26"/>
      <c r="AR2363" s="144" t="s">
        <v>145</v>
      </c>
      <c r="AT2363" s="144" t="s">
        <v>141</v>
      </c>
      <c r="AU2363" s="144" t="s">
        <v>146</v>
      </c>
      <c r="AY2363" s="14" t="s">
        <v>136</v>
      </c>
      <c r="BE2363" s="145">
        <f>IF(N2363="základná",J2363,0)</f>
        <v>0</v>
      </c>
      <c r="BF2363" s="145">
        <f>IF(N2363="znížená",J2363,0)</f>
        <v>0</v>
      </c>
      <c r="BG2363" s="145">
        <f>IF(N2363="zákl. prenesená",J2363,0)</f>
        <v>0</v>
      </c>
      <c r="BH2363" s="145">
        <f>IF(N2363="zníž. prenesená",J2363,0)</f>
        <v>0</v>
      </c>
      <c r="BI2363" s="145">
        <f>IF(N2363="nulová",J2363,0)</f>
        <v>0</v>
      </c>
      <c r="BJ2363" s="14" t="s">
        <v>146</v>
      </c>
      <c r="BK2363" s="145">
        <f>ROUND(I2363*H2363,2)</f>
        <v>0</v>
      </c>
      <c r="BL2363" s="14" t="s">
        <v>145</v>
      </c>
      <c r="BM2363" s="144" t="s">
        <v>2618</v>
      </c>
    </row>
    <row r="2364" spans="1:65" s="2" customFormat="1" ht="16.5" customHeight="1">
      <c r="A2364" s="26"/>
      <c r="B2364" s="156"/>
      <c r="C2364" s="163" t="s">
        <v>2619</v>
      </c>
      <c r="D2364" s="163" t="s">
        <v>227</v>
      </c>
      <c r="E2364" s="164" t="s">
        <v>2461</v>
      </c>
      <c r="F2364" s="165" t="s">
        <v>2462</v>
      </c>
      <c r="G2364" s="166" t="s">
        <v>285</v>
      </c>
      <c r="H2364" s="167">
        <v>1.9950000000000001</v>
      </c>
      <c r="I2364" s="168"/>
      <c r="J2364" s="168">
        <f>ROUND(I2364*H2364,2)</f>
        <v>0</v>
      </c>
      <c r="K2364" s="146"/>
      <c r="L2364" s="147"/>
      <c r="M2364" s="148" t="s">
        <v>1</v>
      </c>
      <c r="N2364" s="149" t="s">
        <v>35</v>
      </c>
      <c r="O2364" s="142">
        <v>0</v>
      </c>
      <c r="P2364" s="142">
        <f>O2364*H2364</f>
        <v>0</v>
      </c>
      <c r="Q2364" s="142">
        <v>0</v>
      </c>
      <c r="R2364" s="142">
        <f>Q2364*H2364</f>
        <v>0</v>
      </c>
      <c r="S2364" s="142">
        <v>0</v>
      </c>
      <c r="T2364" s="143">
        <f>S2364*H2364</f>
        <v>0</v>
      </c>
      <c r="U2364" s="26"/>
      <c r="V2364" s="26"/>
      <c r="W2364" s="26"/>
      <c r="X2364" s="26"/>
      <c r="Y2364" s="26"/>
      <c r="Z2364" s="26"/>
      <c r="AA2364" s="26"/>
      <c r="AB2364" s="26"/>
      <c r="AC2364" s="26"/>
      <c r="AD2364" s="26"/>
      <c r="AE2364" s="26"/>
      <c r="AR2364" s="144" t="s">
        <v>168</v>
      </c>
      <c r="AT2364" s="144" t="s">
        <v>227</v>
      </c>
      <c r="AU2364" s="144" t="s">
        <v>146</v>
      </c>
      <c r="AY2364" s="14" t="s">
        <v>136</v>
      </c>
      <c r="BE2364" s="145">
        <f>IF(N2364="základná",J2364,0)</f>
        <v>0</v>
      </c>
      <c r="BF2364" s="145">
        <f>IF(N2364="znížená",J2364,0)</f>
        <v>0</v>
      </c>
      <c r="BG2364" s="145">
        <f>IF(N2364="zákl. prenesená",J2364,0)</f>
        <v>0</v>
      </c>
      <c r="BH2364" s="145">
        <f>IF(N2364="zníž. prenesená",J2364,0)</f>
        <v>0</v>
      </c>
      <c r="BI2364" s="145">
        <f>IF(N2364="nulová",J2364,0)</f>
        <v>0</v>
      </c>
      <c r="BJ2364" s="14" t="s">
        <v>146</v>
      </c>
      <c r="BK2364" s="145">
        <f>ROUND(I2364*H2364,2)</f>
        <v>0</v>
      </c>
      <c r="BL2364" s="14" t="s">
        <v>145</v>
      </c>
      <c r="BM2364" s="144" t="s">
        <v>2620</v>
      </c>
    </row>
    <row r="2365" spans="1:65" s="2" customFormat="1" ht="24.25" customHeight="1">
      <c r="A2365" s="26"/>
      <c r="B2365" s="156"/>
      <c r="C2365" s="157" t="s">
        <v>2621</v>
      </c>
      <c r="D2365" s="157" t="s">
        <v>141</v>
      </c>
      <c r="E2365" s="158" t="s">
        <v>995</v>
      </c>
      <c r="F2365" s="159" t="s">
        <v>996</v>
      </c>
      <c r="G2365" s="160" t="s">
        <v>1</v>
      </c>
      <c r="H2365" s="161">
        <v>1</v>
      </c>
      <c r="I2365" s="162"/>
      <c r="J2365" s="162">
        <f>ROUND(I2365*H2365,2)</f>
        <v>0</v>
      </c>
      <c r="K2365" s="139"/>
      <c r="L2365" s="27"/>
      <c r="M2365" s="140" t="s">
        <v>1</v>
      </c>
      <c r="N2365" s="141" t="s">
        <v>35</v>
      </c>
      <c r="O2365" s="142">
        <v>0</v>
      </c>
      <c r="P2365" s="142">
        <f>O2365*H2365</f>
        <v>0</v>
      </c>
      <c r="Q2365" s="142">
        <v>0</v>
      </c>
      <c r="R2365" s="142">
        <f>Q2365*H2365</f>
        <v>0</v>
      </c>
      <c r="S2365" s="142">
        <v>0</v>
      </c>
      <c r="T2365" s="143">
        <f>S2365*H2365</f>
        <v>0</v>
      </c>
      <c r="U2365" s="26"/>
      <c r="V2365" s="26"/>
      <c r="W2365" s="26"/>
      <c r="X2365" s="26"/>
      <c r="Y2365" s="26"/>
      <c r="Z2365" s="26"/>
      <c r="AA2365" s="26"/>
      <c r="AB2365" s="26"/>
      <c r="AC2365" s="26"/>
      <c r="AD2365" s="26"/>
      <c r="AE2365" s="26"/>
      <c r="AR2365" s="144" t="s">
        <v>145</v>
      </c>
      <c r="AT2365" s="144" t="s">
        <v>141</v>
      </c>
      <c r="AU2365" s="144" t="s">
        <v>146</v>
      </c>
      <c r="AY2365" s="14" t="s">
        <v>136</v>
      </c>
      <c r="BE2365" s="145">
        <f>IF(N2365="základná",J2365,0)</f>
        <v>0</v>
      </c>
      <c r="BF2365" s="145">
        <f>IF(N2365="znížená",J2365,0)</f>
        <v>0</v>
      </c>
      <c r="BG2365" s="145">
        <f>IF(N2365="zákl. prenesená",J2365,0)</f>
        <v>0</v>
      </c>
      <c r="BH2365" s="145">
        <f>IF(N2365="zníž. prenesená",J2365,0)</f>
        <v>0</v>
      </c>
      <c r="BI2365" s="145">
        <f>IF(N2365="nulová",J2365,0)</f>
        <v>0</v>
      </c>
      <c r="BJ2365" s="14" t="s">
        <v>146</v>
      </c>
      <c r="BK2365" s="145">
        <f>ROUND(I2365*H2365,2)</f>
        <v>0</v>
      </c>
      <c r="BL2365" s="14" t="s">
        <v>145</v>
      </c>
      <c r="BM2365" s="144" t="s">
        <v>2622</v>
      </c>
    </row>
    <row r="2366" spans="1:65" s="12" customFormat="1" ht="23" customHeight="1">
      <c r="B2366" s="169"/>
      <c r="C2366" s="170"/>
      <c r="D2366" s="171" t="s">
        <v>68</v>
      </c>
      <c r="E2366" s="172" t="s">
        <v>227</v>
      </c>
      <c r="F2366" s="172" t="s">
        <v>998</v>
      </c>
      <c r="G2366" s="170"/>
      <c r="H2366" s="170"/>
      <c r="I2366" s="170"/>
      <c r="J2366" s="173">
        <f>BK2366</f>
        <v>0</v>
      </c>
      <c r="L2366" s="127"/>
      <c r="M2366" s="131"/>
      <c r="N2366" s="132"/>
      <c r="O2366" s="132"/>
      <c r="P2366" s="133">
        <v>0</v>
      </c>
      <c r="Q2366" s="132"/>
      <c r="R2366" s="133">
        <v>0</v>
      </c>
      <c r="S2366" s="132"/>
      <c r="T2366" s="134">
        <v>0</v>
      </c>
      <c r="AR2366" s="128" t="s">
        <v>151</v>
      </c>
      <c r="AT2366" s="135" t="s">
        <v>68</v>
      </c>
      <c r="AU2366" s="135" t="s">
        <v>77</v>
      </c>
      <c r="AY2366" s="128" t="s">
        <v>136</v>
      </c>
      <c r="BK2366" s="136">
        <v>0</v>
      </c>
    </row>
    <row r="2367" spans="1:65" s="12" customFormat="1" ht="23" customHeight="1">
      <c r="B2367" s="169"/>
      <c r="C2367" s="170"/>
      <c r="D2367" s="171" t="s">
        <v>68</v>
      </c>
      <c r="E2367" s="172" t="s">
        <v>1025</v>
      </c>
      <c r="F2367" s="172" t="s">
        <v>1026</v>
      </c>
      <c r="G2367" s="170"/>
      <c r="H2367" s="170"/>
      <c r="I2367" s="170"/>
      <c r="J2367" s="173">
        <f>BK2367</f>
        <v>0</v>
      </c>
      <c r="L2367" s="127"/>
      <c r="M2367" s="131"/>
      <c r="N2367" s="132"/>
      <c r="O2367" s="132"/>
      <c r="P2367" s="133">
        <f>SUM(P2368:P2389)</f>
        <v>0</v>
      </c>
      <c r="Q2367" s="132"/>
      <c r="R2367" s="133">
        <f>SUM(R2368:R2389)</f>
        <v>0</v>
      </c>
      <c r="S2367" s="132"/>
      <c r="T2367" s="134">
        <f>SUM(T2368:T2389)</f>
        <v>0</v>
      </c>
      <c r="AR2367" s="128" t="s">
        <v>77</v>
      </c>
      <c r="AT2367" s="135" t="s">
        <v>68</v>
      </c>
      <c r="AU2367" s="135" t="s">
        <v>77</v>
      </c>
      <c r="AY2367" s="128" t="s">
        <v>136</v>
      </c>
      <c r="BK2367" s="136">
        <f>SUM(BK2368:BK2389)</f>
        <v>0</v>
      </c>
    </row>
    <row r="2368" spans="1:65" s="2" customFormat="1" ht="24.25" customHeight="1">
      <c r="A2368" s="26"/>
      <c r="B2368" s="156"/>
      <c r="C2368" s="157" t="s">
        <v>2623</v>
      </c>
      <c r="D2368" s="157" t="s">
        <v>141</v>
      </c>
      <c r="E2368" s="158" t="s">
        <v>2467</v>
      </c>
      <c r="F2368" s="159" t="s">
        <v>2468</v>
      </c>
      <c r="G2368" s="160" t="s">
        <v>171</v>
      </c>
      <c r="H2368" s="161">
        <v>6</v>
      </c>
      <c r="I2368" s="162"/>
      <c r="J2368" s="162">
        <f t="shared" ref="J2368:J2389" si="420">ROUND(I2368*H2368,2)</f>
        <v>0</v>
      </c>
      <c r="K2368" s="139"/>
      <c r="L2368" s="27"/>
      <c r="M2368" s="140" t="s">
        <v>1</v>
      </c>
      <c r="N2368" s="141" t="s">
        <v>35</v>
      </c>
      <c r="O2368" s="142">
        <v>0</v>
      </c>
      <c r="P2368" s="142">
        <f t="shared" ref="P2368:P2389" si="421">O2368*H2368</f>
        <v>0</v>
      </c>
      <c r="Q2368" s="142">
        <v>0</v>
      </c>
      <c r="R2368" s="142">
        <f t="shared" ref="R2368:R2389" si="422">Q2368*H2368</f>
        <v>0</v>
      </c>
      <c r="S2368" s="142">
        <v>0</v>
      </c>
      <c r="T2368" s="143">
        <f t="shared" ref="T2368:T2389" si="423">S2368*H2368</f>
        <v>0</v>
      </c>
      <c r="U2368" s="26"/>
      <c r="V2368" s="26"/>
      <c r="W2368" s="26"/>
      <c r="X2368" s="26"/>
      <c r="Y2368" s="26"/>
      <c r="Z2368" s="26"/>
      <c r="AA2368" s="26"/>
      <c r="AB2368" s="26"/>
      <c r="AC2368" s="26"/>
      <c r="AD2368" s="26"/>
      <c r="AE2368" s="26"/>
      <c r="AR2368" s="144" t="s">
        <v>145</v>
      </c>
      <c r="AT2368" s="144" t="s">
        <v>141</v>
      </c>
      <c r="AU2368" s="144" t="s">
        <v>146</v>
      </c>
      <c r="AY2368" s="14" t="s">
        <v>136</v>
      </c>
      <c r="BE2368" s="145">
        <f t="shared" ref="BE2368:BE2389" si="424">IF(N2368="základná",J2368,0)</f>
        <v>0</v>
      </c>
      <c r="BF2368" s="145">
        <f t="shared" ref="BF2368:BF2389" si="425">IF(N2368="znížená",J2368,0)</f>
        <v>0</v>
      </c>
      <c r="BG2368" s="145">
        <f t="shared" ref="BG2368:BG2389" si="426">IF(N2368="zákl. prenesená",J2368,0)</f>
        <v>0</v>
      </c>
      <c r="BH2368" s="145">
        <f t="shared" ref="BH2368:BH2389" si="427">IF(N2368="zníž. prenesená",J2368,0)</f>
        <v>0</v>
      </c>
      <c r="BI2368" s="145">
        <f t="shared" ref="BI2368:BI2389" si="428">IF(N2368="nulová",J2368,0)</f>
        <v>0</v>
      </c>
      <c r="BJ2368" s="14" t="s">
        <v>146</v>
      </c>
      <c r="BK2368" s="145">
        <f t="shared" ref="BK2368:BK2389" si="429">ROUND(I2368*H2368,2)</f>
        <v>0</v>
      </c>
      <c r="BL2368" s="14" t="s">
        <v>145</v>
      </c>
      <c r="BM2368" s="144" t="s">
        <v>2624</v>
      </c>
    </row>
    <row r="2369" spans="1:65" s="2" customFormat="1" ht="33" customHeight="1">
      <c r="A2369" s="26"/>
      <c r="B2369" s="156"/>
      <c r="C2369" s="163" t="s">
        <v>2625</v>
      </c>
      <c r="D2369" s="163" t="s">
        <v>227</v>
      </c>
      <c r="E2369" s="164" t="s">
        <v>2471</v>
      </c>
      <c r="F2369" s="165" t="s">
        <v>2472</v>
      </c>
      <c r="G2369" s="166" t="s">
        <v>171</v>
      </c>
      <c r="H2369" s="167">
        <v>6.6</v>
      </c>
      <c r="I2369" s="168"/>
      <c r="J2369" s="168">
        <f t="shared" si="420"/>
        <v>0</v>
      </c>
      <c r="K2369" s="146"/>
      <c r="L2369" s="147"/>
      <c r="M2369" s="148" t="s">
        <v>1</v>
      </c>
      <c r="N2369" s="149" t="s">
        <v>35</v>
      </c>
      <c r="O2369" s="142">
        <v>0</v>
      </c>
      <c r="P2369" s="142">
        <f t="shared" si="421"/>
        <v>0</v>
      </c>
      <c r="Q2369" s="142">
        <v>0</v>
      </c>
      <c r="R2369" s="142">
        <f t="shared" si="422"/>
        <v>0</v>
      </c>
      <c r="S2369" s="142">
        <v>0</v>
      </c>
      <c r="T2369" s="143">
        <f t="shared" si="423"/>
        <v>0</v>
      </c>
      <c r="U2369" s="26"/>
      <c r="V2369" s="26"/>
      <c r="W2369" s="26"/>
      <c r="X2369" s="26"/>
      <c r="Y2369" s="26"/>
      <c r="Z2369" s="26"/>
      <c r="AA2369" s="26"/>
      <c r="AB2369" s="26"/>
      <c r="AC2369" s="26"/>
      <c r="AD2369" s="26"/>
      <c r="AE2369" s="26"/>
      <c r="AR2369" s="144" t="s">
        <v>168</v>
      </c>
      <c r="AT2369" s="144" t="s">
        <v>227</v>
      </c>
      <c r="AU2369" s="144" t="s">
        <v>146</v>
      </c>
      <c r="AY2369" s="14" t="s">
        <v>136</v>
      </c>
      <c r="BE2369" s="145">
        <f t="shared" si="424"/>
        <v>0</v>
      </c>
      <c r="BF2369" s="145">
        <f t="shared" si="425"/>
        <v>0</v>
      </c>
      <c r="BG2369" s="145">
        <f t="shared" si="426"/>
        <v>0</v>
      </c>
      <c r="BH2369" s="145">
        <f t="shared" si="427"/>
        <v>0</v>
      </c>
      <c r="BI2369" s="145">
        <f t="shared" si="428"/>
        <v>0</v>
      </c>
      <c r="BJ2369" s="14" t="s">
        <v>146</v>
      </c>
      <c r="BK2369" s="145">
        <f t="shared" si="429"/>
        <v>0</v>
      </c>
      <c r="BL2369" s="14" t="s">
        <v>145</v>
      </c>
      <c r="BM2369" s="144" t="s">
        <v>2626</v>
      </c>
    </row>
    <row r="2370" spans="1:65" s="2" customFormat="1" ht="21.75" customHeight="1">
      <c r="A2370" s="26"/>
      <c r="B2370" s="156"/>
      <c r="C2370" s="157" t="s">
        <v>2627</v>
      </c>
      <c r="D2370" s="157" t="s">
        <v>141</v>
      </c>
      <c r="E2370" s="158" t="s">
        <v>2475</v>
      </c>
      <c r="F2370" s="159" t="s">
        <v>2476</v>
      </c>
      <c r="G2370" s="160" t="s">
        <v>171</v>
      </c>
      <c r="H2370" s="161">
        <v>128</v>
      </c>
      <c r="I2370" s="162"/>
      <c r="J2370" s="162">
        <f t="shared" si="420"/>
        <v>0</v>
      </c>
      <c r="K2370" s="139"/>
      <c r="L2370" s="27"/>
      <c r="M2370" s="140" t="s">
        <v>1</v>
      </c>
      <c r="N2370" s="141" t="s">
        <v>35</v>
      </c>
      <c r="O2370" s="142">
        <v>0</v>
      </c>
      <c r="P2370" s="142">
        <f t="shared" si="421"/>
        <v>0</v>
      </c>
      <c r="Q2370" s="142">
        <v>0</v>
      </c>
      <c r="R2370" s="142">
        <f t="shared" si="422"/>
        <v>0</v>
      </c>
      <c r="S2370" s="142">
        <v>0</v>
      </c>
      <c r="T2370" s="143">
        <f t="shared" si="423"/>
        <v>0</v>
      </c>
      <c r="U2370" s="26"/>
      <c r="V2370" s="26"/>
      <c r="W2370" s="26"/>
      <c r="X2370" s="26"/>
      <c r="Y2370" s="26"/>
      <c r="Z2370" s="26"/>
      <c r="AA2370" s="26"/>
      <c r="AB2370" s="26"/>
      <c r="AC2370" s="26"/>
      <c r="AD2370" s="26"/>
      <c r="AE2370" s="26"/>
      <c r="AR2370" s="144" t="s">
        <v>145</v>
      </c>
      <c r="AT2370" s="144" t="s">
        <v>141</v>
      </c>
      <c r="AU2370" s="144" t="s">
        <v>146</v>
      </c>
      <c r="AY2370" s="14" t="s">
        <v>136</v>
      </c>
      <c r="BE2370" s="145">
        <f t="shared" si="424"/>
        <v>0</v>
      </c>
      <c r="BF2370" s="145">
        <f t="shared" si="425"/>
        <v>0</v>
      </c>
      <c r="BG2370" s="145">
        <f t="shared" si="426"/>
        <v>0</v>
      </c>
      <c r="BH2370" s="145">
        <f t="shared" si="427"/>
        <v>0</v>
      </c>
      <c r="BI2370" s="145">
        <f t="shared" si="428"/>
        <v>0</v>
      </c>
      <c r="BJ2370" s="14" t="s">
        <v>146</v>
      </c>
      <c r="BK2370" s="145">
        <f t="shared" si="429"/>
        <v>0</v>
      </c>
      <c r="BL2370" s="14" t="s">
        <v>145</v>
      </c>
      <c r="BM2370" s="144" t="s">
        <v>2628</v>
      </c>
    </row>
    <row r="2371" spans="1:65" s="2" customFormat="1" ht="33" customHeight="1">
      <c r="A2371" s="26"/>
      <c r="B2371" s="156"/>
      <c r="C2371" s="163" t="s">
        <v>2629</v>
      </c>
      <c r="D2371" s="163" t="s">
        <v>227</v>
      </c>
      <c r="E2371" s="164" t="s">
        <v>2479</v>
      </c>
      <c r="F2371" s="165" t="s">
        <v>2480</v>
      </c>
      <c r="G2371" s="166" t="s">
        <v>171</v>
      </c>
      <c r="H2371" s="167">
        <v>140.80000000000001</v>
      </c>
      <c r="I2371" s="168"/>
      <c r="J2371" s="168">
        <f t="shared" si="420"/>
        <v>0</v>
      </c>
      <c r="K2371" s="146"/>
      <c r="L2371" s="147"/>
      <c r="M2371" s="148" t="s">
        <v>1</v>
      </c>
      <c r="N2371" s="149" t="s">
        <v>35</v>
      </c>
      <c r="O2371" s="142">
        <v>0</v>
      </c>
      <c r="P2371" s="142">
        <f t="shared" si="421"/>
        <v>0</v>
      </c>
      <c r="Q2371" s="142">
        <v>0</v>
      </c>
      <c r="R2371" s="142">
        <f t="shared" si="422"/>
        <v>0</v>
      </c>
      <c r="S2371" s="142">
        <v>0</v>
      </c>
      <c r="T2371" s="143">
        <f t="shared" si="423"/>
        <v>0</v>
      </c>
      <c r="U2371" s="26"/>
      <c r="V2371" s="26"/>
      <c r="W2371" s="26"/>
      <c r="X2371" s="26"/>
      <c r="Y2371" s="26"/>
      <c r="Z2371" s="26"/>
      <c r="AA2371" s="26"/>
      <c r="AB2371" s="26"/>
      <c r="AC2371" s="26"/>
      <c r="AD2371" s="26"/>
      <c r="AE2371" s="26"/>
      <c r="AR2371" s="144" t="s">
        <v>168</v>
      </c>
      <c r="AT2371" s="144" t="s">
        <v>227</v>
      </c>
      <c r="AU2371" s="144" t="s">
        <v>146</v>
      </c>
      <c r="AY2371" s="14" t="s">
        <v>136</v>
      </c>
      <c r="BE2371" s="145">
        <f t="shared" si="424"/>
        <v>0</v>
      </c>
      <c r="BF2371" s="145">
        <f t="shared" si="425"/>
        <v>0</v>
      </c>
      <c r="BG2371" s="145">
        <f t="shared" si="426"/>
        <v>0</v>
      </c>
      <c r="BH2371" s="145">
        <f t="shared" si="427"/>
        <v>0</v>
      </c>
      <c r="BI2371" s="145">
        <f t="shared" si="428"/>
        <v>0</v>
      </c>
      <c r="BJ2371" s="14" t="s">
        <v>146</v>
      </c>
      <c r="BK2371" s="145">
        <f t="shared" si="429"/>
        <v>0</v>
      </c>
      <c r="BL2371" s="14" t="s">
        <v>145</v>
      </c>
      <c r="BM2371" s="144" t="s">
        <v>2630</v>
      </c>
    </row>
    <row r="2372" spans="1:65" s="2" customFormat="1" ht="24.25" customHeight="1">
      <c r="A2372" s="26"/>
      <c r="B2372" s="156"/>
      <c r="C2372" s="157" t="s">
        <v>2631</v>
      </c>
      <c r="D2372" s="157" t="s">
        <v>141</v>
      </c>
      <c r="E2372" s="158" t="s">
        <v>2491</v>
      </c>
      <c r="F2372" s="159" t="s">
        <v>2492</v>
      </c>
      <c r="G2372" s="160" t="s">
        <v>323</v>
      </c>
      <c r="H2372" s="161">
        <v>22</v>
      </c>
      <c r="I2372" s="162"/>
      <c r="J2372" s="162">
        <f t="shared" si="420"/>
        <v>0</v>
      </c>
      <c r="K2372" s="139"/>
      <c r="L2372" s="27"/>
      <c r="M2372" s="140" t="s">
        <v>1</v>
      </c>
      <c r="N2372" s="141" t="s">
        <v>35</v>
      </c>
      <c r="O2372" s="142">
        <v>0</v>
      </c>
      <c r="P2372" s="142">
        <f t="shared" si="421"/>
        <v>0</v>
      </c>
      <c r="Q2372" s="142">
        <v>0</v>
      </c>
      <c r="R2372" s="142">
        <f t="shared" si="422"/>
        <v>0</v>
      </c>
      <c r="S2372" s="142">
        <v>0</v>
      </c>
      <c r="T2372" s="143">
        <f t="shared" si="423"/>
        <v>0</v>
      </c>
      <c r="U2372" s="26"/>
      <c r="V2372" s="26"/>
      <c r="W2372" s="26"/>
      <c r="X2372" s="26"/>
      <c r="Y2372" s="26"/>
      <c r="Z2372" s="26"/>
      <c r="AA2372" s="26"/>
      <c r="AB2372" s="26"/>
      <c r="AC2372" s="26"/>
      <c r="AD2372" s="26"/>
      <c r="AE2372" s="26"/>
      <c r="AR2372" s="144" t="s">
        <v>145</v>
      </c>
      <c r="AT2372" s="144" t="s">
        <v>141</v>
      </c>
      <c r="AU2372" s="144" t="s">
        <v>146</v>
      </c>
      <c r="AY2372" s="14" t="s">
        <v>136</v>
      </c>
      <c r="BE2372" s="145">
        <f t="shared" si="424"/>
        <v>0</v>
      </c>
      <c r="BF2372" s="145">
        <f t="shared" si="425"/>
        <v>0</v>
      </c>
      <c r="BG2372" s="145">
        <f t="shared" si="426"/>
        <v>0</v>
      </c>
      <c r="BH2372" s="145">
        <f t="shared" si="427"/>
        <v>0</v>
      </c>
      <c r="BI2372" s="145">
        <f t="shared" si="428"/>
        <v>0</v>
      </c>
      <c r="BJ2372" s="14" t="s">
        <v>146</v>
      </c>
      <c r="BK2372" s="145">
        <f t="shared" si="429"/>
        <v>0</v>
      </c>
      <c r="BL2372" s="14" t="s">
        <v>145</v>
      </c>
      <c r="BM2372" s="144" t="s">
        <v>2632</v>
      </c>
    </row>
    <row r="2373" spans="1:65" s="2" customFormat="1" ht="21.75" customHeight="1">
      <c r="A2373" s="26"/>
      <c r="B2373" s="156"/>
      <c r="C2373" s="163" t="s">
        <v>2633</v>
      </c>
      <c r="D2373" s="163" t="s">
        <v>227</v>
      </c>
      <c r="E2373" s="164" t="s">
        <v>2495</v>
      </c>
      <c r="F2373" s="165" t="s">
        <v>2496</v>
      </c>
      <c r="G2373" s="166" t="s">
        <v>323</v>
      </c>
      <c r="H2373" s="167">
        <v>22</v>
      </c>
      <c r="I2373" s="168"/>
      <c r="J2373" s="168">
        <f t="shared" si="420"/>
        <v>0</v>
      </c>
      <c r="K2373" s="146"/>
      <c r="L2373" s="147"/>
      <c r="M2373" s="148" t="s">
        <v>1</v>
      </c>
      <c r="N2373" s="149" t="s">
        <v>35</v>
      </c>
      <c r="O2373" s="142">
        <v>0</v>
      </c>
      <c r="P2373" s="142">
        <f t="shared" si="421"/>
        <v>0</v>
      </c>
      <c r="Q2373" s="142">
        <v>0</v>
      </c>
      <c r="R2373" s="142">
        <f t="shared" si="422"/>
        <v>0</v>
      </c>
      <c r="S2373" s="142">
        <v>0</v>
      </c>
      <c r="T2373" s="143">
        <f t="shared" si="423"/>
        <v>0</v>
      </c>
      <c r="U2373" s="26"/>
      <c r="V2373" s="26"/>
      <c r="W2373" s="26"/>
      <c r="X2373" s="26"/>
      <c r="Y2373" s="26"/>
      <c r="Z2373" s="26"/>
      <c r="AA2373" s="26"/>
      <c r="AB2373" s="26"/>
      <c r="AC2373" s="26"/>
      <c r="AD2373" s="26"/>
      <c r="AE2373" s="26"/>
      <c r="AR2373" s="144" t="s">
        <v>168</v>
      </c>
      <c r="AT2373" s="144" t="s">
        <v>227</v>
      </c>
      <c r="AU2373" s="144" t="s">
        <v>146</v>
      </c>
      <c r="AY2373" s="14" t="s">
        <v>136</v>
      </c>
      <c r="BE2373" s="145">
        <f t="shared" si="424"/>
        <v>0</v>
      </c>
      <c r="BF2373" s="145">
        <f t="shared" si="425"/>
        <v>0</v>
      </c>
      <c r="BG2373" s="145">
        <f t="shared" si="426"/>
        <v>0</v>
      </c>
      <c r="BH2373" s="145">
        <f t="shared" si="427"/>
        <v>0</v>
      </c>
      <c r="BI2373" s="145">
        <f t="shared" si="428"/>
        <v>0</v>
      </c>
      <c r="BJ2373" s="14" t="s">
        <v>146</v>
      </c>
      <c r="BK2373" s="145">
        <f t="shared" si="429"/>
        <v>0</v>
      </c>
      <c r="BL2373" s="14" t="s">
        <v>145</v>
      </c>
      <c r="BM2373" s="144" t="s">
        <v>2634</v>
      </c>
    </row>
    <row r="2374" spans="1:65" s="2" customFormat="1" ht="24.25" customHeight="1">
      <c r="A2374" s="26"/>
      <c r="B2374" s="156"/>
      <c r="C2374" s="157" t="s">
        <v>2635</v>
      </c>
      <c r="D2374" s="157" t="s">
        <v>141</v>
      </c>
      <c r="E2374" s="158" t="s">
        <v>2499</v>
      </c>
      <c r="F2374" s="159" t="s">
        <v>2500</v>
      </c>
      <c r="G2374" s="160" t="s">
        <v>323</v>
      </c>
      <c r="H2374" s="161">
        <v>96</v>
      </c>
      <c r="I2374" s="162"/>
      <c r="J2374" s="162">
        <f t="shared" si="420"/>
        <v>0</v>
      </c>
      <c r="K2374" s="139"/>
      <c r="L2374" s="27"/>
      <c r="M2374" s="140" t="s">
        <v>1</v>
      </c>
      <c r="N2374" s="141" t="s">
        <v>35</v>
      </c>
      <c r="O2374" s="142">
        <v>0</v>
      </c>
      <c r="P2374" s="142">
        <f t="shared" si="421"/>
        <v>0</v>
      </c>
      <c r="Q2374" s="142">
        <v>0</v>
      </c>
      <c r="R2374" s="142">
        <f t="shared" si="422"/>
        <v>0</v>
      </c>
      <c r="S2374" s="142">
        <v>0</v>
      </c>
      <c r="T2374" s="143">
        <f t="shared" si="423"/>
        <v>0</v>
      </c>
      <c r="U2374" s="26"/>
      <c r="V2374" s="26"/>
      <c r="W2374" s="26"/>
      <c r="X2374" s="26"/>
      <c r="Y2374" s="26"/>
      <c r="Z2374" s="26"/>
      <c r="AA2374" s="26"/>
      <c r="AB2374" s="26"/>
      <c r="AC2374" s="26"/>
      <c r="AD2374" s="26"/>
      <c r="AE2374" s="26"/>
      <c r="AR2374" s="144" t="s">
        <v>145</v>
      </c>
      <c r="AT2374" s="144" t="s">
        <v>141</v>
      </c>
      <c r="AU2374" s="144" t="s">
        <v>146</v>
      </c>
      <c r="AY2374" s="14" t="s">
        <v>136</v>
      </c>
      <c r="BE2374" s="145">
        <f t="shared" si="424"/>
        <v>0</v>
      </c>
      <c r="BF2374" s="145">
        <f t="shared" si="425"/>
        <v>0</v>
      </c>
      <c r="BG2374" s="145">
        <f t="shared" si="426"/>
        <v>0</v>
      </c>
      <c r="BH2374" s="145">
        <f t="shared" si="427"/>
        <v>0</v>
      </c>
      <c r="BI2374" s="145">
        <f t="shared" si="428"/>
        <v>0</v>
      </c>
      <c r="BJ2374" s="14" t="s">
        <v>146</v>
      </c>
      <c r="BK2374" s="145">
        <f t="shared" si="429"/>
        <v>0</v>
      </c>
      <c r="BL2374" s="14" t="s">
        <v>145</v>
      </c>
      <c r="BM2374" s="144" t="s">
        <v>2636</v>
      </c>
    </row>
    <row r="2375" spans="1:65" s="2" customFormat="1" ht="21.75" customHeight="1">
      <c r="A2375" s="26"/>
      <c r="B2375" s="156"/>
      <c r="C2375" s="163" t="s">
        <v>2637</v>
      </c>
      <c r="D2375" s="163" t="s">
        <v>227</v>
      </c>
      <c r="E2375" s="164" t="s">
        <v>2503</v>
      </c>
      <c r="F2375" s="165" t="s">
        <v>2504</v>
      </c>
      <c r="G2375" s="166" t="s">
        <v>323</v>
      </c>
      <c r="H2375" s="167">
        <v>22</v>
      </c>
      <c r="I2375" s="168"/>
      <c r="J2375" s="168">
        <f t="shared" si="420"/>
        <v>0</v>
      </c>
      <c r="K2375" s="146"/>
      <c r="L2375" s="147"/>
      <c r="M2375" s="148" t="s">
        <v>1</v>
      </c>
      <c r="N2375" s="149" t="s">
        <v>35</v>
      </c>
      <c r="O2375" s="142">
        <v>0</v>
      </c>
      <c r="P2375" s="142">
        <f t="shared" si="421"/>
        <v>0</v>
      </c>
      <c r="Q2375" s="142">
        <v>0</v>
      </c>
      <c r="R2375" s="142">
        <f t="shared" si="422"/>
        <v>0</v>
      </c>
      <c r="S2375" s="142">
        <v>0</v>
      </c>
      <c r="T2375" s="143">
        <f t="shared" si="423"/>
        <v>0</v>
      </c>
      <c r="U2375" s="26"/>
      <c r="V2375" s="26"/>
      <c r="W2375" s="26"/>
      <c r="X2375" s="26"/>
      <c r="Y2375" s="26"/>
      <c r="Z2375" s="26"/>
      <c r="AA2375" s="26"/>
      <c r="AB2375" s="26"/>
      <c r="AC2375" s="26"/>
      <c r="AD2375" s="26"/>
      <c r="AE2375" s="26"/>
      <c r="AR2375" s="144" t="s">
        <v>168</v>
      </c>
      <c r="AT2375" s="144" t="s">
        <v>227</v>
      </c>
      <c r="AU2375" s="144" t="s">
        <v>146</v>
      </c>
      <c r="AY2375" s="14" t="s">
        <v>136</v>
      </c>
      <c r="BE2375" s="145">
        <f t="shared" si="424"/>
        <v>0</v>
      </c>
      <c r="BF2375" s="145">
        <f t="shared" si="425"/>
        <v>0</v>
      </c>
      <c r="BG2375" s="145">
        <f t="shared" si="426"/>
        <v>0</v>
      </c>
      <c r="BH2375" s="145">
        <f t="shared" si="427"/>
        <v>0</v>
      </c>
      <c r="BI2375" s="145">
        <f t="shared" si="428"/>
        <v>0</v>
      </c>
      <c r="BJ2375" s="14" t="s">
        <v>146</v>
      </c>
      <c r="BK2375" s="145">
        <f t="shared" si="429"/>
        <v>0</v>
      </c>
      <c r="BL2375" s="14" t="s">
        <v>145</v>
      </c>
      <c r="BM2375" s="144" t="s">
        <v>2638</v>
      </c>
    </row>
    <row r="2376" spans="1:65" s="2" customFormat="1" ht="21.75" customHeight="1">
      <c r="A2376" s="26"/>
      <c r="B2376" s="156"/>
      <c r="C2376" s="163" t="s">
        <v>2639</v>
      </c>
      <c r="D2376" s="163" t="s">
        <v>227</v>
      </c>
      <c r="E2376" s="164" t="s">
        <v>2507</v>
      </c>
      <c r="F2376" s="165" t="s">
        <v>2508</v>
      </c>
      <c r="G2376" s="166" t="s">
        <v>323</v>
      </c>
      <c r="H2376" s="167">
        <v>19</v>
      </c>
      <c r="I2376" s="168"/>
      <c r="J2376" s="168">
        <f t="shared" si="420"/>
        <v>0</v>
      </c>
      <c r="K2376" s="146"/>
      <c r="L2376" s="147"/>
      <c r="M2376" s="148" t="s">
        <v>1</v>
      </c>
      <c r="N2376" s="149" t="s">
        <v>35</v>
      </c>
      <c r="O2376" s="142">
        <v>0</v>
      </c>
      <c r="P2376" s="142">
        <f t="shared" si="421"/>
        <v>0</v>
      </c>
      <c r="Q2376" s="142">
        <v>0</v>
      </c>
      <c r="R2376" s="142">
        <f t="shared" si="422"/>
        <v>0</v>
      </c>
      <c r="S2376" s="142">
        <v>0</v>
      </c>
      <c r="T2376" s="143">
        <f t="shared" si="423"/>
        <v>0</v>
      </c>
      <c r="U2376" s="26"/>
      <c r="V2376" s="26"/>
      <c r="W2376" s="26"/>
      <c r="X2376" s="26"/>
      <c r="Y2376" s="26"/>
      <c r="Z2376" s="26"/>
      <c r="AA2376" s="26"/>
      <c r="AB2376" s="26"/>
      <c r="AC2376" s="26"/>
      <c r="AD2376" s="26"/>
      <c r="AE2376" s="26"/>
      <c r="AR2376" s="144" t="s">
        <v>168</v>
      </c>
      <c r="AT2376" s="144" t="s">
        <v>227</v>
      </c>
      <c r="AU2376" s="144" t="s">
        <v>146</v>
      </c>
      <c r="AY2376" s="14" t="s">
        <v>136</v>
      </c>
      <c r="BE2376" s="145">
        <f t="shared" si="424"/>
        <v>0</v>
      </c>
      <c r="BF2376" s="145">
        <f t="shared" si="425"/>
        <v>0</v>
      </c>
      <c r="BG2376" s="145">
        <f t="shared" si="426"/>
        <v>0</v>
      </c>
      <c r="BH2376" s="145">
        <f t="shared" si="427"/>
        <v>0</v>
      </c>
      <c r="BI2376" s="145">
        <f t="shared" si="428"/>
        <v>0</v>
      </c>
      <c r="BJ2376" s="14" t="s">
        <v>146</v>
      </c>
      <c r="BK2376" s="145">
        <f t="shared" si="429"/>
        <v>0</v>
      </c>
      <c r="BL2376" s="14" t="s">
        <v>145</v>
      </c>
      <c r="BM2376" s="144" t="s">
        <v>2640</v>
      </c>
    </row>
    <row r="2377" spans="1:65" s="2" customFormat="1" ht="21.75" customHeight="1">
      <c r="A2377" s="26"/>
      <c r="B2377" s="156"/>
      <c r="C2377" s="163" t="s">
        <v>2641</v>
      </c>
      <c r="D2377" s="163" t="s">
        <v>227</v>
      </c>
      <c r="E2377" s="164" t="s">
        <v>2511</v>
      </c>
      <c r="F2377" s="165" t="s">
        <v>2512</v>
      </c>
      <c r="G2377" s="166" t="s">
        <v>323</v>
      </c>
      <c r="H2377" s="167">
        <v>55</v>
      </c>
      <c r="I2377" s="168"/>
      <c r="J2377" s="168">
        <f t="shared" si="420"/>
        <v>0</v>
      </c>
      <c r="K2377" s="146"/>
      <c r="L2377" s="147"/>
      <c r="M2377" s="148" t="s">
        <v>1</v>
      </c>
      <c r="N2377" s="149" t="s">
        <v>35</v>
      </c>
      <c r="O2377" s="142">
        <v>0</v>
      </c>
      <c r="P2377" s="142">
        <f t="shared" si="421"/>
        <v>0</v>
      </c>
      <c r="Q2377" s="142">
        <v>0</v>
      </c>
      <c r="R2377" s="142">
        <f t="shared" si="422"/>
        <v>0</v>
      </c>
      <c r="S2377" s="142">
        <v>0</v>
      </c>
      <c r="T2377" s="143">
        <f t="shared" si="423"/>
        <v>0</v>
      </c>
      <c r="U2377" s="26"/>
      <c r="V2377" s="26"/>
      <c r="W2377" s="26"/>
      <c r="X2377" s="26"/>
      <c r="Y2377" s="26"/>
      <c r="Z2377" s="26"/>
      <c r="AA2377" s="26"/>
      <c r="AB2377" s="26"/>
      <c r="AC2377" s="26"/>
      <c r="AD2377" s="26"/>
      <c r="AE2377" s="26"/>
      <c r="AR2377" s="144" t="s">
        <v>168</v>
      </c>
      <c r="AT2377" s="144" t="s">
        <v>227</v>
      </c>
      <c r="AU2377" s="144" t="s">
        <v>146</v>
      </c>
      <c r="AY2377" s="14" t="s">
        <v>136</v>
      </c>
      <c r="BE2377" s="145">
        <f t="shared" si="424"/>
        <v>0</v>
      </c>
      <c r="BF2377" s="145">
        <f t="shared" si="425"/>
        <v>0</v>
      </c>
      <c r="BG2377" s="145">
        <f t="shared" si="426"/>
        <v>0</v>
      </c>
      <c r="BH2377" s="145">
        <f t="shared" si="427"/>
        <v>0</v>
      </c>
      <c r="BI2377" s="145">
        <f t="shared" si="428"/>
        <v>0</v>
      </c>
      <c r="BJ2377" s="14" t="s">
        <v>146</v>
      </c>
      <c r="BK2377" s="145">
        <f t="shared" si="429"/>
        <v>0</v>
      </c>
      <c r="BL2377" s="14" t="s">
        <v>145</v>
      </c>
      <c r="BM2377" s="144" t="s">
        <v>2642</v>
      </c>
    </row>
    <row r="2378" spans="1:65" s="2" customFormat="1" ht="16.5" customHeight="1">
      <c r="A2378" s="26"/>
      <c r="B2378" s="156"/>
      <c r="C2378" s="157" t="s">
        <v>2643</v>
      </c>
      <c r="D2378" s="157" t="s">
        <v>141</v>
      </c>
      <c r="E2378" s="158" t="s">
        <v>2531</v>
      </c>
      <c r="F2378" s="159" t="s">
        <v>2532</v>
      </c>
      <c r="G2378" s="160" t="s">
        <v>2533</v>
      </c>
      <c r="H2378" s="161">
        <v>22</v>
      </c>
      <c r="I2378" s="162"/>
      <c r="J2378" s="162">
        <f t="shared" si="420"/>
        <v>0</v>
      </c>
      <c r="K2378" s="139"/>
      <c r="L2378" s="27"/>
      <c r="M2378" s="140" t="s">
        <v>1</v>
      </c>
      <c r="N2378" s="141" t="s">
        <v>35</v>
      </c>
      <c r="O2378" s="142">
        <v>0</v>
      </c>
      <c r="P2378" s="142">
        <f t="shared" si="421"/>
        <v>0</v>
      </c>
      <c r="Q2378" s="142">
        <v>0</v>
      </c>
      <c r="R2378" s="142">
        <f t="shared" si="422"/>
        <v>0</v>
      </c>
      <c r="S2378" s="142">
        <v>0</v>
      </c>
      <c r="T2378" s="143">
        <f t="shared" si="423"/>
        <v>0</v>
      </c>
      <c r="U2378" s="26"/>
      <c r="V2378" s="26"/>
      <c r="W2378" s="26"/>
      <c r="X2378" s="26"/>
      <c r="Y2378" s="26"/>
      <c r="Z2378" s="26"/>
      <c r="AA2378" s="26"/>
      <c r="AB2378" s="26"/>
      <c r="AC2378" s="26"/>
      <c r="AD2378" s="26"/>
      <c r="AE2378" s="26"/>
      <c r="AR2378" s="144" t="s">
        <v>145</v>
      </c>
      <c r="AT2378" s="144" t="s">
        <v>141</v>
      </c>
      <c r="AU2378" s="144" t="s">
        <v>146</v>
      </c>
      <c r="AY2378" s="14" t="s">
        <v>136</v>
      </c>
      <c r="BE2378" s="145">
        <f t="shared" si="424"/>
        <v>0</v>
      </c>
      <c r="BF2378" s="145">
        <f t="shared" si="425"/>
        <v>0</v>
      </c>
      <c r="BG2378" s="145">
        <f t="shared" si="426"/>
        <v>0</v>
      </c>
      <c r="BH2378" s="145">
        <f t="shared" si="427"/>
        <v>0</v>
      </c>
      <c r="BI2378" s="145">
        <f t="shared" si="428"/>
        <v>0</v>
      </c>
      <c r="BJ2378" s="14" t="s">
        <v>146</v>
      </c>
      <c r="BK2378" s="145">
        <f t="shared" si="429"/>
        <v>0</v>
      </c>
      <c r="BL2378" s="14" t="s">
        <v>145</v>
      </c>
      <c r="BM2378" s="144" t="s">
        <v>2644</v>
      </c>
    </row>
    <row r="2379" spans="1:65" s="2" customFormat="1" ht="24.25" customHeight="1">
      <c r="A2379" s="26"/>
      <c r="B2379" s="156"/>
      <c r="C2379" s="163" t="s">
        <v>2645</v>
      </c>
      <c r="D2379" s="163" t="s">
        <v>227</v>
      </c>
      <c r="E2379" s="164" t="s">
        <v>2536</v>
      </c>
      <c r="F2379" s="165" t="s">
        <v>2537</v>
      </c>
      <c r="G2379" s="166" t="s">
        <v>323</v>
      </c>
      <c r="H2379" s="167">
        <v>22</v>
      </c>
      <c r="I2379" s="168"/>
      <c r="J2379" s="168">
        <f t="shared" si="420"/>
        <v>0</v>
      </c>
      <c r="K2379" s="146"/>
      <c r="L2379" s="147"/>
      <c r="M2379" s="148" t="s">
        <v>1</v>
      </c>
      <c r="N2379" s="149" t="s">
        <v>35</v>
      </c>
      <c r="O2379" s="142">
        <v>0</v>
      </c>
      <c r="P2379" s="142">
        <f t="shared" si="421"/>
        <v>0</v>
      </c>
      <c r="Q2379" s="142">
        <v>0</v>
      </c>
      <c r="R2379" s="142">
        <f t="shared" si="422"/>
        <v>0</v>
      </c>
      <c r="S2379" s="142">
        <v>0</v>
      </c>
      <c r="T2379" s="143">
        <f t="shared" si="423"/>
        <v>0</v>
      </c>
      <c r="U2379" s="26"/>
      <c r="V2379" s="26"/>
      <c r="W2379" s="26"/>
      <c r="X2379" s="26"/>
      <c r="Y2379" s="26"/>
      <c r="Z2379" s="26"/>
      <c r="AA2379" s="26"/>
      <c r="AB2379" s="26"/>
      <c r="AC2379" s="26"/>
      <c r="AD2379" s="26"/>
      <c r="AE2379" s="26"/>
      <c r="AR2379" s="144" t="s">
        <v>168</v>
      </c>
      <c r="AT2379" s="144" t="s">
        <v>227</v>
      </c>
      <c r="AU2379" s="144" t="s">
        <v>146</v>
      </c>
      <c r="AY2379" s="14" t="s">
        <v>136</v>
      </c>
      <c r="BE2379" s="145">
        <f t="shared" si="424"/>
        <v>0</v>
      </c>
      <c r="BF2379" s="145">
        <f t="shared" si="425"/>
        <v>0</v>
      </c>
      <c r="BG2379" s="145">
        <f t="shared" si="426"/>
        <v>0</v>
      </c>
      <c r="BH2379" s="145">
        <f t="shared" si="427"/>
        <v>0</v>
      </c>
      <c r="BI2379" s="145">
        <f t="shared" si="428"/>
        <v>0</v>
      </c>
      <c r="BJ2379" s="14" t="s">
        <v>146</v>
      </c>
      <c r="BK2379" s="145">
        <f t="shared" si="429"/>
        <v>0</v>
      </c>
      <c r="BL2379" s="14" t="s">
        <v>145</v>
      </c>
      <c r="BM2379" s="144" t="s">
        <v>2646</v>
      </c>
    </row>
    <row r="2380" spans="1:65" s="2" customFormat="1" ht="16.5" customHeight="1">
      <c r="A2380" s="26"/>
      <c r="B2380" s="156"/>
      <c r="C2380" s="157" t="s">
        <v>2647</v>
      </c>
      <c r="D2380" s="157" t="s">
        <v>141</v>
      </c>
      <c r="E2380" s="158" t="s">
        <v>2540</v>
      </c>
      <c r="F2380" s="159" t="s">
        <v>2541</v>
      </c>
      <c r="G2380" s="160" t="s">
        <v>2533</v>
      </c>
      <c r="H2380" s="161">
        <v>102</v>
      </c>
      <c r="I2380" s="162"/>
      <c r="J2380" s="162">
        <f t="shared" si="420"/>
        <v>0</v>
      </c>
      <c r="K2380" s="139"/>
      <c r="L2380" s="27"/>
      <c r="M2380" s="140" t="s">
        <v>1</v>
      </c>
      <c r="N2380" s="141" t="s">
        <v>35</v>
      </c>
      <c r="O2380" s="142">
        <v>0</v>
      </c>
      <c r="P2380" s="142">
        <f t="shared" si="421"/>
        <v>0</v>
      </c>
      <c r="Q2380" s="142">
        <v>0</v>
      </c>
      <c r="R2380" s="142">
        <f t="shared" si="422"/>
        <v>0</v>
      </c>
      <c r="S2380" s="142">
        <v>0</v>
      </c>
      <c r="T2380" s="143">
        <f t="shared" si="423"/>
        <v>0</v>
      </c>
      <c r="U2380" s="26"/>
      <c r="V2380" s="26"/>
      <c r="W2380" s="26"/>
      <c r="X2380" s="26"/>
      <c r="Y2380" s="26"/>
      <c r="Z2380" s="26"/>
      <c r="AA2380" s="26"/>
      <c r="AB2380" s="26"/>
      <c r="AC2380" s="26"/>
      <c r="AD2380" s="26"/>
      <c r="AE2380" s="26"/>
      <c r="AR2380" s="144" t="s">
        <v>145</v>
      </c>
      <c r="AT2380" s="144" t="s">
        <v>141</v>
      </c>
      <c r="AU2380" s="144" t="s">
        <v>146</v>
      </c>
      <c r="AY2380" s="14" t="s">
        <v>136</v>
      </c>
      <c r="BE2380" s="145">
        <f t="shared" si="424"/>
        <v>0</v>
      </c>
      <c r="BF2380" s="145">
        <f t="shared" si="425"/>
        <v>0</v>
      </c>
      <c r="BG2380" s="145">
        <f t="shared" si="426"/>
        <v>0</v>
      </c>
      <c r="BH2380" s="145">
        <f t="shared" si="427"/>
        <v>0</v>
      </c>
      <c r="BI2380" s="145">
        <f t="shared" si="428"/>
        <v>0</v>
      </c>
      <c r="BJ2380" s="14" t="s">
        <v>146</v>
      </c>
      <c r="BK2380" s="145">
        <f t="shared" si="429"/>
        <v>0</v>
      </c>
      <c r="BL2380" s="14" t="s">
        <v>145</v>
      </c>
      <c r="BM2380" s="144" t="s">
        <v>2648</v>
      </c>
    </row>
    <row r="2381" spans="1:65" s="2" customFormat="1" ht="24.25" customHeight="1">
      <c r="A2381" s="26"/>
      <c r="B2381" s="156"/>
      <c r="C2381" s="163" t="s">
        <v>2649</v>
      </c>
      <c r="D2381" s="163" t="s">
        <v>227</v>
      </c>
      <c r="E2381" s="164" t="s">
        <v>2544</v>
      </c>
      <c r="F2381" s="165" t="s">
        <v>2545</v>
      </c>
      <c r="G2381" s="166" t="s">
        <v>323</v>
      </c>
      <c r="H2381" s="167">
        <v>102</v>
      </c>
      <c r="I2381" s="168"/>
      <c r="J2381" s="168">
        <f t="shared" si="420"/>
        <v>0</v>
      </c>
      <c r="K2381" s="146"/>
      <c r="L2381" s="147"/>
      <c r="M2381" s="148" t="s">
        <v>1</v>
      </c>
      <c r="N2381" s="149" t="s">
        <v>35</v>
      </c>
      <c r="O2381" s="142">
        <v>0</v>
      </c>
      <c r="P2381" s="142">
        <f t="shared" si="421"/>
        <v>0</v>
      </c>
      <c r="Q2381" s="142">
        <v>0</v>
      </c>
      <c r="R2381" s="142">
        <f t="shared" si="422"/>
        <v>0</v>
      </c>
      <c r="S2381" s="142">
        <v>0</v>
      </c>
      <c r="T2381" s="143">
        <f t="shared" si="423"/>
        <v>0</v>
      </c>
      <c r="U2381" s="26"/>
      <c r="V2381" s="26"/>
      <c r="W2381" s="26"/>
      <c r="X2381" s="26"/>
      <c r="Y2381" s="26"/>
      <c r="Z2381" s="26"/>
      <c r="AA2381" s="26"/>
      <c r="AB2381" s="26"/>
      <c r="AC2381" s="26"/>
      <c r="AD2381" s="26"/>
      <c r="AE2381" s="26"/>
      <c r="AR2381" s="144" t="s">
        <v>168</v>
      </c>
      <c r="AT2381" s="144" t="s">
        <v>227</v>
      </c>
      <c r="AU2381" s="144" t="s">
        <v>146</v>
      </c>
      <c r="AY2381" s="14" t="s">
        <v>136</v>
      </c>
      <c r="BE2381" s="145">
        <f t="shared" si="424"/>
        <v>0</v>
      </c>
      <c r="BF2381" s="145">
        <f t="shared" si="425"/>
        <v>0</v>
      </c>
      <c r="BG2381" s="145">
        <f t="shared" si="426"/>
        <v>0</v>
      </c>
      <c r="BH2381" s="145">
        <f t="shared" si="427"/>
        <v>0</v>
      </c>
      <c r="BI2381" s="145">
        <f t="shared" si="428"/>
        <v>0</v>
      </c>
      <c r="BJ2381" s="14" t="s">
        <v>146</v>
      </c>
      <c r="BK2381" s="145">
        <f t="shared" si="429"/>
        <v>0</v>
      </c>
      <c r="BL2381" s="14" t="s">
        <v>145</v>
      </c>
      <c r="BM2381" s="144" t="s">
        <v>2650</v>
      </c>
    </row>
    <row r="2382" spans="1:65" s="2" customFormat="1" ht="16.5" customHeight="1">
      <c r="A2382" s="26"/>
      <c r="B2382" s="156"/>
      <c r="C2382" s="163" t="s">
        <v>2651</v>
      </c>
      <c r="D2382" s="163" t="s">
        <v>227</v>
      </c>
      <c r="E2382" s="164" t="s">
        <v>2652</v>
      </c>
      <c r="F2382" s="165" t="s">
        <v>2653</v>
      </c>
      <c r="G2382" s="166" t="s">
        <v>1</v>
      </c>
      <c r="H2382" s="167"/>
      <c r="I2382" s="168"/>
      <c r="J2382" s="168"/>
      <c r="K2382" s="146"/>
      <c r="L2382" s="147"/>
      <c r="M2382" s="148" t="s">
        <v>1</v>
      </c>
      <c r="N2382" s="149" t="s">
        <v>35</v>
      </c>
      <c r="O2382" s="142">
        <v>0</v>
      </c>
      <c r="P2382" s="142">
        <f t="shared" si="421"/>
        <v>0</v>
      </c>
      <c r="Q2382" s="142">
        <v>0</v>
      </c>
      <c r="R2382" s="142">
        <f t="shared" si="422"/>
        <v>0</v>
      </c>
      <c r="S2382" s="142">
        <v>0</v>
      </c>
      <c r="T2382" s="143">
        <f t="shared" si="423"/>
        <v>0</v>
      </c>
      <c r="U2382" s="26"/>
      <c r="V2382" s="26"/>
      <c r="W2382" s="26"/>
      <c r="X2382" s="26"/>
      <c r="Y2382" s="26"/>
      <c r="Z2382" s="26"/>
      <c r="AA2382" s="26"/>
      <c r="AB2382" s="26"/>
      <c r="AC2382" s="26"/>
      <c r="AD2382" s="26"/>
      <c r="AE2382" s="26"/>
      <c r="AR2382" s="144" t="s">
        <v>168</v>
      </c>
      <c r="AT2382" s="144" t="s">
        <v>227</v>
      </c>
      <c r="AU2382" s="144" t="s">
        <v>146</v>
      </c>
      <c r="AY2382" s="14" t="s">
        <v>136</v>
      </c>
      <c r="BE2382" s="145">
        <f t="shared" si="424"/>
        <v>0</v>
      </c>
      <c r="BF2382" s="145">
        <f t="shared" si="425"/>
        <v>0</v>
      </c>
      <c r="BG2382" s="145">
        <f t="shared" si="426"/>
        <v>0</v>
      </c>
      <c r="BH2382" s="145">
        <f t="shared" si="427"/>
        <v>0</v>
      </c>
      <c r="BI2382" s="145">
        <f t="shared" si="428"/>
        <v>0</v>
      </c>
      <c r="BJ2382" s="14" t="s">
        <v>146</v>
      </c>
      <c r="BK2382" s="145">
        <f t="shared" si="429"/>
        <v>0</v>
      </c>
      <c r="BL2382" s="14" t="s">
        <v>145</v>
      </c>
      <c r="BM2382" s="144" t="s">
        <v>2654</v>
      </c>
    </row>
    <row r="2383" spans="1:65" s="2" customFormat="1" ht="24.25" customHeight="1">
      <c r="A2383" s="26"/>
      <c r="B2383" s="156"/>
      <c r="C2383" s="157" t="s">
        <v>2655</v>
      </c>
      <c r="D2383" s="157" t="s">
        <v>141</v>
      </c>
      <c r="E2383" s="158" t="s">
        <v>2560</v>
      </c>
      <c r="F2383" s="159" t="s">
        <v>2561</v>
      </c>
      <c r="G2383" s="160" t="s">
        <v>323</v>
      </c>
      <c r="H2383" s="161">
        <v>3</v>
      </c>
      <c r="I2383" s="162"/>
      <c r="J2383" s="162">
        <f t="shared" si="420"/>
        <v>0</v>
      </c>
      <c r="K2383" s="139"/>
      <c r="L2383" s="27"/>
      <c r="M2383" s="140" t="s">
        <v>1</v>
      </c>
      <c r="N2383" s="141" t="s">
        <v>35</v>
      </c>
      <c r="O2383" s="142">
        <v>0</v>
      </c>
      <c r="P2383" s="142">
        <f t="shared" si="421"/>
        <v>0</v>
      </c>
      <c r="Q2383" s="142">
        <v>0</v>
      </c>
      <c r="R2383" s="142">
        <f t="shared" si="422"/>
        <v>0</v>
      </c>
      <c r="S2383" s="142">
        <v>0</v>
      </c>
      <c r="T2383" s="143">
        <f t="shared" si="423"/>
        <v>0</v>
      </c>
      <c r="U2383" s="26"/>
      <c r="V2383" s="26"/>
      <c r="W2383" s="26"/>
      <c r="X2383" s="26"/>
      <c r="Y2383" s="26"/>
      <c r="Z2383" s="26"/>
      <c r="AA2383" s="26"/>
      <c r="AB2383" s="26"/>
      <c r="AC2383" s="26"/>
      <c r="AD2383" s="26"/>
      <c r="AE2383" s="26"/>
      <c r="AR2383" s="144" t="s">
        <v>145</v>
      </c>
      <c r="AT2383" s="144" t="s">
        <v>141</v>
      </c>
      <c r="AU2383" s="144" t="s">
        <v>146</v>
      </c>
      <c r="AY2383" s="14" t="s">
        <v>136</v>
      </c>
      <c r="BE2383" s="145">
        <f t="shared" si="424"/>
        <v>0</v>
      </c>
      <c r="BF2383" s="145">
        <f t="shared" si="425"/>
        <v>0</v>
      </c>
      <c r="BG2383" s="145">
        <f t="shared" si="426"/>
        <v>0</v>
      </c>
      <c r="BH2383" s="145">
        <f t="shared" si="427"/>
        <v>0</v>
      </c>
      <c r="BI2383" s="145">
        <f t="shared" si="428"/>
        <v>0</v>
      </c>
      <c r="BJ2383" s="14" t="s">
        <v>146</v>
      </c>
      <c r="BK2383" s="145">
        <f t="shared" si="429"/>
        <v>0</v>
      </c>
      <c r="BL2383" s="14" t="s">
        <v>145</v>
      </c>
      <c r="BM2383" s="144" t="s">
        <v>2656</v>
      </c>
    </row>
    <row r="2384" spans="1:65" s="2" customFormat="1" ht="16.5" customHeight="1">
      <c r="A2384" s="26"/>
      <c r="B2384" s="156"/>
      <c r="C2384" s="163" t="s">
        <v>2657</v>
      </c>
      <c r="D2384" s="163" t="s">
        <v>227</v>
      </c>
      <c r="E2384" s="164" t="s">
        <v>2564</v>
      </c>
      <c r="F2384" s="165" t="s">
        <v>2565</v>
      </c>
      <c r="G2384" s="166" t="s">
        <v>1</v>
      </c>
      <c r="H2384" s="167"/>
      <c r="I2384" s="168"/>
      <c r="J2384" s="168"/>
      <c r="K2384" s="146"/>
      <c r="L2384" s="147"/>
      <c r="M2384" s="148" t="s">
        <v>1</v>
      </c>
      <c r="N2384" s="149" t="s">
        <v>35</v>
      </c>
      <c r="O2384" s="142">
        <v>0</v>
      </c>
      <c r="P2384" s="142">
        <f t="shared" si="421"/>
        <v>0</v>
      </c>
      <c r="Q2384" s="142">
        <v>0</v>
      </c>
      <c r="R2384" s="142">
        <f t="shared" si="422"/>
        <v>0</v>
      </c>
      <c r="S2384" s="142">
        <v>0</v>
      </c>
      <c r="T2384" s="143">
        <f t="shared" si="423"/>
        <v>0</v>
      </c>
      <c r="U2384" s="26"/>
      <c r="V2384" s="26"/>
      <c r="W2384" s="26"/>
      <c r="X2384" s="26"/>
      <c r="Y2384" s="26"/>
      <c r="Z2384" s="26"/>
      <c r="AA2384" s="26"/>
      <c r="AB2384" s="26"/>
      <c r="AC2384" s="26"/>
      <c r="AD2384" s="26"/>
      <c r="AE2384" s="26"/>
      <c r="AR2384" s="144" t="s">
        <v>168</v>
      </c>
      <c r="AT2384" s="144" t="s">
        <v>227</v>
      </c>
      <c r="AU2384" s="144" t="s">
        <v>146</v>
      </c>
      <c r="AY2384" s="14" t="s">
        <v>136</v>
      </c>
      <c r="BE2384" s="145">
        <f t="shared" si="424"/>
        <v>0</v>
      </c>
      <c r="BF2384" s="145">
        <f t="shared" si="425"/>
        <v>0</v>
      </c>
      <c r="BG2384" s="145">
        <f t="shared" si="426"/>
        <v>0</v>
      </c>
      <c r="BH2384" s="145">
        <f t="shared" si="427"/>
        <v>0</v>
      </c>
      <c r="BI2384" s="145">
        <f t="shared" si="428"/>
        <v>0</v>
      </c>
      <c r="BJ2384" s="14" t="s">
        <v>146</v>
      </c>
      <c r="BK2384" s="145">
        <f t="shared" si="429"/>
        <v>0</v>
      </c>
      <c r="BL2384" s="14" t="s">
        <v>145</v>
      </c>
      <c r="BM2384" s="144" t="s">
        <v>2658</v>
      </c>
    </row>
    <row r="2385" spans="1:65" s="2" customFormat="1" ht="16.5" customHeight="1">
      <c r="A2385" s="26"/>
      <c r="B2385" s="156"/>
      <c r="C2385" s="157" t="s">
        <v>2659</v>
      </c>
      <c r="D2385" s="157" t="s">
        <v>141</v>
      </c>
      <c r="E2385" s="158" t="s">
        <v>2568</v>
      </c>
      <c r="F2385" s="159" t="s">
        <v>2569</v>
      </c>
      <c r="G2385" s="160" t="s">
        <v>323</v>
      </c>
      <c r="H2385" s="161">
        <v>22</v>
      </c>
      <c r="I2385" s="162"/>
      <c r="J2385" s="162">
        <f t="shared" si="420"/>
        <v>0</v>
      </c>
      <c r="K2385" s="139"/>
      <c r="L2385" s="27"/>
      <c r="M2385" s="140" t="s">
        <v>1</v>
      </c>
      <c r="N2385" s="141" t="s">
        <v>35</v>
      </c>
      <c r="O2385" s="142">
        <v>0</v>
      </c>
      <c r="P2385" s="142">
        <f t="shared" si="421"/>
        <v>0</v>
      </c>
      <c r="Q2385" s="142">
        <v>0</v>
      </c>
      <c r="R2385" s="142">
        <f t="shared" si="422"/>
        <v>0</v>
      </c>
      <c r="S2385" s="142">
        <v>0</v>
      </c>
      <c r="T2385" s="143">
        <f t="shared" si="423"/>
        <v>0</v>
      </c>
      <c r="U2385" s="26"/>
      <c r="V2385" s="26"/>
      <c r="W2385" s="26"/>
      <c r="X2385" s="26"/>
      <c r="Y2385" s="26"/>
      <c r="Z2385" s="26"/>
      <c r="AA2385" s="26"/>
      <c r="AB2385" s="26"/>
      <c r="AC2385" s="26"/>
      <c r="AD2385" s="26"/>
      <c r="AE2385" s="26"/>
      <c r="AR2385" s="144" t="s">
        <v>145</v>
      </c>
      <c r="AT2385" s="144" t="s">
        <v>141</v>
      </c>
      <c r="AU2385" s="144" t="s">
        <v>146</v>
      </c>
      <c r="AY2385" s="14" t="s">
        <v>136</v>
      </c>
      <c r="BE2385" s="145">
        <f t="shared" si="424"/>
        <v>0</v>
      </c>
      <c r="BF2385" s="145">
        <f t="shared" si="425"/>
        <v>0</v>
      </c>
      <c r="BG2385" s="145">
        <f t="shared" si="426"/>
        <v>0</v>
      </c>
      <c r="BH2385" s="145">
        <f t="shared" si="427"/>
        <v>0</v>
      </c>
      <c r="BI2385" s="145">
        <f t="shared" si="428"/>
        <v>0</v>
      </c>
      <c r="BJ2385" s="14" t="s">
        <v>146</v>
      </c>
      <c r="BK2385" s="145">
        <f t="shared" si="429"/>
        <v>0</v>
      </c>
      <c r="BL2385" s="14" t="s">
        <v>145</v>
      </c>
      <c r="BM2385" s="144" t="s">
        <v>2660</v>
      </c>
    </row>
    <row r="2386" spans="1:65" s="2" customFormat="1" ht="55.5" customHeight="1">
      <c r="A2386" s="26"/>
      <c r="B2386" s="156"/>
      <c r="C2386" s="163" t="s">
        <v>2661</v>
      </c>
      <c r="D2386" s="163" t="s">
        <v>227</v>
      </c>
      <c r="E2386" s="164" t="s">
        <v>2662</v>
      </c>
      <c r="F2386" s="165" t="s">
        <v>2663</v>
      </c>
      <c r="G2386" s="166" t="s">
        <v>323</v>
      </c>
      <c r="H2386" s="167">
        <v>10</v>
      </c>
      <c r="I2386" s="168"/>
      <c r="J2386" s="168">
        <f t="shared" si="420"/>
        <v>0</v>
      </c>
      <c r="K2386" s="146"/>
      <c r="L2386" s="147"/>
      <c r="M2386" s="148" t="s">
        <v>1</v>
      </c>
      <c r="N2386" s="149" t="s">
        <v>35</v>
      </c>
      <c r="O2386" s="142">
        <v>0</v>
      </c>
      <c r="P2386" s="142">
        <f t="shared" si="421"/>
        <v>0</v>
      </c>
      <c r="Q2386" s="142">
        <v>0</v>
      </c>
      <c r="R2386" s="142">
        <f t="shared" si="422"/>
        <v>0</v>
      </c>
      <c r="S2386" s="142">
        <v>0</v>
      </c>
      <c r="T2386" s="143">
        <f t="shared" si="423"/>
        <v>0</v>
      </c>
      <c r="U2386" s="26"/>
      <c r="V2386" s="26"/>
      <c r="W2386" s="26"/>
      <c r="X2386" s="26"/>
      <c r="Y2386" s="26"/>
      <c r="Z2386" s="26"/>
      <c r="AA2386" s="26"/>
      <c r="AB2386" s="26"/>
      <c r="AC2386" s="26"/>
      <c r="AD2386" s="26"/>
      <c r="AE2386" s="26"/>
      <c r="AR2386" s="144" t="s">
        <v>168</v>
      </c>
      <c r="AT2386" s="144" t="s">
        <v>227</v>
      </c>
      <c r="AU2386" s="144" t="s">
        <v>146</v>
      </c>
      <c r="AY2386" s="14" t="s">
        <v>136</v>
      </c>
      <c r="BE2386" s="145">
        <f t="shared" si="424"/>
        <v>0</v>
      </c>
      <c r="BF2386" s="145">
        <f t="shared" si="425"/>
        <v>0</v>
      </c>
      <c r="BG2386" s="145">
        <f t="shared" si="426"/>
        <v>0</v>
      </c>
      <c r="BH2386" s="145">
        <f t="shared" si="427"/>
        <v>0</v>
      </c>
      <c r="BI2386" s="145">
        <f t="shared" si="428"/>
        <v>0</v>
      </c>
      <c r="BJ2386" s="14" t="s">
        <v>146</v>
      </c>
      <c r="BK2386" s="145">
        <f t="shared" si="429"/>
        <v>0</v>
      </c>
      <c r="BL2386" s="14" t="s">
        <v>145</v>
      </c>
      <c r="BM2386" s="144" t="s">
        <v>2664</v>
      </c>
    </row>
    <row r="2387" spans="1:65" s="2" customFormat="1" ht="55.5" customHeight="1">
      <c r="A2387" s="26"/>
      <c r="B2387" s="156"/>
      <c r="C2387" s="163" t="s">
        <v>2665</v>
      </c>
      <c r="D2387" s="163" t="s">
        <v>227</v>
      </c>
      <c r="E2387" s="164" t="s">
        <v>2666</v>
      </c>
      <c r="F2387" s="165" t="s">
        <v>2667</v>
      </c>
      <c r="G2387" s="166" t="s">
        <v>323</v>
      </c>
      <c r="H2387" s="167">
        <v>12</v>
      </c>
      <c r="I2387" s="168"/>
      <c r="J2387" s="168">
        <f t="shared" si="420"/>
        <v>0</v>
      </c>
      <c r="K2387" s="146"/>
      <c r="L2387" s="147"/>
      <c r="M2387" s="148" t="s">
        <v>1</v>
      </c>
      <c r="N2387" s="149" t="s">
        <v>35</v>
      </c>
      <c r="O2387" s="142">
        <v>0</v>
      </c>
      <c r="P2387" s="142">
        <f t="shared" si="421"/>
        <v>0</v>
      </c>
      <c r="Q2387" s="142">
        <v>0</v>
      </c>
      <c r="R2387" s="142">
        <f t="shared" si="422"/>
        <v>0</v>
      </c>
      <c r="S2387" s="142">
        <v>0</v>
      </c>
      <c r="T2387" s="143">
        <f t="shared" si="423"/>
        <v>0</v>
      </c>
      <c r="U2387" s="26"/>
      <c r="V2387" s="26"/>
      <c r="W2387" s="26"/>
      <c r="X2387" s="26"/>
      <c r="Y2387" s="26"/>
      <c r="Z2387" s="26"/>
      <c r="AA2387" s="26"/>
      <c r="AB2387" s="26"/>
      <c r="AC2387" s="26"/>
      <c r="AD2387" s="26"/>
      <c r="AE2387" s="26"/>
      <c r="AR2387" s="144" t="s">
        <v>168</v>
      </c>
      <c r="AT2387" s="144" t="s">
        <v>227</v>
      </c>
      <c r="AU2387" s="144" t="s">
        <v>146</v>
      </c>
      <c r="AY2387" s="14" t="s">
        <v>136</v>
      </c>
      <c r="BE2387" s="145">
        <f t="shared" si="424"/>
        <v>0</v>
      </c>
      <c r="BF2387" s="145">
        <f t="shared" si="425"/>
        <v>0</v>
      </c>
      <c r="BG2387" s="145">
        <f t="shared" si="426"/>
        <v>0</v>
      </c>
      <c r="BH2387" s="145">
        <f t="shared" si="427"/>
        <v>0</v>
      </c>
      <c r="BI2387" s="145">
        <f t="shared" si="428"/>
        <v>0</v>
      </c>
      <c r="BJ2387" s="14" t="s">
        <v>146</v>
      </c>
      <c r="BK2387" s="145">
        <f t="shared" si="429"/>
        <v>0</v>
      </c>
      <c r="BL2387" s="14" t="s">
        <v>145</v>
      </c>
      <c r="BM2387" s="144" t="s">
        <v>2668</v>
      </c>
    </row>
    <row r="2388" spans="1:65" s="2" customFormat="1" ht="16.5" customHeight="1">
      <c r="A2388" s="26"/>
      <c r="B2388" s="156"/>
      <c r="C2388" s="157" t="s">
        <v>2669</v>
      </c>
      <c r="D2388" s="157" t="s">
        <v>141</v>
      </c>
      <c r="E2388" s="158" t="s">
        <v>2670</v>
      </c>
      <c r="F2388" s="159" t="s">
        <v>2671</v>
      </c>
      <c r="G2388" s="160" t="s">
        <v>1</v>
      </c>
      <c r="H2388" s="161"/>
      <c r="I2388" s="162"/>
      <c r="J2388" s="162"/>
      <c r="K2388" s="139"/>
      <c r="L2388" s="27"/>
      <c r="M2388" s="140" t="s">
        <v>1</v>
      </c>
      <c r="N2388" s="141" t="s">
        <v>35</v>
      </c>
      <c r="O2388" s="142">
        <v>0</v>
      </c>
      <c r="P2388" s="142">
        <f t="shared" si="421"/>
        <v>0</v>
      </c>
      <c r="Q2388" s="142">
        <v>0</v>
      </c>
      <c r="R2388" s="142">
        <f t="shared" si="422"/>
        <v>0</v>
      </c>
      <c r="S2388" s="142">
        <v>0</v>
      </c>
      <c r="T2388" s="143">
        <f t="shared" si="423"/>
        <v>0</v>
      </c>
      <c r="U2388" s="26"/>
      <c r="V2388" s="26"/>
      <c r="W2388" s="26"/>
      <c r="X2388" s="26"/>
      <c r="Y2388" s="26"/>
      <c r="Z2388" s="26"/>
      <c r="AA2388" s="26"/>
      <c r="AB2388" s="26"/>
      <c r="AC2388" s="26"/>
      <c r="AD2388" s="26"/>
      <c r="AE2388" s="26"/>
      <c r="AR2388" s="144" t="s">
        <v>145</v>
      </c>
      <c r="AT2388" s="144" t="s">
        <v>141</v>
      </c>
      <c r="AU2388" s="144" t="s">
        <v>146</v>
      </c>
      <c r="AY2388" s="14" t="s">
        <v>136</v>
      </c>
      <c r="BE2388" s="145">
        <f t="shared" si="424"/>
        <v>0</v>
      </c>
      <c r="BF2388" s="145">
        <f t="shared" si="425"/>
        <v>0</v>
      </c>
      <c r="BG2388" s="145">
        <f t="shared" si="426"/>
        <v>0</v>
      </c>
      <c r="BH2388" s="145">
        <f t="shared" si="427"/>
        <v>0</v>
      </c>
      <c r="BI2388" s="145">
        <f t="shared" si="428"/>
        <v>0</v>
      </c>
      <c r="BJ2388" s="14" t="s">
        <v>146</v>
      </c>
      <c r="BK2388" s="145">
        <f t="shared" si="429"/>
        <v>0</v>
      </c>
      <c r="BL2388" s="14" t="s">
        <v>145</v>
      </c>
      <c r="BM2388" s="144" t="s">
        <v>2672</v>
      </c>
    </row>
    <row r="2389" spans="1:65" s="2" customFormat="1" ht="24.25" customHeight="1">
      <c r="A2389" s="26"/>
      <c r="B2389" s="156"/>
      <c r="C2389" s="157" t="s">
        <v>2673</v>
      </c>
      <c r="D2389" s="157" t="s">
        <v>141</v>
      </c>
      <c r="E2389" s="158" t="s">
        <v>2592</v>
      </c>
      <c r="F2389" s="159" t="s">
        <v>2593</v>
      </c>
      <c r="G2389" s="160" t="s">
        <v>323</v>
      </c>
      <c r="H2389" s="161">
        <v>11</v>
      </c>
      <c r="I2389" s="162"/>
      <c r="J2389" s="162">
        <f t="shared" si="420"/>
        <v>0</v>
      </c>
      <c r="K2389" s="139"/>
      <c r="L2389" s="27"/>
      <c r="M2389" s="140" t="s">
        <v>1</v>
      </c>
      <c r="N2389" s="141" t="s">
        <v>35</v>
      </c>
      <c r="O2389" s="142">
        <v>0</v>
      </c>
      <c r="P2389" s="142">
        <f t="shared" si="421"/>
        <v>0</v>
      </c>
      <c r="Q2389" s="142">
        <v>0</v>
      </c>
      <c r="R2389" s="142">
        <f t="shared" si="422"/>
        <v>0</v>
      </c>
      <c r="S2389" s="142">
        <v>0</v>
      </c>
      <c r="T2389" s="143">
        <f t="shared" si="423"/>
        <v>0</v>
      </c>
      <c r="U2389" s="26"/>
      <c r="V2389" s="26"/>
      <c r="W2389" s="26"/>
      <c r="X2389" s="26"/>
      <c r="Y2389" s="26"/>
      <c r="Z2389" s="26"/>
      <c r="AA2389" s="26"/>
      <c r="AB2389" s="26"/>
      <c r="AC2389" s="26"/>
      <c r="AD2389" s="26"/>
      <c r="AE2389" s="26"/>
      <c r="AR2389" s="144" t="s">
        <v>145</v>
      </c>
      <c r="AT2389" s="144" t="s">
        <v>141</v>
      </c>
      <c r="AU2389" s="144" t="s">
        <v>146</v>
      </c>
      <c r="AY2389" s="14" t="s">
        <v>136</v>
      </c>
      <c r="BE2389" s="145">
        <f t="shared" si="424"/>
        <v>0</v>
      </c>
      <c r="BF2389" s="145">
        <f t="shared" si="425"/>
        <v>0</v>
      </c>
      <c r="BG2389" s="145">
        <f t="shared" si="426"/>
        <v>0</v>
      </c>
      <c r="BH2389" s="145">
        <f t="shared" si="427"/>
        <v>0</v>
      </c>
      <c r="BI2389" s="145">
        <f t="shared" si="428"/>
        <v>0</v>
      </c>
      <c r="BJ2389" s="14" t="s">
        <v>146</v>
      </c>
      <c r="BK2389" s="145">
        <f t="shared" si="429"/>
        <v>0</v>
      </c>
      <c r="BL2389" s="14" t="s">
        <v>145</v>
      </c>
      <c r="BM2389" s="144" t="s">
        <v>2674</v>
      </c>
    </row>
    <row r="2390" spans="1:65" s="12" customFormat="1" ht="26" customHeight="1">
      <c r="B2390" s="169"/>
      <c r="C2390" s="170"/>
      <c r="D2390" s="171" t="s">
        <v>68</v>
      </c>
      <c r="E2390" s="174" t="s">
        <v>2675</v>
      </c>
      <c r="F2390" s="174" t="s">
        <v>2676</v>
      </c>
      <c r="G2390" s="170"/>
      <c r="H2390" s="170"/>
      <c r="I2390" s="170"/>
      <c r="J2390" s="175">
        <f>BK2390</f>
        <v>0</v>
      </c>
      <c r="L2390" s="127"/>
      <c r="M2390" s="131"/>
      <c r="N2390" s="132"/>
      <c r="O2390" s="132"/>
      <c r="P2390" s="133">
        <f>P2391+P2392+P2405+P2407+P2408+P2412+P2413</f>
        <v>0</v>
      </c>
      <c r="Q2390" s="132"/>
      <c r="R2390" s="133">
        <f>R2391+R2392+R2405+R2407+R2408+R2412+R2413</f>
        <v>0</v>
      </c>
      <c r="S2390" s="132"/>
      <c r="T2390" s="134">
        <f>T2391+T2392+T2405+T2407+T2408+T2412+T2413</f>
        <v>0</v>
      </c>
      <c r="AR2390" s="128" t="s">
        <v>77</v>
      </c>
      <c r="AT2390" s="135" t="s">
        <v>68</v>
      </c>
      <c r="AU2390" s="135" t="s">
        <v>69</v>
      </c>
      <c r="AY2390" s="128" t="s">
        <v>136</v>
      </c>
      <c r="BK2390" s="136">
        <f>BK2391+BK2392+BK2405+BK2407+BK2408+BK2412+BK2413</f>
        <v>0</v>
      </c>
    </row>
    <row r="2391" spans="1:65" s="12" customFormat="1" ht="23" customHeight="1">
      <c r="B2391" s="169"/>
      <c r="C2391" s="170"/>
      <c r="D2391" s="171" t="s">
        <v>68</v>
      </c>
      <c r="E2391" s="172" t="s">
        <v>137</v>
      </c>
      <c r="F2391" s="172" t="s">
        <v>138</v>
      </c>
      <c r="G2391" s="170"/>
      <c r="H2391" s="170"/>
      <c r="I2391" s="170"/>
      <c r="J2391" s="173">
        <f>BK2391</f>
        <v>0</v>
      </c>
      <c r="L2391" s="127"/>
      <c r="M2391" s="131"/>
      <c r="N2391" s="132"/>
      <c r="O2391" s="132"/>
      <c r="P2391" s="133">
        <v>0</v>
      </c>
      <c r="Q2391" s="132"/>
      <c r="R2391" s="133">
        <v>0</v>
      </c>
      <c r="S2391" s="132"/>
      <c r="T2391" s="134">
        <v>0</v>
      </c>
      <c r="AR2391" s="128" t="s">
        <v>77</v>
      </c>
      <c r="AT2391" s="135" t="s">
        <v>68</v>
      </c>
      <c r="AU2391" s="135" t="s">
        <v>77</v>
      </c>
      <c r="AY2391" s="128" t="s">
        <v>136</v>
      </c>
      <c r="BK2391" s="136">
        <v>0</v>
      </c>
    </row>
    <row r="2392" spans="1:65" s="12" customFormat="1" ht="23" customHeight="1">
      <c r="B2392" s="169"/>
      <c r="C2392" s="170"/>
      <c r="D2392" s="171" t="s">
        <v>68</v>
      </c>
      <c r="E2392" s="172" t="s">
        <v>539</v>
      </c>
      <c r="F2392" s="172" t="s">
        <v>540</v>
      </c>
      <c r="G2392" s="170"/>
      <c r="H2392" s="170"/>
      <c r="I2392" s="170"/>
      <c r="J2392" s="173">
        <f>BK2392</f>
        <v>0</v>
      </c>
      <c r="L2392" s="127"/>
      <c r="M2392" s="131"/>
      <c r="N2392" s="132"/>
      <c r="O2392" s="132"/>
      <c r="P2392" s="133">
        <f>SUM(P2393:P2404)</f>
        <v>0</v>
      </c>
      <c r="Q2392" s="132"/>
      <c r="R2392" s="133">
        <f>SUM(R2393:R2404)</f>
        <v>0</v>
      </c>
      <c r="S2392" s="132"/>
      <c r="T2392" s="134">
        <f>SUM(T2393:T2404)</f>
        <v>0</v>
      </c>
      <c r="AR2392" s="128" t="s">
        <v>77</v>
      </c>
      <c r="AT2392" s="135" t="s">
        <v>68</v>
      </c>
      <c r="AU2392" s="135" t="s">
        <v>77</v>
      </c>
      <c r="AY2392" s="128" t="s">
        <v>136</v>
      </c>
      <c r="BK2392" s="136">
        <f>SUM(BK2393:BK2404)</f>
        <v>0</v>
      </c>
    </row>
    <row r="2393" spans="1:65" s="2" customFormat="1" ht="24.25" customHeight="1">
      <c r="A2393" s="26"/>
      <c r="B2393" s="156"/>
      <c r="C2393" s="157" t="s">
        <v>2677</v>
      </c>
      <c r="D2393" s="157" t="s">
        <v>141</v>
      </c>
      <c r="E2393" s="158" t="s">
        <v>2407</v>
      </c>
      <c r="F2393" s="159" t="s">
        <v>2408</v>
      </c>
      <c r="G2393" s="160" t="s">
        <v>323</v>
      </c>
      <c r="H2393" s="161">
        <v>20</v>
      </c>
      <c r="I2393" s="162"/>
      <c r="J2393" s="162">
        <f t="shared" ref="J2393:J2404" si="430">ROUND(I2393*H2393,2)</f>
        <v>0</v>
      </c>
      <c r="K2393" s="139"/>
      <c r="L2393" s="27"/>
      <c r="M2393" s="140" t="s">
        <v>1</v>
      </c>
      <c r="N2393" s="141" t="s">
        <v>35</v>
      </c>
      <c r="O2393" s="142">
        <v>0</v>
      </c>
      <c r="P2393" s="142">
        <f t="shared" ref="P2393:P2404" si="431">O2393*H2393</f>
        <v>0</v>
      </c>
      <c r="Q2393" s="142">
        <v>0</v>
      </c>
      <c r="R2393" s="142">
        <f t="shared" ref="R2393:R2404" si="432">Q2393*H2393</f>
        <v>0</v>
      </c>
      <c r="S2393" s="142">
        <v>0</v>
      </c>
      <c r="T2393" s="143">
        <f t="shared" ref="T2393:T2404" si="433">S2393*H2393</f>
        <v>0</v>
      </c>
      <c r="U2393" s="26"/>
      <c r="V2393" s="26"/>
      <c r="W2393" s="26"/>
      <c r="X2393" s="26"/>
      <c r="Y2393" s="26"/>
      <c r="Z2393" s="26"/>
      <c r="AA2393" s="26"/>
      <c r="AB2393" s="26"/>
      <c r="AC2393" s="26"/>
      <c r="AD2393" s="26"/>
      <c r="AE2393" s="26"/>
      <c r="AR2393" s="144" t="s">
        <v>145</v>
      </c>
      <c r="AT2393" s="144" t="s">
        <v>141</v>
      </c>
      <c r="AU2393" s="144" t="s">
        <v>146</v>
      </c>
      <c r="AY2393" s="14" t="s">
        <v>136</v>
      </c>
      <c r="BE2393" s="145">
        <f t="shared" ref="BE2393:BE2404" si="434">IF(N2393="základná",J2393,0)</f>
        <v>0</v>
      </c>
      <c r="BF2393" s="145">
        <f t="shared" ref="BF2393:BF2404" si="435">IF(N2393="znížená",J2393,0)</f>
        <v>0</v>
      </c>
      <c r="BG2393" s="145">
        <f t="shared" ref="BG2393:BG2404" si="436">IF(N2393="zákl. prenesená",J2393,0)</f>
        <v>0</v>
      </c>
      <c r="BH2393" s="145">
        <f t="shared" ref="BH2393:BH2404" si="437">IF(N2393="zníž. prenesená",J2393,0)</f>
        <v>0</v>
      </c>
      <c r="BI2393" s="145">
        <f t="shared" ref="BI2393:BI2404" si="438">IF(N2393="nulová",J2393,0)</f>
        <v>0</v>
      </c>
      <c r="BJ2393" s="14" t="s">
        <v>146</v>
      </c>
      <c r="BK2393" s="145">
        <f t="shared" ref="BK2393:BK2404" si="439">ROUND(I2393*H2393,2)</f>
        <v>0</v>
      </c>
      <c r="BL2393" s="14" t="s">
        <v>145</v>
      </c>
      <c r="BM2393" s="144" t="s">
        <v>2678</v>
      </c>
    </row>
    <row r="2394" spans="1:65" s="2" customFormat="1" ht="38" customHeight="1">
      <c r="A2394" s="26"/>
      <c r="B2394" s="156"/>
      <c r="C2394" s="163" t="s">
        <v>2679</v>
      </c>
      <c r="D2394" s="163" t="s">
        <v>227</v>
      </c>
      <c r="E2394" s="164" t="s">
        <v>2411</v>
      </c>
      <c r="F2394" s="165" t="s">
        <v>2412</v>
      </c>
      <c r="G2394" s="166" t="s">
        <v>323</v>
      </c>
      <c r="H2394" s="167">
        <v>20</v>
      </c>
      <c r="I2394" s="168"/>
      <c r="J2394" s="168">
        <f t="shared" si="430"/>
        <v>0</v>
      </c>
      <c r="K2394" s="146"/>
      <c r="L2394" s="147"/>
      <c r="M2394" s="148" t="s">
        <v>1</v>
      </c>
      <c r="N2394" s="149" t="s">
        <v>35</v>
      </c>
      <c r="O2394" s="142">
        <v>0</v>
      </c>
      <c r="P2394" s="142">
        <f t="shared" si="431"/>
        <v>0</v>
      </c>
      <c r="Q2394" s="142">
        <v>0</v>
      </c>
      <c r="R2394" s="142">
        <f t="shared" si="432"/>
        <v>0</v>
      </c>
      <c r="S2394" s="142">
        <v>0</v>
      </c>
      <c r="T2394" s="143">
        <f t="shared" si="433"/>
        <v>0</v>
      </c>
      <c r="U2394" s="26"/>
      <c r="V2394" s="26"/>
      <c r="W2394" s="26"/>
      <c r="X2394" s="26"/>
      <c r="Y2394" s="26"/>
      <c r="Z2394" s="26"/>
      <c r="AA2394" s="26"/>
      <c r="AB2394" s="26"/>
      <c r="AC2394" s="26"/>
      <c r="AD2394" s="26"/>
      <c r="AE2394" s="26"/>
      <c r="AR2394" s="144" t="s">
        <v>168</v>
      </c>
      <c r="AT2394" s="144" t="s">
        <v>227</v>
      </c>
      <c r="AU2394" s="144" t="s">
        <v>146</v>
      </c>
      <c r="AY2394" s="14" t="s">
        <v>136</v>
      </c>
      <c r="BE2394" s="145">
        <f t="shared" si="434"/>
        <v>0</v>
      </c>
      <c r="BF2394" s="145">
        <f t="shared" si="435"/>
        <v>0</v>
      </c>
      <c r="BG2394" s="145">
        <f t="shared" si="436"/>
        <v>0</v>
      </c>
      <c r="BH2394" s="145">
        <f t="shared" si="437"/>
        <v>0</v>
      </c>
      <c r="BI2394" s="145">
        <f t="shared" si="438"/>
        <v>0</v>
      </c>
      <c r="BJ2394" s="14" t="s">
        <v>146</v>
      </c>
      <c r="BK2394" s="145">
        <f t="shared" si="439"/>
        <v>0</v>
      </c>
      <c r="BL2394" s="14" t="s">
        <v>145</v>
      </c>
      <c r="BM2394" s="144" t="s">
        <v>2680</v>
      </c>
    </row>
    <row r="2395" spans="1:65" s="2" customFormat="1" ht="16.5" customHeight="1">
      <c r="A2395" s="26"/>
      <c r="B2395" s="156"/>
      <c r="C2395" s="157" t="s">
        <v>2681</v>
      </c>
      <c r="D2395" s="157" t="s">
        <v>141</v>
      </c>
      <c r="E2395" s="158" t="s">
        <v>2415</v>
      </c>
      <c r="F2395" s="159" t="s">
        <v>2416</v>
      </c>
      <c r="G2395" s="160" t="s">
        <v>323</v>
      </c>
      <c r="H2395" s="161">
        <v>20</v>
      </c>
      <c r="I2395" s="162"/>
      <c r="J2395" s="162">
        <f t="shared" si="430"/>
        <v>0</v>
      </c>
      <c r="K2395" s="139"/>
      <c r="L2395" s="27"/>
      <c r="M2395" s="140" t="s">
        <v>1</v>
      </c>
      <c r="N2395" s="141" t="s">
        <v>35</v>
      </c>
      <c r="O2395" s="142">
        <v>0</v>
      </c>
      <c r="P2395" s="142">
        <f t="shared" si="431"/>
        <v>0</v>
      </c>
      <c r="Q2395" s="142">
        <v>0</v>
      </c>
      <c r="R2395" s="142">
        <f t="shared" si="432"/>
        <v>0</v>
      </c>
      <c r="S2395" s="142">
        <v>0</v>
      </c>
      <c r="T2395" s="143">
        <f t="shared" si="433"/>
        <v>0</v>
      </c>
      <c r="U2395" s="26"/>
      <c r="V2395" s="26"/>
      <c r="W2395" s="26"/>
      <c r="X2395" s="26"/>
      <c r="Y2395" s="26"/>
      <c r="Z2395" s="26"/>
      <c r="AA2395" s="26"/>
      <c r="AB2395" s="26"/>
      <c r="AC2395" s="26"/>
      <c r="AD2395" s="26"/>
      <c r="AE2395" s="26"/>
      <c r="AR2395" s="144" t="s">
        <v>145</v>
      </c>
      <c r="AT2395" s="144" t="s">
        <v>141</v>
      </c>
      <c r="AU2395" s="144" t="s">
        <v>146</v>
      </c>
      <c r="AY2395" s="14" t="s">
        <v>136</v>
      </c>
      <c r="BE2395" s="145">
        <f t="shared" si="434"/>
        <v>0</v>
      </c>
      <c r="BF2395" s="145">
        <f t="shared" si="435"/>
        <v>0</v>
      </c>
      <c r="BG2395" s="145">
        <f t="shared" si="436"/>
        <v>0</v>
      </c>
      <c r="BH2395" s="145">
        <f t="shared" si="437"/>
        <v>0</v>
      </c>
      <c r="BI2395" s="145">
        <f t="shared" si="438"/>
        <v>0</v>
      </c>
      <c r="BJ2395" s="14" t="s">
        <v>146</v>
      </c>
      <c r="BK2395" s="145">
        <f t="shared" si="439"/>
        <v>0</v>
      </c>
      <c r="BL2395" s="14" t="s">
        <v>145</v>
      </c>
      <c r="BM2395" s="144" t="s">
        <v>2682</v>
      </c>
    </row>
    <row r="2396" spans="1:65" s="2" customFormat="1" ht="24.25" customHeight="1">
      <c r="A2396" s="26"/>
      <c r="B2396" s="156"/>
      <c r="C2396" s="163" t="s">
        <v>2683</v>
      </c>
      <c r="D2396" s="163" t="s">
        <v>227</v>
      </c>
      <c r="E2396" s="164" t="s">
        <v>2419</v>
      </c>
      <c r="F2396" s="165" t="s">
        <v>2420</v>
      </c>
      <c r="G2396" s="166" t="s">
        <v>323</v>
      </c>
      <c r="H2396" s="167">
        <v>20</v>
      </c>
      <c r="I2396" s="168"/>
      <c r="J2396" s="168">
        <f t="shared" si="430"/>
        <v>0</v>
      </c>
      <c r="K2396" s="146"/>
      <c r="L2396" s="147"/>
      <c r="M2396" s="148" t="s">
        <v>1</v>
      </c>
      <c r="N2396" s="149" t="s">
        <v>35</v>
      </c>
      <c r="O2396" s="142">
        <v>0</v>
      </c>
      <c r="P2396" s="142">
        <f t="shared" si="431"/>
        <v>0</v>
      </c>
      <c r="Q2396" s="142">
        <v>0</v>
      </c>
      <c r="R2396" s="142">
        <f t="shared" si="432"/>
        <v>0</v>
      </c>
      <c r="S2396" s="142">
        <v>0</v>
      </c>
      <c r="T2396" s="143">
        <f t="shared" si="433"/>
        <v>0</v>
      </c>
      <c r="U2396" s="26"/>
      <c r="V2396" s="26"/>
      <c r="W2396" s="26"/>
      <c r="X2396" s="26"/>
      <c r="Y2396" s="26"/>
      <c r="Z2396" s="26"/>
      <c r="AA2396" s="26"/>
      <c r="AB2396" s="26"/>
      <c r="AC2396" s="26"/>
      <c r="AD2396" s="26"/>
      <c r="AE2396" s="26"/>
      <c r="AR2396" s="144" t="s">
        <v>168</v>
      </c>
      <c r="AT2396" s="144" t="s">
        <v>227</v>
      </c>
      <c r="AU2396" s="144" t="s">
        <v>146</v>
      </c>
      <c r="AY2396" s="14" t="s">
        <v>136</v>
      </c>
      <c r="BE2396" s="145">
        <f t="shared" si="434"/>
        <v>0</v>
      </c>
      <c r="BF2396" s="145">
        <f t="shared" si="435"/>
        <v>0</v>
      </c>
      <c r="BG2396" s="145">
        <f t="shared" si="436"/>
        <v>0</v>
      </c>
      <c r="BH2396" s="145">
        <f t="shared" si="437"/>
        <v>0</v>
      </c>
      <c r="BI2396" s="145">
        <f t="shared" si="438"/>
        <v>0</v>
      </c>
      <c r="BJ2396" s="14" t="s">
        <v>146</v>
      </c>
      <c r="BK2396" s="145">
        <f t="shared" si="439"/>
        <v>0</v>
      </c>
      <c r="BL2396" s="14" t="s">
        <v>145</v>
      </c>
      <c r="BM2396" s="144" t="s">
        <v>2684</v>
      </c>
    </row>
    <row r="2397" spans="1:65" s="2" customFormat="1" ht="16.5" customHeight="1">
      <c r="A2397" s="26"/>
      <c r="B2397" s="156"/>
      <c r="C2397" s="157" t="s">
        <v>2685</v>
      </c>
      <c r="D2397" s="157" t="s">
        <v>141</v>
      </c>
      <c r="E2397" s="158" t="s">
        <v>2423</v>
      </c>
      <c r="F2397" s="159" t="s">
        <v>2424</v>
      </c>
      <c r="G2397" s="160" t="s">
        <v>323</v>
      </c>
      <c r="H2397" s="161">
        <v>20</v>
      </c>
      <c r="I2397" s="162"/>
      <c r="J2397" s="162">
        <f t="shared" si="430"/>
        <v>0</v>
      </c>
      <c r="K2397" s="139"/>
      <c r="L2397" s="27"/>
      <c r="M2397" s="140" t="s">
        <v>1</v>
      </c>
      <c r="N2397" s="141" t="s">
        <v>35</v>
      </c>
      <c r="O2397" s="142">
        <v>0</v>
      </c>
      <c r="P2397" s="142">
        <f t="shared" si="431"/>
        <v>0</v>
      </c>
      <c r="Q2397" s="142">
        <v>0</v>
      </c>
      <c r="R2397" s="142">
        <f t="shared" si="432"/>
        <v>0</v>
      </c>
      <c r="S2397" s="142">
        <v>0</v>
      </c>
      <c r="T2397" s="143">
        <f t="shared" si="433"/>
        <v>0</v>
      </c>
      <c r="U2397" s="26"/>
      <c r="V2397" s="26"/>
      <c r="W2397" s="26"/>
      <c r="X2397" s="26"/>
      <c r="Y2397" s="26"/>
      <c r="Z2397" s="26"/>
      <c r="AA2397" s="26"/>
      <c r="AB2397" s="26"/>
      <c r="AC2397" s="26"/>
      <c r="AD2397" s="26"/>
      <c r="AE2397" s="26"/>
      <c r="AR2397" s="144" t="s">
        <v>145</v>
      </c>
      <c r="AT2397" s="144" t="s">
        <v>141</v>
      </c>
      <c r="AU2397" s="144" t="s">
        <v>146</v>
      </c>
      <c r="AY2397" s="14" t="s">
        <v>136</v>
      </c>
      <c r="BE2397" s="145">
        <f t="shared" si="434"/>
        <v>0</v>
      </c>
      <c r="BF2397" s="145">
        <f t="shared" si="435"/>
        <v>0</v>
      </c>
      <c r="BG2397" s="145">
        <f t="shared" si="436"/>
        <v>0</v>
      </c>
      <c r="BH2397" s="145">
        <f t="shared" si="437"/>
        <v>0</v>
      </c>
      <c r="BI2397" s="145">
        <f t="shared" si="438"/>
        <v>0</v>
      </c>
      <c r="BJ2397" s="14" t="s">
        <v>146</v>
      </c>
      <c r="BK2397" s="145">
        <f t="shared" si="439"/>
        <v>0</v>
      </c>
      <c r="BL2397" s="14" t="s">
        <v>145</v>
      </c>
      <c r="BM2397" s="144" t="s">
        <v>2686</v>
      </c>
    </row>
    <row r="2398" spans="1:65" s="2" customFormat="1" ht="24.25" customHeight="1">
      <c r="A2398" s="26"/>
      <c r="B2398" s="156"/>
      <c r="C2398" s="163" t="s">
        <v>2687</v>
      </c>
      <c r="D2398" s="163" t="s">
        <v>227</v>
      </c>
      <c r="E2398" s="164" t="s">
        <v>2427</v>
      </c>
      <c r="F2398" s="165" t="s">
        <v>2428</v>
      </c>
      <c r="G2398" s="166" t="s">
        <v>323</v>
      </c>
      <c r="H2398" s="167">
        <v>20</v>
      </c>
      <c r="I2398" s="168"/>
      <c r="J2398" s="168">
        <f t="shared" si="430"/>
        <v>0</v>
      </c>
      <c r="K2398" s="146"/>
      <c r="L2398" s="147"/>
      <c r="M2398" s="148" t="s">
        <v>1</v>
      </c>
      <c r="N2398" s="149" t="s">
        <v>35</v>
      </c>
      <c r="O2398" s="142">
        <v>0</v>
      </c>
      <c r="P2398" s="142">
        <f t="shared" si="431"/>
        <v>0</v>
      </c>
      <c r="Q2398" s="142">
        <v>0</v>
      </c>
      <c r="R2398" s="142">
        <f t="shared" si="432"/>
        <v>0</v>
      </c>
      <c r="S2398" s="142">
        <v>0</v>
      </c>
      <c r="T2398" s="143">
        <f t="shared" si="433"/>
        <v>0</v>
      </c>
      <c r="U2398" s="26"/>
      <c r="V2398" s="26"/>
      <c r="W2398" s="26"/>
      <c r="X2398" s="26"/>
      <c r="Y2398" s="26"/>
      <c r="Z2398" s="26"/>
      <c r="AA2398" s="26"/>
      <c r="AB2398" s="26"/>
      <c r="AC2398" s="26"/>
      <c r="AD2398" s="26"/>
      <c r="AE2398" s="26"/>
      <c r="AR2398" s="144" t="s">
        <v>168</v>
      </c>
      <c r="AT2398" s="144" t="s">
        <v>227</v>
      </c>
      <c r="AU2398" s="144" t="s">
        <v>146</v>
      </c>
      <c r="AY2398" s="14" t="s">
        <v>136</v>
      </c>
      <c r="BE2398" s="145">
        <f t="shared" si="434"/>
        <v>0</v>
      </c>
      <c r="BF2398" s="145">
        <f t="shared" si="435"/>
        <v>0</v>
      </c>
      <c r="BG2398" s="145">
        <f t="shared" si="436"/>
        <v>0</v>
      </c>
      <c r="BH2398" s="145">
        <f t="shared" si="437"/>
        <v>0</v>
      </c>
      <c r="BI2398" s="145">
        <f t="shared" si="438"/>
        <v>0</v>
      </c>
      <c r="BJ2398" s="14" t="s">
        <v>146</v>
      </c>
      <c r="BK2398" s="145">
        <f t="shared" si="439"/>
        <v>0</v>
      </c>
      <c r="BL2398" s="14" t="s">
        <v>145</v>
      </c>
      <c r="BM2398" s="144" t="s">
        <v>2688</v>
      </c>
    </row>
    <row r="2399" spans="1:65" s="2" customFormat="1" ht="24.25" customHeight="1">
      <c r="A2399" s="26"/>
      <c r="B2399" s="156"/>
      <c r="C2399" s="157" t="s">
        <v>2689</v>
      </c>
      <c r="D2399" s="157" t="s">
        <v>141</v>
      </c>
      <c r="E2399" s="158" t="s">
        <v>666</v>
      </c>
      <c r="F2399" s="159" t="s">
        <v>667</v>
      </c>
      <c r="G2399" s="160" t="s">
        <v>323</v>
      </c>
      <c r="H2399" s="161">
        <v>2</v>
      </c>
      <c r="I2399" s="162"/>
      <c r="J2399" s="162">
        <f t="shared" si="430"/>
        <v>0</v>
      </c>
      <c r="K2399" s="139"/>
      <c r="L2399" s="27"/>
      <c r="M2399" s="140" t="s">
        <v>1</v>
      </c>
      <c r="N2399" s="141" t="s">
        <v>35</v>
      </c>
      <c r="O2399" s="142">
        <v>0</v>
      </c>
      <c r="P2399" s="142">
        <f t="shared" si="431"/>
        <v>0</v>
      </c>
      <c r="Q2399" s="142">
        <v>0</v>
      </c>
      <c r="R2399" s="142">
        <f t="shared" si="432"/>
        <v>0</v>
      </c>
      <c r="S2399" s="142">
        <v>0</v>
      </c>
      <c r="T2399" s="143">
        <f t="shared" si="433"/>
        <v>0</v>
      </c>
      <c r="U2399" s="26"/>
      <c r="V2399" s="26"/>
      <c r="W2399" s="26"/>
      <c r="X2399" s="26"/>
      <c r="Y2399" s="26"/>
      <c r="Z2399" s="26"/>
      <c r="AA2399" s="26"/>
      <c r="AB2399" s="26"/>
      <c r="AC2399" s="26"/>
      <c r="AD2399" s="26"/>
      <c r="AE2399" s="26"/>
      <c r="AR2399" s="144" t="s">
        <v>145</v>
      </c>
      <c r="AT2399" s="144" t="s">
        <v>141</v>
      </c>
      <c r="AU2399" s="144" t="s">
        <v>146</v>
      </c>
      <c r="AY2399" s="14" t="s">
        <v>136</v>
      </c>
      <c r="BE2399" s="145">
        <f t="shared" si="434"/>
        <v>0</v>
      </c>
      <c r="BF2399" s="145">
        <f t="shared" si="435"/>
        <v>0</v>
      </c>
      <c r="BG2399" s="145">
        <f t="shared" si="436"/>
        <v>0</v>
      </c>
      <c r="BH2399" s="145">
        <f t="shared" si="437"/>
        <v>0</v>
      </c>
      <c r="BI2399" s="145">
        <f t="shared" si="438"/>
        <v>0</v>
      </c>
      <c r="BJ2399" s="14" t="s">
        <v>146</v>
      </c>
      <c r="BK2399" s="145">
        <f t="shared" si="439"/>
        <v>0</v>
      </c>
      <c r="BL2399" s="14" t="s">
        <v>145</v>
      </c>
      <c r="BM2399" s="144" t="s">
        <v>2690</v>
      </c>
    </row>
    <row r="2400" spans="1:65" s="2" customFormat="1" ht="38" customHeight="1">
      <c r="A2400" s="26"/>
      <c r="B2400" s="156"/>
      <c r="C2400" s="163" t="s">
        <v>2691</v>
      </c>
      <c r="D2400" s="163" t="s">
        <v>227</v>
      </c>
      <c r="E2400" s="164" t="s">
        <v>2433</v>
      </c>
      <c r="F2400" s="165" t="s">
        <v>2434</v>
      </c>
      <c r="G2400" s="166" t="s">
        <v>323</v>
      </c>
      <c r="H2400" s="167">
        <v>2</v>
      </c>
      <c r="I2400" s="168"/>
      <c r="J2400" s="168">
        <f t="shared" si="430"/>
        <v>0</v>
      </c>
      <c r="K2400" s="146"/>
      <c r="L2400" s="147"/>
      <c r="M2400" s="148" t="s">
        <v>1</v>
      </c>
      <c r="N2400" s="149" t="s">
        <v>35</v>
      </c>
      <c r="O2400" s="142">
        <v>0</v>
      </c>
      <c r="P2400" s="142">
        <f t="shared" si="431"/>
        <v>0</v>
      </c>
      <c r="Q2400" s="142">
        <v>0</v>
      </c>
      <c r="R2400" s="142">
        <f t="shared" si="432"/>
        <v>0</v>
      </c>
      <c r="S2400" s="142">
        <v>0</v>
      </c>
      <c r="T2400" s="143">
        <f t="shared" si="433"/>
        <v>0</v>
      </c>
      <c r="U2400" s="26"/>
      <c r="V2400" s="26"/>
      <c r="W2400" s="26"/>
      <c r="X2400" s="26"/>
      <c r="Y2400" s="26"/>
      <c r="Z2400" s="26"/>
      <c r="AA2400" s="26"/>
      <c r="AB2400" s="26"/>
      <c r="AC2400" s="26"/>
      <c r="AD2400" s="26"/>
      <c r="AE2400" s="26"/>
      <c r="AR2400" s="144" t="s">
        <v>168</v>
      </c>
      <c r="AT2400" s="144" t="s">
        <v>227</v>
      </c>
      <c r="AU2400" s="144" t="s">
        <v>146</v>
      </c>
      <c r="AY2400" s="14" t="s">
        <v>136</v>
      </c>
      <c r="BE2400" s="145">
        <f t="shared" si="434"/>
        <v>0</v>
      </c>
      <c r="BF2400" s="145">
        <f t="shared" si="435"/>
        <v>0</v>
      </c>
      <c r="BG2400" s="145">
        <f t="shared" si="436"/>
        <v>0</v>
      </c>
      <c r="BH2400" s="145">
        <f t="shared" si="437"/>
        <v>0</v>
      </c>
      <c r="BI2400" s="145">
        <f t="shared" si="438"/>
        <v>0</v>
      </c>
      <c r="BJ2400" s="14" t="s">
        <v>146</v>
      </c>
      <c r="BK2400" s="145">
        <f t="shared" si="439"/>
        <v>0</v>
      </c>
      <c r="BL2400" s="14" t="s">
        <v>145</v>
      </c>
      <c r="BM2400" s="144" t="s">
        <v>2692</v>
      </c>
    </row>
    <row r="2401" spans="1:65" s="2" customFormat="1" ht="16.5" customHeight="1">
      <c r="A2401" s="26"/>
      <c r="B2401" s="156"/>
      <c r="C2401" s="163" t="s">
        <v>2693</v>
      </c>
      <c r="D2401" s="163" t="s">
        <v>227</v>
      </c>
      <c r="E2401" s="164" t="s">
        <v>2437</v>
      </c>
      <c r="F2401" s="165" t="s">
        <v>2438</v>
      </c>
      <c r="G2401" s="166" t="s">
        <v>323</v>
      </c>
      <c r="H2401" s="167">
        <v>2</v>
      </c>
      <c r="I2401" s="168"/>
      <c r="J2401" s="168">
        <f t="shared" si="430"/>
        <v>0</v>
      </c>
      <c r="K2401" s="146"/>
      <c r="L2401" s="147"/>
      <c r="M2401" s="148" t="s">
        <v>1</v>
      </c>
      <c r="N2401" s="149" t="s">
        <v>35</v>
      </c>
      <c r="O2401" s="142">
        <v>0</v>
      </c>
      <c r="P2401" s="142">
        <f t="shared" si="431"/>
        <v>0</v>
      </c>
      <c r="Q2401" s="142">
        <v>0</v>
      </c>
      <c r="R2401" s="142">
        <f t="shared" si="432"/>
        <v>0</v>
      </c>
      <c r="S2401" s="142">
        <v>0</v>
      </c>
      <c r="T2401" s="143">
        <f t="shared" si="433"/>
        <v>0</v>
      </c>
      <c r="U2401" s="26"/>
      <c r="V2401" s="26"/>
      <c r="W2401" s="26"/>
      <c r="X2401" s="26"/>
      <c r="Y2401" s="26"/>
      <c r="Z2401" s="26"/>
      <c r="AA2401" s="26"/>
      <c r="AB2401" s="26"/>
      <c r="AC2401" s="26"/>
      <c r="AD2401" s="26"/>
      <c r="AE2401" s="26"/>
      <c r="AR2401" s="144" t="s">
        <v>168</v>
      </c>
      <c r="AT2401" s="144" t="s">
        <v>227</v>
      </c>
      <c r="AU2401" s="144" t="s">
        <v>146</v>
      </c>
      <c r="AY2401" s="14" t="s">
        <v>136</v>
      </c>
      <c r="BE2401" s="145">
        <f t="shared" si="434"/>
        <v>0</v>
      </c>
      <c r="BF2401" s="145">
        <f t="shared" si="435"/>
        <v>0</v>
      </c>
      <c r="BG2401" s="145">
        <f t="shared" si="436"/>
        <v>0</v>
      </c>
      <c r="BH2401" s="145">
        <f t="shared" si="437"/>
        <v>0</v>
      </c>
      <c r="BI2401" s="145">
        <f t="shared" si="438"/>
        <v>0</v>
      </c>
      <c r="BJ2401" s="14" t="s">
        <v>146</v>
      </c>
      <c r="BK2401" s="145">
        <f t="shared" si="439"/>
        <v>0</v>
      </c>
      <c r="BL2401" s="14" t="s">
        <v>145</v>
      </c>
      <c r="BM2401" s="144" t="s">
        <v>2694</v>
      </c>
    </row>
    <row r="2402" spans="1:65" s="2" customFormat="1" ht="24.25" customHeight="1">
      <c r="A2402" s="26"/>
      <c r="B2402" s="156"/>
      <c r="C2402" s="163" t="s">
        <v>2695</v>
      </c>
      <c r="D2402" s="163" t="s">
        <v>227</v>
      </c>
      <c r="E2402" s="164" t="s">
        <v>2441</v>
      </c>
      <c r="F2402" s="165" t="s">
        <v>2442</v>
      </c>
      <c r="G2402" s="166" t="s">
        <v>323</v>
      </c>
      <c r="H2402" s="167">
        <v>2</v>
      </c>
      <c r="I2402" s="168"/>
      <c r="J2402" s="168">
        <f t="shared" si="430"/>
        <v>0</v>
      </c>
      <c r="K2402" s="146"/>
      <c r="L2402" s="147"/>
      <c r="M2402" s="148" t="s">
        <v>1</v>
      </c>
      <c r="N2402" s="149" t="s">
        <v>35</v>
      </c>
      <c r="O2402" s="142">
        <v>0</v>
      </c>
      <c r="P2402" s="142">
        <f t="shared" si="431"/>
        <v>0</v>
      </c>
      <c r="Q2402" s="142">
        <v>0</v>
      </c>
      <c r="R2402" s="142">
        <f t="shared" si="432"/>
        <v>0</v>
      </c>
      <c r="S2402" s="142">
        <v>0</v>
      </c>
      <c r="T2402" s="143">
        <f t="shared" si="433"/>
        <v>0</v>
      </c>
      <c r="U2402" s="26"/>
      <c r="V2402" s="26"/>
      <c r="W2402" s="26"/>
      <c r="X2402" s="26"/>
      <c r="Y2402" s="26"/>
      <c r="Z2402" s="26"/>
      <c r="AA2402" s="26"/>
      <c r="AB2402" s="26"/>
      <c r="AC2402" s="26"/>
      <c r="AD2402" s="26"/>
      <c r="AE2402" s="26"/>
      <c r="AR2402" s="144" t="s">
        <v>168</v>
      </c>
      <c r="AT2402" s="144" t="s">
        <v>227</v>
      </c>
      <c r="AU2402" s="144" t="s">
        <v>146</v>
      </c>
      <c r="AY2402" s="14" t="s">
        <v>136</v>
      </c>
      <c r="BE2402" s="145">
        <f t="shared" si="434"/>
        <v>0</v>
      </c>
      <c r="BF2402" s="145">
        <f t="shared" si="435"/>
        <v>0</v>
      </c>
      <c r="BG2402" s="145">
        <f t="shared" si="436"/>
        <v>0</v>
      </c>
      <c r="BH2402" s="145">
        <f t="shared" si="437"/>
        <v>0</v>
      </c>
      <c r="BI2402" s="145">
        <f t="shared" si="438"/>
        <v>0</v>
      </c>
      <c r="BJ2402" s="14" t="s">
        <v>146</v>
      </c>
      <c r="BK2402" s="145">
        <f t="shared" si="439"/>
        <v>0</v>
      </c>
      <c r="BL2402" s="14" t="s">
        <v>145</v>
      </c>
      <c r="BM2402" s="144" t="s">
        <v>2696</v>
      </c>
    </row>
    <row r="2403" spans="1:65" s="2" customFormat="1" ht="24.25" customHeight="1">
      <c r="A2403" s="26"/>
      <c r="B2403" s="156"/>
      <c r="C2403" s="157" t="s">
        <v>2697</v>
      </c>
      <c r="D2403" s="157" t="s">
        <v>141</v>
      </c>
      <c r="E2403" s="158" t="s">
        <v>2445</v>
      </c>
      <c r="F2403" s="159" t="s">
        <v>2446</v>
      </c>
      <c r="G2403" s="160" t="s">
        <v>323</v>
      </c>
      <c r="H2403" s="161">
        <v>2</v>
      </c>
      <c r="I2403" s="162"/>
      <c r="J2403" s="162">
        <f t="shared" si="430"/>
        <v>0</v>
      </c>
      <c r="K2403" s="139"/>
      <c r="L2403" s="27"/>
      <c r="M2403" s="140" t="s">
        <v>1</v>
      </c>
      <c r="N2403" s="141" t="s">
        <v>35</v>
      </c>
      <c r="O2403" s="142">
        <v>0</v>
      </c>
      <c r="P2403" s="142">
        <f t="shared" si="431"/>
        <v>0</v>
      </c>
      <c r="Q2403" s="142">
        <v>0</v>
      </c>
      <c r="R2403" s="142">
        <f t="shared" si="432"/>
        <v>0</v>
      </c>
      <c r="S2403" s="142">
        <v>0</v>
      </c>
      <c r="T2403" s="143">
        <f t="shared" si="433"/>
        <v>0</v>
      </c>
      <c r="U2403" s="26"/>
      <c r="V2403" s="26"/>
      <c r="W2403" s="26"/>
      <c r="X2403" s="26"/>
      <c r="Y2403" s="26"/>
      <c r="Z2403" s="26"/>
      <c r="AA2403" s="26"/>
      <c r="AB2403" s="26"/>
      <c r="AC2403" s="26"/>
      <c r="AD2403" s="26"/>
      <c r="AE2403" s="26"/>
      <c r="AR2403" s="144" t="s">
        <v>145</v>
      </c>
      <c r="AT2403" s="144" t="s">
        <v>141</v>
      </c>
      <c r="AU2403" s="144" t="s">
        <v>146</v>
      </c>
      <c r="AY2403" s="14" t="s">
        <v>136</v>
      </c>
      <c r="BE2403" s="145">
        <f t="shared" si="434"/>
        <v>0</v>
      </c>
      <c r="BF2403" s="145">
        <f t="shared" si="435"/>
        <v>0</v>
      </c>
      <c r="BG2403" s="145">
        <f t="shared" si="436"/>
        <v>0</v>
      </c>
      <c r="BH2403" s="145">
        <f t="shared" si="437"/>
        <v>0</v>
      </c>
      <c r="BI2403" s="145">
        <f t="shared" si="438"/>
        <v>0</v>
      </c>
      <c r="BJ2403" s="14" t="s">
        <v>146</v>
      </c>
      <c r="BK2403" s="145">
        <f t="shared" si="439"/>
        <v>0</v>
      </c>
      <c r="BL2403" s="14" t="s">
        <v>145</v>
      </c>
      <c r="BM2403" s="144" t="s">
        <v>2698</v>
      </c>
    </row>
    <row r="2404" spans="1:65" s="2" customFormat="1" ht="24.25" customHeight="1">
      <c r="A2404" s="26"/>
      <c r="B2404" s="156"/>
      <c r="C2404" s="163" t="s">
        <v>2699</v>
      </c>
      <c r="D2404" s="163" t="s">
        <v>227</v>
      </c>
      <c r="E2404" s="164" t="s">
        <v>2449</v>
      </c>
      <c r="F2404" s="165" t="s">
        <v>2450</v>
      </c>
      <c r="G2404" s="166" t="s">
        <v>323</v>
      </c>
      <c r="H2404" s="167">
        <v>2</v>
      </c>
      <c r="I2404" s="168"/>
      <c r="J2404" s="168">
        <f t="shared" si="430"/>
        <v>0</v>
      </c>
      <c r="K2404" s="146"/>
      <c r="L2404" s="147"/>
      <c r="M2404" s="148" t="s">
        <v>1</v>
      </c>
      <c r="N2404" s="149" t="s">
        <v>35</v>
      </c>
      <c r="O2404" s="142">
        <v>0</v>
      </c>
      <c r="P2404" s="142">
        <f t="shared" si="431"/>
        <v>0</v>
      </c>
      <c r="Q2404" s="142">
        <v>0</v>
      </c>
      <c r="R2404" s="142">
        <f t="shared" si="432"/>
        <v>0</v>
      </c>
      <c r="S2404" s="142">
        <v>0</v>
      </c>
      <c r="T2404" s="143">
        <f t="shared" si="433"/>
        <v>0</v>
      </c>
      <c r="U2404" s="26"/>
      <c r="V2404" s="26"/>
      <c r="W2404" s="26"/>
      <c r="X2404" s="26"/>
      <c r="Y2404" s="26"/>
      <c r="Z2404" s="26"/>
      <c r="AA2404" s="26"/>
      <c r="AB2404" s="26"/>
      <c r="AC2404" s="26"/>
      <c r="AD2404" s="26"/>
      <c r="AE2404" s="26"/>
      <c r="AR2404" s="144" t="s">
        <v>168</v>
      </c>
      <c r="AT2404" s="144" t="s">
        <v>227</v>
      </c>
      <c r="AU2404" s="144" t="s">
        <v>146</v>
      </c>
      <c r="AY2404" s="14" t="s">
        <v>136</v>
      </c>
      <c r="BE2404" s="145">
        <f t="shared" si="434"/>
        <v>0</v>
      </c>
      <c r="BF2404" s="145">
        <f t="shared" si="435"/>
        <v>0</v>
      </c>
      <c r="BG2404" s="145">
        <f t="shared" si="436"/>
        <v>0</v>
      </c>
      <c r="BH2404" s="145">
        <f t="shared" si="437"/>
        <v>0</v>
      </c>
      <c r="BI2404" s="145">
        <f t="shared" si="438"/>
        <v>0</v>
      </c>
      <c r="BJ2404" s="14" t="s">
        <v>146</v>
      </c>
      <c r="BK2404" s="145">
        <f t="shared" si="439"/>
        <v>0</v>
      </c>
      <c r="BL2404" s="14" t="s">
        <v>145</v>
      </c>
      <c r="BM2404" s="144" t="s">
        <v>2700</v>
      </c>
    </row>
    <row r="2405" spans="1:65" s="12" customFormat="1" ht="23" customHeight="1">
      <c r="B2405" s="169"/>
      <c r="C2405" s="170"/>
      <c r="D2405" s="171" t="s">
        <v>68</v>
      </c>
      <c r="E2405" s="172" t="s">
        <v>958</v>
      </c>
      <c r="F2405" s="172" t="s">
        <v>959</v>
      </c>
      <c r="G2405" s="170"/>
      <c r="H2405" s="170"/>
      <c r="I2405" s="170"/>
      <c r="J2405" s="173">
        <f>BK2405</f>
        <v>0</v>
      </c>
      <c r="L2405" s="127"/>
      <c r="M2405" s="131"/>
      <c r="N2405" s="132"/>
      <c r="O2405" s="132"/>
      <c r="P2405" s="133">
        <f>P2406</f>
        <v>0</v>
      </c>
      <c r="Q2405" s="132"/>
      <c r="R2405" s="133">
        <f>R2406</f>
        <v>0</v>
      </c>
      <c r="S2405" s="132"/>
      <c r="T2405" s="134">
        <f>T2406</f>
        <v>0</v>
      </c>
      <c r="AR2405" s="128" t="s">
        <v>77</v>
      </c>
      <c r="AT2405" s="135" t="s">
        <v>68</v>
      </c>
      <c r="AU2405" s="135" t="s">
        <v>77</v>
      </c>
      <c r="AY2405" s="128" t="s">
        <v>136</v>
      </c>
      <c r="BK2405" s="136">
        <f>BK2406</f>
        <v>0</v>
      </c>
    </row>
    <row r="2406" spans="1:65" s="2" customFormat="1" ht="24.25" customHeight="1">
      <c r="A2406" s="26"/>
      <c r="B2406" s="156"/>
      <c r="C2406" s="157" t="s">
        <v>2701</v>
      </c>
      <c r="D2406" s="157" t="s">
        <v>141</v>
      </c>
      <c r="E2406" s="158" t="s">
        <v>2595</v>
      </c>
      <c r="F2406" s="159" t="s">
        <v>2596</v>
      </c>
      <c r="G2406" s="160" t="s">
        <v>285</v>
      </c>
      <c r="H2406" s="161">
        <v>4.8849999999999998</v>
      </c>
      <c r="I2406" s="162"/>
      <c r="J2406" s="162">
        <f>ROUND(I2406*H2406,2)</f>
        <v>0</v>
      </c>
      <c r="K2406" s="139"/>
      <c r="L2406" s="27"/>
      <c r="M2406" s="140" t="s">
        <v>1</v>
      </c>
      <c r="N2406" s="141" t="s">
        <v>35</v>
      </c>
      <c r="O2406" s="142">
        <v>0</v>
      </c>
      <c r="P2406" s="142">
        <f>O2406*H2406</f>
        <v>0</v>
      </c>
      <c r="Q2406" s="142">
        <v>0</v>
      </c>
      <c r="R2406" s="142">
        <f>Q2406*H2406</f>
        <v>0</v>
      </c>
      <c r="S2406" s="142">
        <v>0</v>
      </c>
      <c r="T2406" s="143">
        <f>S2406*H2406</f>
        <v>0</v>
      </c>
      <c r="U2406" s="26"/>
      <c r="V2406" s="26"/>
      <c r="W2406" s="26"/>
      <c r="X2406" s="26"/>
      <c r="Y2406" s="26"/>
      <c r="Z2406" s="26"/>
      <c r="AA2406" s="26"/>
      <c r="AB2406" s="26"/>
      <c r="AC2406" s="26"/>
      <c r="AD2406" s="26"/>
      <c r="AE2406" s="26"/>
      <c r="AR2406" s="144" t="s">
        <v>145</v>
      </c>
      <c r="AT2406" s="144" t="s">
        <v>141</v>
      </c>
      <c r="AU2406" s="144" t="s">
        <v>146</v>
      </c>
      <c r="AY2406" s="14" t="s">
        <v>136</v>
      </c>
      <c r="BE2406" s="145">
        <f>IF(N2406="základná",J2406,0)</f>
        <v>0</v>
      </c>
      <c r="BF2406" s="145">
        <f>IF(N2406="znížená",J2406,0)</f>
        <v>0</v>
      </c>
      <c r="BG2406" s="145">
        <f>IF(N2406="zákl. prenesená",J2406,0)</f>
        <v>0</v>
      </c>
      <c r="BH2406" s="145">
        <f>IF(N2406="zníž. prenesená",J2406,0)</f>
        <v>0</v>
      </c>
      <c r="BI2406" s="145">
        <f>IF(N2406="nulová",J2406,0)</f>
        <v>0</v>
      </c>
      <c r="BJ2406" s="14" t="s">
        <v>146</v>
      </c>
      <c r="BK2406" s="145">
        <f>ROUND(I2406*H2406,2)</f>
        <v>0</v>
      </c>
      <c r="BL2406" s="14" t="s">
        <v>145</v>
      </c>
      <c r="BM2406" s="144" t="s">
        <v>2702</v>
      </c>
    </row>
    <row r="2407" spans="1:65" s="12" customFormat="1" ht="23" customHeight="1">
      <c r="B2407" s="169"/>
      <c r="C2407" s="170"/>
      <c r="D2407" s="171" t="s">
        <v>68</v>
      </c>
      <c r="E2407" s="172" t="s">
        <v>968</v>
      </c>
      <c r="F2407" s="172" t="s">
        <v>969</v>
      </c>
      <c r="G2407" s="170"/>
      <c r="H2407" s="170"/>
      <c r="I2407" s="170"/>
      <c r="J2407" s="173">
        <f>BK2407</f>
        <v>0</v>
      </c>
      <c r="L2407" s="127"/>
      <c r="M2407" s="131"/>
      <c r="N2407" s="132"/>
      <c r="O2407" s="132"/>
      <c r="P2407" s="133">
        <v>0</v>
      </c>
      <c r="Q2407" s="132"/>
      <c r="R2407" s="133">
        <v>0</v>
      </c>
      <c r="S2407" s="132"/>
      <c r="T2407" s="134">
        <v>0</v>
      </c>
      <c r="AR2407" s="128" t="s">
        <v>146</v>
      </c>
      <c r="AT2407" s="135" t="s">
        <v>68</v>
      </c>
      <c r="AU2407" s="135" t="s">
        <v>77</v>
      </c>
      <c r="AY2407" s="128" t="s">
        <v>136</v>
      </c>
      <c r="BK2407" s="136">
        <v>0</v>
      </c>
    </row>
    <row r="2408" spans="1:65" s="12" customFormat="1" ht="23" customHeight="1">
      <c r="B2408" s="169"/>
      <c r="C2408" s="170"/>
      <c r="D2408" s="171" t="s">
        <v>68</v>
      </c>
      <c r="E2408" s="172" t="s">
        <v>984</v>
      </c>
      <c r="F2408" s="172" t="s">
        <v>985</v>
      </c>
      <c r="G2408" s="170"/>
      <c r="H2408" s="170"/>
      <c r="I2408" s="170"/>
      <c r="J2408" s="173">
        <f>BK2408</f>
        <v>0</v>
      </c>
      <c r="L2408" s="127"/>
      <c r="M2408" s="131"/>
      <c r="N2408" s="132"/>
      <c r="O2408" s="132"/>
      <c r="P2408" s="133">
        <f>SUM(P2409:P2411)</f>
        <v>0</v>
      </c>
      <c r="Q2408" s="132"/>
      <c r="R2408" s="133">
        <f>SUM(R2409:R2411)</f>
        <v>0</v>
      </c>
      <c r="S2408" s="132"/>
      <c r="T2408" s="134">
        <f>SUM(T2409:T2411)</f>
        <v>0</v>
      </c>
      <c r="AR2408" s="128" t="s">
        <v>77</v>
      </c>
      <c r="AT2408" s="135" t="s">
        <v>68</v>
      </c>
      <c r="AU2408" s="135" t="s">
        <v>77</v>
      </c>
      <c r="AY2408" s="128" t="s">
        <v>136</v>
      </c>
      <c r="BK2408" s="136">
        <f>SUM(BK2409:BK2411)</f>
        <v>0</v>
      </c>
    </row>
    <row r="2409" spans="1:65" s="2" customFormat="1" ht="24.25" customHeight="1">
      <c r="A2409" s="26"/>
      <c r="B2409" s="156"/>
      <c r="C2409" s="157" t="s">
        <v>2703</v>
      </c>
      <c r="D2409" s="157" t="s">
        <v>141</v>
      </c>
      <c r="E2409" s="158" t="s">
        <v>2457</v>
      </c>
      <c r="F2409" s="159" t="s">
        <v>2458</v>
      </c>
      <c r="G2409" s="160" t="s">
        <v>294</v>
      </c>
      <c r="H2409" s="161">
        <v>2080</v>
      </c>
      <c r="I2409" s="162"/>
      <c r="J2409" s="162">
        <f>ROUND(I2409*H2409,2)</f>
        <v>0</v>
      </c>
      <c r="K2409" s="139"/>
      <c r="L2409" s="27"/>
      <c r="M2409" s="140" t="s">
        <v>1</v>
      </c>
      <c r="N2409" s="141" t="s">
        <v>35</v>
      </c>
      <c r="O2409" s="142">
        <v>0</v>
      </c>
      <c r="P2409" s="142">
        <f>O2409*H2409</f>
        <v>0</v>
      </c>
      <c r="Q2409" s="142">
        <v>0</v>
      </c>
      <c r="R2409" s="142">
        <f>Q2409*H2409</f>
        <v>0</v>
      </c>
      <c r="S2409" s="142">
        <v>0</v>
      </c>
      <c r="T2409" s="143">
        <f>S2409*H2409</f>
        <v>0</v>
      </c>
      <c r="U2409" s="26"/>
      <c r="V2409" s="26"/>
      <c r="W2409" s="26"/>
      <c r="X2409" s="26"/>
      <c r="Y2409" s="26"/>
      <c r="Z2409" s="26"/>
      <c r="AA2409" s="26"/>
      <c r="AB2409" s="26"/>
      <c r="AC2409" s="26"/>
      <c r="AD2409" s="26"/>
      <c r="AE2409" s="26"/>
      <c r="AR2409" s="144" t="s">
        <v>145</v>
      </c>
      <c r="AT2409" s="144" t="s">
        <v>141</v>
      </c>
      <c r="AU2409" s="144" t="s">
        <v>146</v>
      </c>
      <c r="AY2409" s="14" t="s">
        <v>136</v>
      </c>
      <c r="BE2409" s="145">
        <f>IF(N2409="základná",J2409,0)</f>
        <v>0</v>
      </c>
      <c r="BF2409" s="145">
        <f>IF(N2409="znížená",J2409,0)</f>
        <v>0</v>
      </c>
      <c r="BG2409" s="145">
        <f>IF(N2409="zákl. prenesená",J2409,0)</f>
        <v>0</v>
      </c>
      <c r="BH2409" s="145">
        <f>IF(N2409="zníž. prenesená",J2409,0)</f>
        <v>0</v>
      </c>
      <c r="BI2409" s="145">
        <f>IF(N2409="nulová",J2409,0)</f>
        <v>0</v>
      </c>
      <c r="BJ2409" s="14" t="s">
        <v>146</v>
      </c>
      <c r="BK2409" s="145">
        <f>ROUND(I2409*H2409,2)</f>
        <v>0</v>
      </c>
      <c r="BL2409" s="14" t="s">
        <v>145</v>
      </c>
      <c r="BM2409" s="144" t="s">
        <v>2704</v>
      </c>
    </row>
    <row r="2410" spans="1:65" s="2" customFormat="1" ht="16.5" customHeight="1">
      <c r="A2410" s="26"/>
      <c r="B2410" s="156"/>
      <c r="C2410" s="163" t="s">
        <v>2705</v>
      </c>
      <c r="D2410" s="163" t="s">
        <v>227</v>
      </c>
      <c r="E2410" s="164" t="s">
        <v>2461</v>
      </c>
      <c r="F2410" s="165" t="s">
        <v>2462</v>
      </c>
      <c r="G2410" s="166" t="s">
        <v>285</v>
      </c>
      <c r="H2410" s="167">
        <v>2.1840000000000002</v>
      </c>
      <c r="I2410" s="168"/>
      <c r="J2410" s="168">
        <f>ROUND(I2410*H2410,2)</f>
        <v>0</v>
      </c>
      <c r="K2410" s="146"/>
      <c r="L2410" s="147"/>
      <c r="M2410" s="148" t="s">
        <v>1</v>
      </c>
      <c r="N2410" s="149" t="s">
        <v>35</v>
      </c>
      <c r="O2410" s="142">
        <v>0</v>
      </c>
      <c r="P2410" s="142">
        <f>O2410*H2410</f>
        <v>0</v>
      </c>
      <c r="Q2410" s="142">
        <v>0</v>
      </c>
      <c r="R2410" s="142">
        <f>Q2410*H2410</f>
        <v>0</v>
      </c>
      <c r="S2410" s="142">
        <v>0</v>
      </c>
      <c r="T2410" s="143">
        <f>S2410*H2410</f>
        <v>0</v>
      </c>
      <c r="U2410" s="26"/>
      <c r="V2410" s="26"/>
      <c r="W2410" s="26"/>
      <c r="X2410" s="26"/>
      <c r="Y2410" s="26"/>
      <c r="Z2410" s="26"/>
      <c r="AA2410" s="26"/>
      <c r="AB2410" s="26"/>
      <c r="AC2410" s="26"/>
      <c r="AD2410" s="26"/>
      <c r="AE2410" s="26"/>
      <c r="AR2410" s="144" t="s">
        <v>168</v>
      </c>
      <c r="AT2410" s="144" t="s">
        <v>227</v>
      </c>
      <c r="AU2410" s="144" t="s">
        <v>146</v>
      </c>
      <c r="AY2410" s="14" t="s">
        <v>136</v>
      </c>
      <c r="BE2410" s="145">
        <f>IF(N2410="základná",J2410,0)</f>
        <v>0</v>
      </c>
      <c r="BF2410" s="145">
        <f>IF(N2410="znížená",J2410,0)</f>
        <v>0</v>
      </c>
      <c r="BG2410" s="145">
        <f>IF(N2410="zákl. prenesená",J2410,0)</f>
        <v>0</v>
      </c>
      <c r="BH2410" s="145">
        <f>IF(N2410="zníž. prenesená",J2410,0)</f>
        <v>0</v>
      </c>
      <c r="BI2410" s="145">
        <f>IF(N2410="nulová",J2410,0)</f>
        <v>0</v>
      </c>
      <c r="BJ2410" s="14" t="s">
        <v>146</v>
      </c>
      <c r="BK2410" s="145">
        <f>ROUND(I2410*H2410,2)</f>
        <v>0</v>
      </c>
      <c r="BL2410" s="14" t="s">
        <v>145</v>
      </c>
      <c r="BM2410" s="144" t="s">
        <v>2706</v>
      </c>
    </row>
    <row r="2411" spans="1:65" s="2" customFormat="1" ht="24.25" customHeight="1">
      <c r="A2411" s="26"/>
      <c r="B2411" s="156"/>
      <c r="C2411" s="157" t="s">
        <v>2707</v>
      </c>
      <c r="D2411" s="157" t="s">
        <v>141</v>
      </c>
      <c r="E2411" s="158" t="s">
        <v>995</v>
      </c>
      <c r="F2411" s="159" t="s">
        <v>996</v>
      </c>
      <c r="G2411" s="160" t="s">
        <v>1</v>
      </c>
      <c r="H2411" s="161">
        <v>1</v>
      </c>
      <c r="I2411" s="162"/>
      <c r="J2411" s="162">
        <f>ROUND(I2411*H2411,2)</f>
        <v>0</v>
      </c>
      <c r="K2411" s="139"/>
      <c r="L2411" s="27"/>
      <c r="M2411" s="140" t="s">
        <v>1</v>
      </c>
      <c r="N2411" s="141" t="s">
        <v>35</v>
      </c>
      <c r="O2411" s="142">
        <v>0</v>
      </c>
      <c r="P2411" s="142">
        <f>O2411*H2411</f>
        <v>0</v>
      </c>
      <c r="Q2411" s="142">
        <v>0</v>
      </c>
      <c r="R2411" s="142">
        <f>Q2411*H2411</f>
        <v>0</v>
      </c>
      <c r="S2411" s="142">
        <v>0</v>
      </c>
      <c r="T2411" s="143">
        <f>S2411*H2411</f>
        <v>0</v>
      </c>
      <c r="U2411" s="26"/>
      <c r="V2411" s="26"/>
      <c r="W2411" s="26"/>
      <c r="X2411" s="26"/>
      <c r="Y2411" s="26"/>
      <c r="Z2411" s="26"/>
      <c r="AA2411" s="26"/>
      <c r="AB2411" s="26"/>
      <c r="AC2411" s="26"/>
      <c r="AD2411" s="26"/>
      <c r="AE2411" s="26"/>
      <c r="AR2411" s="144" t="s">
        <v>145</v>
      </c>
      <c r="AT2411" s="144" t="s">
        <v>141</v>
      </c>
      <c r="AU2411" s="144" t="s">
        <v>146</v>
      </c>
      <c r="AY2411" s="14" t="s">
        <v>136</v>
      </c>
      <c r="BE2411" s="145">
        <f>IF(N2411="základná",J2411,0)</f>
        <v>0</v>
      </c>
      <c r="BF2411" s="145">
        <f>IF(N2411="znížená",J2411,0)</f>
        <v>0</v>
      </c>
      <c r="BG2411" s="145">
        <f>IF(N2411="zákl. prenesená",J2411,0)</f>
        <v>0</v>
      </c>
      <c r="BH2411" s="145">
        <f>IF(N2411="zníž. prenesená",J2411,0)</f>
        <v>0</v>
      </c>
      <c r="BI2411" s="145">
        <f>IF(N2411="nulová",J2411,0)</f>
        <v>0</v>
      </c>
      <c r="BJ2411" s="14" t="s">
        <v>146</v>
      </c>
      <c r="BK2411" s="145">
        <f>ROUND(I2411*H2411,2)</f>
        <v>0</v>
      </c>
      <c r="BL2411" s="14" t="s">
        <v>145</v>
      </c>
      <c r="BM2411" s="144" t="s">
        <v>2708</v>
      </c>
    </row>
    <row r="2412" spans="1:65" s="12" customFormat="1" ht="23" customHeight="1">
      <c r="B2412" s="169"/>
      <c r="C2412" s="170"/>
      <c r="D2412" s="171" t="s">
        <v>68</v>
      </c>
      <c r="E2412" s="172" t="s">
        <v>227</v>
      </c>
      <c r="F2412" s="172" t="s">
        <v>998</v>
      </c>
      <c r="G2412" s="170"/>
      <c r="H2412" s="170"/>
      <c r="I2412" s="170"/>
      <c r="J2412" s="173">
        <f>BK2412</f>
        <v>0</v>
      </c>
      <c r="L2412" s="127"/>
      <c r="M2412" s="131"/>
      <c r="N2412" s="132"/>
      <c r="O2412" s="132"/>
      <c r="P2412" s="133">
        <v>0</v>
      </c>
      <c r="Q2412" s="132"/>
      <c r="R2412" s="133">
        <v>0</v>
      </c>
      <c r="S2412" s="132"/>
      <c r="T2412" s="134">
        <v>0</v>
      </c>
      <c r="AR2412" s="128" t="s">
        <v>151</v>
      </c>
      <c r="AT2412" s="135" t="s">
        <v>68</v>
      </c>
      <c r="AU2412" s="135" t="s">
        <v>77</v>
      </c>
      <c r="AY2412" s="128" t="s">
        <v>136</v>
      </c>
      <c r="BK2412" s="136">
        <v>0</v>
      </c>
    </row>
    <row r="2413" spans="1:65" s="12" customFormat="1" ht="23" customHeight="1">
      <c r="B2413" s="169"/>
      <c r="C2413" s="170"/>
      <c r="D2413" s="171" t="s">
        <v>68</v>
      </c>
      <c r="E2413" s="172" t="s">
        <v>1025</v>
      </c>
      <c r="F2413" s="172" t="s">
        <v>1026</v>
      </c>
      <c r="G2413" s="170"/>
      <c r="H2413" s="170"/>
      <c r="I2413" s="170"/>
      <c r="J2413" s="173">
        <f>BK2413</f>
        <v>0</v>
      </c>
      <c r="L2413" s="127"/>
      <c r="M2413" s="131"/>
      <c r="N2413" s="132"/>
      <c r="O2413" s="132"/>
      <c r="P2413" s="133">
        <f>SUM(P2414:P2445)</f>
        <v>0</v>
      </c>
      <c r="Q2413" s="132"/>
      <c r="R2413" s="133">
        <f>SUM(R2414:R2445)</f>
        <v>0</v>
      </c>
      <c r="S2413" s="132"/>
      <c r="T2413" s="134">
        <f>SUM(T2414:T2445)</f>
        <v>0</v>
      </c>
      <c r="AR2413" s="128" t="s">
        <v>77</v>
      </c>
      <c r="AT2413" s="135" t="s">
        <v>68</v>
      </c>
      <c r="AU2413" s="135" t="s">
        <v>77</v>
      </c>
      <c r="AY2413" s="128" t="s">
        <v>136</v>
      </c>
      <c r="BK2413" s="136">
        <f>SUM(BK2414:BK2445)</f>
        <v>0</v>
      </c>
    </row>
    <row r="2414" spans="1:65" s="2" customFormat="1" ht="24.25" customHeight="1">
      <c r="A2414" s="26"/>
      <c r="B2414" s="156"/>
      <c r="C2414" s="157" t="s">
        <v>2709</v>
      </c>
      <c r="D2414" s="157" t="s">
        <v>141</v>
      </c>
      <c r="E2414" s="158" t="s">
        <v>2467</v>
      </c>
      <c r="F2414" s="159" t="s">
        <v>2468</v>
      </c>
      <c r="G2414" s="160" t="s">
        <v>171</v>
      </c>
      <c r="H2414" s="161">
        <v>6</v>
      </c>
      <c r="I2414" s="162"/>
      <c r="J2414" s="162">
        <f t="shared" ref="J2414:J2445" si="440">ROUND(I2414*H2414,2)</f>
        <v>0</v>
      </c>
      <c r="K2414" s="139"/>
      <c r="L2414" s="27"/>
      <c r="M2414" s="140" t="s">
        <v>1</v>
      </c>
      <c r="N2414" s="141" t="s">
        <v>35</v>
      </c>
      <c r="O2414" s="142">
        <v>0</v>
      </c>
      <c r="P2414" s="142">
        <f t="shared" ref="P2414:P2445" si="441">O2414*H2414</f>
        <v>0</v>
      </c>
      <c r="Q2414" s="142">
        <v>0</v>
      </c>
      <c r="R2414" s="142">
        <f t="shared" ref="R2414:R2445" si="442">Q2414*H2414</f>
        <v>0</v>
      </c>
      <c r="S2414" s="142">
        <v>0</v>
      </c>
      <c r="T2414" s="143">
        <f t="shared" ref="T2414:T2445" si="443">S2414*H2414</f>
        <v>0</v>
      </c>
      <c r="U2414" s="26"/>
      <c r="V2414" s="26"/>
      <c r="W2414" s="26"/>
      <c r="X2414" s="26"/>
      <c r="Y2414" s="26"/>
      <c r="Z2414" s="26"/>
      <c r="AA2414" s="26"/>
      <c r="AB2414" s="26"/>
      <c r="AC2414" s="26"/>
      <c r="AD2414" s="26"/>
      <c r="AE2414" s="26"/>
      <c r="AR2414" s="144" t="s">
        <v>145</v>
      </c>
      <c r="AT2414" s="144" t="s">
        <v>141</v>
      </c>
      <c r="AU2414" s="144" t="s">
        <v>146</v>
      </c>
      <c r="AY2414" s="14" t="s">
        <v>136</v>
      </c>
      <c r="BE2414" s="145">
        <f t="shared" ref="BE2414:BE2445" si="444">IF(N2414="základná",J2414,0)</f>
        <v>0</v>
      </c>
      <c r="BF2414" s="145">
        <f t="shared" ref="BF2414:BF2445" si="445">IF(N2414="znížená",J2414,0)</f>
        <v>0</v>
      </c>
      <c r="BG2414" s="145">
        <f t="shared" ref="BG2414:BG2445" si="446">IF(N2414="zákl. prenesená",J2414,0)</f>
        <v>0</v>
      </c>
      <c r="BH2414" s="145">
        <f t="shared" ref="BH2414:BH2445" si="447">IF(N2414="zníž. prenesená",J2414,0)</f>
        <v>0</v>
      </c>
      <c r="BI2414" s="145">
        <f t="shared" ref="BI2414:BI2445" si="448">IF(N2414="nulová",J2414,0)</f>
        <v>0</v>
      </c>
      <c r="BJ2414" s="14" t="s">
        <v>146</v>
      </c>
      <c r="BK2414" s="145">
        <f t="shared" ref="BK2414:BK2445" si="449">ROUND(I2414*H2414,2)</f>
        <v>0</v>
      </c>
      <c r="BL2414" s="14" t="s">
        <v>145</v>
      </c>
      <c r="BM2414" s="144" t="s">
        <v>2710</v>
      </c>
    </row>
    <row r="2415" spans="1:65" s="2" customFormat="1" ht="33" customHeight="1">
      <c r="A2415" s="26"/>
      <c r="B2415" s="156"/>
      <c r="C2415" s="163" t="s">
        <v>2711</v>
      </c>
      <c r="D2415" s="163" t="s">
        <v>227</v>
      </c>
      <c r="E2415" s="164" t="s">
        <v>2471</v>
      </c>
      <c r="F2415" s="165" t="s">
        <v>2472</v>
      </c>
      <c r="G2415" s="166" t="s">
        <v>171</v>
      </c>
      <c r="H2415" s="167">
        <v>6.6</v>
      </c>
      <c r="I2415" s="168"/>
      <c r="J2415" s="168">
        <f t="shared" si="440"/>
        <v>0</v>
      </c>
      <c r="K2415" s="146"/>
      <c r="L2415" s="147"/>
      <c r="M2415" s="148" t="s">
        <v>1</v>
      </c>
      <c r="N2415" s="149" t="s">
        <v>35</v>
      </c>
      <c r="O2415" s="142">
        <v>0</v>
      </c>
      <c r="P2415" s="142">
        <f t="shared" si="441"/>
        <v>0</v>
      </c>
      <c r="Q2415" s="142">
        <v>0</v>
      </c>
      <c r="R2415" s="142">
        <f t="shared" si="442"/>
        <v>0</v>
      </c>
      <c r="S2415" s="142">
        <v>0</v>
      </c>
      <c r="T2415" s="143">
        <f t="shared" si="443"/>
        <v>0</v>
      </c>
      <c r="U2415" s="26"/>
      <c r="V2415" s="26"/>
      <c r="W2415" s="26"/>
      <c r="X2415" s="26"/>
      <c r="Y2415" s="26"/>
      <c r="Z2415" s="26"/>
      <c r="AA2415" s="26"/>
      <c r="AB2415" s="26"/>
      <c r="AC2415" s="26"/>
      <c r="AD2415" s="26"/>
      <c r="AE2415" s="26"/>
      <c r="AR2415" s="144" t="s">
        <v>168</v>
      </c>
      <c r="AT2415" s="144" t="s">
        <v>227</v>
      </c>
      <c r="AU2415" s="144" t="s">
        <v>146</v>
      </c>
      <c r="AY2415" s="14" t="s">
        <v>136</v>
      </c>
      <c r="BE2415" s="145">
        <f t="shared" si="444"/>
        <v>0</v>
      </c>
      <c r="BF2415" s="145">
        <f t="shared" si="445"/>
        <v>0</v>
      </c>
      <c r="BG2415" s="145">
        <f t="shared" si="446"/>
        <v>0</v>
      </c>
      <c r="BH2415" s="145">
        <f t="shared" si="447"/>
        <v>0</v>
      </c>
      <c r="BI2415" s="145">
        <f t="shared" si="448"/>
        <v>0</v>
      </c>
      <c r="BJ2415" s="14" t="s">
        <v>146</v>
      </c>
      <c r="BK2415" s="145">
        <f t="shared" si="449"/>
        <v>0</v>
      </c>
      <c r="BL2415" s="14" t="s">
        <v>145</v>
      </c>
      <c r="BM2415" s="144" t="s">
        <v>2712</v>
      </c>
    </row>
    <row r="2416" spans="1:65" s="2" customFormat="1" ht="21.75" customHeight="1">
      <c r="A2416" s="26"/>
      <c r="B2416" s="156"/>
      <c r="C2416" s="157" t="s">
        <v>2713</v>
      </c>
      <c r="D2416" s="157" t="s">
        <v>141</v>
      </c>
      <c r="E2416" s="158" t="s">
        <v>2475</v>
      </c>
      <c r="F2416" s="159" t="s">
        <v>2476</v>
      </c>
      <c r="G2416" s="160" t="s">
        <v>171</v>
      </c>
      <c r="H2416" s="161">
        <v>131</v>
      </c>
      <c r="I2416" s="162"/>
      <c r="J2416" s="162">
        <f t="shared" si="440"/>
        <v>0</v>
      </c>
      <c r="K2416" s="139"/>
      <c r="L2416" s="27"/>
      <c r="M2416" s="140" t="s">
        <v>1</v>
      </c>
      <c r="N2416" s="141" t="s">
        <v>35</v>
      </c>
      <c r="O2416" s="142">
        <v>0</v>
      </c>
      <c r="P2416" s="142">
        <f t="shared" si="441"/>
        <v>0</v>
      </c>
      <c r="Q2416" s="142">
        <v>0</v>
      </c>
      <c r="R2416" s="142">
        <f t="shared" si="442"/>
        <v>0</v>
      </c>
      <c r="S2416" s="142">
        <v>0</v>
      </c>
      <c r="T2416" s="143">
        <f t="shared" si="443"/>
        <v>0</v>
      </c>
      <c r="U2416" s="26"/>
      <c r="V2416" s="26"/>
      <c r="W2416" s="26"/>
      <c r="X2416" s="26"/>
      <c r="Y2416" s="26"/>
      <c r="Z2416" s="26"/>
      <c r="AA2416" s="26"/>
      <c r="AB2416" s="26"/>
      <c r="AC2416" s="26"/>
      <c r="AD2416" s="26"/>
      <c r="AE2416" s="26"/>
      <c r="AR2416" s="144" t="s">
        <v>145</v>
      </c>
      <c r="AT2416" s="144" t="s">
        <v>141</v>
      </c>
      <c r="AU2416" s="144" t="s">
        <v>146</v>
      </c>
      <c r="AY2416" s="14" t="s">
        <v>136</v>
      </c>
      <c r="BE2416" s="145">
        <f t="shared" si="444"/>
        <v>0</v>
      </c>
      <c r="BF2416" s="145">
        <f t="shared" si="445"/>
        <v>0</v>
      </c>
      <c r="BG2416" s="145">
        <f t="shared" si="446"/>
        <v>0</v>
      </c>
      <c r="BH2416" s="145">
        <f t="shared" si="447"/>
        <v>0</v>
      </c>
      <c r="BI2416" s="145">
        <f t="shared" si="448"/>
        <v>0</v>
      </c>
      <c r="BJ2416" s="14" t="s">
        <v>146</v>
      </c>
      <c r="BK2416" s="145">
        <f t="shared" si="449"/>
        <v>0</v>
      </c>
      <c r="BL2416" s="14" t="s">
        <v>145</v>
      </c>
      <c r="BM2416" s="144" t="s">
        <v>2714</v>
      </c>
    </row>
    <row r="2417" spans="1:65" s="2" customFormat="1" ht="33" customHeight="1">
      <c r="A2417" s="26"/>
      <c r="B2417" s="156"/>
      <c r="C2417" s="163" t="s">
        <v>2715</v>
      </c>
      <c r="D2417" s="163" t="s">
        <v>227</v>
      </c>
      <c r="E2417" s="164" t="s">
        <v>2479</v>
      </c>
      <c r="F2417" s="165" t="s">
        <v>2480</v>
      </c>
      <c r="G2417" s="166" t="s">
        <v>171</v>
      </c>
      <c r="H2417" s="167">
        <v>144.1</v>
      </c>
      <c r="I2417" s="168"/>
      <c r="J2417" s="168">
        <f t="shared" si="440"/>
        <v>0</v>
      </c>
      <c r="K2417" s="146"/>
      <c r="L2417" s="147"/>
      <c r="M2417" s="148" t="s">
        <v>1</v>
      </c>
      <c r="N2417" s="149" t="s">
        <v>35</v>
      </c>
      <c r="O2417" s="142">
        <v>0</v>
      </c>
      <c r="P2417" s="142">
        <f t="shared" si="441"/>
        <v>0</v>
      </c>
      <c r="Q2417" s="142">
        <v>0</v>
      </c>
      <c r="R2417" s="142">
        <f t="shared" si="442"/>
        <v>0</v>
      </c>
      <c r="S2417" s="142">
        <v>0</v>
      </c>
      <c r="T2417" s="143">
        <f t="shared" si="443"/>
        <v>0</v>
      </c>
      <c r="U2417" s="26"/>
      <c r="V2417" s="26"/>
      <c r="W2417" s="26"/>
      <c r="X2417" s="26"/>
      <c r="Y2417" s="26"/>
      <c r="Z2417" s="26"/>
      <c r="AA2417" s="26"/>
      <c r="AB2417" s="26"/>
      <c r="AC2417" s="26"/>
      <c r="AD2417" s="26"/>
      <c r="AE2417" s="26"/>
      <c r="AR2417" s="144" t="s">
        <v>168</v>
      </c>
      <c r="AT2417" s="144" t="s">
        <v>227</v>
      </c>
      <c r="AU2417" s="144" t="s">
        <v>146</v>
      </c>
      <c r="AY2417" s="14" t="s">
        <v>136</v>
      </c>
      <c r="BE2417" s="145">
        <f t="shared" si="444"/>
        <v>0</v>
      </c>
      <c r="BF2417" s="145">
        <f t="shared" si="445"/>
        <v>0</v>
      </c>
      <c r="BG2417" s="145">
        <f t="shared" si="446"/>
        <v>0</v>
      </c>
      <c r="BH2417" s="145">
        <f t="shared" si="447"/>
        <v>0</v>
      </c>
      <c r="BI2417" s="145">
        <f t="shared" si="448"/>
        <v>0</v>
      </c>
      <c r="BJ2417" s="14" t="s">
        <v>146</v>
      </c>
      <c r="BK2417" s="145">
        <f t="shared" si="449"/>
        <v>0</v>
      </c>
      <c r="BL2417" s="14" t="s">
        <v>145</v>
      </c>
      <c r="BM2417" s="144" t="s">
        <v>2716</v>
      </c>
    </row>
    <row r="2418" spans="1:65" s="2" customFormat="1" ht="21.75" customHeight="1">
      <c r="A2418" s="26"/>
      <c r="B2418" s="156"/>
      <c r="C2418" s="157" t="s">
        <v>2717</v>
      </c>
      <c r="D2418" s="157" t="s">
        <v>141</v>
      </c>
      <c r="E2418" s="158" t="s">
        <v>2483</v>
      </c>
      <c r="F2418" s="159" t="s">
        <v>2484</v>
      </c>
      <c r="G2418" s="160" t="s">
        <v>171</v>
      </c>
      <c r="H2418" s="161">
        <v>18</v>
      </c>
      <c r="I2418" s="162"/>
      <c r="J2418" s="162">
        <f t="shared" si="440"/>
        <v>0</v>
      </c>
      <c r="K2418" s="139"/>
      <c r="L2418" s="27"/>
      <c r="M2418" s="140" t="s">
        <v>1</v>
      </c>
      <c r="N2418" s="141" t="s">
        <v>35</v>
      </c>
      <c r="O2418" s="142">
        <v>0</v>
      </c>
      <c r="P2418" s="142">
        <f t="shared" si="441"/>
        <v>0</v>
      </c>
      <c r="Q2418" s="142">
        <v>0</v>
      </c>
      <c r="R2418" s="142">
        <f t="shared" si="442"/>
        <v>0</v>
      </c>
      <c r="S2418" s="142">
        <v>0</v>
      </c>
      <c r="T2418" s="143">
        <f t="shared" si="443"/>
        <v>0</v>
      </c>
      <c r="U2418" s="26"/>
      <c r="V2418" s="26"/>
      <c r="W2418" s="26"/>
      <c r="X2418" s="26"/>
      <c r="Y2418" s="26"/>
      <c r="Z2418" s="26"/>
      <c r="AA2418" s="26"/>
      <c r="AB2418" s="26"/>
      <c r="AC2418" s="26"/>
      <c r="AD2418" s="26"/>
      <c r="AE2418" s="26"/>
      <c r="AR2418" s="144" t="s">
        <v>145</v>
      </c>
      <c r="AT2418" s="144" t="s">
        <v>141</v>
      </c>
      <c r="AU2418" s="144" t="s">
        <v>146</v>
      </c>
      <c r="AY2418" s="14" t="s">
        <v>136</v>
      </c>
      <c r="BE2418" s="145">
        <f t="shared" si="444"/>
        <v>0</v>
      </c>
      <c r="BF2418" s="145">
        <f t="shared" si="445"/>
        <v>0</v>
      </c>
      <c r="BG2418" s="145">
        <f t="shared" si="446"/>
        <v>0</v>
      </c>
      <c r="BH2418" s="145">
        <f t="shared" si="447"/>
        <v>0</v>
      </c>
      <c r="BI2418" s="145">
        <f t="shared" si="448"/>
        <v>0</v>
      </c>
      <c r="BJ2418" s="14" t="s">
        <v>146</v>
      </c>
      <c r="BK2418" s="145">
        <f t="shared" si="449"/>
        <v>0</v>
      </c>
      <c r="BL2418" s="14" t="s">
        <v>145</v>
      </c>
      <c r="BM2418" s="144" t="s">
        <v>2718</v>
      </c>
    </row>
    <row r="2419" spans="1:65" s="2" customFormat="1" ht="33" customHeight="1">
      <c r="A2419" s="26"/>
      <c r="B2419" s="156"/>
      <c r="C2419" s="163" t="s">
        <v>2719</v>
      </c>
      <c r="D2419" s="163" t="s">
        <v>227</v>
      </c>
      <c r="E2419" s="164" t="s">
        <v>2487</v>
      </c>
      <c r="F2419" s="165" t="s">
        <v>2488</v>
      </c>
      <c r="G2419" s="166" t="s">
        <v>171</v>
      </c>
      <c r="H2419" s="167">
        <v>19.8</v>
      </c>
      <c r="I2419" s="168"/>
      <c r="J2419" s="168">
        <f t="shared" si="440"/>
        <v>0</v>
      </c>
      <c r="K2419" s="146"/>
      <c r="L2419" s="147"/>
      <c r="M2419" s="148" t="s">
        <v>1</v>
      </c>
      <c r="N2419" s="149" t="s">
        <v>35</v>
      </c>
      <c r="O2419" s="142">
        <v>0</v>
      </c>
      <c r="P2419" s="142">
        <f t="shared" si="441"/>
        <v>0</v>
      </c>
      <c r="Q2419" s="142">
        <v>0</v>
      </c>
      <c r="R2419" s="142">
        <f t="shared" si="442"/>
        <v>0</v>
      </c>
      <c r="S2419" s="142">
        <v>0</v>
      </c>
      <c r="T2419" s="143">
        <f t="shared" si="443"/>
        <v>0</v>
      </c>
      <c r="U2419" s="26"/>
      <c r="V2419" s="26"/>
      <c r="W2419" s="26"/>
      <c r="X2419" s="26"/>
      <c r="Y2419" s="26"/>
      <c r="Z2419" s="26"/>
      <c r="AA2419" s="26"/>
      <c r="AB2419" s="26"/>
      <c r="AC2419" s="26"/>
      <c r="AD2419" s="26"/>
      <c r="AE2419" s="26"/>
      <c r="AR2419" s="144" t="s">
        <v>168</v>
      </c>
      <c r="AT2419" s="144" t="s">
        <v>227</v>
      </c>
      <c r="AU2419" s="144" t="s">
        <v>146</v>
      </c>
      <c r="AY2419" s="14" t="s">
        <v>136</v>
      </c>
      <c r="BE2419" s="145">
        <f t="shared" si="444"/>
        <v>0</v>
      </c>
      <c r="BF2419" s="145">
        <f t="shared" si="445"/>
        <v>0</v>
      </c>
      <c r="BG2419" s="145">
        <f t="shared" si="446"/>
        <v>0</v>
      </c>
      <c r="BH2419" s="145">
        <f t="shared" si="447"/>
        <v>0</v>
      </c>
      <c r="BI2419" s="145">
        <f t="shared" si="448"/>
        <v>0</v>
      </c>
      <c r="BJ2419" s="14" t="s">
        <v>146</v>
      </c>
      <c r="BK2419" s="145">
        <f t="shared" si="449"/>
        <v>0</v>
      </c>
      <c r="BL2419" s="14" t="s">
        <v>145</v>
      </c>
      <c r="BM2419" s="144" t="s">
        <v>2720</v>
      </c>
    </row>
    <row r="2420" spans="1:65" s="2" customFormat="1" ht="24.25" customHeight="1">
      <c r="A2420" s="26"/>
      <c r="B2420" s="156"/>
      <c r="C2420" s="157" t="s">
        <v>2721</v>
      </c>
      <c r="D2420" s="157" t="s">
        <v>141</v>
      </c>
      <c r="E2420" s="158" t="s">
        <v>2491</v>
      </c>
      <c r="F2420" s="159" t="s">
        <v>2492</v>
      </c>
      <c r="G2420" s="160" t="s">
        <v>323</v>
      </c>
      <c r="H2420" s="161">
        <v>20</v>
      </c>
      <c r="I2420" s="162"/>
      <c r="J2420" s="162">
        <f t="shared" si="440"/>
        <v>0</v>
      </c>
      <c r="K2420" s="139"/>
      <c r="L2420" s="27"/>
      <c r="M2420" s="140" t="s">
        <v>1</v>
      </c>
      <c r="N2420" s="141" t="s">
        <v>35</v>
      </c>
      <c r="O2420" s="142">
        <v>0</v>
      </c>
      <c r="P2420" s="142">
        <f t="shared" si="441"/>
        <v>0</v>
      </c>
      <c r="Q2420" s="142">
        <v>0</v>
      </c>
      <c r="R2420" s="142">
        <f t="shared" si="442"/>
        <v>0</v>
      </c>
      <c r="S2420" s="142">
        <v>0</v>
      </c>
      <c r="T2420" s="143">
        <f t="shared" si="443"/>
        <v>0</v>
      </c>
      <c r="U2420" s="26"/>
      <c r="V2420" s="26"/>
      <c r="W2420" s="26"/>
      <c r="X2420" s="26"/>
      <c r="Y2420" s="26"/>
      <c r="Z2420" s="26"/>
      <c r="AA2420" s="26"/>
      <c r="AB2420" s="26"/>
      <c r="AC2420" s="26"/>
      <c r="AD2420" s="26"/>
      <c r="AE2420" s="26"/>
      <c r="AR2420" s="144" t="s">
        <v>145</v>
      </c>
      <c r="AT2420" s="144" t="s">
        <v>141</v>
      </c>
      <c r="AU2420" s="144" t="s">
        <v>146</v>
      </c>
      <c r="AY2420" s="14" t="s">
        <v>136</v>
      </c>
      <c r="BE2420" s="145">
        <f t="shared" si="444"/>
        <v>0</v>
      </c>
      <c r="BF2420" s="145">
        <f t="shared" si="445"/>
        <v>0</v>
      </c>
      <c r="BG2420" s="145">
        <f t="shared" si="446"/>
        <v>0</v>
      </c>
      <c r="BH2420" s="145">
        <f t="shared" si="447"/>
        <v>0</v>
      </c>
      <c r="BI2420" s="145">
        <f t="shared" si="448"/>
        <v>0</v>
      </c>
      <c r="BJ2420" s="14" t="s">
        <v>146</v>
      </c>
      <c r="BK2420" s="145">
        <f t="shared" si="449"/>
        <v>0</v>
      </c>
      <c r="BL2420" s="14" t="s">
        <v>145</v>
      </c>
      <c r="BM2420" s="144" t="s">
        <v>2722</v>
      </c>
    </row>
    <row r="2421" spans="1:65" s="2" customFormat="1" ht="21.75" customHeight="1">
      <c r="A2421" s="26"/>
      <c r="B2421" s="156"/>
      <c r="C2421" s="163" t="s">
        <v>2723</v>
      </c>
      <c r="D2421" s="163" t="s">
        <v>227</v>
      </c>
      <c r="E2421" s="164" t="s">
        <v>2495</v>
      </c>
      <c r="F2421" s="165" t="s">
        <v>2496</v>
      </c>
      <c r="G2421" s="166" t="s">
        <v>323</v>
      </c>
      <c r="H2421" s="167">
        <v>20</v>
      </c>
      <c r="I2421" s="168"/>
      <c r="J2421" s="168">
        <f t="shared" si="440"/>
        <v>0</v>
      </c>
      <c r="K2421" s="146"/>
      <c r="L2421" s="147"/>
      <c r="M2421" s="148" t="s">
        <v>1</v>
      </c>
      <c r="N2421" s="149" t="s">
        <v>35</v>
      </c>
      <c r="O2421" s="142">
        <v>0</v>
      </c>
      <c r="P2421" s="142">
        <f t="shared" si="441"/>
        <v>0</v>
      </c>
      <c r="Q2421" s="142">
        <v>0</v>
      </c>
      <c r="R2421" s="142">
        <f t="shared" si="442"/>
        <v>0</v>
      </c>
      <c r="S2421" s="142">
        <v>0</v>
      </c>
      <c r="T2421" s="143">
        <f t="shared" si="443"/>
        <v>0</v>
      </c>
      <c r="U2421" s="26"/>
      <c r="V2421" s="26"/>
      <c r="W2421" s="26"/>
      <c r="X2421" s="26"/>
      <c r="Y2421" s="26"/>
      <c r="Z2421" s="26"/>
      <c r="AA2421" s="26"/>
      <c r="AB2421" s="26"/>
      <c r="AC2421" s="26"/>
      <c r="AD2421" s="26"/>
      <c r="AE2421" s="26"/>
      <c r="AR2421" s="144" t="s">
        <v>168</v>
      </c>
      <c r="AT2421" s="144" t="s">
        <v>227</v>
      </c>
      <c r="AU2421" s="144" t="s">
        <v>146</v>
      </c>
      <c r="AY2421" s="14" t="s">
        <v>136</v>
      </c>
      <c r="BE2421" s="145">
        <f t="shared" si="444"/>
        <v>0</v>
      </c>
      <c r="BF2421" s="145">
        <f t="shared" si="445"/>
        <v>0</v>
      </c>
      <c r="BG2421" s="145">
        <f t="shared" si="446"/>
        <v>0</v>
      </c>
      <c r="BH2421" s="145">
        <f t="shared" si="447"/>
        <v>0</v>
      </c>
      <c r="BI2421" s="145">
        <f t="shared" si="448"/>
        <v>0</v>
      </c>
      <c r="BJ2421" s="14" t="s">
        <v>146</v>
      </c>
      <c r="BK2421" s="145">
        <f t="shared" si="449"/>
        <v>0</v>
      </c>
      <c r="BL2421" s="14" t="s">
        <v>145</v>
      </c>
      <c r="BM2421" s="144" t="s">
        <v>2724</v>
      </c>
    </row>
    <row r="2422" spans="1:65" s="2" customFormat="1" ht="24.25" customHeight="1">
      <c r="A2422" s="26"/>
      <c r="B2422" s="156"/>
      <c r="C2422" s="157" t="s">
        <v>2725</v>
      </c>
      <c r="D2422" s="157" t="s">
        <v>141</v>
      </c>
      <c r="E2422" s="158" t="s">
        <v>2499</v>
      </c>
      <c r="F2422" s="159" t="s">
        <v>2500</v>
      </c>
      <c r="G2422" s="160" t="s">
        <v>323</v>
      </c>
      <c r="H2422" s="161">
        <v>131</v>
      </c>
      <c r="I2422" s="162"/>
      <c r="J2422" s="162">
        <f t="shared" si="440"/>
        <v>0</v>
      </c>
      <c r="K2422" s="139"/>
      <c r="L2422" s="27"/>
      <c r="M2422" s="140" t="s">
        <v>1</v>
      </c>
      <c r="N2422" s="141" t="s">
        <v>35</v>
      </c>
      <c r="O2422" s="142">
        <v>0</v>
      </c>
      <c r="P2422" s="142">
        <f t="shared" si="441"/>
        <v>0</v>
      </c>
      <c r="Q2422" s="142">
        <v>0</v>
      </c>
      <c r="R2422" s="142">
        <f t="shared" si="442"/>
        <v>0</v>
      </c>
      <c r="S2422" s="142">
        <v>0</v>
      </c>
      <c r="T2422" s="143">
        <f t="shared" si="443"/>
        <v>0</v>
      </c>
      <c r="U2422" s="26"/>
      <c r="V2422" s="26"/>
      <c r="W2422" s="26"/>
      <c r="X2422" s="26"/>
      <c r="Y2422" s="26"/>
      <c r="Z2422" s="26"/>
      <c r="AA2422" s="26"/>
      <c r="AB2422" s="26"/>
      <c r="AC2422" s="26"/>
      <c r="AD2422" s="26"/>
      <c r="AE2422" s="26"/>
      <c r="AR2422" s="144" t="s">
        <v>145</v>
      </c>
      <c r="AT2422" s="144" t="s">
        <v>141</v>
      </c>
      <c r="AU2422" s="144" t="s">
        <v>146</v>
      </c>
      <c r="AY2422" s="14" t="s">
        <v>136</v>
      </c>
      <c r="BE2422" s="145">
        <f t="shared" si="444"/>
        <v>0</v>
      </c>
      <c r="BF2422" s="145">
        <f t="shared" si="445"/>
        <v>0</v>
      </c>
      <c r="BG2422" s="145">
        <f t="shared" si="446"/>
        <v>0</v>
      </c>
      <c r="BH2422" s="145">
        <f t="shared" si="447"/>
        <v>0</v>
      </c>
      <c r="BI2422" s="145">
        <f t="shared" si="448"/>
        <v>0</v>
      </c>
      <c r="BJ2422" s="14" t="s">
        <v>146</v>
      </c>
      <c r="BK2422" s="145">
        <f t="shared" si="449"/>
        <v>0</v>
      </c>
      <c r="BL2422" s="14" t="s">
        <v>145</v>
      </c>
      <c r="BM2422" s="144" t="s">
        <v>2726</v>
      </c>
    </row>
    <row r="2423" spans="1:65" s="2" customFormat="1" ht="21.75" customHeight="1">
      <c r="A2423" s="26"/>
      <c r="B2423" s="156"/>
      <c r="C2423" s="163" t="s">
        <v>2727</v>
      </c>
      <c r="D2423" s="163" t="s">
        <v>227</v>
      </c>
      <c r="E2423" s="164" t="s">
        <v>2503</v>
      </c>
      <c r="F2423" s="165" t="s">
        <v>2504</v>
      </c>
      <c r="G2423" s="166" t="s">
        <v>323</v>
      </c>
      <c r="H2423" s="167">
        <v>20</v>
      </c>
      <c r="I2423" s="168"/>
      <c r="J2423" s="168">
        <f t="shared" si="440"/>
        <v>0</v>
      </c>
      <c r="K2423" s="146"/>
      <c r="L2423" s="147"/>
      <c r="M2423" s="148" t="s">
        <v>1</v>
      </c>
      <c r="N2423" s="149" t="s">
        <v>35</v>
      </c>
      <c r="O2423" s="142">
        <v>0</v>
      </c>
      <c r="P2423" s="142">
        <f t="shared" si="441"/>
        <v>0</v>
      </c>
      <c r="Q2423" s="142">
        <v>0</v>
      </c>
      <c r="R2423" s="142">
        <f t="shared" si="442"/>
        <v>0</v>
      </c>
      <c r="S2423" s="142">
        <v>0</v>
      </c>
      <c r="T2423" s="143">
        <f t="shared" si="443"/>
        <v>0</v>
      </c>
      <c r="U2423" s="26"/>
      <c r="V2423" s="26"/>
      <c r="W2423" s="26"/>
      <c r="X2423" s="26"/>
      <c r="Y2423" s="26"/>
      <c r="Z2423" s="26"/>
      <c r="AA2423" s="26"/>
      <c r="AB2423" s="26"/>
      <c r="AC2423" s="26"/>
      <c r="AD2423" s="26"/>
      <c r="AE2423" s="26"/>
      <c r="AR2423" s="144" t="s">
        <v>168</v>
      </c>
      <c r="AT2423" s="144" t="s">
        <v>227</v>
      </c>
      <c r="AU2423" s="144" t="s">
        <v>146</v>
      </c>
      <c r="AY2423" s="14" t="s">
        <v>136</v>
      </c>
      <c r="BE2423" s="145">
        <f t="shared" si="444"/>
        <v>0</v>
      </c>
      <c r="BF2423" s="145">
        <f t="shared" si="445"/>
        <v>0</v>
      </c>
      <c r="BG2423" s="145">
        <f t="shared" si="446"/>
        <v>0</v>
      </c>
      <c r="BH2423" s="145">
        <f t="shared" si="447"/>
        <v>0</v>
      </c>
      <c r="BI2423" s="145">
        <f t="shared" si="448"/>
        <v>0</v>
      </c>
      <c r="BJ2423" s="14" t="s">
        <v>146</v>
      </c>
      <c r="BK2423" s="145">
        <f t="shared" si="449"/>
        <v>0</v>
      </c>
      <c r="BL2423" s="14" t="s">
        <v>145</v>
      </c>
      <c r="BM2423" s="144" t="s">
        <v>2728</v>
      </c>
    </row>
    <row r="2424" spans="1:65" s="2" customFormat="1" ht="21.75" customHeight="1">
      <c r="A2424" s="26"/>
      <c r="B2424" s="156"/>
      <c r="C2424" s="163" t="s">
        <v>2729</v>
      </c>
      <c r="D2424" s="163" t="s">
        <v>227</v>
      </c>
      <c r="E2424" s="164" t="s">
        <v>2507</v>
      </c>
      <c r="F2424" s="165" t="s">
        <v>2508</v>
      </c>
      <c r="G2424" s="166" t="s">
        <v>323</v>
      </c>
      <c r="H2424" s="167">
        <v>22</v>
      </c>
      <c r="I2424" s="168"/>
      <c r="J2424" s="168">
        <f t="shared" si="440"/>
        <v>0</v>
      </c>
      <c r="K2424" s="146"/>
      <c r="L2424" s="147"/>
      <c r="M2424" s="148" t="s">
        <v>1</v>
      </c>
      <c r="N2424" s="149" t="s">
        <v>35</v>
      </c>
      <c r="O2424" s="142">
        <v>0</v>
      </c>
      <c r="P2424" s="142">
        <f t="shared" si="441"/>
        <v>0</v>
      </c>
      <c r="Q2424" s="142">
        <v>0</v>
      </c>
      <c r="R2424" s="142">
        <f t="shared" si="442"/>
        <v>0</v>
      </c>
      <c r="S2424" s="142">
        <v>0</v>
      </c>
      <c r="T2424" s="143">
        <f t="shared" si="443"/>
        <v>0</v>
      </c>
      <c r="U2424" s="26"/>
      <c r="V2424" s="26"/>
      <c r="W2424" s="26"/>
      <c r="X2424" s="26"/>
      <c r="Y2424" s="26"/>
      <c r="Z2424" s="26"/>
      <c r="AA2424" s="26"/>
      <c r="AB2424" s="26"/>
      <c r="AC2424" s="26"/>
      <c r="AD2424" s="26"/>
      <c r="AE2424" s="26"/>
      <c r="AR2424" s="144" t="s">
        <v>168</v>
      </c>
      <c r="AT2424" s="144" t="s">
        <v>227</v>
      </c>
      <c r="AU2424" s="144" t="s">
        <v>146</v>
      </c>
      <c r="AY2424" s="14" t="s">
        <v>136</v>
      </c>
      <c r="BE2424" s="145">
        <f t="shared" si="444"/>
        <v>0</v>
      </c>
      <c r="BF2424" s="145">
        <f t="shared" si="445"/>
        <v>0</v>
      </c>
      <c r="BG2424" s="145">
        <f t="shared" si="446"/>
        <v>0</v>
      </c>
      <c r="BH2424" s="145">
        <f t="shared" si="447"/>
        <v>0</v>
      </c>
      <c r="BI2424" s="145">
        <f t="shared" si="448"/>
        <v>0</v>
      </c>
      <c r="BJ2424" s="14" t="s">
        <v>146</v>
      </c>
      <c r="BK2424" s="145">
        <f t="shared" si="449"/>
        <v>0</v>
      </c>
      <c r="BL2424" s="14" t="s">
        <v>145</v>
      </c>
      <c r="BM2424" s="144" t="s">
        <v>2730</v>
      </c>
    </row>
    <row r="2425" spans="1:65" s="2" customFormat="1" ht="21.75" customHeight="1">
      <c r="A2425" s="26"/>
      <c r="B2425" s="156"/>
      <c r="C2425" s="163" t="s">
        <v>2731</v>
      </c>
      <c r="D2425" s="163" t="s">
        <v>227</v>
      </c>
      <c r="E2425" s="164" t="s">
        <v>2511</v>
      </c>
      <c r="F2425" s="165" t="s">
        <v>2512</v>
      </c>
      <c r="G2425" s="166" t="s">
        <v>323</v>
      </c>
      <c r="H2425" s="167">
        <v>89</v>
      </c>
      <c r="I2425" s="168"/>
      <c r="J2425" s="168">
        <f t="shared" si="440"/>
        <v>0</v>
      </c>
      <c r="K2425" s="146"/>
      <c r="L2425" s="147"/>
      <c r="M2425" s="148" t="s">
        <v>1</v>
      </c>
      <c r="N2425" s="149" t="s">
        <v>35</v>
      </c>
      <c r="O2425" s="142">
        <v>0</v>
      </c>
      <c r="P2425" s="142">
        <f t="shared" si="441"/>
        <v>0</v>
      </c>
      <c r="Q2425" s="142">
        <v>0</v>
      </c>
      <c r="R2425" s="142">
        <f t="shared" si="442"/>
        <v>0</v>
      </c>
      <c r="S2425" s="142">
        <v>0</v>
      </c>
      <c r="T2425" s="143">
        <f t="shared" si="443"/>
        <v>0</v>
      </c>
      <c r="U2425" s="26"/>
      <c r="V2425" s="26"/>
      <c r="W2425" s="26"/>
      <c r="X2425" s="26"/>
      <c r="Y2425" s="26"/>
      <c r="Z2425" s="26"/>
      <c r="AA2425" s="26"/>
      <c r="AB2425" s="26"/>
      <c r="AC2425" s="26"/>
      <c r="AD2425" s="26"/>
      <c r="AE2425" s="26"/>
      <c r="AR2425" s="144" t="s">
        <v>168</v>
      </c>
      <c r="AT2425" s="144" t="s">
        <v>227</v>
      </c>
      <c r="AU2425" s="144" t="s">
        <v>146</v>
      </c>
      <c r="AY2425" s="14" t="s">
        <v>136</v>
      </c>
      <c r="BE2425" s="145">
        <f t="shared" si="444"/>
        <v>0</v>
      </c>
      <c r="BF2425" s="145">
        <f t="shared" si="445"/>
        <v>0</v>
      </c>
      <c r="BG2425" s="145">
        <f t="shared" si="446"/>
        <v>0</v>
      </c>
      <c r="BH2425" s="145">
        <f t="shared" si="447"/>
        <v>0</v>
      </c>
      <c r="BI2425" s="145">
        <f t="shared" si="448"/>
        <v>0</v>
      </c>
      <c r="BJ2425" s="14" t="s">
        <v>146</v>
      </c>
      <c r="BK2425" s="145">
        <f t="shared" si="449"/>
        <v>0</v>
      </c>
      <c r="BL2425" s="14" t="s">
        <v>145</v>
      </c>
      <c r="BM2425" s="144" t="s">
        <v>2732</v>
      </c>
    </row>
    <row r="2426" spans="1:65" s="2" customFormat="1" ht="24.25" customHeight="1">
      <c r="A2426" s="26"/>
      <c r="B2426" s="156"/>
      <c r="C2426" s="157" t="s">
        <v>2733</v>
      </c>
      <c r="D2426" s="157" t="s">
        <v>141</v>
      </c>
      <c r="E2426" s="158" t="s">
        <v>2515</v>
      </c>
      <c r="F2426" s="159" t="s">
        <v>2516</v>
      </c>
      <c r="G2426" s="160" t="s">
        <v>323</v>
      </c>
      <c r="H2426" s="161">
        <v>8</v>
      </c>
      <c r="I2426" s="162"/>
      <c r="J2426" s="162">
        <f t="shared" si="440"/>
        <v>0</v>
      </c>
      <c r="K2426" s="139"/>
      <c r="L2426" s="27"/>
      <c r="M2426" s="140" t="s">
        <v>1</v>
      </c>
      <c r="N2426" s="141" t="s">
        <v>35</v>
      </c>
      <c r="O2426" s="142">
        <v>0</v>
      </c>
      <c r="P2426" s="142">
        <f t="shared" si="441"/>
        <v>0</v>
      </c>
      <c r="Q2426" s="142">
        <v>0</v>
      </c>
      <c r="R2426" s="142">
        <f t="shared" si="442"/>
        <v>0</v>
      </c>
      <c r="S2426" s="142">
        <v>0</v>
      </c>
      <c r="T2426" s="143">
        <f t="shared" si="443"/>
        <v>0</v>
      </c>
      <c r="U2426" s="26"/>
      <c r="V2426" s="26"/>
      <c r="W2426" s="26"/>
      <c r="X2426" s="26"/>
      <c r="Y2426" s="26"/>
      <c r="Z2426" s="26"/>
      <c r="AA2426" s="26"/>
      <c r="AB2426" s="26"/>
      <c r="AC2426" s="26"/>
      <c r="AD2426" s="26"/>
      <c r="AE2426" s="26"/>
      <c r="AR2426" s="144" t="s">
        <v>145</v>
      </c>
      <c r="AT2426" s="144" t="s">
        <v>141</v>
      </c>
      <c r="AU2426" s="144" t="s">
        <v>146</v>
      </c>
      <c r="AY2426" s="14" t="s">
        <v>136</v>
      </c>
      <c r="BE2426" s="145">
        <f t="shared" si="444"/>
        <v>0</v>
      </c>
      <c r="BF2426" s="145">
        <f t="shared" si="445"/>
        <v>0</v>
      </c>
      <c r="BG2426" s="145">
        <f t="shared" si="446"/>
        <v>0</v>
      </c>
      <c r="BH2426" s="145">
        <f t="shared" si="447"/>
        <v>0</v>
      </c>
      <c r="BI2426" s="145">
        <f t="shared" si="448"/>
        <v>0</v>
      </c>
      <c r="BJ2426" s="14" t="s">
        <v>146</v>
      </c>
      <c r="BK2426" s="145">
        <f t="shared" si="449"/>
        <v>0</v>
      </c>
      <c r="BL2426" s="14" t="s">
        <v>145</v>
      </c>
      <c r="BM2426" s="144" t="s">
        <v>2734</v>
      </c>
    </row>
    <row r="2427" spans="1:65" s="2" customFormat="1" ht="16.5" customHeight="1">
      <c r="A2427" s="26"/>
      <c r="B2427" s="156"/>
      <c r="C2427" s="163" t="s">
        <v>2735</v>
      </c>
      <c r="D2427" s="163" t="s">
        <v>227</v>
      </c>
      <c r="E2427" s="164" t="s">
        <v>2519</v>
      </c>
      <c r="F2427" s="165" t="s">
        <v>2520</v>
      </c>
      <c r="G2427" s="166" t="s">
        <v>323</v>
      </c>
      <c r="H2427" s="167">
        <v>1</v>
      </c>
      <c r="I2427" s="168"/>
      <c r="J2427" s="168">
        <f t="shared" si="440"/>
        <v>0</v>
      </c>
      <c r="K2427" s="146"/>
      <c r="L2427" s="147"/>
      <c r="M2427" s="148" t="s">
        <v>1</v>
      </c>
      <c r="N2427" s="149" t="s">
        <v>35</v>
      </c>
      <c r="O2427" s="142">
        <v>0</v>
      </c>
      <c r="P2427" s="142">
        <f t="shared" si="441"/>
        <v>0</v>
      </c>
      <c r="Q2427" s="142">
        <v>0</v>
      </c>
      <c r="R2427" s="142">
        <f t="shared" si="442"/>
        <v>0</v>
      </c>
      <c r="S2427" s="142">
        <v>0</v>
      </c>
      <c r="T2427" s="143">
        <f t="shared" si="443"/>
        <v>0</v>
      </c>
      <c r="U2427" s="26"/>
      <c r="V2427" s="26"/>
      <c r="W2427" s="26"/>
      <c r="X2427" s="26"/>
      <c r="Y2427" s="26"/>
      <c r="Z2427" s="26"/>
      <c r="AA2427" s="26"/>
      <c r="AB2427" s="26"/>
      <c r="AC2427" s="26"/>
      <c r="AD2427" s="26"/>
      <c r="AE2427" s="26"/>
      <c r="AR2427" s="144" t="s">
        <v>168</v>
      </c>
      <c r="AT2427" s="144" t="s">
        <v>227</v>
      </c>
      <c r="AU2427" s="144" t="s">
        <v>146</v>
      </c>
      <c r="AY2427" s="14" t="s">
        <v>136</v>
      </c>
      <c r="BE2427" s="145">
        <f t="shared" si="444"/>
        <v>0</v>
      </c>
      <c r="BF2427" s="145">
        <f t="shared" si="445"/>
        <v>0</v>
      </c>
      <c r="BG2427" s="145">
        <f t="shared" si="446"/>
        <v>0</v>
      </c>
      <c r="BH2427" s="145">
        <f t="shared" si="447"/>
        <v>0</v>
      </c>
      <c r="BI2427" s="145">
        <f t="shared" si="448"/>
        <v>0</v>
      </c>
      <c r="BJ2427" s="14" t="s">
        <v>146</v>
      </c>
      <c r="BK2427" s="145">
        <f t="shared" si="449"/>
        <v>0</v>
      </c>
      <c r="BL2427" s="14" t="s">
        <v>145</v>
      </c>
      <c r="BM2427" s="144" t="s">
        <v>2736</v>
      </c>
    </row>
    <row r="2428" spans="1:65" s="2" customFormat="1" ht="21.75" customHeight="1">
      <c r="A2428" s="26"/>
      <c r="B2428" s="156"/>
      <c r="C2428" s="163" t="s">
        <v>2737</v>
      </c>
      <c r="D2428" s="163" t="s">
        <v>227</v>
      </c>
      <c r="E2428" s="164" t="s">
        <v>2523</v>
      </c>
      <c r="F2428" s="165" t="s">
        <v>2524</v>
      </c>
      <c r="G2428" s="166" t="s">
        <v>323</v>
      </c>
      <c r="H2428" s="167">
        <v>2</v>
      </c>
      <c r="I2428" s="168"/>
      <c r="J2428" s="168">
        <f t="shared" si="440"/>
        <v>0</v>
      </c>
      <c r="K2428" s="146"/>
      <c r="L2428" s="147"/>
      <c r="M2428" s="148" t="s">
        <v>1</v>
      </c>
      <c r="N2428" s="149" t="s">
        <v>35</v>
      </c>
      <c r="O2428" s="142">
        <v>0</v>
      </c>
      <c r="P2428" s="142">
        <f t="shared" si="441"/>
        <v>0</v>
      </c>
      <c r="Q2428" s="142">
        <v>0</v>
      </c>
      <c r="R2428" s="142">
        <f t="shared" si="442"/>
        <v>0</v>
      </c>
      <c r="S2428" s="142">
        <v>0</v>
      </c>
      <c r="T2428" s="143">
        <f t="shared" si="443"/>
        <v>0</v>
      </c>
      <c r="U2428" s="26"/>
      <c r="V2428" s="26"/>
      <c r="W2428" s="26"/>
      <c r="X2428" s="26"/>
      <c r="Y2428" s="26"/>
      <c r="Z2428" s="26"/>
      <c r="AA2428" s="26"/>
      <c r="AB2428" s="26"/>
      <c r="AC2428" s="26"/>
      <c r="AD2428" s="26"/>
      <c r="AE2428" s="26"/>
      <c r="AR2428" s="144" t="s">
        <v>168</v>
      </c>
      <c r="AT2428" s="144" t="s">
        <v>227</v>
      </c>
      <c r="AU2428" s="144" t="s">
        <v>146</v>
      </c>
      <c r="AY2428" s="14" t="s">
        <v>136</v>
      </c>
      <c r="BE2428" s="145">
        <f t="shared" si="444"/>
        <v>0</v>
      </c>
      <c r="BF2428" s="145">
        <f t="shared" si="445"/>
        <v>0</v>
      </c>
      <c r="BG2428" s="145">
        <f t="shared" si="446"/>
        <v>0</v>
      </c>
      <c r="BH2428" s="145">
        <f t="shared" si="447"/>
        <v>0</v>
      </c>
      <c r="BI2428" s="145">
        <f t="shared" si="448"/>
        <v>0</v>
      </c>
      <c r="BJ2428" s="14" t="s">
        <v>146</v>
      </c>
      <c r="BK2428" s="145">
        <f t="shared" si="449"/>
        <v>0</v>
      </c>
      <c r="BL2428" s="14" t="s">
        <v>145</v>
      </c>
      <c r="BM2428" s="144" t="s">
        <v>2738</v>
      </c>
    </row>
    <row r="2429" spans="1:65" s="2" customFormat="1" ht="21.75" customHeight="1">
      <c r="A2429" s="26"/>
      <c r="B2429" s="156"/>
      <c r="C2429" s="163" t="s">
        <v>2739</v>
      </c>
      <c r="D2429" s="163" t="s">
        <v>227</v>
      </c>
      <c r="E2429" s="164" t="s">
        <v>2740</v>
      </c>
      <c r="F2429" s="165" t="s">
        <v>2741</v>
      </c>
      <c r="G2429" s="166" t="s">
        <v>323</v>
      </c>
      <c r="H2429" s="167">
        <v>5</v>
      </c>
      <c r="I2429" s="168"/>
      <c r="J2429" s="168">
        <f t="shared" si="440"/>
        <v>0</v>
      </c>
      <c r="K2429" s="146"/>
      <c r="L2429" s="147"/>
      <c r="M2429" s="148" t="s">
        <v>1</v>
      </c>
      <c r="N2429" s="149" t="s">
        <v>35</v>
      </c>
      <c r="O2429" s="142">
        <v>0</v>
      </c>
      <c r="P2429" s="142">
        <f t="shared" si="441"/>
        <v>0</v>
      </c>
      <c r="Q2429" s="142">
        <v>0</v>
      </c>
      <c r="R2429" s="142">
        <f t="shared" si="442"/>
        <v>0</v>
      </c>
      <c r="S2429" s="142">
        <v>0</v>
      </c>
      <c r="T2429" s="143">
        <f t="shared" si="443"/>
        <v>0</v>
      </c>
      <c r="U2429" s="26"/>
      <c r="V2429" s="26"/>
      <c r="W2429" s="26"/>
      <c r="X2429" s="26"/>
      <c r="Y2429" s="26"/>
      <c r="Z2429" s="26"/>
      <c r="AA2429" s="26"/>
      <c r="AB2429" s="26"/>
      <c r="AC2429" s="26"/>
      <c r="AD2429" s="26"/>
      <c r="AE2429" s="26"/>
      <c r="AR2429" s="144" t="s">
        <v>168</v>
      </c>
      <c r="AT2429" s="144" t="s">
        <v>227</v>
      </c>
      <c r="AU2429" s="144" t="s">
        <v>146</v>
      </c>
      <c r="AY2429" s="14" t="s">
        <v>136</v>
      </c>
      <c r="BE2429" s="145">
        <f t="shared" si="444"/>
        <v>0</v>
      </c>
      <c r="BF2429" s="145">
        <f t="shared" si="445"/>
        <v>0</v>
      </c>
      <c r="BG2429" s="145">
        <f t="shared" si="446"/>
        <v>0</v>
      </c>
      <c r="BH2429" s="145">
        <f t="shared" si="447"/>
        <v>0</v>
      </c>
      <c r="BI2429" s="145">
        <f t="shared" si="448"/>
        <v>0</v>
      </c>
      <c r="BJ2429" s="14" t="s">
        <v>146</v>
      </c>
      <c r="BK2429" s="145">
        <f t="shared" si="449"/>
        <v>0</v>
      </c>
      <c r="BL2429" s="14" t="s">
        <v>145</v>
      </c>
      <c r="BM2429" s="144" t="s">
        <v>2742</v>
      </c>
    </row>
    <row r="2430" spans="1:65" s="2" customFormat="1" ht="16.5" customHeight="1">
      <c r="A2430" s="26"/>
      <c r="B2430" s="156"/>
      <c r="C2430" s="157" t="s">
        <v>2743</v>
      </c>
      <c r="D2430" s="157" t="s">
        <v>141</v>
      </c>
      <c r="E2430" s="158" t="s">
        <v>2531</v>
      </c>
      <c r="F2430" s="159" t="s">
        <v>2532</v>
      </c>
      <c r="G2430" s="160" t="s">
        <v>2533</v>
      </c>
      <c r="H2430" s="161">
        <v>20</v>
      </c>
      <c r="I2430" s="162"/>
      <c r="J2430" s="162">
        <f t="shared" si="440"/>
        <v>0</v>
      </c>
      <c r="K2430" s="139"/>
      <c r="L2430" s="27"/>
      <c r="M2430" s="140" t="s">
        <v>1</v>
      </c>
      <c r="N2430" s="141" t="s">
        <v>35</v>
      </c>
      <c r="O2430" s="142">
        <v>0</v>
      </c>
      <c r="P2430" s="142">
        <f t="shared" si="441"/>
        <v>0</v>
      </c>
      <c r="Q2430" s="142">
        <v>0</v>
      </c>
      <c r="R2430" s="142">
        <f t="shared" si="442"/>
        <v>0</v>
      </c>
      <c r="S2430" s="142">
        <v>0</v>
      </c>
      <c r="T2430" s="143">
        <f t="shared" si="443"/>
        <v>0</v>
      </c>
      <c r="U2430" s="26"/>
      <c r="V2430" s="26"/>
      <c r="W2430" s="26"/>
      <c r="X2430" s="26"/>
      <c r="Y2430" s="26"/>
      <c r="Z2430" s="26"/>
      <c r="AA2430" s="26"/>
      <c r="AB2430" s="26"/>
      <c r="AC2430" s="26"/>
      <c r="AD2430" s="26"/>
      <c r="AE2430" s="26"/>
      <c r="AR2430" s="144" t="s">
        <v>145</v>
      </c>
      <c r="AT2430" s="144" t="s">
        <v>141</v>
      </c>
      <c r="AU2430" s="144" t="s">
        <v>146</v>
      </c>
      <c r="AY2430" s="14" t="s">
        <v>136</v>
      </c>
      <c r="BE2430" s="145">
        <f t="shared" si="444"/>
        <v>0</v>
      </c>
      <c r="BF2430" s="145">
        <f t="shared" si="445"/>
        <v>0</v>
      </c>
      <c r="BG2430" s="145">
        <f t="shared" si="446"/>
        <v>0</v>
      </c>
      <c r="BH2430" s="145">
        <f t="shared" si="447"/>
        <v>0</v>
      </c>
      <c r="BI2430" s="145">
        <f t="shared" si="448"/>
        <v>0</v>
      </c>
      <c r="BJ2430" s="14" t="s">
        <v>146</v>
      </c>
      <c r="BK2430" s="145">
        <f t="shared" si="449"/>
        <v>0</v>
      </c>
      <c r="BL2430" s="14" t="s">
        <v>145</v>
      </c>
      <c r="BM2430" s="144" t="s">
        <v>2744</v>
      </c>
    </row>
    <row r="2431" spans="1:65" s="2" customFormat="1" ht="24.25" customHeight="1">
      <c r="A2431" s="26"/>
      <c r="B2431" s="156"/>
      <c r="C2431" s="163" t="s">
        <v>2745</v>
      </c>
      <c r="D2431" s="163" t="s">
        <v>227</v>
      </c>
      <c r="E2431" s="164" t="s">
        <v>2536</v>
      </c>
      <c r="F2431" s="165" t="s">
        <v>2537</v>
      </c>
      <c r="G2431" s="166" t="s">
        <v>323</v>
      </c>
      <c r="H2431" s="167">
        <v>20</v>
      </c>
      <c r="I2431" s="168"/>
      <c r="J2431" s="168">
        <f t="shared" si="440"/>
        <v>0</v>
      </c>
      <c r="K2431" s="146"/>
      <c r="L2431" s="147"/>
      <c r="M2431" s="148" t="s">
        <v>1</v>
      </c>
      <c r="N2431" s="149" t="s">
        <v>35</v>
      </c>
      <c r="O2431" s="142">
        <v>0</v>
      </c>
      <c r="P2431" s="142">
        <f t="shared" si="441"/>
        <v>0</v>
      </c>
      <c r="Q2431" s="142">
        <v>0</v>
      </c>
      <c r="R2431" s="142">
        <f t="shared" si="442"/>
        <v>0</v>
      </c>
      <c r="S2431" s="142">
        <v>0</v>
      </c>
      <c r="T2431" s="143">
        <f t="shared" si="443"/>
        <v>0</v>
      </c>
      <c r="U2431" s="26"/>
      <c r="V2431" s="26"/>
      <c r="W2431" s="26"/>
      <c r="X2431" s="26"/>
      <c r="Y2431" s="26"/>
      <c r="Z2431" s="26"/>
      <c r="AA2431" s="26"/>
      <c r="AB2431" s="26"/>
      <c r="AC2431" s="26"/>
      <c r="AD2431" s="26"/>
      <c r="AE2431" s="26"/>
      <c r="AR2431" s="144" t="s">
        <v>168</v>
      </c>
      <c r="AT2431" s="144" t="s">
        <v>227</v>
      </c>
      <c r="AU2431" s="144" t="s">
        <v>146</v>
      </c>
      <c r="AY2431" s="14" t="s">
        <v>136</v>
      </c>
      <c r="BE2431" s="145">
        <f t="shared" si="444"/>
        <v>0</v>
      </c>
      <c r="BF2431" s="145">
        <f t="shared" si="445"/>
        <v>0</v>
      </c>
      <c r="BG2431" s="145">
        <f t="shared" si="446"/>
        <v>0</v>
      </c>
      <c r="BH2431" s="145">
        <f t="shared" si="447"/>
        <v>0</v>
      </c>
      <c r="BI2431" s="145">
        <f t="shared" si="448"/>
        <v>0</v>
      </c>
      <c r="BJ2431" s="14" t="s">
        <v>146</v>
      </c>
      <c r="BK2431" s="145">
        <f t="shared" si="449"/>
        <v>0</v>
      </c>
      <c r="BL2431" s="14" t="s">
        <v>145</v>
      </c>
      <c r="BM2431" s="144" t="s">
        <v>2746</v>
      </c>
    </row>
    <row r="2432" spans="1:65" s="2" customFormat="1" ht="16.5" customHeight="1">
      <c r="A2432" s="26"/>
      <c r="B2432" s="156"/>
      <c r="C2432" s="157" t="s">
        <v>2747</v>
      </c>
      <c r="D2432" s="157" t="s">
        <v>141</v>
      </c>
      <c r="E2432" s="158" t="s">
        <v>2540</v>
      </c>
      <c r="F2432" s="159" t="s">
        <v>2541</v>
      </c>
      <c r="G2432" s="160" t="s">
        <v>2533</v>
      </c>
      <c r="H2432" s="161">
        <v>92</v>
      </c>
      <c r="I2432" s="162"/>
      <c r="J2432" s="162">
        <f t="shared" si="440"/>
        <v>0</v>
      </c>
      <c r="K2432" s="139"/>
      <c r="L2432" s="27"/>
      <c r="M2432" s="140" t="s">
        <v>1</v>
      </c>
      <c r="N2432" s="141" t="s">
        <v>35</v>
      </c>
      <c r="O2432" s="142">
        <v>0</v>
      </c>
      <c r="P2432" s="142">
        <f t="shared" si="441"/>
        <v>0</v>
      </c>
      <c r="Q2432" s="142">
        <v>0</v>
      </c>
      <c r="R2432" s="142">
        <f t="shared" si="442"/>
        <v>0</v>
      </c>
      <c r="S2432" s="142">
        <v>0</v>
      </c>
      <c r="T2432" s="143">
        <f t="shared" si="443"/>
        <v>0</v>
      </c>
      <c r="U2432" s="26"/>
      <c r="V2432" s="26"/>
      <c r="W2432" s="26"/>
      <c r="X2432" s="26"/>
      <c r="Y2432" s="26"/>
      <c r="Z2432" s="26"/>
      <c r="AA2432" s="26"/>
      <c r="AB2432" s="26"/>
      <c r="AC2432" s="26"/>
      <c r="AD2432" s="26"/>
      <c r="AE2432" s="26"/>
      <c r="AR2432" s="144" t="s">
        <v>145</v>
      </c>
      <c r="AT2432" s="144" t="s">
        <v>141</v>
      </c>
      <c r="AU2432" s="144" t="s">
        <v>146</v>
      </c>
      <c r="AY2432" s="14" t="s">
        <v>136</v>
      </c>
      <c r="BE2432" s="145">
        <f t="shared" si="444"/>
        <v>0</v>
      </c>
      <c r="BF2432" s="145">
        <f t="shared" si="445"/>
        <v>0</v>
      </c>
      <c r="BG2432" s="145">
        <f t="shared" si="446"/>
        <v>0</v>
      </c>
      <c r="BH2432" s="145">
        <f t="shared" si="447"/>
        <v>0</v>
      </c>
      <c r="BI2432" s="145">
        <f t="shared" si="448"/>
        <v>0</v>
      </c>
      <c r="BJ2432" s="14" t="s">
        <v>146</v>
      </c>
      <c r="BK2432" s="145">
        <f t="shared" si="449"/>
        <v>0</v>
      </c>
      <c r="BL2432" s="14" t="s">
        <v>145</v>
      </c>
      <c r="BM2432" s="144" t="s">
        <v>2748</v>
      </c>
    </row>
    <row r="2433" spans="1:65" s="2" customFormat="1" ht="24.25" customHeight="1">
      <c r="A2433" s="26"/>
      <c r="B2433" s="156"/>
      <c r="C2433" s="163" t="s">
        <v>2749</v>
      </c>
      <c r="D2433" s="163" t="s">
        <v>227</v>
      </c>
      <c r="E2433" s="164" t="s">
        <v>2544</v>
      </c>
      <c r="F2433" s="165" t="s">
        <v>2545</v>
      </c>
      <c r="G2433" s="166" t="s">
        <v>323</v>
      </c>
      <c r="H2433" s="167">
        <v>92</v>
      </c>
      <c r="I2433" s="168"/>
      <c r="J2433" s="168">
        <f t="shared" si="440"/>
        <v>0</v>
      </c>
      <c r="K2433" s="146"/>
      <c r="L2433" s="147"/>
      <c r="M2433" s="148" t="s">
        <v>1</v>
      </c>
      <c r="N2433" s="149" t="s">
        <v>35</v>
      </c>
      <c r="O2433" s="142">
        <v>0</v>
      </c>
      <c r="P2433" s="142">
        <f t="shared" si="441"/>
        <v>0</v>
      </c>
      <c r="Q2433" s="142">
        <v>0</v>
      </c>
      <c r="R2433" s="142">
        <f t="shared" si="442"/>
        <v>0</v>
      </c>
      <c r="S2433" s="142">
        <v>0</v>
      </c>
      <c r="T2433" s="143">
        <f t="shared" si="443"/>
        <v>0</v>
      </c>
      <c r="U2433" s="26"/>
      <c r="V2433" s="26"/>
      <c r="W2433" s="26"/>
      <c r="X2433" s="26"/>
      <c r="Y2433" s="26"/>
      <c r="Z2433" s="26"/>
      <c r="AA2433" s="26"/>
      <c r="AB2433" s="26"/>
      <c r="AC2433" s="26"/>
      <c r="AD2433" s="26"/>
      <c r="AE2433" s="26"/>
      <c r="AR2433" s="144" t="s">
        <v>168</v>
      </c>
      <c r="AT2433" s="144" t="s">
        <v>227</v>
      </c>
      <c r="AU2433" s="144" t="s">
        <v>146</v>
      </c>
      <c r="AY2433" s="14" t="s">
        <v>136</v>
      </c>
      <c r="BE2433" s="145">
        <f t="shared" si="444"/>
        <v>0</v>
      </c>
      <c r="BF2433" s="145">
        <f t="shared" si="445"/>
        <v>0</v>
      </c>
      <c r="BG2433" s="145">
        <f t="shared" si="446"/>
        <v>0</v>
      </c>
      <c r="BH2433" s="145">
        <f t="shared" si="447"/>
        <v>0</v>
      </c>
      <c r="BI2433" s="145">
        <f t="shared" si="448"/>
        <v>0</v>
      </c>
      <c r="BJ2433" s="14" t="s">
        <v>146</v>
      </c>
      <c r="BK2433" s="145">
        <f t="shared" si="449"/>
        <v>0</v>
      </c>
      <c r="BL2433" s="14" t="s">
        <v>145</v>
      </c>
      <c r="BM2433" s="144" t="s">
        <v>2750</v>
      </c>
    </row>
    <row r="2434" spans="1:65" s="2" customFormat="1" ht="16.5" customHeight="1">
      <c r="A2434" s="26"/>
      <c r="B2434" s="156"/>
      <c r="C2434" s="157" t="s">
        <v>2751</v>
      </c>
      <c r="D2434" s="157" t="s">
        <v>141</v>
      </c>
      <c r="E2434" s="158" t="s">
        <v>2548</v>
      </c>
      <c r="F2434" s="159" t="s">
        <v>2549</v>
      </c>
      <c r="G2434" s="160" t="s">
        <v>2533</v>
      </c>
      <c r="H2434" s="161">
        <v>9</v>
      </c>
      <c r="I2434" s="162"/>
      <c r="J2434" s="162">
        <f t="shared" si="440"/>
        <v>0</v>
      </c>
      <c r="K2434" s="139"/>
      <c r="L2434" s="27"/>
      <c r="M2434" s="140" t="s">
        <v>1</v>
      </c>
      <c r="N2434" s="141" t="s">
        <v>35</v>
      </c>
      <c r="O2434" s="142">
        <v>0</v>
      </c>
      <c r="P2434" s="142">
        <f t="shared" si="441"/>
        <v>0</v>
      </c>
      <c r="Q2434" s="142">
        <v>0</v>
      </c>
      <c r="R2434" s="142">
        <f t="shared" si="442"/>
        <v>0</v>
      </c>
      <c r="S2434" s="142">
        <v>0</v>
      </c>
      <c r="T2434" s="143">
        <f t="shared" si="443"/>
        <v>0</v>
      </c>
      <c r="U2434" s="26"/>
      <c r="V2434" s="26"/>
      <c r="W2434" s="26"/>
      <c r="X2434" s="26"/>
      <c r="Y2434" s="26"/>
      <c r="Z2434" s="26"/>
      <c r="AA2434" s="26"/>
      <c r="AB2434" s="26"/>
      <c r="AC2434" s="26"/>
      <c r="AD2434" s="26"/>
      <c r="AE2434" s="26"/>
      <c r="AR2434" s="144" t="s">
        <v>145</v>
      </c>
      <c r="AT2434" s="144" t="s">
        <v>141</v>
      </c>
      <c r="AU2434" s="144" t="s">
        <v>146</v>
      </c>
      <c r="AY2434" s="14" t="s">
        <v>136</v>
      </c>
      <c r="BE2434" s="145">
        <f t="shared" si="444"/>
        <v>0</v>
      </c>
      <c r="BF2434" s="145">
        <f t="shared" si="445"/>
        <v>0</v>
      </c>
      <c r="BG2434" s="145">
        <f t="shared" si="446"/>
        <v>0</v>
      </c>
      <c r="BH2434" s="145">
        <f t="shared" si="447"/>
        <v>0</v>
      </c>
      <c r="BI2434" s="145">
        <f t="shared" si="448"/>
        <v>0</v>
      </c>
      <c r="BJ2434" s="14" t="s">
        <v>146</v>
      </c>
      <c r="BK2434" s="145">
        <f t="shared" si="449"/>
        <v>0</v>
      </c>
      <c r="BL2434" s="14" t="s">
        <v>145</v>
      </c>
      <c r="BM2434" s="144" t="s">
        <v>2752</v>
      </c>
    </row>
    <row r="2435" spans="1:65" s="2" customFormat="1" ht="24.25" customHeight="1">
      <c r="A2435" s="26"/>
      <c r="B2435" s="156"/>
      <c r="C2435" s="163" t="s">
        <v>2753</v>
      </c>
      <c r="D2435" s="163" t="s">
        <v>227</v>
      </c>
      <c r="E2435" s="164" t="s">
        <v>2552</v>
      </c>
      <c r="F2435" s="165" t="s">
        <v>2553</v>
      </c>
      <c r="G2435" s="166" t="s">
        <v>323</v>
      </c>
      <c r="H2435" s="167">
        <v>9</v>
      </c>
      <c r="I2435" s="168"/>
      <c r="J2435" s="168">
        <f t="shared" si="440"/>
        <v>0</v>
      </c>
      <c r="K2435" s="146"/>
      <c r="L2435" s="147"/>
      <c r="M2435" s="148" t="s">
        <v>1</v>
      </c>
      <c r="N2435" s="149" t="s">
        <v>35</v>
      </c>
      <c r="O2435" s="142">
        <v>0</v>
      </c>
      <c r="P2435" s="142">
        <f t="shared" si="441"/>
        <v>0</v>
      </c>
      <c r="Q2435" s="142">
        <v>0</v>
      </c>
      <c r="R2435" s="142">
        <f t="shared" si="442"/>
        <v>0</v>
      </c>
      <c r="S2435" s="142">
        <v>0</v>
      </c>
      <c r="T2435" s="143">
        <f t="shared" si="443"/>
        <v>0</v>
      </c>
      <c r="U2435" s="26"/>
      <c r="V2435" s="26"/>
      <c r="W2435" s="26"/>
      <c r="X2435" s="26"/>
      <c r="Y2435" s="26"/>
      <c r="Z2435" s="26"/>
      <c r="AA2435" s="26"/>
      <c r="AB2435" s="26"/>
      <c r="AC2435" s="26"/>
      <c r="AD2435" s="26"/>
      <c r="AE2435" s="26"/>
      <c r="AR2435" s="144" t="s">
        <v>168</v>
      </c>
      <c r="AT2435" s="144" t="s">
        <v>227</v>
      </c>
      <c r="AU2435" s="144" t="s">
        <v>146</v>
      </c>
      <c r="AY2435" s="14" t="s">
        <v>136</v>
      </c>
      <c r="BE2435" s="145">
        <f t="shared" si="444"/>
        <v>0</v>
      </c>
      <c r="BF2435" s="145">
        <f t="shared" si="445"/>
        <v>0</v>
      </c>
      <c r="BG2435" s="145">
        <f t="shared" si="446"/>
        <v>0</v>
      </c>
      <c r="BH2435" s="145">
        <f t="shared" si="447"/>
        <v>0</v>
      </c>
      <c r="BI2435" s="145">
        <f t="shared" si="448"/>
        <v>0</v>
      </c>
      <c r="BJ2435" s="14" t="s">
        <v>146</v>
      </c>
      <c r="BK2435" s="145">
        <f t="shared" si="449"/>
        <v>0</v>
      </c>
      <c r="BL2435" s="14" t="s">
        <v>145</v>
      </c>
      <c r="BM2435" s="144" t="s">
        <v>2754</v>
      </c>
    </row>
    <row r="2436" spans="1:65" s="2" customFormat="1" ht="16.5" customHeight="1">
      <c r="A2436" s="26"/>
      <c r="B2436" s="156"/>
      <c r="C2436" s="163" t="s">
        <v>2755</v>
      </c>
      <c r="D2436" s="163" t="s">
        <v>227</v>
      </c>
      <c r="E2436" s="164" t="s">
        <v>2556</v>
      </c>
      <c r="F2436" s="165" t="s">
        <v>2557</v>
      </c>
      <c r="G2436" s="166" t="s">
        <v>1</v>
      </c>
      <c r="H2436" s="167"/>
      <c r="I2436" s="168"/>
      <c r="J2436" s="168"/>
      <c r="K2436" s="146"/>
      <c r="L2436" s="147"/>
      <c r="M2436" s="148" t="s">
        <v>1</v>
      </c>
      <c r="N2436" s="149" t="s">
        <v>35</v>
      </c>
      <c r="O2436" s="142">
        <v>0</v>
      </c>
      <c r="P2436" s="142">
        <f t="shared" si="441"/>
        <v>0</v>
      </c>
      <c r="Q2436" s="142">
        <v>0</v>
      </c>
      <c r="R2436" s="142">
        <f t="shared" si="442"/>
        <v>0</v>
      </c>
      <c r="S2436" s="142">
        <v>0</v>
      </c>
      <c r="T2436" s="143">
        <f t="shared" si="443"/>
        <v>0</v>
      </c>
      <c r="U2436" s="26"/>
      <c r="V2436" s="26"/>
      <c r="W2436" s="26"/>
      <c r="X2436" s="26"/>
      <c r="Y2436" s="26"/>
      <c r="Z2436" s="26"/>
      <c r="AA2436" s="26"/>
      <c r="AB2436" s="26"/>
      <c r="AC2436" s="26"/>
      <c r="AD2436" s="26"/>
      <c r="AE2436" s="26"/>
      <c r="AR2436" s="144" t="s">
        <v>168</v>
      </c>
      <c r="AT2436" s="144" t="s">
        <v>227</v>
      </c>
      <c r="AU2436" s="144" t="s">
        <v>146</v>
      </c>
      <c r="AY2436" s="14" t="s">
        <v>136</v>
      </c>
      <c r="BE2436" s="145">
        <f t="shared" si="444"/>
        <v>0</v>
      </c>
      <c r="BF2436" s="145">
        <f t="shared" si="445"/>
        <v>0</v>
      </c>
      <c r="BG2436" s="145">
        <f t="shared" si="446"/>
        <v>0</v>
      </c>
      <c r="BH2436" s="145">
        <f t="shared" si="447"/>
        <v>0</v>
      </c>
      <c r="BI2436" s="145">
        <f t="shared" si="448"/>
        <v>0</v>
      </c>
      <c r="BJ2436" s="14" t="s">
        <v>146</v>
      </c>
      <c r="BK2436" s="145">
        <f t="shared" si="449"/>
        <v>0</v>
      </c>
      <c r="BL2436" s="14" t="s">
        <v>145</v>
      </c>
      <c r="BM2436" s="144" t="s">
        <v>2756</v>
      </c>
    </row>
    <row r="2437" spans="1:65" s="2" customFormat="1" ht="24.25" customHeight="1">
      <c r="A2437" s="26"/>
      <c r="B2437" s="156"/>
      <c r="C2437" s="157" t="s">
        <v>2757</v>
      </c>
      <c r="D2437" s="157" t="s">
        <v>141</v>
      </c>
      <c r="E2437" s="158" t="s">
        <v>2560</v>
      </c>
      <c r="F2437" s="159" t="s">
        <v>2561</v>
      </c>
      <c r="G2437" s="160" t="s">
        <v>323</v>
      </c>
      <c r="H2437" s="161">
        <v>3</v>
      </c>
      <c r="I2437" s="162"/>
      <c r="J2437" s="162">
        <f t="shared" si="440"/>
        <v>0</v>
      </c>
      <c r="K2437" s="139"/>
      <c r="L2437" s="27"/>
      <c r="M2437" s="140" t="s">
        <v>1</v>
      </c>
      <c r="N2437" s="141" t="s">
        <v>35</v>
      </c>
      <c r="O2437" s="142">
        <v>0</v>
      </c>
      <c r="P2437" s="142">
        <f t="shared" si="441"/>
        <v>0</v>
      </c>
      <c r="Q2437" s="142">
        <v>0</v>
      </c>
      <c r="R2437" s="142">
        <f t="shared" si="442"/>
        <v>0</v>
      </c>
      <c r="S2437" s="142">
        <v>0</v>
      </c>
      <c r="T2437" s="143">
        <f t="shared" si="443"/>
        <v>0</v>
      </c>
      <c r="U2437" s="26"/>
      <c r="V2437" s="26"/>
      <c r="W2437" s="26"/>
      <c r="X2437" s="26"/>
      <c r="Y2437" s="26"/>
      <c r="Z2437" s="26"/>
      <c r="AA2437" s="26"/>
      <c r="AB2437" s="26"/>
      <c r="AC2437" s="26"/>
      <c r="AD2437" s="26"/>
      <c r="AE2437" s="26"/>
      <c r="AR2437" s="144" t="s">
        <v>145</v>
      </c>
      <c r="AT2437" s="144" t="s">
        <v>141</v>
      </c>
      <c r="AU2437" s="144" t="s">
        <v>146</v>
      </c>
      <c r="AY2437" s="14" t="s">
        <v>136</v>
      </c>
      <c r="BE2437" s="145">
        <f t="shared" si="444"/>
        <v>0</v>
      </c>
      <c r="BF2437" s="145">
        <f t="shared" si="445"/>
        <v>0</v>
      </c>
      <c r="BG2437" s="145">
        <f t="shared" si="446"/>
        <v>0</v>
      </c>
      <c r="BH2437" s="145">
        <f t="shared" si="447"/>
        <v>0</v>
      </c>
      <c r="BI2437" s="145">
        <f t="shared" si="448"/>
        <v>0</v>
      </c>
      <c r="BJ2437" s="14" t="s">
        <v>146</v>
      </c>
      <c r="BK2437" s="145">
        <f t="shared" si="449"/>
        <v>0</v>
      </c>
      <c r="BL2437" s="14" t="s">
        <v>145</v>
      </c>
      <c r="BM2437" s="144" t="s">
        <v>2758</v>
      </c>
    </row>
    <row r="2438" spans="1:65" s="2" customFormat="1" ht="16.5" customHeight="1">
      <c r="A2438" s="26"/>
      <c r="B2438" s="156"/>
      <c r="C2438" s="163" t="s">
        <v>2759</v>
      </c>
      <c r="D2438" s="163" t="s">
        <v>227</v>
      </c>
      <c r="E2438" s="164" t="s">
        <v>2564</v>
      </c>
      <c r="F2438" s="165" t="s">
        <v>2565</v>
      </c>
      <c r="G2438" s="166" t="s">
        <v>1</v>
      </c>
      <c r="H2438" s="167"/>
      <c r="I2438" s="168"/>
      <c r="J2438" s="168"/>
      <c r="K2438" s="146"/>
      <c r="L2438" s="147"/>
      <c r="M2438" s="148" t="s">
        <v>1</v>
      </c>
      <c r="N2438" s="149" t="s">
        <v>35</v>
      </c>
      <c r="O2438" s="142">
        <v>0</v>
      </c>
      <c r="P2438" s="142">
        <f t="shared" si="441"/>
        <v>0</v>
      </c>
      <c r="Q2438" s="142">
        <v>0</v>
      </c>
      <c r="R2438" s="142">
        <f t="shared" si="442"/>
        <v>0</v>
      </c>
      <c r="S2438" s="142">
        <v>0</v>
      </c>
      <c r="T2438" s="143">
        <f t="shared" si="443"/>
        <v>0</v>
      </c>
      <c r="U2438" s="26"/>
      <c r="V2438" s="26"/>
      <c r="W2438" s="26"/>
      <c r="X2438" s="26"/>
      <c r="Y2438" s="26"/>
      <c r="Z2438" s="26"/>
      <c r="AA2438" s="26"/>
      <c r="AB2438" s="26"/>
      <c r="AC2438" s="26"/>
      <c r="AD2438" s="26"/>
      <c r="AE2438" s="26"/>
      <c r="AR2438" s="144" t="s">
        <v>168</v>
      </c>
      <c r="AT2438" s="144" t="s">
        <v>227</v>
      </c>
      <c r="AU2438" s="144" t="s">
        <v>146</v>
      </c>
      <c r="AY2438" s="14" t="s">
        <v>136</v>
      </c>
      <c r="BE2438" s="145">
        <f t="shared" si="444"/>
        <v>0</v>
      </c>
      <c r="BF2438" s="145">
        <f t="shared" si="445"/>
        <v>0</v>
      </c>
      <c r="BG2438" s="145">
        <f t="shared" si="446"/>
        <v>0</v>
      </c>
      <c r="BH2438" s="145">
        <f t="shared" si="447"/>
        <v>0</v>
      </c>
      <c r="BI2438" s="145">
        <f t="shared" si="448"/>
        <v>0</v>
      </c>
      <c r="BJ2438" s="14" t="s">
        <v>146</v>
      </c>
      <c r="BK2438" s="145">
        <f t="shared" si="449"/>
        <v>0</v>
      </c>
      <c r="BL2438" s="14" t="s">
        <v>145</v>
      </c>
      <c r="BM2438" s="144" t="s">
        <v>2760</v>
      </c>
    </row>
    <row r="2439" spans="1:65" s="2" customFormat="1" ht="16.5" customHeight="1">
      <c r="A2439" s="26"/>
      <c r="B2439" s="156"/>
      <c r="C2439" s="157" t="s">
        <v>2761</v>
      </c>
      <c r="D2439" s="157" t="s">
        <v>141</v>
      </c>
      <c r="E2439" s="158" t="s">
        <v>2568</v>
      </c>
      <c r="F2439" s="159" t="s">
        <v>2569</v>
      </c>
      <c r="G2439" s="160" t="s">
        <v>323</v>
      </c>
      <c r="H2439" s="161">
        <v>22</v>
      </c>
      <c r="I2439" s="162"/>
      <c r="J2439" s="162">
        <f t="shared" si="440"/>
        <v>0</v>
      </c>
      <c r="K2439" s="139"/>
      <c r="L2439" s="27"/>
      <c r="M2439" s="140" t="s">
        <v>1</v>
      </c>
      <c r="N2439" s="141" t="s">
        <v>35</v>
      </c>
      <c r="O2439" s="142">
        <v>0</v>
      </c>
      <c r="P2439" s="142">
        <f t="shared" si="441"/>
        <v>0</v>
      </c>
      <c r="Q2439" s="142">
        <v>0</v>
      </c>
      <c r="R2439" s="142">
        <f t="shared" si="442"/>
        <v>0</v>
      </c>
      <c r="S2439" s="142">
        <v>0</v>
      </c>
      <c r="T2439" s="143">
        <f t="shared" si="443"/>
        <v>0</v>
      </c>
      <c r="U2439" s="26"/>
      <c r="V2439" s="26"/>
      <c r="W2439" s="26"/>
      <c r="X2439" s="26"/>
      <c r="Y2439" s="26"/>
      <c r="Z2439" s="26"/>
      <c r="AA2439" s="26"/>
      <c r="AB2439" s="26"/>
      <c r="AC2439" s="26"/>
      <c r="AD2439" s="26"/>
      <c r="AE2439" s="26"/>
      <c r="AR2439" s="144" t="s">
        <v>145</v>
      </c>
      <c r="AT2439" s="144" t="s">
        <v>141</v>
      </c>
      <c r="AU2439" s="144" t="s">
        <v>146</v>
      </c>
      <c r="AY2439" s="14" t="s">
        <v>136</v>
      </c>
      <c r="BE2439" s="145">
        <f t="shared" si="444"/>
        <v>0</v>
      </c>
      <c r="BF2439" s="145">
        <f t="shared" si="445"/>
        <v>0</v>
      </c>
      <c r="BG2439" s="145">
        <f t="shared" si="446"/>
        <v>0</v>
      </c>
      <c r="BH2439" s="145">
        <f t="shared" si="447"/>
        <v>0</v>
      </c>
      <c r="BI2439" s="145">
        <f t="shared" si="448"/>
        <v>0</v>
      </c>
      <c r="BJ2439" s="14" t="s">
        <v>146</v>
      </c>
      <c r="BK2439" s="145">
        <f t="shared" si="449"/>
        <v>0</v>
      </c>
      <c r="BL2439" s="14" t="s">
        <v>145</v>
      </c>
      <c r="BM2439" s="144" t="s">
        <v>2762</v>
      </c>
    </row>
    <row r="2440" spans="1:65" s="2" customFormat="1" ht="55.5" customHeight="1">
      <c r="A2440" s="26"/>
      <c r="B2440" s="156"/>
      <c r="C2440" s="163" t="s">
        <v>2763</v>
      </c>
      <c r="D2440" s="163" t="s">
        <v>227</v>
      </c>
      <c r="E2440" s="164" t="s">
        <v>2764</v>
      </c>
      <c r="F2440" s="165" t="s">
        <v>2765</v>
      </c>
      <c r="G2440" s="166" t="s">
        <v>323</v>
      </c>
      <c r="H2440" s="167">
        <v>2</v>
      </c>
      <c r="I2440" s="168"/>
      <c r="J2440" s="168">
        <f t="shared" si="440"/>
        <v>0</v>
      </c>
      <c r="K2440" s="146"/>
      <c r="L2440" s="147"/>
      <c r="M2440" s="148" t="s">
        <v>1</v>
      </c>
      <c r="N2440" s="149" t="s">
        <v>35</v>
      </c>
      <c r="O2440" s="142">
        <v>0</v>
      </c>
      <c r="P2440" s="142">
        <f t="shared" si="441"/>
        <v>0</v>
      </c>
      <c r="Q2440" s="142">
        <v>0</v>
      </c>
      <c r="R2440" s="142">
        <f t="shared" si="442"/>
        <v>0</v>
      </c>
      <c r="S2440" s="142">
        <v>0</v>
      </c>
      <c r="T2440" s="143">
        <f t="shared" si="443"/>
        <v>0</v>
      </c>
      <c r="U2440" s="26"/>
      <c r="V2440" s="26"/>
      <c r="W2440" s="26"/>
      <c r="X2440" s="26"/>
      <c r="Y2440" s="26"/>
      <c r="Z2440" s="26"/>
      <c r="AA2440" s="26"/>
      <c r="AB2440" s="26"/>
      <c r="AC2440" s="26"/>
      <c r="AD2440" s="26"/>
      <c r="AE2440" s="26"/>
      <c r="AR2440" s="144" t="s">
        <v>168</v>
      </c>
      <c r="AT2440" s="144" t="s">
        <v>227</v>
      </c>
      <c r="AU2440" s="144" t="s">
        <v>146</v>
      </c>
      <c r="AY2440" s="14" t="s">
        <v>136</v>
      </c>
      <c r="BE2440" s="145">
        <f t="shared" si="444"/>
        <v>0</v>
      </c>
      <c r="BF2440" s="145">
        <f t="shared" si="445"/>
        <v>0</v>
      </c>
      <c r="BG2440" s="145">
        <f t="shared" si="446"/>
        <v>0</v>
      </c>
      <c r="BH2440" s="145">
        <f t="shared" si="447"/>
        <v>0</v>
      </c>
      <c r="BI2440" s="145">
        <f t="shared" si="448"/>
        <v>0</v>
      </c>
      <c r="BJ2440" s="14" t="s">
        <v>146</v>
      </c>
      <c r="BK2440" s="145">
        <f t="shared" si="449"/>
        <v>0</v>
      </c>
      <c r="BL2440" s="14" t="s">
        <v>145</v>
      </c>
      <c r="BM2440" s="144" t="s">
        <v>2766</v>
      </c>
    </row>
    <row r="2441" spans="1:65" s="2" customFormat="1" ht="55.5" customHeight="1">
      <c r="A2441" s="26"/>
      <c r="B2441" s="156"/>
      <c r="C2441" s="163" t="s">
        <v>2767</v>
      </c>
      <c r="D2441" s="163" t="s">
        <v>227</v>
      </c>
      <c r="E2441" s="164" t="s">
        <v>2768</v>
      </c>
      <c r="F2441" s="165" t="s">
        <v>2769</v>
      </c>
      <c r="G2441" s="166" t="s">
        <v>323</v>
      </c>
      <c r="H2441" s="167">
        <v>12</v>
      </c>
      <c r="I2441" s="168"/>
      <c r="J2441" s="168">
        <f t="shared" si="440"/>
        <v>0</v>
      </c>
      <c r="K2441" s="146"/>
      <c r="L2441" s="147"/>
      <c r="M2441" s="148" t="s">
        <v>1</v>
      </c>
      <c r="N2441" s="149" t="s">
        <v>35</v>
      </c>
      <c r="O2441" s="142">
        <v>0</v>
      </c>
      <c r="P2441" s="142">
        <f t="shared" si="441"/>
        <v>0</v>
      </c>
      <c r="Q2441" s="142">
        <v>0</v>
      </c>
      <c r="R2441" s="142">
        <f t="shared" si="442"/>
        <v>0</v>
      </c>
      <c r="S2441" s="142">
        <v>0</v>
      </c>
      <c r="T2441" s="143">
        <f t="shared" si="443"/>
        <v>0</v>
      </c>
      <c r="U2441" s="26"/>
      <c r="V2441" s="26"/>
      <c r="W2441" s="26"/>
      <c r="X2441" s="26"/>
      <c r="Y2441" s="26"/>
      <c r="Z2441" s="26"/>
      <c r="AA2441" s="26"/>
      <c r="AB2441" s="26"/>
      <c r="AC2441" s="26"/>
      <c r="AD2441" s="26"/>
      <c r="AE2441" s="26"/>
      <c r="AR2441" s="144" t="s">
        <v>168</v>
      </c>
      <c r="AT2441" s="144" t="s">
        <v>227</v>
      </c>
      <c r="AU2441" s="144" t="s">
        <v>146</v>
      </c>
      <c r="AY2441" s="14" t="s">
        <v>136</v>
      </c>
      <c r="BE2441" s="145">
        <f t="shared" si="444"/>
        <v>0</v>
      </c>
      <c r="BF2441" s="145">
        <f t="shared" si="445"/>
        <v>0</v>
      </c>
      <c r="BG2441" s="145">
        <f t="shared" si="446"/>
        <v>0</v>
      </c>
      <c r="BH2441" s="145">
        <f t="shared" si="447"/>
        <v>0</v>
      </c>
      <c r="BI2441" s="145">
        <f t="shared" si="448"/>
        <v>0</v>
      </c>
      <c r="BJ2441" s="14" t="s">
        <v>146</v>
      </c>
      <c r="BK2441" s="145">
        <f t="shared" si="449"/>
        <v>0</v>
      </c>
      <c r="BL2441" s="14" t="s">
        <v>145</v>
      </c>
      <c r="BM2441" s="144" t="s">
        <v>2770</v>
      </c>
    </row>
    <row r="2442" spans="1:65" s="2" customFormat="1" ht="55.5" customHeight="1">
      <c r="A2442" s="26"/>
      <c r="B2442" s="156"/>
      <c r="C2442" s="163" t="s">
        <v>2771</v>
      </c>
      <c r="D2442" s="163" t="s">
        <v>227</v>
      </c>
      <c r="E2442" s="164" t="s">
        <v>2597</v>
      </c>
      <c r="F2442" s="165" t="s">
        <v>2598</v>
      </c>
      <c r="G2442" s="166" t="s">
        <v>323</v>
      </c>
      <c r="H2442" s="167">
        <v>2</v>
      </c>
      <c r="I2442" s="168"/>
      <c r="J2442" s="168">
        <f t="shared" si="440"/>
        <v>0</v>
      </c>
      <c r="K2442" s="146"/>
      <c r="L2442" s="147"/>
      <c r="M2442" s="148" t="s">
        <v>1</v>
      </c>
      <c r="N2442" s="149" t="s">
        <v>35</v>
      </c>
      <c r="O2442" s="142">
        <v>0</v>
      </c>
      <c r="P2442" s="142">
        <f t="shared" si="441"/>
        <v>0</v>
      </c>
      <c r="Q2442" s="142">
        <v>0</v>
      </c>
      <c r="R2442" s="142">
        <f t="shared" si="442"/>
        <v>0</v>
      </c>
      <c r="S2442" s="142">
        <v>0</v>
      </c>
      <c r="T2442" s="143">
        <f t="shared" si="443"/>
        <v>0</v>
      </c>
      <c r="U2442" s="26"/>
      <c r="V2442" s="26"/>
      <c r="W2442" s="26"/>
      <c r="X2442" s="26"/>
      <c r="Y2442" s="26"/>
      <c r="Z2442" s="26"/>
      <c r="AA2442" s="26"/>
      <c r="AB2442" s="26"/>
      <c r="AC2442" s="26"/>
      <c r="AD2442" s="26"/>
      <c r="AE2442" s="26"/>
      <c r="AR2442" s="144" t="s">
        <v>168</v>
      </c>
      <c r="AT2442" s="144" t="s">
        <v>227</v>
      </c>
      <c r="AU2442" s="144" t="s">
        <v>146</v>
      </c>
      <c r="AY2442" s="14" t="s">
        <v>136</v>
      </c>
      <c r="BE2442" s="145">
        <f t="shared" si="444"/>
        <v>0</v>
      </c>
      <c r="BF2442" s="145">
        <f t="shared" si="445"/>
        <v>0</v>
      </c>
      <c r="BG2442" s="145">
        <f t="shared" si="446"/>
        <v>0</v>
      </c>
      <c r="BH2442" s="145">
        <f t="shared" si="447"/>
        <v>0</v>
      </c>
      <c r="BI2442" s="145">
        <f t="shared" si="448"/>
        <v>0</v>
      </c>
      <c r="BJ2442" s="14" t="s">
        <v>146</v>
      </c>
      <c r="BK2442" s="145">
        <f t="shared" si="449"/>
        <v>0</v>
      </c>
      <c r="BL2442" s="14" t="s">
        <v>145</v>
      </c>
      <c r="BM2442" s="144" t="s">
        <v>2772</v>
      </c>
    </row>
    <row r="2443" spans="1:65" s="2" customFormat="1" ht="55.5" customHeight="1">
      <c r="A2443" s="26"/>
      <c r="B2443" s="156"/>
      <c r="C2443" s="163" t="s">
        <v>2773</v>
      </c>
      <c r="D2443" s="163" t="s">
        <v>227</v>
      </c>
      <c r="E2443" s="164" t="s">
        <v>2774</v>
      </c>
      <c r="F2443" s="165" t="s">
        <v>2775</v>
      </c>
      <c r="G2443" s="166" t="s">
        <v>323</v>
      </c>
      <c r="H2443" s="167">
        <v>6</v>
      </c>
      <c r="I2443" s="168"/>
      <c r="J2443" s="168">
        <f t="shared" si="440"/>
        <v>0</v>
      </c>
      <c r="K2443" s="146"/>
      <c r="L2443" s="147"/>
      <c r="M2443" s="148" t="s">
        <v>1</v>
      </c>
      <c r="N2443" s="149" t="s">
        <v>35</v>
      </c>
      <c r="O2443" s="142">
        <v>0</v>
      </c>
      <c r="P2443" s="142">
        <f t="shared" si="441"/>
        <v>0</v>
      </c>
      <c r="Q2443" s="142">
        <v>0</v>
      </c>
      <c r="R2443" s="142">
        <f t="shared" si="442"/>
        <v>0</v>
      </c>
      <c r="S2443" s="142">
        <v>0</v>
      </c>
      <c r="T2443" s="143">
        <f t="shared" si="443"/>
        <v>0</v>
      </c>
      <c r="U2443" s="26"/>
      <c r="V2443" s="26"/>
      <c r="W2443" s="26"/>
      <c r="X2443" s="26"/>
      <c r="Y2443" s="26"/>
      <c r="Z2443" s="26"/>
      <c r="AA2443" s="26"/>
      <c r="AB2443" s="26"/>
      <c r="AC2443" s="26"/>
      <c r="AD2443" s="26"/>
      <c r="AE2443" s="26"/>
      <c r="AR2443" s="144" t="s">
        <v>168</v>
      </c>
      <c r="AT2443" s="144" t="s">
        <v>227</v>
      </c>
      <c r="AU2443" s="144" t="s">
        <v>146</v>
      </c>
      <c r="AY2443" s="14" t="s">
        <v>136</v>
      </c>
      <c r="BE2443" s="145">
        <f t="shared" si="444"/>
        <v>0</v>
      </c>
      <c r="BF2443" s="145">
        <f t="shared" si="445"/>
        <v>0</v>
      </c>
      <c r="BG2443" s="145">
        <f t="shared" si="446"/>
        <v>0</v>
      </c>
      <c r="BH2443" s="145">
        <f t="shared" si="447"/>
        <v>0</v>
      </c>
      <c r="BI2443" s="145">
        <f t="shared" si="448"/>
        <v>0</v>
      </c>
      <c r="BJ2443" s="14" t="s">
        <v>146</v>
      </c>
      <c r="BK2443" s="145">
        <f t="shared" si="449"/>
        <v>0</v>
      </c>
      <c r="BL2443" s="14" t="s">
        <v>145</v>
      </c>
      <c r="BM2443" s="144" t="s">
        <v>2776</v>
      </c>
    </row>
    <row r="2444" spans="1:65" s="2" customFormat="1" ht="16.5" customHeight="1">
      <c r="A2444" s="26"/>
      <c r="B2444" s="156"/>
      <c r="C2444" s="157" t="s">
        <v>2777</v>
      </c>
      <c r="D2444" s="157" t="s">
        <v>141</v>
      </c>
      <c r="E2444" s="158" t="s">
        <v>2670</v>
      </c>
      <c r="F2444" s="159" t="s">
        <v>2671</v>
      </c>
      <c r="G2444" s="160" t="s">
        <v>1</v>
      </c>
      <c r="H2444" s="161"/>
      <c r="I2444" s="162"/>
      <c r="J2444" s="162"/>
      <c r="K2444" s="139"/>
      <c r="L2444" s="27"/>
      <c r="M2444" s="140" t="s">
        <v>1</v>
      </c>
      <c r="N2444" s="141" t="s">
        <v>35</v>
      </c>
      <c r="O2444" s="142">
        <v>0</v>
      </c>
      <c r="P2444" s="142">
        <f t="shared" si="441"/>
        <v>0</v>
      </c>
      <c r="Q2444" s="142">
        <v>0</v>
      </c>
      <c r="R2444" s="142">
        <f t="shared" si="442"/>
        <v>0</v>
      </c>
      <c r="S2444" s="142">
        <v>0</v>
      </c>
      <c r="T2444" s="143">
        <f t="shared" si="443"/>
        <v>0</v>
      </c>
      <c r="U2444" s="26"/>
      <c r="V2444" s="26"/>
      <c r="W2444" s="26"/>
      <c r="X2444" s="26"/>
      <c r="Y2444" s="26"/>
      <c r="Z2444" s="26"/>
      <c r="AA2444" s="26"/>
      <c r="AB2444" s="26"/>
      <c r="AC2444" s="26"/>
      <c r="AD2444" s="26"/>
      <c r="AE2444" s="26"/>
      <c r="AR2444" s="144" t="s">
        <v>145</v>
      </c>
      <c r="AT2444" s="144" t="s">
        <v>141</v>
      </c>
      <c r="AU2444" s="144" t="s">
        <v>146</v>
      </c>
      <c r="AY2444" s="14" t="s">
        <v>136</v>
      </c>
      <c r="BE2444" s="145">
        <f t="shared" si="444"/>
        <v>0</v>
      </c>
      <c r="BF2444" s="145">
        <f t="shared" si="445"/>
        <v>0</v>
      </c>
      <c r="BG2444" s="145">
        <f t="shared" si="446"/>
        <v>0</v>
      </c>
      <c r="BH2444" s="145">
        <f t="shared" si="447"/>
        <v>0</v>
      </c>
      <c r="BI2444" s="145">
        <f t="shared" si="448"/>
        <v>0</v>
      </c>
      <c r="BJ2444" s="14" t="s">
        <v>146</v>
      </c>
      <c r="BK2444" s="145">
        <f t="shared" si="449"/>
        <v>0</v>
      </c>
      <c r="BL2444" s="14" t="s">
        <v>145</v>
      </c>
      <c r="BM2444" s="144" t="s">
        <v>2778</v>
      </c>
    </row>
    <row r="2445" spans="1:65" s="2" customFormat="1" ht="24.25" customHeight="1">
      <c r="A2445" s="26"/>
      <c r="B2445" s="156"/>
      <c r="C2445" s="157" t="s">
        <v>2779</v>
      </c>
      <c r="D2445" s="157" t="s">
        <v>141</v>
      </c>
      <c r="E2445" s="158" t="s">
        <v>2592</v>
      </c>
      <c r="F2445" s="159" t="s">
        <v>2593</v>
      </c>
      <c r="G2445" s="160" t="s">
        <v>323</v>
      </c>
      <c r="H2445" s="161">
        <v>11</v>
      </c>
      <c r="I2445" s="162"/>
      <c r="J2445" s="162">
        <f t="shared" si="440"/>
        <v>0</v>
      </c>
      <c r="K2445" s="139"/>
      <c r="L2445" s="27"/>
      <c r="M2445" s="140" t="s">
        <v>1</v>
      </c>
      <c r="N2445" s="141" t="s">
        <v>35</v>
      </c>
      <c r="O2445" s="142">
        <v>0</v>
      </c>
      <c r="P2445" s="142">
        <f t="shared" si="441"/>
        <v>0</v>
      </c>
      <c r="Q2445" s="142">
        <v>0</v>
      </c>
      <c r="R2445" s="142">
        <f t="shared" si="442"/>
        <v>0</v>
      </c>
      <c r="S2445" s="142">
        <v>0</v>
      </c>
      <c r="T2445" s="143">
        <f t="shared" si="443"/>
        <v>0</v>
      </c>
      <c r="U2445" s="26"/>
      <c r="V2445" s="26"/>
      <c r="W2445" s="26"/>
      <c r="X2445" s="26"/>
      <c r="Y2445" s="26"/>
      <c r="Z2445" s="26"/>
      <c r="AA2445" s="26"/>
      <c r="AB2445" s="26"/>
      <c r="AC2445" s="26"/>
      <c r="AD2445" s="26"/>
      <c r="AE2445" s="26"/>
      <c r="AR2445" s="144" t="s">
        <v>145</v>
      </c>
      <c r="AT2445" s="144" t="s">
        <v>141</v>
      </c>
      <c r="AU2445" s="144" t="s">
        <v>146</v>
      </c>
      <c r="AY2445" s="14" t="s">
        <v>136</v>
      </c>
      <c r="BE2445" s="145">
        <f t="shared" si="444"/>
        <v>0</v>
      </c>
      <c r="BF2445" s="145">
        <f t="shared" si="445"/>
        <v>0</v>
      </c>
      <c r="BG2445" s="145">
        <f t="shared" si="446"/>
        <v>0</v>
      </c>
      <c r="BH2445" s="145">
        <f t="shared" si="447"/>
        <v>0</v>
      </c>
      <c r="BI2445" s="145">
        <f t="shared" si="448"/>
        <v>0</v>
      </c>
      <c r="BJ2445" s="14" t="s">
        <v>146</v>
      </c>
      <c r="BK2445" s="145">
        <f t="shared" si="449"/>
        <v>0</v>
      </c>
      <c r="BL2445" s="14" t="s">
        <v>145</v>
      </c>
      <c r="BM2445" s="144" t="s">
        <v>2780</v>
      </c>
    </row>
    <row r="2446" spans="1:65" s="12" customFormat="1" ht="26" hidden="1" customHeight="1">
      <c r="B2446" s="169"/>
      <c r="C2446" s="170"/>
      <c r="D2446" s="171"/>
      <c r="E2446" s="174"/>
      <c r="F2446" s="174"/>
      <c r="G2446" s="170"/>
      <c r="H2446" s="170"/>
      <c r="I2446" s="170"/>
      <c r="J2446" s="175"/>
      <c r="L2446" s="127"/>
      <c r="M2446" s="131"/>
      <c r="N2446" s="132"/>
      <c r="O2446" s="132"/>
      <c r="P2446" s="133"/>
      <c r="Q2446" s="132"/>
      <c r="R2446" s="133"/>
      <c r="S2446" s="132"/>
      <c r="T2446" s="134"/>
      <c r="AR2446" s="128"/>
      <c r="AT2446" s="135"/>
      <c r="AU2446" s="135"/>
      <c r="AY2446" s="128"/>
      <c r="BK2446" s="136"/>
    </row>
    <row r="2447" spans="1:65" s="12" customFormat="1" ht="23" hidden="1" customHeight="1">
      <c r="B2447" s="169"/>
      <c r="C2447" s="170"/>
      <c r="D2447" s="171"/>
      <c r="E2447" s="172"/>
      <c r="F2447" s="172"/>
      <c r="G2447" s="170"/>
      <c r="H2447" s="170"/>
      <c r="I2447" s="170"/>
      <c r="J2447" s="173"/>
      <c r="L2447" s="127"/>
      <c r="M2447" s="131"/>
      <c r="N2447" s="132"/>
      <c r="O2447" s="132"/>
      <c r="P2447" s="133"/>
      <c r="Q2447" s="132"/>
      <c r="R2447" s="133"/>
      <c r="S2447" s="132"/>
      <c r="T2447" s="134"/>
      <c r="AR2447" s="128"/>
      <c r="AT2447" s="135"/>
      <c r="AU2447" s="135"/>
      <c r="AY2447" s="128"/>
      <c r="BK2447" s="136"/>
    </row>
    <row r="2448" spans="1:65" s="12" customFormat="1" ht="23" hidden="1" customHeight="1">
      <c r="B2448" s="169"/>
      <c r="C2448" s="170"/>
      <c r="D2448" s="171"/>
      <c r="E2448" s="172"/>
      <c r="F2448" s="172"/>
      <c r="G2448" s="170"/>
      <c r="H2448" s="170"/>
      <c r="I2448" s="170"/>
      <c r="J2448" s="173"/>
      <c r="L2448" s="127"/>
      <c r="M2448" s="131"/>
      <c r="N2448" s="132"/>
      <c r="O2448" s="132"/>
      <c r="P2448" s="133"/>
      <c r="Q2448" s="132"/>
      <c r="R2448" s="133"/>
      <c r="S2448" s="132"/>
      <c r="T2448" s="134"/>
      <c r="AR2448" s="128"/>
      <c r="AT2448" s="135"/>
      <c r="AU2448" s="135"/>
      <c r="AY2448" s="128"/>
      <c r="BK2448" s="136"/>
    </row>
    <row r="2449" spans="1:65" s="2" customFormat="1" ht="16.5" hidden="1" customHeight="1">
      <c r="A2449" s="26"/>
      <c r="B2449" s="156"/>
      <c r="C2449" s="163"/>
      <c r="D2449" s="163"/>
      <c r="E2449" s="164"/>
      <c r="F2449" s="165"/>
      <c r="G2449" s="166"/>
      <c r="H2449" s="167"/>
      <c r="I2449" s="168"/>
      <c r="J2449" s="168"/>
      <c r="K2449" s="146"/>
      <c r="L2449" s="147"/>
      <c r="M2449" s="148"/>
      <c r="N2449" s="149"/>
      <c r="O2449" s="142"/>
      <c r="P2449" s="142"/>
      <c r="Q2449" s="142"/>
      <c r="R2449" s="142"/>
      <c r="S2449" s="142"/>
      <c r="T2449" s="143"/>
      <c r="U2449" s="26"/>
      <c r="V2449" s="26"/>
      <c r="W2449" s="26"/>
      <c r="X2449" s="26"/>
      <c r="Y2449" s="26"/>
      <c r="Z2449" s="26"/>
      <c r="AA2449" s="26"/>
      <c r="AB2449" s="26"/>
      <c r="AC2449" s="26"/>
      <c r="AD2449" s="26"/>
      <c r="AE2449" s="26"/>
      <c r="AR2449" s="144"/>
      <c r="AT2449" s="144"/>
      <c r="AU2449" s="144"/>
      <c r="AY2449" s="14"/>
      <c r="BE2449" s="145"/>
      <c r="BF2449" s="145"/>
      <c r="BG2449" s="145"/>
      <c r="BH2449" s="145"/>
      <c r="BI2449" s="145"/>
      <c r="BJ2449" s="14"/>
      <c r="BK2449" s="145"/>
      <c r="BL2449" s="14"/>
      <c r="BM2449" s="144"/>
    </row>
    <row r="2450" spans="1:65" s="2" customFormat="1" ht="24.25" hidden="1" customHeight="1">
      <c r="A2450" s="26"/>
      <c r="B2450" s="156"/>
      <c r="C2450" s="163"/>
      <c r="D2450" s="163"/>
      <c r="E2450" s="164"/>
      <c r="F2450" s="165"/>
      <c r="G2450" s="166"/>
      <c r="H2450" s="167"/>
      <c r="I2450" s="168"/>
      <c r="J2450" s="168"/>
      <c r="K2450" s="146"/>
      <c r="L2450" s="147"/>
      <c r="M2450" s="148"/>
      <c r="N2450" s="149"/>
      <c r="O2450" s="142"/>
      <c r="P2450" s="142"/>
      <c r="Q2450" s="142"/>
      <c r="R2450" s="142"/>
      <c r="S2450" s="142"/>
      <c r="T2450" s="143"/>
      <c r="U2450" s="26"/>
      <c r="V2450" s="26"/>
      <c r="W2450" s="26"/>
      <c r="X2450" s="26"/>
      <c r="Y2450" s="26"/>
      <c r="Z2450" s="26"/>
      <c r="AA2450" s="26"/>
      <c r="AB2450" s="26"/>
      <c r="AC2450" s="26"/>
      <c r="AD2450" s="26"/>
      <c r="AE2450" s="26"/>
      <c r="AR2450" s="144"/>
      <c r="AT2450" s="144"/>
      <c r="AU2450" s="144"/>
      <c r="AY2450" s="14"/>
      <c r="BE2450" s="145"/>
      <c r="BF2450" s="145"/>
      <c r="BG2450" s="145"/>
      <c r="BH2450" s="145"/>
      <c r="BI2450" s="145"/>
      <c r="BJ2450" s="14"/>
      <c r="BK2450" s="145"/>
      <c r="BL2450" s="14"/>
      <c r="BM2450" s="144"/>
    </row>
    <row r="2451" spans="1:65" s="2" customFormat="1" ht="16.5" hidden="1" customHeight="1">
      <c r="A2451" s="26"/>
      <c r="B2451" s="156"/>
      <c r="C2451" s="163"/>
      <c r="D2451" s="163"/>
      <c r="E2451" s="164"/>
      <c r="F2451" s="165"/>
      <c r="G2451" s="166"/>
      <c r="H2451" s="167"/>
      <c r="I2451" s="168"/>
      <c r="J2451" s="168"/>
      <c r="K2451" s="146"/>
      <c r="L2451" s="147"/>
      <c r="M2451" s="148"/>
      <c r="N2451" s="149"/>
      <c r="O2451" s="142"/>
      <c r="P2451" s="142"/>
      <c r="Q2451" s="142"/>
      <c r="R2451" s="142"/>
      <c r="S2451" s="142"/>
      <c r="T2451" s="143"/>
      <c r="U2451" s="26"/>
      <c r="V2451" s="26"/>
      <c r="W2451" s="26"/>
      <c r="X2451" s="26"/>
      <c r="Y2451" s="26"/>
      <c r="Z2451" s="26"/>
      <c r="AA2451" s="26"/>
      <c r="AB2451" s="26"/>
      <c r="AC2451" s="26"/>
      <c r="AD2451" s="26"/>
      <c r="AE2451" s="26"/>
      <c r="AR2451" s="144"/>
      <c r="AT2451" s="144"/>
      <c r="AU2451" s="144"/>
      <c r="AY2451" s="14"/>
      <c r="BE2451" s="145"/>
      <c r="BF2451" s="145"/>
      <c r="BG2451" s="145"/>
      <c r="BH2451" s="145"/>
      <c r="BI2451" s="145"/>
      <c r="BJ2451" s="14"/>
      <c r="BK2451" s="145"/>
      <c r="BL2451" s="14"/>
      <c r="BM2451" s="144"/>
    </row>
    <row r="2452" spans="1:65" s="2" customFormat="1" ht="21.75" hidden="1" customHeight="1">
      <c r="A2452" s="26"/>
      <c r="B2452" s="156"/>
      <c r="C2452" s="163"/>
      <c r="D2452" s="163"/>
      <c r="E2452" s="164"/>
      <c r="F2452" s="165"/>
      <c r="G2452" s="166"/>
      <c r="H2452" s="167"/>
      <c r="I2452" s="168"/>
      <c r="J2452" s="168"/>
      <c r="K2452" s="146"/>
      <c r="L2452" s="147"/>
      <c r="M2452" s="148"/>
      <c r="N2452" s="149"/>
      <c r="O2452" s="142"/>
      <c r="P2452" s="142"/>
      <c r="Q2452" s="142"/>
      <c r="R2452" s="142"/>
      <c r="S2452" s="142"/>
      <c r="T2452" s="143"/>
      <c r="U2452" s="26"/>
      <c r="V2452" s="26"/>
      <c r="W2452" s="26"/>
      <c r="X2452" s="26"/>
      <c r="Y2452" s="26"/>
      <c r="Z2452" s="26"/>
      <c r="AA2452" s="26"/>
      <c r="AB2452" s="26"/>
      <c r="AC2452" s="26"/>
      <c r="AD2452" s="26"/>
      <c r="AE2452" s="26"/>
      <c r="AR2452" s="144"/>
      <c r="AT2452" s="144"/>
      <c r="AU2452" s="144"/>
      <c r="AY2452" s="14"/>
      <c r="BE2452" s="145"/>
      <c r="BF2452" s="145"/>
      <c r="BG2452" s="145"/>
      <c r="BH2452" s="145"/>
      <c r="BI2452" s="145"/>
      <c r="BJ2452" s="14"/>
      <c r="BK2452" s="145"/>
      <c r="BL2452" s="14"/>
      <c r="BM2452" s="144"/>
    </row>
    <row r="2453" spans="1:65" s="2" customFormat="1" ht="24.25" hidden="1" customHeight="1">
      <c r="A2453" s="26"/>
      <c r="B2453" s="156"/>
      <c r="C2453" s="163"/>
      <c r="D2453" s="163"/>
      <c r="E2453" s="164"/>
      <c r="F2453" s="165"/>
      <c r="G2453" s="166"/>
      <c r="H2453" s="167"/>
      <c r="I2453" s="168"/>
      <c r="J2453" s="168"/>
      <c r="K2453" s="146"/>
      <c r="L2453" s="147"/>
      <c r="M2453" s="148"/>
      <c r="N2453" s="149"/>
      <c r="O2453" s="142"/>
      <c r="P2453" s="142"/>
      <c r="Q2453" s="142"/>
      <c r="R2453" s="142"/>
      <c r="S2453" s="142"/>
      <c r="T2453" s="143"/>
      <c r="U2453" s="26"/>
      <c r="V2453" s="26"/>
      <c r="W2453" s="26"/>
      <c r="X2453" s="26"/>
      <c r="Y2453" s="26"/>
      <c r="Z2453" s="26"/>
      <c r="AA2453" s="26"/>
      <c r="AB2453" s="26"/>
      <c r="AC2453" s="26"/>
      <c r="AD2453" s="26"/>
      <c r="AE2453" s="26"/>
      <c r="AR2453" s="144"/>
      <c r="AT2453" s="144"/>
      <c r="AU2453" s="144"/>
      <c r="AY2453" s="14"/>
      <c r="BE2453" s="145"/>
      <c r="BF2453" s="145"/>
      <c r="BG2453" s="145"/>
      <c r="BH2453" s="145"/>
      <c r="BI2453" s="145"/>
      <c r="BJ2453" s="14"/>
      <c r="BK2453" s="145"/>
      <c r="BL2453" s="14"/>
      <c r="BM2453" s="144"/>
    </row>
    <row r="2454" spans="1:65" s="2" customFormat="1" ht="24.25" hidden="1" customHeight="1">
      <c r="A2454" s="26"/>
      <c r="B2454" s="156"/>
      <c r="C2454" s="163"/>
      <c r="D2454" s="163"/>
      <c r="E2454" s="164"/>
      <c r="F2454" s="165"/>
      <c r="G2454" s="166"/>
      <c r="H2454" s="167"/>
      <c r="I2454" s="168"/>
      <c r="J2454" s="168"/>
      <c r="K2454" s="146"/>
      <c r="L2454" s="147"/>
      <c r="M2454" s="148"/>
      <c r="N2454" s="149"/>
      <c r="O2454" s="142"/>
      <c r="P2454" s="142"/>
      <c r="Q2454" s="142"/>
      <c r="R2454" s="142"/>
      <c r="S2454" s="142"/>
      <c r="T2454" s="143"/>
      <c r="U2454" s="26"/>
      <c r="V2454" s="26"/>
      <c r="W2454" s="26"/>
      <c r="X2454" s="26"/>
      <c r="Y2454" s="26"/>
      <c r="Z2454" s="26"/>
      <c r="AA2454" s="26"/>
      <c r="AB2454" s="26"/>
      <c r="AC2454" s="26"/>
      <c r="AD2454" s="26"/>
      <c r="AE2454" s="26"/>
      <c r="AR2454" s="144"/>
      <c r="AT2454" s="144"/>
      <c r="AU2454" s="144"/>
      <c r="AY2454" s="14"/>
      <c r="BE2454" s="145"/>
      <c r="BF2454" s="145"/>
      <c r="BG2454" s="145"/>
      <c r="BH2454" s="145"/>
      <c r="BI2454" s="145"/>
      <c r="BJ2454" s="14"/>
      <c r="BK2454" s="145"/>
      <c r="BL2454" s="14"/>
      <c r="BM2454" s="144"/>
    </row>
    <row r="2455" spans="1:65" s="2" customFormat="1" ht="16.5" hidden="1" customHeight="1">
      <c r="A2455" s="26"/>
      <c r="B2455" s="156"/>
      <c r="C2455" s="163"/>
      <c r="D2455" s="163"/>
      <c r="E2455" s="164"/>
      <c r="F2455" s="165"/>
      <c r="G2455" s="166"/>
      <c r="H2455" s="167"/>
      <c r="I2455" s="168"/>
      <c r="J2455" s="168"/>
      <c r="K2455" s="146"/>
      <c r="L2455" s="147"/>
      <c r="M2455" s="148"/>
      <c r="N2455" s="149"/>
      <c r="O2455" s="142"/>
      <c r="P2455" s="142"/>
      <c r="Q2455" s="142"/>
      <c r="R2455" s="142"/>
      <c r="S2455" s="142"/>
      <c r="T2455" s="143"/>
      <c r="U2455" s="26"/>
      <c r="V2455" s="26"/>
      <c r="W2455" s="26"/>
      <c r="X2455" s="26"/>
      <c r="Y2455" s="26"/>
      <c r="Z2455" s="26"/>
      <c r="AA2455" s="26"/>
      <c r="AB2455" s="26"/>
      <c r="AC2455" s="26"/>
      <c r="AD2455" s="26"/>
      <c r="AE2455" s="26"/>
      <c r="AR2455" s="144"/>
      <c r="AT2455" s="144"/>
      <c r="AU2455" s="144"/>
      <c r="AY2455" s="14"/>
      <c r="BE2455" s="145"/>
      <c r="BF2455" s="145"/>
      <c r="BG2455" s="145"/>
      <c r="BH2455" s="145"/>
      <c r="BI2455" s="145"/>
      <c r="BJ2455" s="14"/>
      <c r="BK2455" s="145"/>
      <c r="BL2455" s="14"/>
      <c r="BM2455" s="144"/>
    </row>
    <row r="2456" spans="1:65" s="2" customFormat="1" ht="16.5" hidden="1" customHeight="1">
      <c r="A2456" s="26"/>
      <c r="B2456" s="156"/>
      <c r="C2456" s="163"/>
      <c r="D2456" s="163"/>
      <c r="E2456" s="164"/>
      <c r="F2456" s="165"/>
      <c r="G2456" s="166"/>
      <c r="H2456" s="167"/>
      <c r="I2456" s="168"/>
      <c r="J2456" s="168"/>
      <c r="K2456" s="146"/>
      <c r="L2456" s="147"/>
      <c r="M2456" s="148"/>
      <c r="N2456" s="149"/>
      <c r="O2456" s="142"/>
      <c r="P2456" s="142"/>
      <c r="Q2456" s="142"/>
      <c r="R2456" s="142"/>
      <c r="S2456" s="142"/>
      <c r="T2456" s="143"/>
      <c r="U2456" s="26"/>
      <c r="V2456" s="26"/>
      <c r="W2456" s="26"/>
      <c r="X2456" s="26"/>
      <c r="Y2456" s="26"/>
      <c r="Z2456" s="26"/>
      <c r="AA2456" s="26"/>
      <c r="AB2456" s="26"/>
      <c r="AC2456" s="26"/>
      <c r="AD2456" s="26"/>
      <c r="AE2456" s="26"/>
      <c r="AR2456" s="144"/>
      <c r="AT2456" s="144"/>
      <c r="AU2456" s="144"/>
      <c r="AY2456" s="14"/>
      <c r="BE2456" s="145"/>
      <c r="BF2456" s="145"/>
      <c r="BG2456" s="145"/>
      <c r="BH2456" s="145"/>
      <c r="BI2456" s="145"/>
      <c r="BJ2456" s="14"/>
      <c r="BK2456" s="145"/>
      <c r="BL2456" s="14"/>
      <c r="BM2456" s="144"/>
    </row>
    <row r="2457" spans="1:65" s="2" customFormat="1" ht="16.5" hidden="1" customHeight="1">
      <c r="A2457" s="26"/>
      <c r="B2457" s="156"/>
      <c r="C2457" s="163"/>
      <c r="D2457" s="163"/>
      <c r="E2457" s="164"/>
      <c r="F2457" s="165"/>
      <c r="G2457" s="166"/>
      <c r="H2457" s="167"/>
      <c r="I2457" s="168"/>
      <c r="J2457" s="168"/>
      <c r="K2457" s="146"/>
      <c r="L2457" s="147"/>
      <c r="M2457" s="148"/>
      <c r="N2457" s="149"/>
      <c r="O2457" s="142"/>
      <c r="P2457" s="142"/>
      <c r="Q2457" s="142"/>
      <c r="R2457" s="142"/>
      <c r="S2457" s="142"/>
      <c r="T2457" s="143"/>
      <c r="U2457" s="26"/>
      <c r="V2457" s="26"/>
      <c r="W2457" s="26"/>
      <c r="X2457" s="26"/>
      <c r="Y2457" s="26"/>
      <c r="Z2457" s="26"/>
      <c r="AA2457" s="26"/>
      <c r="AB2457" s="26"/>
      <c r="AC2457" s="26"/>
      <c r="AD2457" s="26"/>
      <c r="AE2457" s="26"/>
      <c r="AR2457" s="144"/>
      <c r="AT2457" s="144"/>
      <c r="AU2457" s="144"/>
      <c r="AY2457" s="14"/>
      <c r="BE2457" s="145"/>
      <c r="BF2457" s="145"/>
      <c r="BG2457" s="145"/>
      <c r="BH2457" s="145"/>
      <c r="BI2457" s="145"/>
      <c r="BJ2457" s="14"/>
      <c r="BK2457" s="145"/>
      <c r="BL2457" s="14"/>
      <c r="BM2457" s="144"/>
    </row>
    <row r="2458" spans="1:65" s="2" customFormat="1" ht="24.25" hidden="1" customHeight="1">
      <c r="A2458" s="26"/>
      <c r="B2458" s="156"/>
      <c r="C2458" s="163"/>
      <c r="D2458" s="163"/>
      <c r="E2458" s="164"/>
      <c r="F2458" s="165"/>
      <c r="G2458" s="166"/>
      <c r="H2458" s="167"/>
      <c r="I2458" s="168"/>
      <c r="J2458" s="168"/>
      <c r="K2458" s="146"/>
      <c r="L2458" s="147"/>
      <c r="M2458" s="148"/>
      <c r="N2458" s="149"/>
      <c r="O2458" s="142"/>
      <c r="P2458" s="142"/>
      <c r="Q2458" s="142"/>
      <c r="R2458" s="142"/>
      <c r="S2458" s="142"/>
      <c r="T2458" s="143"/>
      <c r="U2458" s="26"/>
      <c r="V2458" s="26"/>
      <c r="W2458" s="26"/>
      <c r="X2458" s="26"/>
      <c r="Y2458" s="26"/>
      <c r="Z2458" s="26"/>
      <c r="AA2458" s="26"/>
      <c r="AB2458" s="26"/>
      <c r="AC2458" s="26"/>
      <c r="AD2458" s="26"/>
      <c r="AE2458" s="26"/>
      <c r="AR2458" s="144"/>
      <c r="AT2458" s="144"/>
      <c r="AU2458" s="144"/>
      <c r="AY2458" s="14"/>
      <c r="BE2458" s="145"/>
      <c r="BF2458" s="145"/>
      <c r="BG2458" s="145"/>
      <c r="BH2458" s="145"/>
      <c r="BI2458" s="145"/>
      <c r="BJ2458" s="14"/>
      <c r="BK2458" s="145"/>
      <c r="BL2458" s="14"/>
      <c r="BM2458" s="144"/>
    </row>
    <row r="2459" spans="1:65" s="2" customFormat="1" ht="21.75" hidden="1" customHeight="1">
      <c r="A2459" s="26"/>
      <c r="B2459" s="156"/>
      <c r="C2459" s="163"/>
      <c r="D2459" s="163"/>
      <c r="E2459" s="164"/>
      <c r="F2459" s="165"/>
      <c r="G2459" s="166"/>
      <c r="H2459" s="167"/>
      <c r="I2459" s="168"/>
      <c r="J2459" s="168"/>
      <c r="K2459" s="146"/>
      <c r="L2459" s="147"/>
      <c r="M2459" s="148"/>
      <c r="N2459" s="149"/>
      <c r="O2459" s="142"/>
      <c r="P2459" s="142"/>
      <c r="Q2459" s="142"/>
      <c r="R2459" s="142"/>
      <c r="S2459" s="142"/>
      <c r="T2459" s="143"/>
      <c r="U2459" s="26"/>
      <c r="V2459" s="26"/>
      <c r="W2459" s="26"/>
      <c r="X2459" s="26"/>
      <c r="Y2459" s="26"/>
      <c r="Z2459" s="26"/>
      <c r="AA2459" s="26"/>
      <c r="AB2459" s="26"/>
      <c r="AC2459" s="26"/>
      <c r="AD2459" s="26"/>
      <c r="AE2459" s="26"/>
      <c r="AR2459" s="144"/>
      <c r="AT2459" s="144"/>
      <c r="AU2459" s="144"/>
      <c r="AY2459" s="14"/>
      <c r="BE2459" s="145"/>
      <c r="BF2459" s="145"/>
      <c r="BG2459" s="145"/>
      <c r="BH2459" s="145"/>
      <c r="BI2459" s="145"/>
      <c r="BJ2459" s="14"/>
      <c r="BK2459" s="145"/>
      <c r="BL2459" s="14"/>
      <c r="BM2459" s="144"/>
    </row>
    <row r="2460" spans="1:65" s="2" customFormat="1" ht="24.25" hidden="1" customHeight="1">
      <c r="A2460" s="26"/>
      <c r="B2460" s="156"/>
      <c r="C2460" s="163"/>
      <c r="D2460" s="163"/>
      <c r="E2460" s="164"/>
      <c r="F2460" s="165"/>
      <c r="G2460" s="166"/>
      <c r="H2460" s="167"/>
      <c r="I2460" s="168"/>
      <c r="J2460" s="168"/>
      <c r="K2460" s="146"/>
      <c r="L2460" s="147"/>
      <c r="M2460" s="148"/>
      <c r="N2460" s="149"/>
      <c r="O2460" s="142"/>
      <c r="P2460" s="142"/>
      <c r="Q2460" s="142"/>
      <c r="R2460" s="142"/>
      <c r="S2460" s="142"/>
      <c r="T2460" s="143"/>
      <c r="U2460" s="26"/>
      <c r="V2460" s="26"/>
      <c r="W2460" s="26"/>
      <c r="X2460" s="26"/>
      <c r="Y2460" s="26"/>
      <c r="Z2460" s="26"/>
      <c r="AA2460" s="26"/>
      <c r="AB2460" s="26"/>
      <c r="AC2460" s="26"/>
      <c r="AD2460" s="26"/>
      <c r="AE2460" s="26"/>
      <c r="AR2460" s="144"/>
      <c r="AT2460" s="144"/>
      <c r="AU2460" s="144"/>
      <c r="AY2460" s="14"/>
      <c r="BE2460" s="145"/>
      <c r="BF2460" s="145"/>
      <c r="BG2460" s="145"/>
      <c r="BH2460" s="145"/>
      <c r="BI2460" s="145"/>
      <c r="BJ2460" s="14"/>
      <c r="BK2460" s="145"/>
      <c r="BL2460" s="14"/>
      <c r="BM2460" s="144"/>
    </row>
    <row r="2461" spans="1:65" s="2" customFormat="1" ht="16.5" hidden="1" customHeight="1">
      <c r="A2461" s="26"/>
      <c r="B2461" s="156"/>
      <c r="C2461" s="163"/>
      <c r="D2461" s="163"/>
      <c r="E2461" s="164"/>
      <c r="F2461" s="165"/>
      <c r="G2461" s="166"/>
      <c r="H2461" s="167"/>
      <c r="I2461" s="168"/>
      <c r="J2461" s="168"/>
      <c r="K2461" s="146"/>
      <c r="L2461" s="147"/>
      <c r="M2461" s="148"/>
      <c r="N2461" s="149"/>
      <c r="O2461" s="142"/>
      <c r="P2461" s="142"/>
      <c r="Q2461" s="142"/>
      <c r="R2461" s="142"/>
      <c r="S2461" s="142"/>
      <c r="T2461" s="143"/>
      <c r="U2461" s="26"/>
      <c r="V2461" s="26"/>
      <c r="W2461" s="26"/>
      <c r="X2461" s="26"/>
      <c r="Y2461" s="26"/>
      <c r="Z2461" s="26"/>
      <c r="AA2461" s="26"/>
      <c r="AB2461" s="26"/>
      <c r="AC2461" s="26"/>
      <c r="AD2461" s="26"/>
      <c r="AE2461" s="26"/>
      <c r="AR2461" s="144"/>
      <c r="AT2461" s="144"/>
      <c r="AU2461" s="144"/>
      <c r="AY2461" s="14"/>
      <c r="BE2461" s="145"/>
      <c r="BF2461" s="145"/>
      <c r="BG2461" s="145"/>
      <c r="BH2461" s="145"/>
      <c r="BI2461" s="145"/>
      <c r="BJ2461" s="14"/>
      <c r="BK2461" s="145"/>
      <c r="BL2461" s="14"/>
      <c r="BM2461" s="144"/>
    </row>
    <row r="2462" spans="1:65" s="2" customFormat="1" ht="16.5" hidden="1" customHeight="1">
      <c r="A2462" s="26"/>
      <c r="B2462" s="156"/>
      <c r="C2462" s="163"/>
      <c r="D2462" s="163"/>
      <c r="E2462" s="164"/>
      <c r="F2462" s="165"/>
      <c r="G2462" s="166"/>
      <c r="H2462" s="167"/>
      <c r="I2462" s="168"/>
      <c r="J2462" s="168"/>
      <c r="K2462" s="146"/>
      <c r="L2462" s="147"/>
      <c r="M2462" s="148"/>
      <c r="N2462" s="149"/>
      <c r="O2462" s="142"/>
      <c r="P2462" s="142"/>
      <c r="Q2462" s="142"/>
      <c r="R2462" s="142"/>
      <c r="S2462" s="142"/>
      <c r="T2462" s="143"/>
      <c r="U2462" s="26"/>
      <c r="V2462" s="26"/>
      <c r="W2462" s="26"/>
      <c r="X2462" s="26"/>
      <c r="Y2462" s="26"/>
      <c r="Z2462" s="26"/>
      <c r="AA2462" s="26"/>
      <c r="AB2462" s="26"/>
      <c r="AC2462" s="26"/>
      <c r="AD2462" s="26"/>
      <c r="AE2462" s="26"/>
      <c r="AR2462" s="144"/>
      <c r="AT2462" s="144"/>
      <c r="AU2462" s="144"/>
      <c r="AY2462" s="14"/>
      <c r="BE2462" s="145"/>
      <c r="BF2462" s="145"/>
      <c r="BG2462" s="145"/>
      <c r="BH2462" s="145"/>
      <c r="BI2462" s="145"/>
      <c r="BJ2462" s="14"/>
      <c r="BK2462" s="145"/>
      <c r="BL2462" s="14"/>
      <c r="BM2462" s="144"/>
    </row>
    <row r="2463" spans="1:65" s="2" customFormat="1" ht="24.25" hidden="1" customHeight="1">
      <c r="A2463" s="26"/>
      <c r="B2463" s="156"/>
      <c r="C2463" s="163"/>
      <c r="D2463" s="163"/>
      <c r="E2463" s="164"/>
      <c r="F2463" s="165"/>
      <c r="G2463" s="166"/>
      <c r="H2463" s="167"/>
      <c r="I2463" s="168"/>
      <c r="J2463" s="168"/>
      <c r="K2463" s="146"/>
      <c r="L2463" s="147"/>
      <c r="M2463" s="148"/>
      <c r="N2463" s="149"/>
      <c r="O2463" s="142"/>
      <c r="P2463" s="142"/>
      <c r="Q2463" s="142"/>
      <c r="R2463" s="142"/>
      <c r="S2463" s="142"/>
      <c r="T2463" s="143"/>
      <c r="U2463" s="26"/>
      <c r="V2463" s="26"/>
      <c r="W2463" s="26"/>
      <c r="X2463" s="26"/>
      <c r="Y2463" s="26"/>
      <c r="Z2463" s="26"/>
      <c r="AA2463" s="26"/>
      <c r="AB2463" s="26"/>
      <c r="AC2463" s="26"/>
      <c r="AD2463" s="26"/>
      <c r="AE2463" s="26"/>
      <c r="AR2463" s="144"/>
      <c r="AT2463" s="144"/>
      <c r="AU2463" s="144"/>
      <c r="AY2463" s="14"/>
      <c r="BE2463" s="145"/>
      <c r="BF2463" s="145"/>
      <c r="BG2463" s="145"/>
      <c r="BH2463" s="145"/>
      <c r="BI2463" s="145"/>
      <c r="BJ2463" s="14"/>
      <c r="BK2463" s="145"/>
      <c r="BL2463" s="14"/>
      <c r="BM2463" s="144"/>
    </row>
    <row r="2464" spans="1:65" s="2" customFormat="1" ht="16.5" hidden="1" customHeight="1">
      <c r="A2464" s="26"/>
      <c r="B2464" s="156"/>
      <c r="C2464" s="163"/>
      <c r="D2464" s="163"/>
      <c r="E2464" s="164"/>
      <c r="F2464" s="165"/>
      <c r="G2464" s="166"/>
      <c r="H2464" s="167"/>
      <c r="I2464" s="168"/>
      <c r="J2464" s="168"/>
      <c r="K2464" s="146"/>
      <c r="L2464" s="147"/>
      <c r="M2464" s="148"/>
      <c r="N2464" s="149"/>
      <c r="O2464" s="142"/>
      <c r="P2464" s="142"/>
      <c r="Q2464" s="142"/>
      <c r="R2464" s="142"/>
      <c r="S2464" s="142"/>
      <c r="T2464" s="143"/>
      <c r="U2464" s="26"/>
      <c r="V2464" s="26"/>
      <c r="W2464" s="26"/>
      <c r="X2464" s="26"/>
      <c r="Y2464" s="26"/>
      <c r="Z2464" s="26"/>
      <c r="AA2464" s="26"/>
      <c r="AB2464" s="26"/>
      <c r="AC2464" s="26"/>
      <c r="AD2464" s="26"/>
      <c r="AE2464" s="26"/>
      <c r="AR2464" s="144"/>
      <c r="AT2464" s="144"/>
      <c r="AU2464" s="144"/>
      <c r="AY2464" s="14"/>
      <c r="BE2464" s="145"/>
      <c r="BF2464" s="145"/>
      <c r="BG2464" s="145"/>
      <c r="BH2464" s="145"/>
      <c r="BI2464" s="145"/>
      <c r="BJ2464" s="14"/>
      <c r="BK2464" s="145"/>
      <c r="BL2464" s="14"/>
      <c r="BM2464" s="144"/>
    </row>
    <row r="2465" spans="1:65" s="2" customFormat="1" ht="16.5" hidden="1" customHeight="1">
      <c r="A2465" s="26"/>
      <c r="B2465" s="156"/>
      <c r="C2465" s="163"/>
      <c r="D2465" s="163"/>
      <c r="E2465" s="164"/>
      <c r="F2465" s="165"/>
      <c r="G2465" s="166"/>
      <c r="H2465" s="167"/>
      <c r="I2465" s="168"/>
      <c r="J2465" s="168"/>
      <c r="K2465" s="146"/>
      <c r="L2465" s="147"/>
      <c r="M2465" s="148"/>
      <c r="N2465" s="149"/>
      <c r="O2465" s="142"/>
      <c r="P2465" s="142"/>
      <c r="Q2465" s="142"/>
      <c r="R2465" s="142"/>
      <c r="S2465" s="142"/>
      <c r="T2465" s="143"/>
      <c r="U2465" s="26"/>
      <c r="V2465" s="26"/>
      <c r="W2465" s="26"/>
      <c r="X2465" s="26"/>
      <c r="Y2465" s="26"/>
      <c r="Z2465" s="26"/>
      <c r="AA2465" s="26"/>
      <c r="AB2465" s="26"/>
      <c r="AC2465" s="26"/>
      <c r="AD2465" s="26"/>
      <c r="AE2465" s="26"/>
      <c r="AR2465" s="144"/>
      <c r="AT2465" s="144"/>
      <c r="AU2465" s="144"/>
      <c r="AY2465" s="14"/>
      <c r="BE2465" s="145"/>
      <c r="BF2465" s="145"/>
      <c r="BG2465" s="145"/>
      <c r="BH2465" s="145"/>
      <c r="BI2465" s="145"/>
      <c r="BJ2465" s="14"/>
      <c r="BK2465" s="145"/>
      <c r="BL2465" s="14"/>
      <c r="BM2465" s="144"/>
    </row>
    <row r="2466" spans="1:65" s="2" customFormat="1" ht="16.5" hidden="1" customHeight="1">
      <c r="A2466" s="26"/>
      <c r="B2466" s="156"/>
      <c r="C2466" s="163"/>
      <c r="D2466" s="163"/>
      <c r="E2466" s="164"/>
      <c r="F2466" s="165"/>
      <c r="G2466" s="166"/>
      <c r="H2466" s="167"/>
      <c r="I2466" s="168"/>
      <c r="J2466" s="168"/>
      <c r="K2466" s="146"/>
      <c r="L2466" s="147"/>
      <c r="M2466" s="148"/>
      <c r="N2466" s="149"/>
      <c r="O2466" s="142"/>
      <c r="P2466" s="142"/>
      <c r="Q2466" s="142"/>
      <c r="R2466" s="142"/>
      <c r="S2466" s="142"/>
      <c r="T2466" s="143"/>
      <c r="U2466" s="26"/>
      <c r="V2466" s="26"/>
      <c r="W2466" s="26"/>
      <c r="X2466" s="26"/>
      <c r="Y2466" s="26"/>
      <c r="Z2466" s="26"/>
      <c r="AA2466" s="26"/>
      <c r="AB2466" s="26"/>
      <c r="AC2466" s="26"/>
      <c r="AD2466" s="26"/>
      <c r="AE2466" s="26"/>
      <c r="AR2466" s="144"/>
      <c r="AT2466" s="144"/>
      <c r="AU2466" s="144"/>
      <c r="AY2466" s="14"/>
      <c r="BE2466" s="145"/>
      <c r="BF2466" s="145"/>
      <c r="BG2466" s="145"/>
      <c r="BH2466" s="145"/>
      <c r="BI2466" s="145"/>
      <c r="BJ2466" s="14"/>
      <c r="BK2466" s="145"/>
      <c r="BL2466" s="14"/>
      <c r="BM2466" s="144"/>
    </row>
    <row r="2467" spans="1:65" s="2" customFormat="1" ht="16.5" hidden="1" customHeight="1">
      <c r="A2467" s="26"/>
      <c r="B2467" s="156"/>
      <c r="C2467" s="163"/>
      <c r="D2467" s="163"/>
      <c r="E2467" s="164"/>
      <c r="F2467" s="165"/>
      <c r="G2467" s="166"/>
      <c r="H2467" s="167"/>
      <c r="I2467" s="168"/>
      <c r="J2467" s="168"/>
      <c r="K2467" s="146"/>
      <c r="L2467" s="147"/>
      <c r="M2467" s="148"/>
      <c r="N2467" s="149"/>
      <c r="O2467" s="142"/>
      <c r="P2467" s="142"/>
      <c r="Q2467" s="142"/>
      <c r="R2467" s="142"/>
      <c r="S2467" s="142"/>
      <c r="T2467" s="143"/>
      <c r="U2467" s="26"/>
      <c r="V2467" s="26"/>
      <c r="W2467" s="26"/>
      <c r="X2467" s="26"/>
      <c r="Y2467" s="26"/>
      <c r="Z2467" s="26"/>
      <c r="AA2467" s="26"/>
      <c r="AB2467" s="26"/>
      <c r="AC2467" s="26"/>
      <c r="AD2467" s="26"/>
      <c r="AE2467" s="26"/>
      <c r="AR2467" s="144"/>
      <c r="AT2467" s="144"/>
      <c r="AU2467" s="144"/>
      <c r="AY2467" s="14"/>
      <c r="BE2467" s="145"/>
      <c r="BF2467" s="145"/>
      <c r="BG2467" s="145"/>
      <c r="BH2467" s="145"/>
      <c r="BI2467" s="145"/>
      <c r="BJ2467" s="14"/>
      <c r="BK2467" s="145"/>
      <c r="BL2467" s="14"/>
      <c r="BM2467" s="144"/>
    </row>
    <row r="2468" spans="1:65" s="2" customFormat="1" ht="16.5" hidden="1" customHeight="1">
      <c r="A2468" s="26"/>
      <c r="B2468" s="156"/>
      <c r="C2468" s="163"/>
      <c r="D2468" s="163"/>
      <c r="E2468" s="164"/>
      <c r="F2468" s="165"/>
      <c r="G2468" s="166"/>
      <c r="H2468" s="167"/>
      <c r="I2468" s="168"/>
      <c r="J2468" s="168"/>
      <c r="K2468" s="146"/>
      <c r="L2468" s="147"/>
      <c r="M2468" s="148"/>
      <c r="N2468" s="149"/>
      <c r="O2468" s="142"/>
      <c r="P2468" s="142"/>
      <c r="Q2468" s="142"/>
      <c r="R2468" s="142"/>
      <c r="S2468" s="142"/>
      <c r="T2468" s="143"/>
      <c r="U2468" s="26"/>
      <c r="V2468" s="26"/>
      <c r="W2468" s="26"/>
      <c r="X2468" s="26"/>
      <c r="Y2468" s="26"/>
      <c r="Z2468" s="26"/>
      <c r="AA2468" s="26"/>
      <c r="AB2468" s="26"/>
      <c r="AC2468" s="26"/>
      <c r="AD2468" s="26"/>
      <c r="AE2468" s="26"/>
      <c r="AR2468" s="144"/>
      <c r="AT2468" s="144"/>
      <c r="AU2468" s="144"/>
      <c r="AY2468" s="14"/>
      <c r="BE2468" s="145"/>
      <c r="BF2468" s="145"/>
      <c r="BG2468" s="145"/>
      <c r="BH2468" s="145"/>
      <c r="BI2468" s="145"/>
      <c r="BJ2468" s="14"/>
      <c r="BK2468" s="145"/>
      <c r="BL2468" s="14"/>
      <c r="BM2468" s="144"/>
    </row>
    <row r="2469" spans="1:65" s="2" customFormat="1" ht="16.5" hidden="1" customHeight="1">
      <c r="A2469" s="26"/>
      <c r="B2469" s="156"/>
      <c r="C2469" s="163"/>
      <c r="D2469" s="163"/>
      <c r="E2469" s="164"/>
      <c r="F2469" s="165"/>
      <c r="G2469" s="166"/>
      <c r="H2469" s="167"/>
      <c r="I2469" s="168"/>
      <c r="J2469" s="168"/>
      <c r="K2469" s="146"/>
      <c r="L2469" s="147"/>
      <c r="M2469" s="148"/>
      <c r="N2469" s="149"/>
      <c r="O2469" s="142"/>
      <c r="P2469" s="142"/>
      <c r="Q2469" s="142"/>
      <c r="R2469" s="142"/>
      <c r="S2469" s="142"/>
      <c r="T2469" s="143"/>
      <c r="U2469" s="26"/>
      <c r="V2469" s="26"/>
      <c r="W2469" s="26"/>
      <c r="X2469" s="26"/>
      <c r="Y2469" s="26"/>
      <c r="Z2469" s="26"/>
      <c r="AA2469" s="26"/>
      <c r="AB2469" s="26"/>
      <c r="AC2469" s="26"/>
      <c r="AD2469" s="26"/>
      <c r="AE2469" s="26"/>
      <c r="AR2469" s="144"/>
      <c r="AT2469" s="144"/>
      <c r="AU2469" s="144"/>
      <c r="AY2469" s="14"/>
      <c r="BE2469" s="145"/>
      <c r="BF2469" s="145"/>
      <c r="BG2469" s="145"/>
      <c r="BH2469" s="145"/>
      <c r="BI2469" s="145"/>
      <c r="BJ2469" s="14"/>
      <c r="BK2469" s="145"/>
      <c r="BL2469" s="14"/>
      <c r="BM2469" s="144"/>
    </row>
    <row r="2470" spans="1:65" s="2" customFormat="1" ht="21.75" hidden="1" customHeight="1">
      <c r="A2470" s="26"/>
      <c r="B2470" s="156"/>
      <c r="C2470" s="163"/>
      <c r="D2470" s="163"/>
      <c r="E2470" s="164"/>
      <c r="F2470" s="165"/>
      <c r="G2470" s="166"/>
      <c r="H2470" s="167"/>
      <c r="I2470" s="168"/>
      <c r="J2470" s="168"/>
      <c r="K2470" s="146"/>
      <c r="L2470" s="147"/>
      <c r="M2470" s="148"/>
      <c r="N2470" s="149"/>
      <c r="O2470" s="142"/>
      <c r="P2470" s="142"/>
      <c r="Q2470" s="142"/>
      <c r="R2470" s="142"/>
      <c r="S2470" s="142"/>
      <c r="T2470" s="143"/>
      <c r="U2470" s="26"/>
      <c r="V2470" s="26"/>
      <c r="W2470" s="26"/>
      <c r="X2470" s="26"/>
      <c r="Y2470" s="26"/>
      <c r="Z2470" s="26"/>
      <c r="AA2470" s="26"/>
      <c r="AB2470" s="26"/>
      <c r="AC2470" s="26"/>
      <c r="AD2470" s="26"/>
      <c r="AE2470" s="26"/>
      <c r="AR2470" s="144"/>
      <c r="AT2470" s="144"/>
      <c r="AU2470" s="144"/>
      <c r="AY2470" s="14"/>
      <c r="BE2470" s="145"/>
      <c r="BF2470" s="145"/>
      <c r="BG2470" s="145"/>
      <c r="BH2470" s="145"/>
      <c r="BI2470" s="145"/>
      <c r="BJ2470" s="14"/>
      <c r="BK2470" s="145"/>
      <c r="BL2470" s="14"/>
      <c r="BM2470" s="144"/>
    </row>
    <row r="2471" spans="1:65" s="2" customFormat="1" ht="16.5" hidden="1" customHeight="1">
      <c r="A2471" s="26"/>
      <c r="B2471" s="156"/>
      <c r="C2471" s="163"/>
      <c r="D2471" s="163"/>
      <c r="E2471" s="164"/>
      <c r="F2471" s="165"/>
      <c r="G2471" s="166"/>
      <c r="H2471" s="167"/>
      <c r="I2471" s="168"/>
      <c r="J2471" s="168"/>
      <c r="K2471" s="146"/>
      <c r="L2471" s="147"/>
      <c r="M2471" s="148"/>
      <c r="N2471" s="149"/>
      <c r="O2471" s="142"/>
      <c r="P2471" s="142"/>
      <c r="Q2471" s="142"/>
      <c r="R2471" s="142"/>
      <c r="S2471" s="142"/>
      <c r="T2471" s="143"/>
      <c r="U2471" s="26"/>
      <c r="V2471" s="26"/>
      <c r="W2471" s="26"/>
      <c r="X2471" s="26"/>
      <c r="Y2471" s="26"/>
      <c r="Z2471" s="26"/>
      <c r="AA2471" s="26"/>
      <c r="AB2471" s="26"/>
      <c r="AC2471" s="26"/>
      <c r="AD2471" s="26"/>
      <c r="AE2471" s="26"/>
      <c r="AR2471" s="144"/>
      <c r="AT2471" s="144"/>
      <c r="AU2471" s="144"/>
      <c r="AY2471" s="14"/>
      <c r="BE2471" s="145"/>
      <c r="BF2471" s="145"/>
      <c r="BG2471" s="145"/>
      <c r="BH2471" s="145"/>
      <c r="BI2471" s="145"/>
      <c r="BJ2471" s="14"/>
      <c r="BK2471" s="145"/>
      <c r="BL2471" s="14"/>
      <c r="BM2471" s="144"/>
    </row>
    <row r="2472" spans="1:65" s="2" customFormat="1" ht="21.75" hidden="1" customHeight="1">
      <c r="A2472" s="26"/>
      <c r="B2472" s="156"/>
      <c r="C2472" s="163"/>
      <c r="D2472" s="163"/>
      <c r="E2472" s="164"/>
      <c r="F2472" s="165"/>
      <c r="G2472" s="166"/>
      <c r="H2472" s="167"/>
      <c r="I2472" s="168"/>
      <c r="J2472" s="168"/>
      <c r="K2472" s="146"/>
      <c r="L2472" s="147"/>
      <c r="M2472" s="148"/>
      <c r="N2472" s="149"/>
      <c r="O2472" s="142"/>
      <c r="P2472" s="142"/>
      <c r="Q2472" s="142"/>
      <c r="R2472" s="142"/>
      <c r="S2472" s="142"/>
      <c r="T2472" s="143"/>
      <c r="U2472" s="26"/>
      <c r="V2472" s="26"/>
      <c r="W2472" s="26"/>
      <c r="X2472" s="26"/>
      <c r="Y2472" s="26"/>
      <c r="Z2472" s="26"/>
      <c r="AA2472" s="26"/>
      <c r="AB2472" s="26"/>
      <c r="AC2472" s="26"/>
      <c r="AD2472" s="26"/>
      <c r="AE2472" s="26"/>
      <c r="AR2472" s="144"/>
      <c r="AT2472" s="144"/>
      <c r="AU2472" s="144"/>
      <c r="AY2472" s="14"/>
      <c r="BE2472" s="145"/>
      <c r="BF2472" s="145"/>
      <c r="BG2472" s="145"/>
      <c r="BH2472" s="145"/>
      <c r="BI2472" s="145"/>
      <c r="BJ2472" s="14"/>
      <c r="BK2472" s="145"/>
      <c r="BL2472" s="14"/>
      <c r="BM2472" s="144"/>
    </row>
    <row r="2473" spans="1:65" s="2" customFormat="1" ht="16.5" hidden="1" customHeight="1">
      <c r="A2473" s="26"/>
      <c r="B2473" s="156"/>
      <c r="C2473" s="163"/>
      <c r="D2473" s="163"/>
      <c r="E2473" s="164"/>
      <c r="F2473" s="165"/>
      <c r="G2473" s="166"/>
      <c r="H2473" s="167"/>
      <c r="I2473" s="168"/>
      <c r="J2473" s="168"/>
      <c r="K2473" s="146"/>
      <c r="L2473" s="147"/>
      <c r="M2473" s="148"/>
      <c r="N2473" s="149"/>
      <c r="O2473" s="142"/>
      <c r="P2473" s="142"/>
      <c r="Q2473" s="142"/>
      <c r="R2473" s="142"/>
      <c r="S2473" s="142"/>
      <c r="T2473" s="143"/>
      <c r="U2473" s="26"/>
      <c r="V2473" s="26"/>
      <c r="W2473" s="26"/>
      <c r="X2473" s="26"/>
      <c r="Y2473" s="26"/>
      <c r="Z2473" s="26"/>
      <c r="AA2473" s="26"/>
      <c r="AB2473" s="26"/>
      <c r="AC2473" s="26"/>
      <c r="AD2473" s="26"/>
      <c r="AE2473" s="26"/>
      <c r="AR2473" s="144"/>
      <c r="AT2473" s="144"/>
      <c r="AU2473" s="144"/>
      <c r="AY2473" s="14"/>
      <c r="BE2473" s="145"/>
      <c r="BF2473" s="145"/>
      <c r="BG2473" s="145"/>
      <c r="BH2473" s="145"/>
      <c r="BI2473" s="145"/>
      <c r="BJ2473" s="14"/>
      <c r="BK2473" s="145"/>
      <c r="BL2473" s="14"/>
      <c r="BM2473" s="144"/>
    </row>
    <row r="2474" spans="1:65" s="2" customFormat="1" ht="16.5" hidden="1" customHeight="1">
      <c r="A2474" s="26"/>
      <c r="B2474" s="156"/>
      <c r="C2474" s="163"/>
      <c r="D2474" s="163"/>
      <c r="E2474" s="164"/>
      <c r="F2474" s="165"/>
      <c r="G2474" s="166"/>
      <c r="H2474" s="167"/>
      <c r="I2474" s="168"/>
      <c r="J2474" s="168"/>
      <c r="K2474" s="146"/>
      <c r="L2474" s="147"/>
      <c r="M2474" s="148"/>
      <c r="N2474" s="149"/>
      <c r="O2474" s="142"/>
      <c r="P2474" s="142"/>
      <c r="Q2474" s="142"/>
      <c r="R2474" s="142"/>
      <c r="S2474" s="142"/>
      <c r="T2474" s="143"/>
      <c r="U2474" s="26"/>
      <c r="V2474" s="26"/>
      <c r="W2474" s="26"/>
      <c r="X2474" s="26"/>
      <c r="Y2474" s="26"/>
      <c r="Z2474" s="26"/>
      <c r="AA2474" s="26"/>
      <c r="AB2474" s="26"/>
      <c r="AC2474" s="26"/>
      <c r="AD2474" s="26"/>
      <c r="AE2474" s="26"/>
      <c r="AR2474" s="144"/>
      <c r="AT2474" s="144"/>
      <c r="AU2474" s="144"/>
      <c r="AY2474" s="14"/>
      <c r="BE2474" s="145"/>
      <c r="BF2474" s="145"/>
      <c r="BG2474" s="145"/>
      <c r="BH2474" s="145"/>
      <c r="BI2474" s="145"/>
      <c r="BJ2474" s="14"/>
      <c r="BK2474" s="145"/>
      <c r="BL2474" s="14"/>
      <c r="BM2474" s="144"/>
    </row>
    <row r="2475" spans="1:65" s="2" customFormat="1" ht="16.5" hidden="1" customHeight="1">
      <c r="A2475" s="26"/>
      <c r="B2475" s="156"/>
      <c r="C2475" s="163"/>
      <c r="D2475" s="163"/>
      <c r="E2475" s="164"/>
      <c r="F2475" s="165"/>
      <c r="G2475" s="166"/>
      <c r="H2475" s="167"/>
      <c r="I2475" s="168"/>
      <c r="J2475" s="168"/>
      <c r="K2475" s="146"/>
      <c r="L2475" s="147"/>
      <c r="M2475" s="148"/>
      <c r="N2475" s="149"/>
      <c r="O2475" s="142"/>
      <c r="P2475" s="142"/>
      <c r="Q2475" s="142"/>
      <c r="R2475" s="142"/>
      <c r="S2475" s="142"/>
      <c r="T2475" s="143"/>
      <c r="U2475" s="26"/>
      <c r="V2475" s="26"/>
      <c r="W2475" s="26"/>
      <c r="X2475" s="26"/>
      <c r="Y2475" s="26"/>
      <c r="Z2475" s="26"/>
      <c r="AA2475" s="26"/>
      <c r="AB2475" s="26"/>
      <c r="AC2475" s="26"/>
      <c r="AD2475" s="26"/>
      <c r="AE2475" s="26"/>
      <c r="AR2475" s="144"/>
      <c r="AT2475" s="144"/>
      <c r="AU2475" s="144"/>
      <c r="AY2475" s="14"/>
      <c r="BE2475" s="145"/>
      <c r="BF2475" s="145"/>
      <c r="BG2475" s="145"/>
      <c r="BH2475" s="145"/>
      <c r="BI2475" s="145"/>
      <c r="BJ2475" s="14"/>
      <c r="BK2475" s="145"/>
      <c r="BL2475" s="14"/>
      <c r="BM2475" s="144"/>
    </row>
    <row r="2476" spans="1:65" s="2" customFormat="1" ht="16.5" hidden="1" customHeight="1">
      <c r="A2476" s="26"/>
      <c r="B2476" s="156"/>
      <c r="C2476" s="163"/>
      <c r="D2476" s="163"/>
      <c r="E2476" s="164"/>
      <c r="F2476" s="165"/>
      <c r="G2476" s="166"/>
      <c r="H2476" s="167"/>
      <c r="I2476" s="168"/>
      <c r="J2476" s="168"/>
      <c r="K2476" s="146"/>
      <c r="L2476" s="147"/>
      <c r="M2476" s="148"/>
      <c r="N2476" s="149"/>
      <c r="O2476" s="142"/>
      <c r="P2476" s="142"/>
      <c r="Q2476" s="142"/>
      <c r="R2476" s="142"/>
      <c r="S2476" s="142"/>
      <c r="T2476" s="143"/>
      <c r="U2476" s="26"/>
      <c r="V2476" s="26"/>
      <c r="W2476" s="26"/>
      <c r="X2476" s="26"/>
      <c r="Y2476" s="26"/>
      <c r="Z2476" s="26"/>
      <c r="AA2476" s="26"/>
      <c r="AB2476" s="26"/>
      <c r="AC2476" s="26"/>
      <c r="AD2476" s="26"/>
      <c r="AE2476" s="26"/>
      <c r="AR2476" s="144"/>
      <c r="AT2476" s="144"/>
      <c r="AU2476" s="144"/>
      <c r="AY2476" s="14"/>
      <c r="BE2476" s="145"/>
      <c r="BF2476" s="145"/>
      <c r="BG2476" s="145"/>
      <c r="BH2476" s="145"/>
      <c r="BI2476" s="145"/>
      <c r="BJ2476" s="14"/>
      <c r="BK2476" s="145"/>
      <c r="BL2476" s="14"/>
      <c r="BM2476" s="144"/>
    </row>
    <row r="2477" spans="1:65" s="2" customFormat="1" ht="16.5" hidden="1" customHeight="1">
      <c r="A2477" s="26"/>
      <c r="B2477" s="156"/>
      <c r="C2477" s="163"/>
      <c r="D2477" s="163"/>
      <c r="E2477" s="164"/>
      <c r="F2477" s="165"/>
      <c r="G2477" s="166"/>
      <c r="H2477" s="167"/>
      <c r="I2477" s="168"/>
      <c r="J2477" s="168"/>
      <c r="K2477" s="146"/>
      <c r="L2477" s="147"/>
      <c r="M2477" s="148"/>
      <c r="N2477" s="149"/>
      <c r="O2477" s="142"/>
      <c r="P2477" s="142"/>
      <c r="Q2477" s="142"/>
      <c r="R2477" s="142"/>
      <c r="S2477" s="142"/>
      <c r="T2477" s="143"/>
      <c r="U2477" s="26"/>
      <c r="V2477" s="26"/>
      <c r="W2477" s="26"/>
      <c r="X2477" s="26"/>
      <c r="Y2477" s="26"/>
      <c r="Z2477" s="26"/>
      <c r="AA2477" s="26"/>
      <c r="AB2477" s="26"/>
      <c r="AC2477" s="26"/>
      <c r="AD2477" s="26"/>
      <c r="AE2477" s="26"/>
      <c r="AR2477" s="144"/>
      <c r="AT2477" s="144"/>
      <c r="AU2477" s="144"/>
      <c r="AY2477" s="14"/>
      <c r="BE2477" s="145"/>
      <c r="BF2477" s="145"/>
      <c r="BG2477" s="145"/>
      <c r="BH2477" s="145"/>
      <c r="BI2477" s="145"/>
      <c r="BJ2477" s="14"/>
      <c r="BK2477" s="145"/>
      <c r="BL2477" s="14"/>
      <c r="BM2477" s="144"/>
    </row>
    <row r="2478" spans="1:65" s="2" customFormat="1" ht="21.75" hidden="1" customHeight="1">
      <c r="A2478" s="26"/>
      <c r="B2478" s="156"/>
      <c r="C2478" s="163"/>
      <c r="D2478" s="163"/>
      <c r="E2478" s="164"/>
      <c r="F2478" s="165"/>
      <c r="G2478" s="166"/>
      <c r="H2478" s="167"/>
      <c r="I2478" s="168"/>
      <c r="J2478" s="168"/>
      <c r="K2478" s="146"/>
      <c r="L2478" s="147"/>
      <c r="M2478" s="148"/>
      <c r="N2478" s="149"/>
      <c r="O2478" s="142"/>
      <c r="P2478" s="142"/>
      <c r="Q2478" s="142"/>
      <c r="R2478" s="142"/>
      <c r="S2478" s="142"/>
      <c r="T2478" s="143"/>
      <c r="U2478" s="26"/>
      <c r="V2478" s="26"/>
      <c r="W2478" s="26"/>
      <c r="X2478" s="26"/>
      <c r="Y2478" s="26"/>
      <c r="Z2478" s="26"/>
      <c r="AA2478" s="26"/>
      <c r="AB2478" s="26"/>
      <c r="AC2478" s="26"/>
      <c r="AD2478" s="26"/>
      <c r="AE2478" s="26"/>
      <c r="AR2478" s="144"/>
      <c r="AT2478" s="144"/>
      <c r="AU2478" s="144"/>
      <c r="AY2478" s="14"/>
      <c r="BE2478" s="145"/>
      <c r="BF2478" s="145"/>
      <c r="BG2478" s="145"/>
      <c r="BH2478" s="145"/>
      <c r="BI2478" s="145"/>
      <c r="BJ2478" s="14"/>
      <c r="BK2478" s="145"/>
      <c r="BL2478" s="14"/>
      <c r="BM2478" s="144"/>
    </row>
    <row r="2479" spans="1:65" s="2" customFormat="1" ht="16.5" hidden="1" customHeight="1">
      <c r="A2479" s="26"/>
      <c r="B2479" s="156"/>
      <c r="C2479" s="163"/>
      <c r="D2479" s="163"/>
      <c r="E2479" s="164"/>
      <c r="F2479" s="165"/>
      <c r="G2479" s="166"/>
      <c r="H2479" s="167"/>
      <c r="I2479" s="168"/>
      <c r="J2479" s="168"/>
      <c r="K2479" s="146"/>
      <c r="L2479" s="147"/>
      <c r="M2479" s="148"/>
      <c r="N2479" s="149"/>
      <c r="O2479" s="142"/>
      <c r="P2479" s="142"/>
      <c r="Q2479" s="142"/>
      <c r="R2479" s="142"/>
      <c r="S2479" s="142"/>
      <c r="T2479" s="143"/>
      <c r="U2479" s="26"/>
      <c r="V2479" s="26"/>
      <c r="W2479" s="26"/>
      <c r="X2479" s="26"/>
      <c r="Y2479" s="26"/>
      <c r="Z2479" s="26"/>
      <c r="AA2479" s="26"/>
      <c r="AB2479" s="26"/>
      <c r="AC2479" s="26"/>
      <c r="AD2479" s="26"/>
      <c r="AE2479" s="26"/>
      <c r="AR2479" s="144"/>
      <c r="AT2479" s="144"/>
      <c r="AU2479" s="144"/>
      <c r="AY2479" s="14"/>
      <c r="BE2479" s="145"/>
      <c r="BF2479" s="145"/>
      <c r="BG2479" s="145"/>
      <c r="BH2479" s="145"/>
      <c r="BI2479" s="145"/>
      <c r="BJ2479" s="14"/>
      <c r="BK2479" s="145"/>
      <c r="BL2479" s="14"/>
      <c r="BM2479" s="144"/>
    </row>
    <row r="2480" spans="1:65" s="2" customFormat="1" ht="24.25" hidden="1" customHeight="1">
      <c r="A2480" s="26"/>
      <c r="B2480" s="156"/>
      <c r="C2480" s="163"/>
      <c r="D2480" s="163"/>
      <c r="E2480" s="164"/>
      <c r="F2480" s="165"/>
      <c r="G2480" s="166"/>
      <c r="H2480" s="167"/>
      <c r="I2480" s="168"/>
      <c r="J2480" s="168"/>
      <c r="K2480" s="146"/>
      <c r="L2480" s="147"/>
      <c r="M2480" s="148"/>
      <c r="N2480" s="149"/>
      <c r="O2480" s="142"/>
      <c r="P2480" s="142"/>
      <c r="Q2480" s="142"/>
      <c r="R2480" s="142"/>
      <c r="S2480" s="142"/>
      <c r="T2480" s="143"/>
      <c r="U2480" s="26"/>
      <c r="V2480" s="26"/>
      <c r="W2480" s="26"/>
      <c r="X2480" s="26"/>
      <c r="Y2480" s="26"/>
      <c r="Z2480" s="26"/>
      <c r="AA2480" s="26"/>
      <c r="AB2480" s="26"/>
      <c r="AC2480" s="26"/>
      <c r="AD2480" s="26"/>
      <c r="AE2480" s="26"/>
      <c r="AR2480" s="144"/>
      <c r="AT2480" s="144"/>
      <c r="AU2480" s="144"/>
      <c r="AY2480" s="14"/>
      <c r="BE2480" s="145"/>
      <c r="BF2480" s="145"/>
      <c r="BG2480" s="145"/>
      <c r="BH2480" s="145"/>
      <c r="BI2480" s="145"/>
      <c r="BJ2480" s="14"/>
      <c r="BK2480" s="145"/>
      <c r="BL2480" s="14"/>
      <c r="BM2480" s="144"/>
    </row>
    <row r="2481" spans="1:65" s="2" customFormat="1" ht="21.75" hidden="1" customHeight="1">
      <c r="A2481" s="26"/>
      <c r="B2481" s="156"/>
      <c r="C2481" s="163"/>
      <c r="D2481" s="163"/>
      <c r="E2481" s="164"/>
      <c r="F2481" s="165"/>
      <c r="G2481" s="166"/>
      <c r="H2481" s="167"/>
      <c r="I2481" s="168"/>
      <c r="J2481" s="168"/>
      <c r="K2481" s="146"/>
      <c r="L2481" s="147"/>
      <c r="M2481" s="148"/>
      <c r="N2481" s="149"/>
      <c r="O2481" s="142"/>
      <c r="P2481" s="142"/>
      <c r="Q2481" s="142"/>
      <c r="R2481" s="142"/>
      <c r="S2481" s="142"/>
      <c r="T2481" s="143"/>
      <c r="U2481" s="26"/>
      <c r="V2481" s="26"/>
      <c r="W2481" s="26"/>
      <c r="X2481" s="26"/>
      <c r="Y2481" s="26"/>
      <c r="Z2481" s="26"/>
      <c r="AA2481" s="26"/>
      <c r="AB2481" s="26"/>
      <c r="AC2481" s="26"/>
      <c r="AD2481" s="26"/>
      <c r="AE2481" s="26"/>
      <c r="AR2481" s="144"/>
      <c r="AT2481" s="144"/>
      <c r="AU2481" s="144"/>
      <c r="AY2481" s="14"/>
      <c r="BE2481" s="145"/>
      <c r="BF2481" s="145"/>
      <c r="BG2481" s="145"/>
      <c r="BH2481" s="145"/>
      <c r="BI2481" s="145"/>
      <c r="BJ2481" s="14"/>
      <c r="BK2481" s="145"/>
      <c r="BL2481" s="14"/>
      <c r="BM2481" s="144"/>
    </row>
    <row r="2482" spans="1:65" s="2" customFormat="1" ht="16.5" hidden="1" customHeight="1">
      <c r="A2482" s="26"/>
      <c r="B2482" s="156"/>
      <c r="C2482" s="163"/>
      <c r="D2482" s="163"/>
      <c r="E2482" s="164"/>
      <c r="F2482" s="165"/>
      <c r="G2482" s="166"/>
      <c r="H2482" s="167"/>
      <c r="I2482" s="168"/>
      <c r="J2482" s="168"/>
      <c r="K2482" s="146"/>
      <c r="L2482" s="147"/>
      <c r="M2482" s="148"/>
      <c r="N2482" s="149"/>
      <c r="O2482" s="142"/>
      <c r="P2482" s="142"/>
      <c r="Q2482" s="142"/>
      <c r="R2482" s="142"/>
      <c r="S2482" s="142"/>
      <c r="T2482" s="143"/>
      <c r="U2482" s="26"/>
      <c r="V2482" s="26"/>
      <c r="W2482" s="26"/>
      <c r="X2482" s="26"/>
      <c r="Y2482" s="26"/>
      <c r="Z2482" s="26"/>
      <c r="AA2482" s="26"/>
      <c r="AB2482" s="26"/>
      <c r="AC2482" s="26"/>
      <c r="AD2482" s="26"/>
      <c r="AE2482" s="26"/>
      <c r="AR2482" s="144"/>
      <c r="AT2482" s="144"/>
      <c r="AU2482" s="144"/>
      <c r="AY2482" s="14"/>
      <c r="BE2482" s="145"/>
      <c r="BF2482" s="145"/>
      <c r="BG2482" s="145"/>
      <c r="BH2482" s="145"/>
      <c r="BI2482" s="145"/>
      <c r="BJ2482" s="14"/>
      <c r="BK2482" s="145"/>
      <c r="BL2482" s="14"/>
      <c r="BM2482" s="144"/>
    </row>
    <row r="2483" spans="1:65" s="2" customFormat="1" ht="16.5" hidden="1" customHeight="1">
      <c r="A2483" s="26"/>
      <c r="B2483" s="156"/>
      <c r="C2483" s="163"/>
      <c r="D2483" s="163"/>
      <c r="E2483" s="164"/>
      <c r="F2483" s="165"/>
      <c r="G2483" s="166"/>
      <c r="H2483" s="167"/>
      <c r="I2483" s="168"/>
      <c r="J2483" s="168"/>
      <c r="K2483" s="146"/>
      <c r="L2483" s="147"/>
      <c r="M2483" s="148"/>
      <c r="N2483" s="149"/>
      <c r="O2483" s="142"/>
      <c r="P2483" s="142"/>
      <c r="Q2483" s="142"/>
      <c r="R2483" s="142"/>
      <c r="S2483" s="142"/>
      <c r="T2483" s="143"/>
      <c r="U2483" s="26"/>
      <c r="V2483" s="26"/>
      <c r="W2483" s="26"/>
      <c r="X2483" s="26"/>
      <c r="Y2483" s="26"/>
      <c r="Z2483" s="26"/>
      <c r="AA2483" s="26"/>
      <c r="AB2483" s="26"/>
      <c r="AC2483" s="26"/>
      <c r="AD2483" s="26"/>
      <c r="AE2483" s="26"/>
      <c r="AR2483" s="144"/>
      <c r="AT2483" s="144"/>
      <c r="AU2483" s="144"/>
      <c r="AY2483" s="14"/>
      <c r="BE2483" s="145"/>
      <c r="BF2483" s="145"/>
      <c r="BG2483" s="145"/>
      <c r="BH2483" s="145"/>
      <c r="BI2483" s="145"/>
      <c r="BJ2483" s="14"/>
      <c r="BK2483" s="145"/>
      <c r="BL2483" s="14"/>
      <c r="BM2483" s="144"/>
    </row>
    <row r="2484" spans="1:65" s="2" customFormat="1" ht="16.5" hidden="1" customHeight="1">
      <c r="A2484" s="26"/>
      <c r="B2484" s="156"/>
      <c r="C2484" s="163"/>
      <c r="D2484" s="163"/>
      <c r="E2484" s="164"/>
      <c r="F2484" s="165"/>
      <c r="G2484" s="166"/>
      <c r="H2484" s="167"/>
      <c r="I2484" s="168"/>
      <c r="J2484" s="168"/>
      <c r="K2484" s="146"/>
      <c r="L2484" s="147"/>
      <c r="M2484" s="148"/>
      <c r="N2484" s="149"/>
      <c r="O2484" s="142"/>
      <c r="P2484" s="142"/>
      <c r="Q2484" s="142"/>
      <c r="R2484" s="142"/>
      <c r="S2484" s="142"/>
      <c r="T2484" s="143"/>
      <c r="U2484" s="26"/>
      <c r="V2484" s="26"/>
      <c r="W2484" s="26"/>
      <c r="X2484" s="26"/>
      <c r="Y2484" s="26"/>
      <c r="Z2484" s="26"/>
      <c r="AA2484" s="26"/>
      <c r="AB2484" s="26"/>
      <c r="AC2484" s="26"/>
      <c r="AD2484" s="26"/>
      <c r="AE2484" s="26"/>
      <c r="AR2484" s="144"/>
      <c r="AT2484" s="144"/>
      <c r="AU2484" s="144"/>
      <c r="AY2484" s="14"/>
      <c r="BE2484" s="145"/>
      <c r="BF2484" s="145"/>
      <c r="BG2484" s="145"/>
      <c r="BH2484" s="145"/>
      <c r="BI2484" s="145"/>
      <c r="BJ2484" s="14"/>
      <c r="BK2484" s="145"/>
      <c r="BL2484" s="14"/>
      <c r="BM2484" s="144"/>
    </row>
    <row r="2485" spans="1:65" s="2" customFormat="1" ht="16.5" hidden="1" customHeight="1">
      <c r="A2485" s="26"/>
      <c r="B2485" s="156"/>
      <c r="C2485" s="163"/>
      <c r="D2485" s="163"/>
      <c r="E2485" s="164"/>
      <c r="F2485" s="165"/>
      <c r="G2485" s="166"/>
      <c r="H2485" s="167"/>
      <c r="I2485" s="168"/>
      <c r="J2485" s="168"/>
      <c r="K2485" s="146"/>
      <c r="L2485" s="147"/>
      <c r="M2485" s="148"/>
      <c r="N2485" s="149"/>
      <c r="O2485" s="142"/>
      <c r="P2485" s="142"/>
      <c r="Q2485" s="142"/>
      <c r="R2485" s="142"/>
      <c r="S2485" s="142"/>
      <c r="T2485" s="143"/>
      <c r="U2485" s="26"/>
      <c r="V2485" s="26"/>
      <c r="W2485" s="26"/>
      <c r="X2485" s="26"/>
      <c r="Y2485" s="26"/>
      <c r="Z2485" s="26"/>
      <c r="AA2485" s="26"/>
      <c r="AB2485" s="26"/>
      <c r="AC2485" s="26"/>
      <c r="AD2485" s="26"/>
      <c r="AE2485" s="26"/>
      <c r="AR2485" s="144"/>
      <c r="AT2485" s="144"/>
      <c r="AU2485" s="144"/>
      <c r="AY2485" s="14"/>
      <c r="BE2485" s="145"/>
      <c r="BF2485" s="145"/>
      <c r="BG2485" s="145"/>
      <c r="BH2485" s="145"/>
      <c r="BI2485" s="145"/>
      <c r="BJ2485" s="14"/>
      <c r="BK2485" s="145"/>
      <c r="BL2485" s="14"/>
      <c r="BM2485" s="144"/>
    </row>
    <row r="2486" spans="1:65" s="2" customFormat="1" ht="16.5" hidden="1" customHeight="1">
      <c r="A2486" s="26"/>
      <c r="B2486" s="156"/>
      <c r="C2486" s="163"/>
      <c r="D2486" s="163"/>
      <c r="E2486" s="164"/>
      <c r="F2486" s="165"/>
      <c r="G2486" s="166"/>
      <c r="H2486" s="167"/>
      <c r="I2486" s="168"/>
      <c r="J2486" s="168"/>
      <c r="K2486" s="146"/>
      <c r="L2486" s="147"/>
      <c r="M2486" s="148"/>
      <c r="N2486" s="149"/>
      <c r="O2486" s="142"/>
      <c r="P2486" s="142"/>
      <c r="Q2486" s="142"/>
      <c r="R2486" s="142"/>
      <c r="S2486" s="142"/>
      <c r="T2486" s="143"/>
      <c r="U2486" s="26"/>
      <c r="V2486" s="26"/>
      <c r="W2486" s="26"/>
      <c r="X2486" s="26"/>
      <c r="Y2486" s="26"/>
      <c r="Z2486" s="26"/>
      <c r="AA2486" s="26"/>
      <c r="AB2486" s="26"/>
      <c r="AC2486" s="26"/>
      <c r="AD2486" s="26"/>
      <c r="AE2486" s="26"/>
      <c r="AR2486" s="144"/>
      <c r="AT2486" s="144"/>
      <c r="AU2486" s="144"/>
      <c r="AY2486" s="14"/>
      <c r="BE2486" s="145"/>
      <c r="BF2486" s="145"/>
      <c r="BG2486" s="145"/>
      <c r="BH2486" s="145"/>
      <c r="BI2486" s="145"/>
      <c r="BJ2486" s="14"/>
      <c r="BK2486" s="145"/>
      <c r="BL2486" s="14"/>
      <c r="BM2486" s="144"/>
    </row>
    <row r="2487" spans="1:65" s="2" customFormat="1" ht="16.5" hidden="1" customHeight="1">
      <c r="A2487" s="26"/>
      <c r="B2487" s="156"/>
      <c r="C2487" s="163"/>
      <c r="D2487" s="163"/>
      <c r="E2487" s="164"/>
      <c r="F2487" s="165"/>
      <c r="G2487" s="166"/>
      <c r="H2487" s="167"/>
      <c r="I2487" s="168"/>
      <c r="J2487" s="168"/>
      <c r="K2487" s="146"/>
      <c r="L2487" s="147"/>
      <c r="M2487" s="148"/>
      <c r="N2487" s="149"/>
      <c r="O2487" s="142"/>
      <c r="P2487" s="142"/>
      <c r="Q2487" s="142"/>
      <c r="R2487" s="142"/>
      <c r="S2487" s="142"/>
      <c r="T2487" s="143"/>
      <c r="U2487" s="26"/>
      <c r="V2487" s="26"/>
      <c r="W2487" s="26"/>
      <c r="X2487" s="26"/>
      <c r="Y2487" s="26"/>
      <c r="Z2487" s="26"/>
      <c r="AA2487" s="26"/>
      <c r="AB2487" s="26"/>
      <c r="AC2487" s="26"/>
      <c r="AD2487" s="26"/>
      <c r="AE2487" s="26"/>
      <c r="AR2487" s="144"/>
      <c r="AT2487" s="144"/>
      <c r="AU2487" s="144"/>
      <c r="AY2487" s="14"/>
      <c r="BE2487" s="145"/>
      <c r="BF2487" s="145"/>
      <c r="BG2487" s="145"/>
      <c r="BH2487" s="145"/>
      <c r="BI2487" s="145"/>
      <c r="BJ2487" s="14"/>
      <c r="BK2487" s="145"/>
      <c r="BL2487" s="14"/>
      <c r="BM2487" s="144"/>
    </row>
    <row r="2488" spans="1:65" s="2" customFormat="1" ht="16.5" hidden="1" customHeight="1">
      <c r="A2488" s="26"/>
      <c r="B2488" s="156"/>
      <c r="C2488" s="163"/>
      <c r="D2488" s="163"/>
      <c r="E2488" s="164"/>
      <c r="F2488" s="165"/>
      <c r="G2488" s="166"/>
      <c r="H2488" s="167"/>
      <c r="I2488" s="168"/>
      <c r="J2488" s="168"/>
      <c r="K2488" s="146"/>
      <c r="L2488" s="147"/>
      <c r="M2488" s="148"/>
      <c r="N2488" s="149"/>
      <c r="O2488" s="142"/>
      <c r="P2488" s="142"/>
      <c r="Q2488" s="142"/>
      <c r="R2488" s="142"/>
      <c r="S2488" s="142"/>
      <c r="T2488" s="143"/>
      <c r="U2488" s="26"/>
      <c r="V2488" s="26"/>
      <c r="W2488" s="26"/>
      <c r="X2488" s="26"/>
      <c r="Y2488" s="26"/>
      <c r="Z2488" s="26"/>
      <c r="AA2488" s="26"/>
      <c r="AB2488" s="26"/>
      <c r="AC2488" s="26"/>
      <c r="AD2488" s="26"/>
      <c r="AE2488" s="26"/>
      <c r="AR2488" s="144"/>
      <c r="AT2488" s="144"/>
      <c r="AU2488" s="144"/>
      <c r="AY2488" s="14"/>
      <c r="BE2488" s="145"/>
      <c r="BF2488" s="145"/>
      <c r="BG2488" s="145"/>
      <c r="BH2488" s="145"/>
      <c r="BI2488" s="145"/>
      <c r="BJ2488" s="14"/>
      <c r="BK2488" s="145"/>
      <c r="BL2488" s="14"/>
      <c r="BM2488" s="144"/>
    </row>
    <row r="2489" spans="1:65" s="2" customFormat="1" ht="21.75" hidden="1" customHeight="1">
      <c r="A2489" s="26"/>
      <c r="B2489" s="156"/>
      <c r="C2489" s="163"/>
      <c r="D2489" s="163"/>
      <c r="E2489" s="164"/>
      <c r="F2489" s="165"/>
      <c r="G2489" s="166"/>
      <c r="H2489" s="167"/>
      <c r="I2489" s="168"/>
      <c r="J2489" s="168"/>
      <c r="K2489" s="146"/>
      <c r="L2489" s="147"/>
      <c r="M2489" s="148"/>
      <c r="N2489" s="149"/>
      <c r="O2489" s="142"/>
      <c r="P2489" s="142"/>
      <c r="Q2489" s="142"/>
      <c r="R2489" s="142"/>
      <c r="S2489" s="142"/>
      <c r="T2489" s="143"/>
      <c r="U2489" s="26"/>
      <c r="V2489" s="26"/>
      <c r="W2489" s="26"/>
      <c r="X2489" s="26"/>
      <c r="Y2489" s="26"/>
      <c r="Z2489" s="26"/>
      <c r="AA2489" s="26"/>
      <c r="AB2489" s="26"/>
      <c r="AC2489" s="26"/>
      <c r="AD2489" s="26"/>
      <c r="AE2489" s="26"/>
      <c r="AR2489" s="144"/>
      <c r="AT2489" s="144"/>
      <c r="AU2489" s="144"/>
      <c r="AY2489" s="14"/>
      <c r="BE2489" s="145"/>
      <c r="BF2489" s="145"/>
      <c r="BG2489" s="145"/>
      <c r="BH2489" s="145"/>
      <c r="BI2489" s="145"/>
      <c r="BJ2489" s="14"/>
      <c r="BK2489" s="145"/>
      <c r="BL2489" s="14"/>
      <c r="BM2489" s="144"/>
    </row>
    <row r="2490" spans="1:65" s="2" customFormat="1" ht="16.5" hidden="1" customHeight="1">
      <c r="A2490" s="26"/>
      <c r="B2490" s="156"/>
      <c r="C2490" s="163"/>
      <c r="D2490" s="163"/>
      <c r="E2490" s="164"/>
      <c r="F2490" s="165"/>
      <c r="G2490" s="166"/>
      <c r="H2490" s="167"/>
      <c r="I2490" s="168"/>
      <c r="J2490" s="168"/>
      <c r="K2490" s="146"/>
      <c r="L2490" s="147"/>
      <c r="M2490" s="148"/>
      <c r="N2490" s="149"/>
      <c r="O2490" s="142"/>
      <c r="P2490" s="142"/>
      <c r="Q2490" s="142"/>
      <c r="R2490" s="142"/>
      <c r="S2490" s="142"/>
      <c r="T2490" s="143"/>
      <c r="U2490" s="26"/>
      <c r="V2490" s="26"/>
      <c r="W2490" s="26"/>
      <c r="X2490" s="26"/>
      <c r="Y2490" s="26"/>
      <c r="Z2490" s="26"/>
      <c r="AA2490" s="26"/>
      <c r="AB2490" s="26"/>
      <c r="AC2490" s="26"/>
      <c r="AD2490" s="26"/>
      <c r="AE2490" s="26"/>
      <c r="AR2490" s="144"/>
      <c r="AT2490" s="144"/>
      <c r="AU2490" s="144"/>
      <c r="AY2490" s="14"/>
      <c r="BE2490" s="145"/>
      <c r="BF2490" s="145"/>
      <c r="BG2490" s="145"/>
      <c r="BH2490" s="145"/>
      <c r="BI2490" s="145"/>
      <c r="BJ2490" s="14"/>
      <c r="BK2490" s="145"/>
      <c r="BL2490" s="14"/>
      <c r="BM2490" s="144"/>
    </row>
    <row r="2491" spans="1:65" s="2" customFormat="1" ht="24.25" hidden="1" customHeight="1">
      <c r="A2491" s="26"/>
      <c r="B2491" s="156"/>
      <c r="C2491" s="163"/>
      <c r="D2491" s="163"/>
      <c r="E2491" s="164"/>
      <c r="F2491" s="165"/>
      <c r="G2491" s="166"/>
      <c r="H2491" s="167"/>
      <c r="I2491" s="168"/>
      <c r="J2491" s="168"/>
      <c r="K2491" s="146"/>
      <c r="L2491" s="147"/>
      <c r="M2491" s="148"/>
      <c r="N2491" s="149"/>
      <c r="O2491" s="142"/>
      <c r="P2491" s="142"/>
      <c r="Q2491" s="142"/>
      <c r="R2491" s="142"/>
      <c r="S2491" s="142"/>
      <c r="T2491" s="143"/>
      <c r="U2491" s="26"/>
      <c r="V2491" s="26"/>
      <c r="W2491" s="26"/>
      <c r="X2491" s="26"/>
      <c r="Y2491" s="26"/>
      <c r="Z2491" s="26"/>
      <c r="AA2491" s="26"/>
      <c r="AB2491" s="26"/>
      <c r="AC2491" s="26"/>
      <c r="AD2491" s="26"/>
      <c r="AE2491" s="26"/>
      <c r="AR2491" s="144"/>
      <c r="AT2491" s="144"/>
      <c r="AU2491" s="144"/>
      <c r="AY2491" s="14"/>
      <c r="BE2491" s="145"/>
      <c r="BF2491" s="145"/>
      <c r="BG2491" s="145"/>
      <c r="BH2491" s="145"/>
      <c r="BI2491" s="145"/>
      <c r="BJ2491" s="14"/>
      <c r="BK2491" s="145"/>
      <c r="BL2491" s="14"/>
      <c r="BM2491" s="144"/>
    </row>
    <row r="2492" spans="1:65" s="2" customFormat="1" ht="21.75" hidden="1" customHeight="1">
      <c r="A2492" s="26"/>
      <c r="B2492" s="156"/>
      <c r="C2492" s="163"/>
      <c r="D2492" s="163"/>
      <c r="E2492" s="164"/>
      <c r="F2492" s="165"/>
      <c r="G2492" s="166"/>
      <c r="H2492" s="167"/>
      <c r="I2492" s="168"/>
      <c r="J2492" s="168"/>
      <c r="K2492" s="146"/>
      <c r="L2492" s="147"/>
      <c r="M2492" s="148"/>
      <c r="N2492" s="149"/>
      <c r="O2492" s="142"/>
      <c r="P2492" s="142"/>
      <c r="Q2492" s="142"/>
      <c r="R2492" s="142"/>
      <c r="S2492" s="142"/>
      <c r="T2492" s="143"/>
      <c r="U2492" s="26"/>
      <c r="V2492" s="26"/>
      <c r="W2492" s="26"/>
      <c r="X2492" s="26"/>
      <c r="Y2492" s="26"/>
      <c r="Z2492" s="26"/>
      <c r="AA2492" s="26"/>
      <c r="AB2492" s="26"/>
      <c r="AC2492" s="26"/>
      <c r="AD2492" s="26"/>
      <c r="AE2492" s="26"/>
      <c r="AR2492" s="144"/>
      <c r="AT2492" s="144"/>
      <c r="AU2492" s="144"/>
      <c r="AY2492" s="14"/>
      <c r="BE2492" s="145"/>
      <c r="BF2492" s="145"/>
      <c r="BG2492" s="145"/>
      <c r="BH2492" s="145"/>
      <c r="BI2492" s="145"/>
      <c r="BJ2492" s="14"/>
      <c r="BK2492" s="145"/>
      <c r="BL2492" s="14"/>
      <c r="BM2492" s="144"/>
    </row>
    <row r="2493" spans="1:65" s="2" customFormat="1" ht="21.75" hidden="1" customHeight="1">
      <c r="A2493" s="26"/>
      <c r="B2493" s="156"/>
      <c r="C2493" s="163"/>
      <c r="D2493" s="163"/>
      <c r="E2493" s="164"/>
      <c r="F2493" s="165"/>
      <c r="G2493" s="166"/>
      <c r="H2493" s="167"/>
      <c r="I2493" s="168"/>
      <c r="J2493" s="168"/>
      <c r="K2493" s="146"/>
      <c r="L2493" s="147"/>
      <c r="M2493" s="148"/>
      <c r="N2493" s="149"/>
      <c r="O2493" s="142"/>
      <c r="P2493" s="142"/>
      <c r="Q2493" s="142"/>
      <c r="R2493" s="142"/>
      <c r="S2493" s="142"/>
      <c r="T2493" s="143"/>
      <c r="U2493" s="26"/>
      <c r="V2493" s="26"/>
      <c r="W2493" s="26"/>
      <c r="X2493" s="26"/>
      <c r="Y2493" s="26"/>
      <c r="Z2493" s="26"/>
      <c r="AA2493" s="26"/>
      <c r="AB2493" s="26"/>
      <c r="AC2493" s="26"/>
      <c r="AD2493" s="26"/>
      <c r="AE2493" s="26"/>
      <c r="AR2493" s="144"/>
      <c r="AT2493" s="144"/>
      <c r="AU2493" s="144"/>
      <c r="AY2493" s="14"/>
      <c r="BE2493" s="145"/>
      <c r="BF2493" s="145"/>
      <c r="BG2493" s="145"/>
      <c r="BH2493" s="145"/>
      <c r="BI2493" s="145"/>
      <c r="BJ2493" s="14"/>
      <c r="BK2493" s="145"/>
      <c r="BL2493" s="14"/>
      <c r="BM2493" s="144"/>
    </row>
    <row r="2494" spans="1:65" s="2" customFormat="1" ht="16.5" hidden="1" customHeight="1">
      <c r="A2494" s="26"/>
      <c r="B2494" s="156"/>
      <c r="C2494" s="163"/>
      <c r="D2494" s="163"/>
      <c r="E2494" s="164"/>
      <c r="F2494" s="165"/>
      <c r="G2494" s="166"/>
      <c r="H2494" s="167"/>
      <c r="I2494" s="168"/>
      <c r="J2494" s="168"/>
      <c r="K2494" s="146"/>
      <c r="L2494" s="147"/>
      <c r="M2494" s="148"/>
      <c r="N2494" s="149"/>
      <c r="O2494" s="142"/>
      <c r="P2494" s="142"/>
      <c r="Q2494" s="142"/>
      <c r="R2494" s="142"/>
      <c r="S2494" s="142"/>
      <c r="T2494" s="143"/>
      <c r="U2494" s="26"/>
      <c r="V2494" s="26"/>
      <c r="W2494" s="26"/>
      <c r="X2494" s="26"/>
      <c r="Y2494" s="26"/>
      <c r="Z2494" s="26"/>
      <c r="AA2494" s="26"/>
      <c r="AB2494" s="26"/>
      <c r="AC2494" s="26"/>
      <c r="AD2494" s="26"/>
      <c r="AE2494" s="26"/>
      <c r="AR2494" s="144"/>
      <c r="AT2494" s="144"/>
      <c r="AU2494" s="144"/>
      <c r="AY2494" s="14"/>
      <c r="BE2494" s="145"/>
      <c r="BF2494" s="145"/>
      <c r="BG2494" s="145"/>
      <c r="BH2494" s="145"/>
      <c r="BI2494" s="145"/>
      <c r="BJ2494" s="14"/>
      <c r="BK2494" s="145"/>
      <c r="BL2494" s="14"/>
      <c r="BM2494" s="144"/>
    </row>
    <row r="2495" spans="1:65" s="2" customFormat="1" ht="16.5" hidden="1" customHeight="1">
      <c r="A2495" s="26"/>
      <c r="B2495" s="156"/>
      <c r="C2495" s="163"/>
      <c r="D2495" s="163"/>
      <c r="E2495" s="164"/>
      <c r="F2495" s="165"/>
      <c r="G2495" s="166"/>
      <c r="H2495" s="167"/>
      <c r="I2495" s="168"/>
      <c r="J2495" s="168"/>
      <c r="K2495" s="146"/>
      <c r="L2495" s="147"/>
      <c r="M2495" s="148"/>
      <c r="N2495" s="149"/>
      <c r="O2495" s="142"/>
      <c r="P2495" s="142"/>
      <c r="Q2495" s="142"/>
      <c r="R2495" s="142"/>
      <c r="S2495" s="142"/>
      <c r="T2495" s="143"/>
      <c r="U2495" s="26"/>
      <c r="V2495" s="26"/>
      <c r="W2495" s="26"/>
      <c r="X2495" s="26"/>
      <c r="Y2495" s="26"/>
      <c r="Z2495" s="26"/>
      <c r="AA2495" s="26"/>
      <c r="AB2495" s="26"/>
      <c r="AC2495" s="26"/>
      <c r="AD2495" s="26"/>
      <c r="AE2495" s="26"/>
      <c r="AR2495" s="144"/>
      <c r="AT2495" s="144"/>
      <c r="AU2495" s="144"/>
      <c r="AY2495" s="14"/>
      <c r="BE2495" s="145"/>
      <c r="BF2495" s="145"/>
      <c r="BG2495" s="145"/>
      <c r="BH2495" s="145"/>
      <c r="BI2495" s="145"/>
      <c r="BJ2495" s="14"/>
      <c r="BK2495" s="145"/>
      <c r="BL2495" s="14"/>
      <c r="BM2495" s="144"/>
    </row>
    <row r="2496" spans="1:65" s="2" customFormat="1" ht="16.5" hidden="1" customHeight="1">
      <c r="A2496" s="26"/>
      <c r="B2496" s="156"/>
      <c r="C2496" s="163"/>
      <c r="D2496" s="163"/>
      <c r="E2496" s="164"/>
      <c r="F2496" s="165"/>
      <c r="G2496" s="166"/>
      <c r="H2496" s="167"/>
      <c r="I2496" s="168"/>
      <c r="J2496" s="168"/>
      <c r="K2496" s="146"/>
      <c r="L2496" s="147"/>
      <c r="M2496" s="148"/>
      <c r="N2496" s="149"/>
      <c r="O2496" s="142"/>
      <c r="P2496" s="142"/>
      <c r="Q2496" s="142"/>
      <c r="R2496" s="142"/>
      <c r="S2496" s="142"/>
      <c r="T2496" s="143"/>
      <c r="U2496" s="26"/>
      <c r="V2496" s="26"/>
      <c r="W2496" s="26"/>
      <c r="X2496" s="26"/>
      <c r="Y2496" s="26"/>
      <c r="Z2496" s="26"/>
      <c r="AA2496" s="26"/>
      <c r="AB2496" s="26"/>
      <c r="AC2496" s="26"/>
      <c r="AD2496" s="26"/>
      <c r="AE2496" s="26"/>
      <c r="AR2496" s="144"/>
      <c r="AT2496" s="144"/>
      <c r="AU2496" s="144"/>
      <c r="AY2496" s="14"/>
      <c r="BE2496" s="145"/>
      <c r="BF2496" s="145"/>
      <c r="BG2496" s="145"/>
      <c r="BH2496" s="145"/>
      <c r="BI2496" s="145"/>
      <c r="BJ2496" s="14"/>
      <c r="BK2496" s="145"/>
      <c r="BL2496" s="14"/>
      <c r="BM2496" s="144"/>
    </row>
    <row r="2497" spans="1:65" s="2" customFormat="1" ht="21.75" hidden="1" customHeight="1">
      <c r="A2497" s="26"/>
      <c r="B2497" s="156"/>
      <c r="C2497" s="163"/>
      <c r="D2497" s="163"/>
      <c r="E2497" s="164"/>
      <c r="F2497" s="165"/>
      <c r="G2497" s="166"/>
      <c r="H2497" s="167"/>
      <c r="I2497" s="168"/>
      <c r="J2497" s="168"/>
      <c r="K2497" s="146"/>
      <c r="L2497" s="147"/>
      <c r="M2497" s="148"/>
      <c r="N2497" s="149"/>
      <c r="O2497" s="142"/>
      <c r="P2497" s="142"/>
      <c r="Q2497" s="142"/>
      <c r="R2497" s="142"/>
      <c r="S2497" s="142"/>
      <c r="T2497" s="143"/>
      <c r="U2497" s="26"/>
      <c r="V2497" s="26"/>
      <c r="W2497" s="26"/>
      <c r="X2497" s="26"/>
      <c r="Y2497" s="26"/>
      <c r="Z2497" s="26"/>
      <c r="AA2497" s="26"/>
      <c r="AB2497" s="26"/>
      <c r="AC2497" s="26"/>
      <c r="AD2497" s="26"/>
      <c r="AE2497" s="26"/>
      <c r="AR2497" s="144"/>
      <c r="AT2497" s="144"/>
      <c r="AU2497" s="144"/>
      <c r="AY2497" s="14"/>
      <c r="BE2497" s="145"/>
      <c r="BF2497" s="145"/>
      <c r="BG2497" s="145"/>
      <c r="BH2497" s="145"/>
      <c r="BI2497" s="145"/>
      <c r="BJ2497" s="14"/>
      <c r="BK2497" s="145"/>
      <c r="BL2497" s="14"/>
      <c r="BM2497" s="144"/>
    </row>
    <row r="2498" spans="1:65" s="2" customFormat="1" ht="21.75" hidden="1" customHeight="1">
      <c r="A2498" s="26"/>
      <c r="B2498" s="156"/>
      <c r="C2498" s="163"/>
      <c r="D2498" s="163"/>
      <c r="E2498" s="164"/>
      <c r="F2498" s="165"/>
      <c r="G2498" s="166"/>
      <c r="H2498" s="167"/>
      <c r="I2498" s="168"/>
      <c r="J2498" s="168"/>
      <c r="K2498" s="146"/>
      <c r="L2498" s="147"/>
      <c r="M2498" s="148"/>
      <c r="N2498" s="149"/>
      <c r="O2498" s="142"/>
      <c r="P2498" s="142"/>
      <c r="Q2498" s="142"/>
      <c r="R2498" s="142"/>
      <c r="S2498" s="142"/>
      <c r="T2498" s="143"/>
      <c r="U2498" s="26"/>
      <c r="V2498" s="26"/>
      <c r="W2498" s="26"/>
      <c r="X2498" s="26"/>
      <c r="Y2498" s="26"/>
      <c r="Z2498" s="26"/>
      <c r="AA2498" s="26"/>
      <c r="AB2498" s="26"/>
      <c r="AC2498" s="26"/>
      <c r="AD2498" s="26"/>
      <c r="AE2498" s="26"/>
      <c r="AR2498" s="144"/>
      <c r="AT2498" s="144"/>
      <c r="AU2498" s="144"/>
      <c r="AY2498" s="14"/>
      <c r="BE2498" s="145"/>
      <c r="BF2498" s="145"/>
      <c r="BG2498" s="145"/>
      <c r="BH2498" s="145"/>
      <c r="BI2498" s="145"/>
      <c r="BJ2498" s="14"/>
      <c r="BK2498" s="145"/>
      <c r="BL2498" s="14"/>
      <c r="BM2498" s="144"/>
    </row>
    <row r="2499" spans="1:65" s="2" customFormat="1" ht="16.5" hidden="1" customHeight="1">
      <c r="A2499" s="26"/>
      <c r="B2499" s="156"/>
      <c r="C2499" s="163"/>
      <c r="D2499" s="163"/>
      <c r="E2499" s="164"/>
      <c r="F2499" s="165"/>
      <c r="G2499" s="166"/>
      <c r="H2499" s="167"/>
      <c r="I2499" s="168"/>
      <c r="J2499" s="168"/>
      <c r="K2499" s="146"/>
      <c r="L2499" s="147"/>
      <c r="M2499" s="148"/>
      <c r="N2499" s="149"/>
      <c r="O2499" s="142"/>
      <c r="P2499" s="142"/>
      <c r="Q2499" s="142"/>
      <c r="R2499" s="142"/>
      <c r="S2499" s="142"/>
      <c r="T2499" s="143"/>
      <c r="U2499" s="26"/>
      <c r="V2499" s="26"/>
      <c r="W2499" s="26"/>
      <c r="X2499" s="26"/>
      <c r="Y2499" s="26"/>
      <c r="Z2499" s="26"/>
      <c r="AA2499" s="26"/>
      <c r="AB2499" s="26"/>
      <c r="AC2499" s="26"/>
      <c r="AD2499" s="26"/>
      <c r="AE2499" s="26"/>
      <c r="AR2499" s="144"/>
      <c r="AT2499" s="144"/>
      <c r="AU2499" s="144"/>
      <c r="AY2499" s="14"/>
      <c r="BE2499" s="145"/>
      <c r="BF2499" s="145"/>
      <c r="BG2499" s="145"/>
      <c r="BH2499" s="145"/>
      <c r="BI2499" s="145"/>
      <c r="BJ2499" s="14"/>
      <c r="BK2499" s="145"/>
      <c r="BL2499" s="14"/>
      <c r="BM2499" s="144"/>
    </row>
    <row r="2500" spans="1:65" s="2" customFormat="1" ht="16.5" hidden="1" customHeight="1">
      <c r="A2500" s="26"/>
      <c r="B2500" s="156"/>
      <c r="C2500" s="163"/>
      <c r="D2500" s="163"/>
      <c r="E2500" s="164"/>
      <c r="F2500" s="165"/>
      <c r="G2500" s="166"/>
      <c r="H2500" s="167"/>
      <c r="I2500" s="168"/>
      <c r="J2500" s="168"/>
      <c r="K2500" s="146"/>
      <c r="L2500" s="147"/>
      <c r="M2500" s="148"/>
      <c r="N2500" s="149"/>
      <c r="O2500" s="142"/>
      <c r="P2500" s="142"/>
      <c r="Q2500" s="142"/>
      <c r="R2500" s="142"/>
      <c r="S2500" s="142"/>
      <c r="T2500" s="143"/>
      <c r="U2500" s="26"/>
      <c r="V2500" s="26"/>
      <c r="W2500" s="26"/>
      <c r="X2500" s="26"/>
      <c r="Y2500" s="26"/>
      <c r="Z2500" s="26"/>
      <c r="AA2500" s="26"/>
      <c r="AB2500" s="26"/>
      <c r="AC2500" s="26"/>
      <c r="AD2500" s="26"/>
      <c r="AE2500" s="26"/>
      <c r="AR2500" s="144"/>
      <c r="AT2500" s="144"/>
      <c r="AU2500" s="144"/>
      <c r="AY2500" s="14"/>
      <c r="BE2500" s="145"/>
      <c r="BF2500" s="145"/>
      <c r="BG2500" s="145"/>
      <c r="BH2500" s="145"/>
      <c r="BI2500" s="145"/>
      <c r="BJ2500" s="14"/>
      <c r="BK2500" s="145"/>
      <c r="BL2500" s="14"/>
      <c r="BM2500" s="144"/>
    </row>
    <row r="2501" spans="1:65" s="2" customFormat="1" ht="16.5" hidden="1" customHeight="1">
      <c r="A2501" s="26"/>
      <c r="B2501" s="156"/>
      <c r="C2501" s="163"/>
      <c r="D2501" s="163"/>
      <c r="E2501" s="164"/>
      <c r="F2501" s="165"/>
      <c r="G2501" s="166"/>
      <c r="H2501" s="167"/>
      <c r="I2501" s="168"/>
      <c r="J2501" s="168"/>
      <c r="K2501" s="146"/>
      <c r="L2501" s="147"/>
      <c r="M2501" s="148"/>
      <c r="N2501" s="149"/>
      <c r="O2501" s="142"/>
      <c r="P2501" s="142"/>
      <c r="Q2501" s="142"/>
      <c r="R2501" s="142"/>
      <c r="S2501" s="142"/>
      <c r="T2501" s="143"/>
      <c r="U2501" s="26"/>
      <c r="V2501" s="26"/>
      <c r="W2501" s="26"/>
      <c r="X2501" s="26"/>
      <c r="Y2501" s="26"/>
      <c r="Z2501" s="26"/>
      <c r="AA2501" s="26"/>
      <c r="AB2501" s="26"/>
      <c r="AC2501" s="26"/>
      <c r="AD2501" s="26"/>
      <c r="AE2501" s="26"/>
      <c r="AR2501" s="144"/>
      <c r="AT2501" s="144"/>
      <c r="AU2501" s="144"/>
      <c r="AY2501" s="14"/>
      <c r="BE2501" s="145"/>
      <c r="BF2501" s="145"/>
      <c r="BG2501" s="145"/>
      <c r="BH2501" s="145"/>
      <c r="BI2501" s="145"/>
      <c r="BJ2501" s="14"/>
      <c r="BK2501" s="145"/>
      <c r="BL2501" s="14"/>
      <c r="BM2501" s="144"/>
    </row>
    <row r="2502" spans="1:65" s="2" customFormat="1" ht="16.5" hidden="1" customHeight="1">
      <c r="A2502" s="26"/>
      <c r="B2502" s="156"/>
      <c r="C2502" s="163"/>
      <c r="D2502" s="163"/>
      <c r="E2502" s="164"/>
      <c r="F2502" s="165"/>
      <c r="G2502" s="166"/>
      <c r="H2502" s="167"/>
      <c r="I2502" s="168"/>
      <c r="J2502" s="168"/>
      <c r="K2502" s="146"/>
      <c r="L2502" s="147"/>
      <c r="M2502" s="148"/>
      <c r="N2502" s="149"/>
      <c r="O2502" s="142"/>
      <c r="P2502" s="142"/>
      <c r="Q2502" s="142"/>
      <c r="R2502" s="142"/>
      <c r="S2502" s="142"/>
      <c r="T2502" s="143"/>
      <c r="U2502" s="26"/>
      <c r="V2502" s="26"/>
      <c r="W2502" s="26"/>
      <c r="X2502" s="26"/>
      <c r="Y2502" s="26"/>
      <c r="Z2502" s="26"/>
      <c r="AA2502" s="26"/>
      <c r="AB2502" s="26"/>
      <c r="AC2502" s="26"/>
      <c r="AD2502" s="26"/>
      <c r="AE2502" s="26"/>
      <c r="AR2502" s="144"/>
      <c r="AT2502" s="144"/>
      <c r="AU2502" s="144"/>
      <c r="AY2502" s="14"/>
      <c r="BE2502" s="145"/>
      <c r="BF2502" s="145"/>
      <c r="BG2502" s="145"/>
      <c r="BH2502" s="145"/>
      <c r="BI2502" s="145"/>
      <c r="BJ2502" s="14"/>
      <c r="BK2502" s="145"/>
      <c r="BL2502" s="14"/>
      <c r="BM2502" s="144"/>
    </row>
    <row r="2503" spans="1:65" s="2" customFormat="1" ht="16.5" hidden="1" customHeight="1">
      <c r="A2503" s="26"/>
      <c r="B2503" s="156"/>
      <c r="C2503" s="163"/>
      <c r="D2503" s="163"/>
      <c r="E2503" s="164"/>
      <c r="F2503" s="165"/>
      <c r="G2503" s="166"/>
      <c r="H2503" s="167"/>
      <c r="I2503" s="168"/>
      <c r="J2503" s="168"/>
      <c r="K2503" s="146"/>
      <c r="L2503" s="147"/>
      <c r="M2503" s="148"/>
      <c r="N2503" s="149"/>
      <c r="O2503" s="142"/>
      <c r="P2503" s="142"/>
      <c r="Q2503" s="142"/>
      <c r="R2503" s="142"/>
      <c r="S2503" s="142"/>
      <c r="T2503" s="143"/>
      <c r="U2503" s="26"/>
      <c r="V2503" s="26"/>
      <c r="W2503" s="26"/>
      <c r="X2503" s="26"/>
      <c r="Y2503" s="26"/>
      <c r="Z2503" s="26"/>
      <c r="AA2503" s="26"/>
      <c r="AB2503" s="26"/>
      <c r="AC2503" s="26"/>
      <c r="AD2503" s="26"/>
      <c r="AE2503" s="26"/>
      <c r="AR2503" s="144"/>
      <c r="AT2503" s="144"/>
      <c r="AU2503" s="144"/>
      <c r="AY2503" s="14"/>
      <c r="BE2503" s="145"/>
      <c r="BF2503" s="145"/>
      <c r="BG2503" s="145"/>
      <c r="BH2503" s="145"/>
      <c r="BI2503" s="145"/>
      <c r="BJ2503" s="14"/>
      <c r="BK2503" s="145"/>
      <c r="BL2503" s="14"/>
      <c r="BM2503" s="144"/>
    </row>
    <row r="2504" spans="1:65" s="2" customFormat="1" ht="16.5" hidden="1" customHeight="1">
      <c r="A2504" s="26"/>
      <c r="B2504" s="156"/>
      <c r="C2504" s="163"/>
      <c r="D2504" s="163"/>
      <c r="E2504" s="164"/>
      <c r="F2504" s="165"/>
      <c r="G2504" s="166"/>
      <c r="H2504" s="167"/>
      <c r="I2504" s="168"/>
      <c r="J2504" s="168"/>
      <c r="K2504" s="146"/>
      <c r="L2504" s="147"/>
      <c r="M2504" s="148"/>
      <c r="N2504" s="149"/>
      <c r="O2504" s="142"/>
      <c r="P2504" s="142"/>
      <c r="Q2504" s="142"/>
      <c r="R2504" s="142"/>
      <c r="S2504" s="142"/>
      <c r="T2504" s="143"/>
      <c r="U2504" s="26"/>
      <c r="V2504" s="26"/>
      <c r="W2504" s="26"/>
      <c r="X2504" s="26"/>
      <c r="Y2504" s="26"/>
      <c r="Z2504" s="26"/>
      <c r="AA2504" s="26"/>
      <c r="AB2504" s="26"/>
      <c r="AC2504" s="26"/>
      <c r="AD2504" s="26"/>
      <c r="AE2504" s="26"/>
      <c r="AR2504" s="144"/>
      <c r="AT2504" s="144"/>
      <c r="AU2504" s="144"/>
      <c r="AY2504" s="14"/>
      <c r="BE2504" s="145"/>
      <c r="BF2504" s="145"/>
      <c r="BG2504" s="145"/>
      <c r="BH2504" s="145"/>
      <c r="BI2504" s="145"/>
      <c r="BJ2504" s="14"/>
      <c r="BK2504" s="145"/>
      <c r="BL2504" s="14"/>
      <c r="BM2504" s="144"/>
    </row>
    <row r="2505" spans="1:65" s="2" customFormat="1" ht="16.5" hidden="1" customHeight="1">
      <c r="A2505" s="26"/>
      <c r="B2505" s="156"/>
      <c r="C2505" s="163"/>
      <c r="D2505" s="163"/>
      <c r="E2505" s="164"/>
      <c r="F2505" s="165"/>
      <c r="G2505" s="166"/>
      <c r="H2505" s="167"/>
      <c r="I2505" s="168"/>
      <c r="J2505" s="168"/>
      <c r="K2505" s="146"/>
      <c r="L2505" s="147"/>
      <c r="M2505" s="148"/>
      <c r="N2505" s="149"/>
      <c r="O2505" s="142"/>
      <c r="P2505" s="142"/>
      <c r="Q2505" s="142"/>
      <c r="R2505" s="142"/>
      <c r="S2505" s="142"/>
      <c r="T2505" s="143"/>
      <c r="U2505" s="26"/>
      <c r="V2505" s="26"/>
      <c r="W2505" s="26"/>
      <c r="X2505" s="26"/>
      <c r="Y2505" s="26"/>
      <c r="Z2505" s="26"/>
      <c r="AA2505" s="26"/>
      <c r="AB2505" s="26"/>
      <c r="AC2505" s="26"/>
      <c r="AD2505" s="26"/>
      <c r="AE2505" s="26"/>
      <c r="AR2505" s="144"/>
      <c r="AT2505" s="144"/>
      <c r="AU2505" s="144"/>
      <c r="AY2505" s="14"/>
      <c r="BE2505" s="145"/>
      <c r="BF2505" s="145"/>
      <c r="BG2505" s="145"/>
      <c r="BH2505" s="145"/>
      <c r="BI2505" s="145"/>
      <c r="BJ2505" s="14"/>
      <c r="BK2505" s="145"/>
      <c r="BL2505" s="14"/>
      <c r="BM2505" s="144"/>
    </row>
    <row r="2506" spans="1:65" s="2" customFormat="1" ht="16.5" hidden="1" customHeight="1">
      <c r="A2506" s="26"/>
      <c r="B2506" s="156"/>
      <c r="C2506" s="163"/>
      <c r="D2506" s="163"/>
      <c r="E2506" s="164"/>
      <c r="F2506" s="165"/>
      <c r="G2506" s="166"/>
      <c r="H2506" s="167"/>
      <c r="I2506" s="168"/>
      <c r="J2506" s="168"/>
      <c r="K2506" s="146"/>
      <c r="L2506" s="147"/>
      <c r="M2506" s="148"/>
      <c r="N2506" s="149"/>
      <c r="O2506" s="142"/>
      <c r="P2506" s="142"/>
      <c r="Q2506" s="142"/>
      <c r="R2506" s="142"/>
      <c r="S2506" s="142"/>
      <c r="T2506" s="143"/>
      <c r="U2506" s="26"/>
      <c r="V2506" s="26"/>
      <c r="W2506" s="26"/>
      <c r="X2506" s="26"/>
      <c r="Y2506" s="26"/>
      <c r="Z2506" s="26"/>
      <c r="AA2506" s="26"/>
      <c r="AB2506" s="26"/>
      <c r="AC2506" s="26"/>
      <c r="AD2506" s="26"/>
      <c r="AE2506" s="26"/>
      <c r="AR2506" s="144"/>
      <c r="AT2506" s="144"/>
      <c r="AU2506" s="144"/>
      <c r="AY2506" s="14"/>
      <c r="BE2506" s="145"/>
      <c r="BF2506" s="145"/>
      <c r="BG2506" s="145"/>
      <c r="BH2506" s="145"/>
      <c r="BI2506" s="145"/>
      <c r="BJ2506" s="14"/>
      <c r="BK2506" s="145"/>
      <c r="BL2506" s="14"/>
      <c r="BM2506" s="144"/>
    </row>
    <row r="2507" spans="1:65" s="2" customFormat="1" ht="16.5" hidden="1" customHeight="1">
      <c r="A2507" s="26"/>
      <c r="B2507" s="156"/>
      <c r="C2507" s="163"/>
      <c r="D2507" s="163"/>
      <c r="E2507" s="164"/>
      <c r="F2507" s="165"/>
      <c r="G2507" s="166"/>
      <c r="H2507" s="167"/>
      <c r="I2507" s="168"/>
      <c r="J2507" s="168"/>
      <c r="K2507" s="146"/>
      <c r="L2507" s="147"/>
      <c r="M2507" s="148"/>
      <c r="N2507" s="149"/>
      <c r="O2507" s="142"/>
      <c r="P2507" s="142"/>
      <c r="Q2507" s="142"/>
      <c r="R2507" s="142"/>
      <c r="S2507" s="142"/>
      <c r="T2507" s="143"/>
      <c r="U2507" s="26"/>
      <c r="V2507" s="26"/>
      <c r="W2507" s="26"/>
      <c r="X2507" s="26"/>
      <c r="Y2507" s="26"/>
      <c r="Z2507" s="26"/>
      <c r="AA2507" s="26"/>
      <c r="AB2507" s="26"/>
      <c r="AC2507" s="26"/>
      <c r="AD2507" s="26"/>
      <c r="AE2507" s="26"/>
      <c r="AR2507" s="144"/>
      <c r="AT2507" s="144"/>
      <c r="AU2507" s="144"/>
      <c r="AY2507" s="14"/>
      <c r="BE2507" s="145"/>
      <c r="BF2507" s="145"/>
      <c r="BG2507" s="145"/>
      <c r="BH2507" s="145"/>
      <c r="BI2507" s="145"/>
      <c r="BJ2507" s="14"/>
      <c r="BK2507" s="145"/>
      <c r="BL2507" s="14"/>
      <c r="BM2507" s="144"/>
    </row>
    <row r="2508" spans="1:65" s="2" customFormat="1" ht="16.5" hidden="1" customHeight="1">
      <c r="A2508" s="26"/>
      <c r="B2508" s="156"/>
      <c r="C2508" s="163"/>
      <c r="D2508" s="163"/>
      <c r="E2508" s="164"/>
      <c r="F2508" s="165"/>
      <c r="G2508" s="166"/>
      <c r="H2508" s="167"/>
      <c r="I2508" s="168"/>
      <c r="J2508" s="168"/>
      <c r="K2508" s="146"/>
      <c r="L2508" s="147"/>
      <c r="M2508" s="148"/>
      <c r="N2508" s="149"/>
      <c r="O2508" s="142"/>
      <c r="P2508" s="142"/>
      <c r="Q2508" s="142"/>
      <c r="R2508" s="142"/>
      <c r="S2508" s="142"/>
      <c r="T2508" s="143"/>
      <c r="U2508" s="26"/>
      <c r="V2508" s="26"/>
      <c r="W2508" s="26"/>
      <c r="X2508" s="26"/>
      <c r="Y2508" s="26"/>
      <c r="Z2508" s="26"/>
      <c r="AA2508" s="26"/>
      <c r="AB2508" s="26"/>
      <c r="AC2508" s="26"/>
      <c r="AD2508" s="26"/>
      <c r="AE2508" s="26"/>
      <c r="AR2508" s="144"/>
      <c r="AT2508" s="144"/>
      <c r="AU2508" s="144"/>
      <c r="AY2508" s="14"/>
      <c r="BE2508" s="145"/>
      <c r="BF2508" s="145"/>
      <c r="BG2508" s="145"/>
      <c r="BH2508" s="145"/>
      <c r="BI2508" s="145"/>
      <c r="BJ2508" s="14"/>
      <c r="BK2508" s="145"/>
      <c r="BL2508" s="14"/>
      <c r="BM2508" s="144"/>
    </row>
    <row r="2509" spans="1:65" s="2" customFormat="1" ht="16.5" hidden="1" customHeight="1">
      <c r="A2509" s="26"/>
      <c r="B2509" s="156"/>
      <c r="C2509" s="163"/>
      <c r="D2509" s="163"/>
      <c r="E2509" s="164"/>
      <c r="F2509" s="165"/>
      <c r="G2509" s="166"/>
      <c r="H2509" s="167"/>
      <c r="I2509" s="168"/>
      <c r="J2509" s="168"/>
      <c r="K2509" s="146"/>
      <c r="L2509" s="147"/>
      <c r="M2509" s="148"/>
      <c r="N2509" s="149"/>
      <c r="O2509" s="142"/>
      <c r="P2509" s="142"/>
      <c r="Q2509" s="142"/>
      <c r="R2509" s="142"/>
      <c r="S2509" s="142"/>
      <c r="T2509" s="143"/>
      <c r="U2509" s="26"/>
      <c r="V2509" s="26"/>
      <c r="W2509" s="26"/>
      <c r="X2509" s="26"/>
      <c r="Y2509" s="26"/>
      <c r="Z2509" s="26"/>
      <c r="AA2509" s="26"/>
      <c r="AB2509" s="26"/>
      <c r="AC2509" s="26"/>
      <c r="AD2509" s="26"/>
      <c r="AE2509" s="26"/>
      <c r="AR2509" s="144"/>
      <c r="AT2509" s="144"/>
      <c r="AU2509" s="144"/>
      <c r="AY2509" s="14"/>
      <c r="BE2509" s="145"/>
      <c r="BF2509" s="145"/>
      <c r="BG2509" s="145"/>
      <c r="BH2509" s="145"/>
      <c r="BI2509" s="145"/>
      <c r="BJ2509" s="14"/>
      <c r="BK2509" s="145"/>
      <c r="BL2509" s="14"/>
      <c r="BM2509" s="144"/>
    </row>
    <row r="2510" spans="1:65" s="2" customFormat="1" ht="24.25" hidden="1" customHeight="1">
      <c r="A2510" s="26"/>
      <c r="B2510" s="156"/>
      <c r="C2510" s="163"/>
      <c r="D2510" s="163"/>
      <c r="E2510" s="164"/>
      <c r="F2510" s="165"/>
      <c r="G2510" s="166"/>
      <c r="H2510" s="167"/>
      <c r="I2510" s="168"/>
      <c r="J2510" s="168"/>
      <c r="K2510" s="146"/>
      <c r="L2510" s="147"/>
      <c r="M2510" s="148"/>
      <c r="N2510" s="149"/>
      <c r="O2510" s="142"/>
      <c r="P2510" s="142"/>
      <c r="Q2510" s="142"/>
      <c r="R2510" s="142"/>
      <c r="S2510" s="142"/>
      <c r="T2510" s="143"/>
      <c r="U2510" s="26"/>
      <c r="V2510" s="26"/>
      <c r="W2510" s="26"/>
      <c r="X2510" s="26"/>
      <c r="Y2510" s="26"/>
      <c r="Z2510" s="26"/>
      <c r="AA2510" s="26"/>
      <c r="AB2510" s="26"/>
      <c r="AC2510" s="26"/>
      <c r="AD2510" s="26"/>
      <c r="AE2510" s="26"/>
      <c r="AR2510" s="144"/>
      <c r="AT2510" s="144"/>
      <c r="AU2510" s="144"/>
      <c r="AY2510" s="14"/>
      <c r="BE2510" s="145"/>
      <c r="BF2510" s="145"/>
      <c r="BG2510" s="145"/>
      <c r="BH2510" s="145"/>
      <c r="BI2510" s="145"/>
      <c r="BJ2510" s="14"/>
      <c r="BK2510" s="145"/>
      <c r="BL2510" s="14"/>
      <c r="BM2510" s="144"/>
    </row>
    <row r="2511" spans="1:65" s="2" customFormat="1" ht="16.5" hidden="1" customHeight="1">
      <c r="A2511" s="26"/>
      <c r="B2511" s="156"/>
      <c r="C2511" s="163"/>
      <c r="D2511" s="163"/>
      <c r="E2511" s="164"/>
      <c r="F2511" s="165"/>
      <c r="G2511" s="166"/>
      <c r="H2511" s="167"/>
      <c r="I2511" s="168"/>
      <c r="J2511" s="168"/>
      <c r="K2511" s="146"/>
      <c r="L2511" s="147"/>
      <c r="M2511" s="148"/>
      <c r="N2511" s="149"/>
      <c r="O2511" s="142"/>
      <c r="P2511" s="142"/>
      <c r="Q2511" s="142"/>
      <c r="R2511" s="142"/>
      <c r="S2511" s="142"/>
      <c r="T2511" s="143"/>
      <c r="U2511" s="26"/>
      <c r="V2511" s="26"/>
      <c r="W2511" s="26"/>
      <c r="X2511" s="26"/>
      <c r="Y2511" s="26"/>
      <c r="Z2511" s="26"/>
      <c r="AA2511" s="26"/>
      <c r="AB2511" s="26"/>
      <c r="AC2511" s="26"/>
      <c r="AD2511" s="26"/>
      <c r="AE2511" s="26"/>
      <c r="AR2511" s="144"/>
      <c r="AT2511" s="144"/>
      <c r="AU2511" s="144"/>
      <c r="AY2511" s="14"/>
      <c r="BE2511" s="145"/>
      <c r="BF2511" s="145"/>
      <c r="BG2511" s="145"/>
      <c r="BH2511" s="145"/>
      <c r="BI2511" s="145"/>
      <c r="BJ2511" s="14"/>
      <c r="BK2511" s="145"/>
      <c r="BL2511" s="14"/>
      <c r="BM2511" s="144"/>
    </row>
    <row r="2512" spans="1:65" s="2" customFormat="1" ht="16.5" hidden="1" customHeight="1">
      <c r="A2512" s="26"/>
      <c r="B2512" s="156"/>
      <c r="C2512" s="163"/>
      <c r="D2512" s="163"/>
      <c r="E2512" s="164"/>
      <c r="F2512" s="165"/>
      <c r="G2512" s="166"/>
      <c r="H2512" s="167"/>
      <c r="I2512" s="168"/>
      <c r="J2512" s="168"/>
      <c r="K2512" s="146"/>
      <c r="L2512" s="147"/>
      <c r="M2512" s="148"/>
      <c r="N2512" s="149"/>
      <c r="O2512" s="142"/>
      <c r="P2512" s="142"/>
      <c r="Q2512" s="142"/>
      <c r="R2512" s="142"/>
      <c r="S2512" s="142"/>
      <c r="T2512" s="143"/>
      <c r="U2512" s="26"/>
      <c r="V2512" s="26"/>
      <c r="W2512" s="26"/>
      <c r="X2512" s="26"/>
      <c r="Y2512" s="26"/>
      <c r="Z2512" s="26"/>
      <c r="AA2512" s="26"/>
      <c r="AB2512" s="26"/>
      <c r="AC2512" s="26"/>
      <c r="AD2512" s="26"/>
      <c r="AE2512" s="26"/>
      <c r="AR2512" s="144"/>
      <c r="AT2512" s="144"/>
      <c r="AU2512" s="144"/>
      <c r="AY2512" s="14"/>
      <c r="BE2512" s="145"/>
      <c r="BF2512" s="145"/>
      <c r="BG2512" s="145"/>
      <c r="BH2512" s="145"/>
      <c r="BI2512" s="145"/>
      <c r="BJ2512" s="14"/>
      <c r="BK2512" s="145"/>
      <c r="BL2512" s="14"/>
      <c r="BM2512" s="144"/>
    </row>
    <row r="2513" spans="1:65" s="2" customFormat="1" ht="16.5" hidden="1" customHeight="1">
      <c r="A2513" s="26"/>
      <c r="B2513" s="156"/>
      <c r="C2513" s="163"/>
      <c r="D2513" s="163"/>
      <c r="E2513" s="164"/>
      <c r="F2513" s="165"/>
      <c r="G2513" s="166"/>
      <c r="H2513" s="167"/>
      <c r="I2513" s="168"/>
      <c r="J2513" s="168"/>
      <c r="K2513" s="146"/>
      <c r="L2513" s="147"/>
      <c r="M2513" s="148"/>
      <c r="N2513" s="149"/>
      <c r="O2513" s="142"/>
      <c r="P2513" s="142"/>
      <c r="Q2513" s="142"/>
      <c r="R2513" s="142"/>
      <c r="S2513" s="142"/>
      <c r="T2513" s="143"/>
      <c r="U2513" s="26"/>
      <c r="V2513" s="26"/>
      <c r="W2513" s="26"/>
      <c r="X2513" s="26"/>
      <c r="Y2513" s="26"/>
      <c r="Z2513" s="26"/>
      <c r="AA2513" s="26"/>
      <c r="AB2513" s="26"/>
      <c r="AC2513" s="26"/>
      <c r="AD2513" s="26"/>
      <c r="AE2513" s="26"/>
      <c r="AR2513" s="144"/>
      <c r="AT2513" s="144"/>
      <c r="AU2513" s="144"/>
      <c r="AY2513" s="14"/>
      <c r="BE2513" s="145"/>
      <c r="BF2513" s="145"/>
      <c r="BG2513" s="145"/>
      <c r="BH2513" s="145"/>
      <c r="BI2513" s="145"/>
      <c r="BJ2513" s="14"/>
      <c r="BK2513" s="145"/>
      <c r="BL2513" s="14"/>
      <c r="BM2513" s="144"/>
    </row>
    <row r="2514" spans="1:65" s="2" customFormat="1" ht="16.5" hidden="1" customHeight="1">
      <c r="A2514" s="26"/>
      <c r="B2514" s="156"/>
      <c r="C2514" s="163"/>
      <c r="D2514" s="163"/>
      <c r="E2514" s="164"/>
      <c r="F2514" s="165"/>
      <c r="G2514" s="166"/>
      <c r="H2514" s="167"/>
      <c r="I2514" s="168"/>
      <c r="J2514" s="168"/>
      <c r="K2514" s="146"/>
      <c r="L2514" s="147"/>
      <c r="M2514" s="148"/>
      <c r="N2514" s="149"/>
      <c r="O2514" s="142"/>
      <c r="P2514" s="142"/>
      <c r="Q2514" s="142"/>
      <c r="R2514" s="142"/>
      <c r="S2514" s="142"/>
      <c r="T2514" s="143"/>
      <c r="U2514" s="26"/>
      <c r="V2514" s="26"/>
      <c r="W2514" s="26"/>
      <c r="X2514" s="26"/>
      <c r="Y2514" s="26"/>
      <c r="Z2514" s="26"/>
      <c r="AA2514" s="26"/>
      <c r="AB2514" s="26"/>
      <c r="AC2514" s="26"/>
      <c r="AD2514" s="26"/>
      <c r="AE2514" s="26"/>
      <c r="AR2514" s="144"/>
      <c r="AT2514" s="144"/>
      <c r="AU2514" s="144"/>
      <c r="AY2514" s="14"/>
      <c r="BE2514" s="145"/>
      <c r="BF2514" s="145"/>
      <c r="BG2514" s="145"/>
      <c r="BH2514" s="145"/>
      <c r="BI2514" s="145"/>
      <c r="BJ2514" s="14"/>
      <c r="BK2514" s="145"/>
      <c r="BL2514" s="14"/>
      <c r="BM2514" s="144"/>
    </row>
    <row r="2515" spans="1:65" s="2" customFormat="1" ht="16.5" hidden="1" customHeight="1">
      <c r="A2515" s="26"/>
      <c r="B2515" s="156"/>
      <c r="C2515" s="163"/>
      <c r="D2515" s="163"/>
      <c r="E2515" s="164"/>
      <c r="F2515" s="165"/>
      <c r="G2515" s="166"/>
      <c r="H2515" s="167"/>
      <c r="I2515" s="168"/>
      <c r="J2515" s="168"/>
      <c r="K2515" s="146"/>
      <c r="L2515" s="147"/>
      <c r="M2515" s="148"/>
      <c r="N2515" s="149"/>
      <c r="O2515" s="142"/>
      <c r="P2515" s="142"/>
      <c r="Q2515" s="142"/>
      <c r="R2515" s="142"/>
      <c r="S2515" s="142"/>
      <c r="T2515" s="143"/>
      <c r="U2515" s="26"/>
      <c r="V2515" s="26"/>
      <c r="W2515" s="26"/>
      <c r="X2515" s="26"/>
      <c r="Y2515" s="26"/>
      <c r="Z2515" s="26"/>
      <c r="AA2515" s="26"/>
      <c r="AB2515" s="26"/>
      <c r="AC2515" s="26"/>
      <c r="AD2515" s="26"/>
      <c r="AE2515" s="26"/>
      <c r="AR2515" s="144"/>
      <c r="AT2515" s="144"/>
      <c r="AU2515" s="144"/>
      <c r="AY2515" s="14"/>
      <c r="BE2515" s="145"/>
      <c r="BF2515" s="145"/>
      <c r="BG2515" s="145"/>
      <c r="BH2515" s="145"/>
      <c r="BI2515" s="145"/>
      <c r="BJ2515" s="14"/>
      <c r="BK2515" s="145"/>
      <c r="BL2515" s="14"/>
      <c r="BM2515" s="144"/>
    </row>
    <row r="2516" spans="1:65" s="2" customFormat="1" ht="16.5" hidden="1" customHeight="1">
      <c r="A2516" s="26"/>
      <c r="B2516" s="156"/>
      <c r="C2516" s="163"/>
      <c r="D2516" s="163"/>
      <c r="E2516" s="164"/>
      <c r="F2516" s="165"/>
      <c r="G2516" s="166"/>
      <c r="H2516" s="167"/>
      <c r="I2516" s="168"/>
      <c r="J2516" s="168"/>
      <c r="K2516" s="146"/>
      <c r="L2516" s="147"/>
      <c r="M2516" s="148"/>
      <c r="N2516" s="149"/>
      <c r="O2516" s="142"/>
      <c r="P2516" s="142"/>
      <c r="Q2516" s="142"/>
      <c r="R2516" s="142"/>
      <c r="S2516" s="142"/>
      <c r="T2516" s="143"/>
      <c r="U2516" s="26"/>
      <c r="V2516" s="26"/>
      <c r="W2516" s="26"/>
      <c r="X2516" s="26"/>
      <c r="Y2516" s="26"/>
      <c r="Z2516" s="26"/>
      <c r="AA2516" s="26"/>
      <c r="AB2516" s="26"/>
      <c r="AC2516" s="26"/>
      <c r="AD2516" s="26"/>
      <c r="AE2516" s="26"/>
      <c r="AR2516" s="144"/>
      <c r="AT2516" s="144"/>
      <c r="AU2516" s="144"/>
      <c r="AY2516" s="14"/>
      <c r="BE2516" s="145"/>
      <c r="BF2516" s="145"/>
      <c r="BG2516" s="145"/>
      <c r="BH2516" s="145"/>
      <c r="BI2516" s="145"/>
      <c r="BJ2516" s="14"/>
      <c r="BK2516" s="145"/>
      <c r="BL2516" s="14"/>
      <c r="BM2516" s="144"/>
    </row>
    <row r="2517" spans="1:65" s="2" customFormat="1" ht="16.5" hidden="1" customHeight="1">
      <c r="A2517" s="26"/>
      <c r="B2517" s="156"/>
      <c r="C2517" s="163"/>
      <c r="D2517" s="163"/>
      <c r="E2517" s="164"/>
      <c r="F2517" s="165"/>
      <c r="G2517" s="166"/>
      <c r="H2517" s="167"/>
      <c r="I2517" s="168"/>
      <c r="J2517" s="168"/>
      <c r="K2517" s="146"/>
      <c r="L2517" s="147"/>
      <c r="M2517" s="148"/>
      <c r="N2517" s="149"/>
      <c r="O2517" s="142"/>
      <c r="P2517" s="142"/>
      <c r="Q2517" s="142"/>
      <c r="R2517" s="142"/>
      <c r="S2517" s="142"/>
      <c r="T2517" s="143"/>
      <c r="U2517" s="26"/>
      <c r="V2517" s="26"/>
      <c r="W2517" s="26"/>
      <c r="X2517" s="26"/>
      <c r="Y2517" s="26"/>
      <c r="Z2517" s="26"/>
      <c r="AA2517" s="26"/>
      <c r="AB2517" s="26"/>
      <c r="AC2517" s="26"/>
      <c r="AD2517" s="26"/>
      <c r="AE2517" s="26"/>
      <c r="AR2517" s="144"/>
      <c r="AT2517" s="144"/>
      <c r="AU2517" s="144"/>
      <c r="AY2517" s="14"/>
      <c r="BE2517" s="145"/>
      <c r="BF2517" s="145"/>
      <c r="BG2517" s="145"/>
      <c r="BH2517" s="145"/>
      <c r="BI2517" s="145"/>
      <c r="BJ2517" s="14"/>
      <c r="BK2517" s="145"/>
      <c r="BL2517" s="14"/>
      <c r="BM2517" s="144"/>
    </row>
    <row r="2518" spans="1:65" s="2" customFormat="1" ht="16.5" hidden="1" customHeight="1">
      <c r="A2518" s="26"/>
      <c r="B2518" s="156"/>
      <c r="C2518" s="163"/>
      <c r="D2518" s="163"/>
      <c r="E2518" s="164"/>
      <c r="F2518" s="165"/>
      <c r="G2518" s="166"/>
      <c r="H2518" s="167"/>
      <c r="I2518" s="168"/>
      <c r="J2518" s="168"/>
      <c r="K2518" s="146"/>
      <c r="L2518" s="147"/>
      <c r="M2518" s="148"/>
      <c r="N2518" s="149"/>
      <c r="O2518" s="142"/>
      <c r="P2518" s="142"/>
      <c r="Q2518" s="142"/>
      <c r="R2518" s="142"/>
      <c r="S2518" s="142"/>
      <c r="T2518" s="143"/>
      <c r="U2518" s="26"/>
      <c r="V2518" s="26"/>
      <c r="W2518" s="26"/>
      <c r="X2518" s="26"/>
      <c r="Y2518" s="26"/>
      <c r="Z2518" s="26"/>
      <c r="AA2518" s="26"/>
      <c r="AB2518" s="26"/>
      <c r="AC2518" s="26"/>
      <c r="AD2518" s="26"/>
      <c r="AE2518" s="26"/>
      <c r="AR2518" s="144"/>
      <c r="AT2518" s="144"/>
      <c r="AU2518" s="144"/>
      <c r="AY2518" s="14"/>
      <c r="BE2518" s="145"/>
      <c r="BF2518" s="145"/>
      <c r="BG2518" s="145"/>
      <c r="BH2518" s="145"/>
      <c r="BI2518" s="145"/>
      <c r="BJ2518" s="14"/>
      <c r="BK2518" s="145"/>
      <c r="BL2518" s="14"/>
      <c r="BM2518" s="144"/>
    </row>
    <row r="2519" spans="1:65" s="2" customFormat="1" ht="16.5" hidden="1" customHeight="1">
      <c r="A2519" s="26"/>
      <c r="B2519" s="156"/>
      <c r="C2519" s="163"/>
      <c r="D2519" s="163"/>
      <c r="E2519" s="164"/>
      <c r="F2519" s="165"/>
      <c r="G2519" s="166"/>
      <c r="H2519" s="167"/>
      <c r="I2519" s="168"/>
      <c r="J2519" s="168"/>
      <c r="K2519" s="146"/>
      <c r="L2519" s="147"/>
      <c r="M2519" s="148"/>
      <c r="N2519" s="149"/>
      <c r="O2519" s="142"/>
      <c r="P2519" s="142"/>
      <c r="Q2519" s="142"/>
      <c r="R2519" s="142"/>
      <c r="S2519" s="142"/>
      <c r="T2519" s="143"/>
      <c r="U2519" s="26"/>
      <c r="V2519" s="26"/>
      <c r="W2519" s="26"/>
      <c r="X2519" s="26"/>
      <c r="Y2519" s="26"/>
      <c r="Z2519" s="26"/>
      <c r="AA2519" s="26"/>
      <c r="AB2519" s="26"/>
      <c r="AC2519" s="26"/>
      <c r="AD2519" s="26"/>
      <c r="AE2519" s="26"/>
      <c r="AR2519" s="144"/>
      <c r="AT2519" s="144"/>
      <c r="AU2519" s="144"/>
      <c r="AY2519" s="14"/>
      <c r="BE2519" s="145"/>
      <c r="BF2519" s="145"/>
      <c r="BG2519" s="145"/>
      <c r="BH2519" s="145"/>
      <c r="BI2519" s="145"/>
      <c r="BJ2519" s="14"/>
      <c r="BK2519" s="145"/>
      <c r="BL2519" s="14"/>
      <c r="BM2519" s="144"/>
    </row>
    <row r="2520" spans="1:65" s="2" customFormat="1" ht="16.5" hidden="1" customHeight="1">
      <c r="A2520" s="26"/>
      <c r="B2520" s="156"/>
      <c r="C2520" s="163"/>
      <c r="D2520" s="163"/>
      <c r="E2520" s="164"/>
      <c r="F2520" s="165"/>
      <c r="G2520" s="166"/>
      <c r="H2520" s="167"/>
      <c r="I2520" s="168"/>
      <c r="J2520" s="168"/>
      <c r="K2520" s="146"/>
      <c r="L2520" s="147"/>
      <c r="M2520" s="148"/>
      <c r="N2520" s="149"/>
      <c r="O2520" s="142"/>
      <c r="P2520" s="142"/>
      <c r="Q2520" s="142"/>
      <c r="R2520" s="142"/>
      <c r="S2520" s="142"/>
      <c r="T2520" s="143"/>
      <c r="U2520" s="26"/>
      <c r="V2520" s="26"/>
      <c r="W2520" s="26"/>
      <c r="X2520" s="26"/>
      <c r="Y2520" s="26"/>
      <c r="Z2520" s="26"/>
      <c r="AA2520" s="26"/>
      <c r="AB2520" s="26"/>
      <c r="AC2520" s="26"/>
      <c r="AD2520" s="26"/>
      <c r="AE2520" s="26"/>
      <c r="AR2520" s="144"/>
      <c r="AT2520" s="144"/>
      <c r="AU2520" s="144"/>
      <c r="AY2520" s="14"/>
      <c r="BE2520" s="145"/>
      <c r="BF2520" s="145"/>
      <c r="BG2520" s="145"/>
      <c r="BH2520" s="145"/>
      <c r="BI2520" s="145"/>
      <c r="BJ2520" s="14"/>
      <c r="BK2520" s="145"/>
      <c r="BL2520" s="14"/>
      <c r="BM2520" s="144"/>
    </row>
    <row r="2521" spans="1:65" s="2" customFormat="1" ht="16.5" hidden="1" customHeight="1">
      <c r="A2521" s="26"/>
      <c r="B2521" s="156"/>
      <c r="C2521" s="163"/>
      <c r="D2521" s="163"/>
      <c r="E2521" s="164"/>
      <c r="F2521" s="165"/>
      <c r="G2521" s="166"/>
      <c r="H2521" s="167"/>
      <c r="I2521" s="168"/>
      <c r="J2521" s="168"/>
      <c r="K2521" s="146"/>
      <c r="L2521" s="147"/>
      <c r="M2521" s="148"/>
      <c r="N2521" s="149"/>
      <c r="O2521" s="142"/>
      <c r="P2521" s="142"/>
      <c r="Q2521" s="142"/>
      <c r="R2521" s="142"/>
      <c r="S2521" s="142"/>
      <c r="T2521" s="143"/>
      <c r="U2521" s="26"/>
      <c r="V2521" s="26"/>
      <c r="W2521" s="26"/>
      <c r="X2521" s="26"/>
      <c r="Y2521" s="26"/>
      <c r="Z2521" s="26"/>
      <c r="AA2521" s="26"/>
      <c r="AB2521" s="26"/>
      <c r="AC2521" s="26"/>
      <c r="AD2521" s="26"/>
      <c r="AE2521" s="26"/>
      <c r="AR2521" s="144"/>
      <c r="AT2521" s="144"/>
      <c r="AU2521" s="144"/>
      <c r="AY2521" s="14"/>
      <c r="BE2521" s="145"/>
      <c r="BF2521" s="145"/>
      <c r="BG2521" s="145"/>
      <c r="BH2521" s="145"/>
      <c r="BI2521" s="145"/>
      <c r="BJ2521" s="14"/>
      <c r="BK2521" s="145"/>
      <c r="BL2521" s="14"/>
      <c r="BM2521" s="144"/>
    </row>
    <row r="2522" spans="1:65" s="2" customFormat="1" ht="16.5" hidden="1" customHeight="1">
      <c r="A2522" s="26"/>
      <c r="B2522" s="156"/>
      <c r="C2522" s="163"/>
      <c r="D2522" s="163"/>
      <c r="E2522" s="164"/>
      <c r="F2522" s="165"/>
      <c r="G2522" s="166"/>
      <c r="H2522" s="167"/>
      <c r="I2522" s="168"/>
      <c r="J2522" s="168"/>
      <c r="K2522" s="146"/>
      <c r="L2522" s="147"/>
      <c r="M2522" s="148"/>
      <c r="N2522" s="149"/>
      <c r="O2522" s="142"/>
      <c r="P2522" s="142"/>
      <c r="Q2522" s="142"/>
      <c r="R2522" s="142"/>
      <c r="S2522" s="142"/>
      <c r="T2522" s="143"/>
      <c r="U2522" s="26"/>
      <c r="V2522" s="26"/>
      <c r="W2522" s="26"/>
      <c r="X2522" s="26"/>
      <c r="Y2522" s="26"/>
      <c r="Z2522" s="26"/>
      <c r="AA2522" s="26"/>
      <c r="AB2522" s="26"/>
      <c r="AC2522" s="26"/>
      <c r="AD2522" s="26"/>
      <c r="AE2522" s="26"/>
      <c r="AR2522" s="144"/>
      <c r="AT2522" s="144"/>
      <c r="AU2522" s="144"/>
      <c r="AY2522" s="14"/>
      <c r="BE2522" s="145"/>
      <c r="BF2522" s="145"/>
      <c r="BG2522" s="145"/>
      <c r="BH2522" s="145"/>
      <c r="BI2522" s="145"/>
      <c r="BJ2522" s="14"/>
      <c r="BK2522" s="145"/>
      <c r="BL2522" s="14"/>
      <c r="BM2522" s="144"/>
    </row>
    <row r="2523" spans="1:65" s="2" customFormat="1" ht="16.5" hidden="1" customHeight="1">
      <c r="A2523" s="26"/>
      <c r="B2523" s="156"/>
      <c r="C2523" s="163"/>
      <c r="D2523" s="163"/>
      <c r="E2523" s="164"/>
      <c r="F2523" s="165"/>
      <c r="G2523" s="166"/>
      <c r="H2523" s="167"/>
      <c r="I2523" s="168"/>
      <c r="J2523" s="168"/>
      <c r="K2523" s="146"/>
      <c r="L2523" s="147"/>
      <c r="M2523" s="148"/>
      <c r="N2523" s="149"/>
      <c r="O2523" s="142"/>
      <c r="P2523" s="142"/>
      <c r="Q2523" s="142"/>
      <c r="R2523" s="142"/>
      <c r="S2523" s="142"/>
      <c r="T2523" s="143"/>
      <c r="U2523" s="26"/>
      <c r="V2523" s="26"/>
      <c r="W2523" s="26"/>
      <c r="X2523" s="26"/>
      <c r="Y2523" s="26"/>
      <c r="Z2523" s="26"/>
      <c r="AA2523" s="26"/>
      <c r="AB2523" s="26"/>
      <c r="AC2523" s="26"/>
      <c r="AD2523" s="26"/>
      <c r="AE2523" s="26"/>
      <c r="AR2523" s="144"/>
      <c r="AT2523" s="144"/>
      <c r="AU2523" s="144"/>
      <c r="AY2523" s="14"/>
      <c r="BE2523" s="145"/>
      <c r="BF2523" s="145"/>
      <c r="BG2523" s="145"/>
      <c r="BH2523" s="145"/>
      <c r="BI2523" s="145"/>
      <c r="BJ2523" s="14"/>
      <c r="BK2523" s="145"/>
      <c r="BL2523" s="14"/>
      <c r="BM2523" s="144"/>
    </row>
    <row r="2524" spans="1:65" s="2" customFormat="1" ht="16.5" hidden="1" customHeight="1">
      <c r="A2524" s="26"/>
      <c r="B2524" s="156"/>
      <c r="C2524" s="163"/>
      <c r="D2524" s="163"/>
      <c r="E2524" s="164"/>
      <c r="F2524" s="165"/>
      <c r="G2524" s="166"/>
      <c r="H2524" s="167"/>
      <c r="I2524" s="168"/>
      <c r="J2524" s="168"/>
      <c r="K2524" s="146"/>
      <c r="L2524" s="147"/>
      <c r="M2524" s="148"/>
      <c r="N2524" s="149"/>
      <c r="O2524" s="142"/>
      <c r="P2524" s="142"/>
      <c r="Q2524" s="142"/>
      <c r="R2524" s="142"/>
      <c r="S2524" s="142"/>
      <c r="T2524" s="143"/>
      <c r="U2524" s="26"/>
      <c r="V2524" s="26"/>
      <c r="W2524" s="26"/>
      <c r="X2524" s="26"/>
      <c r="Y2524" s="26"/>
      <c r="Z2524" s="26"/>
      <c r="AA2524" s="26"/>
      <c r="AB2524" s="26"/>
      <c r="AC2524" s="26"/>
      <c r="AD2524" s="26"/>
      <c r="AE2524" s="26"/>
      <c r="AR2524" s="144"/>
      <c r="AT2524" s="144"/>
      <c r="AU2524" s="144"/>
      <c r="AY2524" s="14"/>
      <c r="BE2524" s="145"/>
      <c r="BF2524" s="145"/>
      <c r="BG2524" s="145"/>
      <c r="BH2524" s="145"/>
      <c r="BI2524" s="145"/>
      <c r="BJ2524" s="14"/>
      <c r="BK2524" s="145"/>
      <c r="BL2524" s="14"/>
      <c r="BM2524" s="144"/>
    </row>
    <row r="2525" spans="1:65" s="2" customFormat="1" ht="21.75" hidden="1" customHeight="1">
      <c r="A2525" s="26"/>
      <c r="B2525" s="156"/>
      <c r="C2525" s="163"/>
      <c r="D2525" s="163"/>
      <c r="E2525" s="164"/>
      <c r="F2525" s="165"/>
      <c r="G2525" s="166"/>
      <c r="H2525" s="167"/>
      <c r="I2525" s="168"/>
      <c r="J2525" s="168"/>
      <c r="K2525" s="146"/>
      <c r="L2525" s="147"/>
      <c r="M2525" s="148"/>
      <c r="N2525" s="149"/>
      <c r="O2525" s="142"/>
      <c r="P2525" s="142"/>
      <c r="Q2525" s="142"/>
      <c r="R2525" s="142"/>
      <c r="S2525" s="142"/>
      <c r="T2525" s="143"/>
      <c r="U2525" s="26"/>
      <c r="V2525" s="26"/>
      <c r="W2525" s="26"/>
      <c r="X2525" s="26"/>
      <c r="Y2525" s="26"/>
      <c r="Z2525" s="26"/>
      <c r="AA2525" s="26"/>
      <c r="AB2525" s="26"/>
      <c r="AC2525" s="26"/>
      <c r="AD2525" s="26"/>
      <c r="AE2525" s="26"/>
      <c r="AR2525" s="144"/>
      <c r="AT2525" s="144"/>
      <c r="AU2525" s="144"/>
      <c r="AY2525" s="14"/>
      <c r="BE2525" s="145"/>
      <c r="BF2525" s="145"/>
      <c r="BG2525" s="145"/>
      <c r="BH2525" s="145"/>
      <c r="BI2525" s="145"/>
      <c r="BJ2525" s="14"/>
      <c r="BK2525" s="145"/>
      <c r="BL2525" s="14"/>
      <c r="BM2525" s="144"/>
    </row>
    <row r="2526" spans="1:65" s="2" customFormat="1" ht="16.5" hidden="1" customHeight="1">
      <c r="A2526" s="26"/>
      <c r="B2526" s="156"/>
      <c r="C2526" s="163"/>
      <c r="D2526" s="163"/>
      <c r="E2526" s="164"/>
      <c r="F2526" s="165"/>
      <c r="G2526" s="166"/>
      <c r="H2526" s="167"/>
      <c r="I2526" s="168"/>
      <c r="J2526" s="168"/>
      <c r="K2526" s="146"/>
      <c r="L2526" s="147"/>
      <c r="M2526" s="148"/>
      <c r="N2526" s="149"/>
      <c r="O2526" s="142"/>
      <c r="P2526" s="142"/>
      <c r="Q2526" s="142"/>
      <c r="R2526" s="142"/>
      <c r="S2526" s="142"/>
      <c r="T2526" s="143"/>
      <c r="U2526" s="26"/>
      <c r="V2526" s="26"/>
      <c r="W2526" s="26"/>
      <c r="X2526" s="26"/>
      <c r="Y2526" s="26"/>
      <c r="Z2526" s="26"/>
      <c r="AA2526" s="26"/>
      <c r="AB2526" s="26"/>
      <c r="AC2526" s="26"/>
      <c r="AD2526" s="26"/>
      <c r="AE2526" s="26"/>
      <c r="AR2526" s="144"/>
      <c r="AT2526" s="144"/>
      <c r="AU2526" s="144"/>
      <c r="AY2526" s="14"/>
      <c r="BE2526" s="145"/>
      <c r="BF2526" s="145"/>
      <c r="BG2526" s="145"/>
      <c r="BH2526" s="145"/>
      <c r="BI2526" s="145"/>
      <c r="BJ2526" s="14"/>
      <c r="BK2526" s="145"/>
      <c r="BL2526" s="14"/>
      <c r="BM2526" s="144"/>
    </row>
    <row r="2527" spans="1:65" s="2" customFormat="1" ht="16.5" hidden="1" customHeight="1">
      <c r="A2527" s="26"/>
      <c r="B2527" s="156"/>
      <c r="C2527" s="163"/>
      <c r="D2527" s="163"/>
      <c r="E2527" s="164"/>
      <c r="F2527" s="165"/>
      <c r="G2527" s="166"/>
      <c r="H2527" s="167"/>
      <c r="I2527" s="168"/>
      <c r="J2527" s="168"/>
      <c r="K2527" s="146"/>
      <c r="L2527" s="147"/>
      <c r="M2527" s="148"/>
      <c r="N2527" s="149"/>
      <c r="O2527" s="142"/>
      <c r="P2527" s="142"/>
      <c r="Q2527" s="142"/>
      <c r="R2527" s="142"/>
      <c r="S2527" s="142"/>
      <c r="T2527" s="143"/>
      <c r="U2527" s="26"/>
      <c r="V2527" s="26"/>
      <c r="W2527" s="26"/>
      <c r="X2527" s="26"/>
      <c r="Y2527" s="26"/>
      <c r="Z2527" s="26"/>
      <c r="AA2527" s="26"/>
      <c r="AB2527" s="26"/>
      <c r="AC2527" s="26"/>
      <c r="AD2527" s="26"/>
      <c r="AE2527" s="26"/>
      <c r="AR2527" s="144"/>
      <c r="AT2527" s="144"/>
      <c r="AU2527" s="144"/>
      <c r="AY2527" s="14"/>
      <c r="BE2527" s="145"/>
      <c r="BF2527" s="145"/>
      <c r="BG2527" s="145"/>
      <c r="BH2527" s="145"/>
      <c r="BI2527" s="145"/>
      <c r="BJ2527" s="14"/>
      <c r="BK2527" s="145"/>
      <c r="BL2527" s="14"/>
      <c r="BM2527" s="144"/>
    </row>
    <row r="2528" spans="1:65" s="2" customFormat="1" ht="16.5" hidden="1" customHeight="1">
      <c r="A2528" s="26"/>
      <c r="B2528" s="156"/>
      <c r="C2528" s="163"/>
      <c r="D2528" s="163"/>
      <c r="E2528" s="164"/>
      <c r="F2528" s="165"/>
      <c r="G2528" s="166"/>
      <c r="H2528" s="167"/>
      <c r="I2528" s="168"/>
      <c r="J2528" s="168"/>
      <c r="K2528" s="146"/>
      <c r="L2528" s="147"/>
      <c r="M2528" s="148"/>
      <c r="N2528" s="149"/>
      <c r="O2528" s="142"/>
      <c r="P2528" s="142"/>
      <c r="Q2528" s="142"/>
      <c r="R2528" s="142"/>
      <c r="S2528" s="142"/>
      <c r="T2528" s="143"/>
      <c r="U2528" s="26"/>
      <c r="V2528" s="26"/>
      <c r="W2528" s="26"/>
      <c r="X2528" s="26"/>
      <c r="Y2528" s="26"/>
      <c r="Z2528" s="26"/>
      <c r="AA2528" s="26"/>
      <c r="AB2528" s="26"/>
      <c r="AC2528" s="26"/>
      <c r="AD2528" s="26"/>
      <c r="AE2528" s="26"/>
      <c r="AR2528" s="144"/>
      <c r="AT2528" s="144"/>
      <c r="AU2528" s="144"/>
      <c r="AY2528" s="14"/>
      <c r="BE2528" s="145"/>
      <c r="BF2528" s="145"/>
      <c r="BG2528" s="145"/>
      <c r="BH2528" s="145"/>
      <c r="BI2528" s="145"/>
      <c r="BJ2528" s="14"/>
      <c r="BK2528" s="145"/>
      <c r="BL2528" s="14"/>
      <c r="BM2528" s="144"/>
    </row>
    <row r="2529" spans="1:65" s="2" customFormat="1" ht="21.75" hidden="1" customHeight="1">
      <c r="A2529" s="26"/>
      <c r="B2529" s="156"/>
      <c r="C2529" s="163"/>
      <c r="D2529" s="163"/>
      <c r="E2529" s="164"/>
      <c r="F2529" s="165"/>
      <c r="G2529" s="166"/>
      <c r="H2529" s="167"/>
      <c r="I2529" s="168"/>
      <c r="J2529" s="168"/>
      <c r="K2529" s="146"/>
      <c r="L2529" s="147"/>
      <c r="M2529" s="148"/>
      <c r="N2529" s="149"/>
      <c r="O2529" s="142"/>
      <c r="P2529" s="142"/>
      <c r="Q2529" s="142"/>
      <c r="R2529" s="142"/>
      <c r="S2529" s="142"/>
      <c r="T2529" s="143"/>
      <c r="U2529" s="26"/>
      <c r="V2529" s="26"/>
      <c r="W2529" s="26"/>
      <c r="X2529" s="26"/>
      <c r="Y2529" s="26"/>
      <c r="Z2529" s="26"/>
      <c r="AA2529" s="26"/>
      <c r="AB2529" s="26"/>
      <c r="AC2529" s="26"/>
      <c r="AD2529" s="26"/>
      <c r="AE2529" s="26"/>
      <c r="AR2529" s="144"/>
      <c r="AT2529" s="144"/>
      <c r="AU2529" s="144"/>
      <c r="AY2529" s="14"/>
      <c r="BE2529" s="145"/>
      <c r="BF2529" s="145"/>
      <c r="BG2529" s="145"/>
      <c r="BH2529" s="145"/>
      <c r="BI2529" s="145"/>
      <c r="BJ2529" s="14"/>
      <c r="BK2529" s="145"/>
      <c r="BL2529" s="14"/>
      <c r="BM2529" s="144"/>
    </row>
    <row r="2530" spans="1:65" s="2" customFormat="1" ht="16.5" hidden="1" customHeight="1">
      <c r="A2530" s="26"/>
      <c r="B2530" s="156"/>
      <c r="C2530" s="163"/>
      <c r="D2530" s="163"/>
      <c r="E2530" s="164"/>
      <c r="F2530" s="165"/>
      <c r="G2530" s="166"/>
      <c r="H2530" s="167"/>
      <c r="I2530" s="168"/>
      <c r="J2530" s="168"/>
      <c r="K2530" s="146"/>
      <c r="L2530" s="147"/>
      <c r="M2530" s="148"/>
      <c r="N2530" s="149"/>
      <c r="O2530" s="142"/>
      <c r="P2530" s="142"/>
      <c r="Q2530" s="142"/>
      <c r="R2530" s="142"/>
      <c r="S2530" s="142"/>
      <c r="T2530" s="143"/>
      <c r="U2530" s="26"/>
      <c r="V2530" s="26"/>
      <c r="W2530" s="26"/>
      <c r="X2530" s="26"/>
      <c r="Y2530" s="26"/>
      <c r="Z2530" s="26"/>
      <c r="AA2530" s="26"/>
      <c r="AB2530" s="26"/>
      <c r="AC2530" s="26"/>
      <c r="AD2530" s="26"/>
      <c r="AE2530" s="26"/>
      <c r="AR2530" s="144"/>
      <c r="AT2530" s="144"/>
      <c r="AU2530" s="144"/>
      <c r="AY2530" s="14"/>
      <c r="BE2530" s="145"/>
      <c r="BF2530" s="145"/>
      <c r="BG2530" s="145"/>
      <c r="BH2530" s="145"/>
      <c r="BI2530" s="145"/>
      <c r="BJ2530" s="14"/>
      <c r="BK2530" s="145"/>
      <c r="BL2530" s="14"/>
      <c r="BM2530" s="144"/>
    </row>
    <row r="2531" spans="1:65" s="2" customFormat="1" ht="21.75" hidden="1" customHeight="1">
      <c r="A2531" s="26"/>
      <c r="B2531" s="156"/>
      <c r="C2531" s="163"/>
      <c r="D2531" s="163"/>
      <c r="E2531" s="164"/>
      <c r="F2531" s="165"/>
      <c r="G2531" s="166"/>
      <c r="H2531" s="167"/>
      <c r="I2531" s="168"/>
      <c r="J2531" s="168"/>
      <c r="K2531" s="146"/>
      <c r="L2531" s="147"/>
      <c r="M2531" s="148"/>
      <c r="N2531" s="149"/>
      <c r="O2531" s="142"/>
      <c r="P2531" s="142"/>
      <c r="Q2531" s="142"/>
      <c r="R2531" s="142"/>
      <c r="S2531" s="142"/>
      <c r="T2531" s="143"/>
      <c r="U2531" s="26"/>
      <c r="V2531" s="26"/>
      <c r="W2531" s="26"/>
      <c r="X2531" s="26"/>
      <c r="Y2531" s="26"/>
      <c r="Z2531" s="26"/>
      <c r="AA2531" s="26"/>
      <c r="AB2531" s="26"/>
      <c r="AC2531" s="26"/>
      <c r="AD2531" s="26"/>
      <c r="AE2531" s="26"/>
      <c r="AR2531" s="144"/>
      <c r="AT2531" s="144"/>
      <c r="AU2531" s="144"/>
      <c r="AY2531" s="14"/>
      <c r="BE2531" s="145"/>
      <c r="BF2531" s="145"/>
      <c r="BG2531" s="145"/>
      <c r="BH2531" s="145"/>
      <c r="BI2531" s="145"/>
      <c r="BJ2531" s="14"/>
      <c r="BK2531" s="145"/>
      <c r="BL2531" s="14"/>
      <c r="BM2531" s="144"/>
    </row>
    <row r="2532" spans="1:65" s="2" customFormat="1" ht="16.5" hidden="1" customHeight="1">
      <c r="A2532" s="26"/>
      <c r="B2532" s="156"/>
      <c r="C2532" s="163"/>
      <c r="D2532" s="163"/>
      <c r="E2532" s="164"/>
      <c r="F2532" s="165"/>
      <c r="G2532" s="166"/>
      <c r="H2532" s="167"/>
      <c r="I2532" s="168"/>
      <c r="J2532" s="168"/>
      <c r="K2532" s="146"/>
      <c r="L2532" s="147"/>
      <c r="M2532" s="148"/>
      <c r="N2532" s="149"/>
      <c r="O2532" s="142"/>
      <c r="P2532" s="142"/>
      <c r="Q2532" s="142"/>
      <c r="R2532" s="142"/>
      <c r="S2532" s="142"/>
      <c r="T2532" s="143"/>
      <c r="U2532" s="26"/>
      <c r="V2532" s="26"/>
      <c r="W2532" s="26"/>
      <c r="X2532" s="26"/>
      <c r="Y2532" s="26"/>
      <c r="Z2532" s="26"/>
      <c r="AA2532" s="26"/>
      <c r="AB2532" s="26"/>
      <c r="AC2532" s="26"/>
      <c r="AD2532" s="26"/>
      <c r="AE2532" s="26"/>
      <c r="AR2532" s="144"/>
      <c r="AT2532" s="144"/>
      <c r="AU2532" s="144"/>
      <c r="AY2532" s="14"/>
      <c r="BE2532" s="145"/>
      <c r="BF2532" s="145"/>
      <c r="BG2532" s="145"/>
      <c r="BH2532" s="145"/>
      <c r="BI2532" s="145"/>
      <c r="BJ2532" s="14"/>
      <c r="BK2532" s="145"/>
      <c r="BL2532" s="14"/>
      <c r="BM2532" s="144"/>
    </row>
    <row r="2533" spans="1:65" s="2" customFormat="1" ht="24.25" hidden="1" customHeight="1">
      <c r="A2533" s="26"/>
      <c r="B2533" s="156"/>
      <c r="C2533" s="163"/>
      <c r="D2533" s="163"/>
      <c r="E2533" s="164"/>
      <c r="F2533" s="165"/>
      <c r="G2533" s="166"/>
      <c r="H2533" s="167"/>
      <c r="I2533" s="168"/>
      <c r="J2533" s="168"/>
      <c r="K2533" s="146"/>
      <c r="L2533" s="147"/>
      <c r="M2533" s="148"/>
      <c r="N2533" s="149"/>
      <c r="O2533" s="142"/>
      <c r="P2533" s="142"/>
      <c r="Q2533" s="142"/>
      <c r="R2533" s="142"/>
      <c r="S2533" s="142"/>
      <c r="T2533" s="143"/>
      <c r="U2533" s="26"/>
      <c r="V2533" s="26"/>
      <c r="W2533" s="26"/>
      <c r="X2533" s="26"/>
      <c r="Y2533" s="26"/>
      <c r="Z2533" s="26"/>
      <c r="AA2533" s="26"/>
      <c r="AB2533" s="26"/>
      <c r="AC2533" s="26"/>
      <c r="AD2533" s="26"/>
      <c r="AE2533" s="26"/>
      <c r="AR2533" s="144"/>
      <c r="AT2533" s="144"/>
      <c r="AU2533" s="144"/>
      <c r="AY2533" s="14"/>
      <c r="BE2533" s="145"/>
      <c r="BF2533" s="145"/>
      <c r="BG2533" s="145"/>
      <c r="BH2533" s="145"/>
      <c r="BI2533" s="145"/>
      <c r="BJ2533" s="14"/>
      <c r="BK2533" s="145"/>
      <c r="BL2533" s="14"/>
      <c r="BM2533" s="144"/>
    </row>
    <row r="2534" spans="1:65" s="2" customFormat="1" ht="21.75" hidden="1" customHeight="1">
      <c r="A2534" s="26"/>
      <c r="B2534" s="156"/>
      <c r="C2534" s="163"/>
      <c r="D2534" s="163"/>
      <c r="E2534" s="164"/>
      <c r="F2534" s="165"/>
      <c r="G2534" s="166"/>
      <c r="H2534" s="167"/>
      <c r="I2534" s="168"/>
      <c r="J2534" s="168"/>
      <c r="K2534" s="146"/>
      <c r="L2534" s="147"/>
      <c r="M2534" s="148"/>
      <c r="N2534" s="149"/>
      <c r="O2534" s="142"/>
      <c r="P2534" s="142"/>
      <c r="Q2534" s="142"/>
      <c r="R2534" s="142"/>
      <c r="S2534" s="142"/>
      <c r="T2534" s="143"/>
      <c r="U2534" s="26"/>
      <c r="V2534" s="26"/>
      <c r="W2534" s="26"/>
      <c r="X2534" s="26"/>
      <c r="Y2534" s="26"/>
      <c r="Z2534" s="26"/>
      <c r="AA2534" s="26"/>
      <c r="AB2534" s="26"/>
      <c r="AC2534" s="26"/>
      <c r="AD2534" s="26"/>
      <c r="AE2534" s="26"/>
      <c r="AR2534" s="144"/>
      <c r="AT2534" s="144"/>
      <c r="AU2534" s="144"/>
      <c r="AY2534" s="14"/>
      <c r="BE2534" s="145"/>
      <c r="BF2534" s="145"/>
      <c r="BG2534" s="145"/>
      <c r="BH2534" s="145"/>
      <c r="BI2534" s="145"/>
      <c r="BJ2534" s="14"/>
      <c r="BK2534" s="145"/>
      <c r="BL2534" s="14"/>
      <c r="BM2534" s="144"/>
    </row>
    <row r="2535" spans="1:65" s="2" customFormat="1" ht="21.75" hidden="1" customHeight="1">
      <c r="A2535" s="26"/>
      <c r="B2535" s="156"/>
      <c r="C2535" s="163"/>
      <c r="D2535" s="163"/>
      <c r="E2535" s="164"/>
      <c r="F2535" s="165"/>
      <c r="G2535" s="166"/>
      <c r="H2535" s="167"/>
      <c r="I2535" s="168"/>
      <c r="J2535" s="168"/>
      <c r="K2535" s="146"/>
      <c r="L2535" s="147"/>
      <c r="M2535" s="148"/>
      <c r="N2535" s="149"/>
      <c r="O2535" s="142"/>
      <c r="P2535" s="142"/>
      <c r="Q2535" s="142"/>
      <c r="R2535" s="142"/>
      <c r="S2535" s="142"/>
      <c r="T2535" s="143"/>
      <c r="U2535" s="26"/>
      <c r="V2535" s="26"/>
      <c r="W2535" s="26"/>
      <c r="X2535" s="26"/>
      <c r="Y2535" s="26"/>
      <c r="Z2535" s="26"/>
      <c r="AA2535" s="26"/>
      <c r="AB2535" s="26"/>
      <c r="AC2535" s="26"/>
      <c r="AD2535" s="26"/>
      <c r="AE2535" s="26"/>
      <c r="AR2535" s="144"/>
      <c r="AT2535" s="144"/>
      <c r="AU2535" s="144"/>
      <c r="AY2535" s="14"/>
      <c r="BE2535" s="145"/>
      <c r="BF2535" s="145"/>
      <c r="BG2535" s="145"/>
      <c r="BH2535" s="145"/>
      <c r="BI2535" s="145"/>
      <c r="BJ2535" s="14"/>
      <c r="BK2535" s="145"/>
      <c r="BL2535" s="14"/>
      <c r="BM2535" s="144"/>
    </row>
    <row r="2536" spans="1:65" s="2" customFormat="1" ht="16.5" hidden="1" customHeight="1">
      <c r="A2536" s="26"/>
      <c r="B2536" s="156"/>
      <c r="C2536" s="163"/>
      <c r="D2536" s="163"/>
      <c r="E2536" s="164"/>
      <c r="F2536" s="165"/>
      <c r="G2536" s="166"/>
      <c r="H2536" s="167"/>
      <c r="I2536" s="168"/>
      <c r="J2536" s="168"/>
      <c r="K2536" s="146"/>
      <c r="L2536" s="147"/>
      <c r="M2536" s="148"/>
      <c r="N2536" s="149"/>
      <c r="O2536" s="142"/>
      <c r="P2536" s="142"/>
      <c r="Q2536" s="142"/>
      <c r="R2536" s="142"/>
      <c r="S2536" s="142"/>
      <c r="T2536" s="143"/>
      <c r="U2536" s="26"/>
      <c r="V2536" s="26"/>
      <c r="W2536" s="26"/>
      <c r="X2536" s="26"/>
      <c r="Y2536" s="26"/>
      <c r="Z2536" s="26"/>
      <c r="AA2536" s="26"/>
      <c r="AB2536" s="26"/>
      <c r="AC2536" s="26"/>
      <c r="AD2536" s="26"/>
      <c r="AE2536" s="26"/>
      <c r="AR2536" s="144"/>
      <c r="AT2536" s="144"/>
      <c r="AU2536" s="144"/>
      <c r="AY2536" s="14"/>
      <c r="BE2536" s="145"/>
      <c r="BF2536" s="145"/>
      <c r="BG2536" s="145"/>
      <c r="BH2536" s="145"/>
      <c r="BI2536" s="145"/>
      <c r="BJ2536" s="14"/>
      <c r="BK2536" s="145"/>
      <c r="BL2536" s="14"/>
      <c r="BM2536" s="144"/>
    </row>
    <row r="2537" spans="1:65" s="2" customFormat="1" ht="16.5" hidden="1" customHeight="1">
      <c r="A2537" s="26"/>
      <c r="B2537" s="156"/>
      <c r="C2537" s="163"/>
      <c r="D2537" s="163"/>
      <c r="E2537" s="164"/>
      <c r="F2537" s="165"/>
      <c r="G2537" s="166"/>
      <c r="H2537" s="167"/>
      <c r="I2537" s="168"/>
      <c r="J2537" s="168"/>
      <c r="K2537" s="146"/>
      <c r="L2537" s="147"/>
      <c r="M2537" s="148"/>
      <c r="N2537" s="149"/>
      <c r="O2537" s="142"/>
      <c r="P2537" s="142"/>
      <c r="Q2537" s="142"/>
      <c r="R2537" s="142"/>
      <c r="S2537" s="142"/>
      <c r="T2537" s="143"/>
      <c r="U2537" s="26"/>
      <c r="V2537" s="26"/>
      <c r="W2537" s="26"/>
      <c r="X2537" s="26"/>
      <c r="Y2537" s="26"/>
      <c r="Z2537" s="26"/>
      <c r="AA2537" s="26"/>
      <c r="AB2537" s="26"/>
      <c r="AC2537" s="26"/>
      <c r="AD2537" s="26"/>
      <c r="AE2537" s="26"/>
      <c r="AR2537" s="144"/>
      <c r="AT2537" s="144"/>
      <c r="AU2537" s="144"/>
      <c r="AY2537" s="14"/>
      <c r="BE2537" s="145"/>
      <c r="BF2537" s="145"/>
      <c r="BG2537" s="145"/>
      <c r="BH2537" s="145"/>
      <c r="BI2537" s="145"/>
      <c r="BJ2537" s="14"/>
      <c r="BK2537" s="145"/>
      <c r="BL2537" s="14"/>
      <c r="BM2537" s="144"/>
    </row>
    <row r="2538" spans="1:65" s="2" customFormat="1" ht="16.5" hidden="1" customHeight="1">
      <c r="A2538" s="26"/>
      <c r="B2538" s="156"/>
      <c r="C2538" s="163"/>
      <c r="D2538" s="163"/>
      <c r="E2538" s="164"/>
      <c r="F2538" s="165"/>
      <c r="G2538" s="166"/>
      <c r="H2538" s="167"/>
      <c r="I2538" s="168"/>
      <c r="J2538" s="168"/>
      <c r="K2538" s="146"/>
      <c r="L2538" s="147"/>
      <c r="M2538" s="148"/>
      <c r="N2538" s="149"/>
      <c r="O2538" s="142"/>
      <c r="P2538" s="142"/>
      <c r="Q2538" s="142"/>
      <c r="R2538" s="142"/>
      <c r="S2538" s="142"/>
      <c r="T2538" s="143"/>
      <c r="U2538" s="26"/>
      <c r="V2538" s="26"/>
      <c r="W2538" s="26"/>
      <c r="X2538" s="26"/>
      <c r="Y2538" s="26"/>
      <c r="Z2538" s="26"/>
      <c r="AA2538" s="26"/>
      <c r="AB2538" s="26"/>
      <c r="AC2538" s="26"/>
      <c r="AD2538" s="26"/>
      <c r="AE2538" s="26"/>
      <c r="AR2538" s="144"/>
      <c r="AT2538" s="144"/>
      <c r="AU2538" s="144"/>
      <c r="AY2538" s="14"/>
      <c r="BE2538" s="145"/>
      <c r="BF2538" s="145"/>
      <c r="BG2538" s="145"/>
      <c r="BH2538" s="145"/>
      <c r="BI2538" s="145"/>
      <c r="BJ2538" s="14"/>
      <c r="BK2538" s="145"/>
      <c r="BL2538" s="14"/>
      <c r="BM2538" s="144"/>
    </row>
    <row r="2539" spans="1:65" s="2" customFormat="1" ht="16.5" hidden="1" customHeight="1">
      <c r="A2539" s="26"/>
      <c r="B2539" s="156"/>
      <c r="C2539" s="163"/>
      <c r="D2539" s="163"/>
      <c r="E2539" s="164"/>
      <c r="F2539" s="165"/>
      <c r="G2539" s="166"/>
      <c r="H2539" s="167"/>
      <c r="I2539" s="168"/>
      <c r="J2539" s="168"/>
      <c r="K2539" s="146"/>
      <c r="L2539" s="147"/>
      <c r="M2539" s="148"/>
      <c r="N2539" s="149"/>
      <c r="O2539" s="142"/>
      <c r="P2539" s="142"/>
      <c r="Q2539" s="142"/>
      <c r="R2539" s="142"/>
      <c r="S2539" s="142"/>
      <c r="T2539" s="143"/>
      <c r="U2539" s="26"/>
      <c r="V2539" s="26"/>
      <c r="W2539" s="26"/>
      <c r="X2539" s="26"/>
      <c r="Y2539" s="26"/>
      <c r="Z2539" s="26"/>
      <c r="AA2539" s="26"/>
      <c r="AB2539" s="26"/>
      <c r="AC2539" s="26"/>
      <c r="AD2539" s="26"/>
      <c r="AE2539" s="26"/>
      <c r="AR2539" s="144"/>
      <c r="AT2539" s="144"/>
      <c r="AU2539" s="144"/>
      <c r="AY2539" s="14"/>
      <c r="BE2539" s="145"/>
      <c r="BF2539" s="145"/>
      <c r="BG2539" s="145"/>
      <c r="BH2539" s="145"/>
      <c r="BI2539" s="145"/>
      <c r="BJ2539" s="14"/>
      <c r="BK2539" s="145"/>
      <c r="BL2539" s="14"/>
      <c r="BM2539" s="144"/>
    </row>
    <row r="2540" spans="1:65" s="2" customFormat="1" ht="16.5" hidden="1" customHeight="1">
      <c r="A2540" s="26"/>
      <c r="B2540" s="156"/>
      <c r="C2540" s="163"/>
      <c r="D2540" s="163"/>
      <c r="E2540" s="164"/>
      <c r="F2540" s="165"/>
      <c r="G2540" s="166"/>
      <c r="H2540" s="167"/>
      <c r="I2540" s="168"/>
      <c r="J2540" s="168"/>
      <c r="K2540" s="146"/>
      <c r="L2540" s="147"/>
      <c r="M2540" s="148"/>
      <c r="N2540" s="149"/>
      <c r="O2540" s="142"/>
      <c r="P2540" s="142"/>
      <c r="Q2540" s="142"/>
      <c r="R2540" s="142"/>
      <c r="S2540" s="142"/>
      <c r="T2540" s="143"/>
      <c r="U2540" s="26"/>
      <c r="V2540" s="26"/>
      <c r="W2540" s="26"/>
      <c r="X2540" s="26"/>
      <c r="Y2540" s="26"/>
      <c r="Z2540" s="26"/>
      <c r="AA2540" s="26"/>
      <c r="AB2540" s="26"/>
      <c r="AC2540" s="26"/>
      <c r="AD2540" s="26"/>
      <c r="AE2540" s="26"/>
      <c r="AR2540" s="144"/>
      <c r="AT2540" s="144"/>
      <c r="AU2540" s="144"/>
      <c r="AY2540" s="14"/>
      <c r="BE2540" s="145"/>
      <c r="BF2540" s="145"/>
      <c r="BG2540" s="145"/>
      <c r="BH2540" s="145"/>
      <c r="BI2540" s="145"/>
      <c r="BJ2540" s="14"/>
      <c r="BK2540" s="145"/>
      <c r="BL2540" s="14"/>
      <c r="BM2540" s="144"/>
    </row>
    <row r="2541" spans="1:65" s="2" customFormat="1" ht="21.75" hidden="1" customHeight="1">
      <c r="A2541" s="26"/>
      <c r="B2541" s="156"/>
      <c r="C2541" s="163"/>
      <c r="D2541" s="163"/>
      <c r="E2541" s="164"/>
      <c r="F2541" s="165"/>
      <c r="G2541" s="166"/>
      <c r="H2541" s="167"/>
      <c r="I2541" s="168"/>
      <c r="J2541" s="168"/>
      <c r="K2541" s="146"/>
      <c r="L2541" s="147"/>
      <c r="M2541" s="148"/>
      <c r="N2541" s="149"/>
      <c r="O2541" s="142"/>
      <c r="P2541" s="142"/>
      <c r="Q2541" s="142"/>
      <c r="R2541" s="142"/>
      <c r="S2541" s="142"/>
      <c r="T2541" s="143"/>
      <c r="U2541" s="26"/>
      <c r="V2541" s="26"/>
      <c r="W2541" s="26"/>
      <c r="X2541" s="26"/>
      <c r="Y2541" s="26"/>
      <c r="Z2541" s="26"/>
      <c r="AA2541" s="26"/>
      <c r="AB2541" s="26"/>
      <c r="AC2541" s="26"/>
      <c r="AD2541" s="26"/>
      <c r="AE2541" s="26"/>
      <c r="AR2541" s="144"/>
      <c r="AT2541" s="144"/>
      <c r="AU2541" s="144"/>
      <c r="AY2541" s="14"/>
      <c r="BE2541" s="145"/>
      <c r="BF2541" s="145"/>
      <c r="BG2541" s="145"/>
      <c r="BH2541" s="145"/>
      <c r="BI2541" s="145"/>
      <c r="BJ2541" s="14"/>
      <c r="BK2541" s="145"/>
      <c r="BL2541" s="14"/>
      <c r="BM2541" s="144"/>
    </row>
    <row r="2542" spans="1:65" s="2" customFormat="1" ht="21.75" hidden="1" customHeight="1">
      <c r="A2542" s="26"/>
      <c r="B2542" s="156"/>
      <c r="C2542" s="163"/>
      <c r="D2542" s="163"/>
      <c r="E2542" s="164"/>
      <c r="F2542" s="165"/>
      <c r="G2542" s="166"/>
      <c r="H2542" s="167"/>
      <c r="I2542" s="168"/>
      <c r="J2542" s="168"/>
      <c r="K2542" s="146"/>
      <c r="L2542" s="147"/>
      <c r="M2542" s="148"/>
      <c r="N2542" s="149"/>
      <c r="O2542" s="142"/>
      <c r="P2542" s="142"/>
      <c r="Q2542" s="142"/>
      <c r="R2542" s="142"/>
      <c r="S2542" s="142"/>
      <c r="T2542" s="143"/>
      <c r="U2542" s="26"/>
      <c r="V2542" s="26"/>
      <c r="W2542" s="26"/>
      <c r="X2542" s="26"/>
      <c r="Y2542" s="26"/>
      <c r="Z2542" s="26"/>
      <c r="AA2542" s="26"/>
      <c r="AB2542" s="26"/>
      <c r="AC2542" s="26"/>
      <c r="AD2542" s="26"/>
      <c r="AE2542" s="26"/>
      <c r="AR2542" s="144"/>
      <c r="AT2542" s="144"/>
      <c r="AU2542" s="144"/>
      <c r="AY2542" s="14"/>
      <c r="BE2542" s="145"/>
      <c r="BF2542" s="145"/>
      <c r="BG2542" s="145"/>
      <c r="BH2542" s="145"/>
      <c r="BI2542" s="145"/>
      <c r="BJ2542" s="14"/>
      <c r="BK2542" s="145"/>
      <c r="BL2542" s="14"/>
      <c r="BM2542" s="144"/>
    </row>
    <row r="2543" spans="1:65" s="2" customFormat="1" ht="16.5" hidden="1" customHeight="1">
      <c r="A2543" s="26"/>
      <c r="B2543" s="156"/>
      <c r="C2543" s="163"/>
      <c r="D2543" s="163"/>
      <c r="E2543" s="164"/>
      <c r="F2543" s="165"/>
      <c r="G2543" s="166"/>
      <c r="H2543" s="167"/>
      <c r="I2543" s="168"/>
      <c r="J2543" s="168"/>
      <c r="K2543" s="146"/>
      <c r="L2543" s="147"/>
      <c r="M2543" s="148"/>
      <c r="N2543" s="149"/>
      <c r="O2543" s="142"/>
      <c r="P2543" s="142"/>
      <c r="Q2543" s="142"/>
      <c r="R2543" s="142"/>
      <c r="S2543" s="142"/>
      <c r="T2543" s="143"/>
      <c r="U2543" s="26"/>
      <c r="V2543" s="26"/>
      <c r="W2543" s="26"/>
      <c r="X2543" s="26"/>
      <c r="Y2543" s="26"/>
      <c r="Z2543" s="26"/>
      <c r="AA2543" s="26"/>
      <c r="AB2543" s="26"/>
      <c r="AC2543" s="26"/>
      <c r="AD2543" s="26"/>
      <c r="AE2543" s="26"/>
      <c r="AR2543" s="144"/>
      <c r="AT2543" s="144"/>
      <c r="AU2543" s="144"/>
      <c r="AY2543" s="14"/>
      <c r="BE2543" s="145"/>
      <c r="BF2543" s="145"/>
      <c r="BG2543" s="145"/>
      <c r="BH2543" s="145"/>
      <c r="BI2543" s="145"/>
      <c r="BJ2543" s="14"/>
      <c r="BK2543" s="145"/>
      <c r="BL2543" s="14"/>
      <c r="BM2543" s="144"/>
    </row>
    <row r="2544" spans="1:65" s="2" customFormat="1" ht="16.5" hidden="1" customHeight="1">
      <c r="A2544" s="26"/>
      <c r="B2544" s="156"/>
      <c r="C2544" s="163"/>
      <c r="D2544" s="163"/>
      <c r="E2544" s="164"/>
      <c r="F2544" s="165"/>
      <c r="G2544" s="166"/>
      <c r="H2544" s="167"/>
      <c r="I2544" s="168"/>
      <c r="J2544" s="168"/>
      <c r="K2544" s="146"/>
      <c r="L2544" s="147"/>
      <c r="M2544" s="148"/>
      <c r="N2544" s="149"/>
      <c r="O2544" s="142"/>
      <c r="P2544" s="142"/>
      <c r="Q2544" s="142"/>
      <c r="R2544" s="142"/>
      <c r="S2544" s="142"/>
      <c r="T2544" s="143"/>
      <c r="U2544" s="26"/>
      <c r="V2544" s="26"/>
      <c r="W2544" s="26"/>
      <c r="X2544" s="26"/>
      <c r="Y2544" s="26"/>
      <c r="Z2544" s="26"/>
      <c r="AA2544" s="26"/>
      <c r="AB2544" s="26"/>
      <c r="AC2544" s="26"/>
      <c r="AD2544" s="26"/>
      <c r="AE2544" s="26"/>
      <c r="AR2544" s="144"/>
      <c r="AT2544" s="144"/>
      <c r="AU2544" s="144"/>
      <c r="AY2544" s="14"/>
      <c r="BE2544" s="145"/>
      <c r="BF2544" s="145"/>
      <c r="BG2544" s="145"/>
      <c r="BH2544" s="145"/>
      <c r="BI2544" s="145"/>
      <c r="BJ2544" s="14"/>
      <c r="BK2544" s="145"/>
      <c r="BL2544" s="14"/>
      <c r="BM2544" s="144"/>
    </row>
    <row r="2545" spans="1:65" s="12" customFormat="1" ht="26" hidden="1" customHeight="1">
      <c r="B2545" s="169"/>
      <c r="C2545" s="170"/>
      <c r="D2545" s="171"/>
      <c r="E2545" s="174"/>
      <c r="F2545" s="174"/>
      <c r="G2545" s="170"/>
      <c r="H2545" s="170"/>
      <c r="I2545" s="170"/>
      <c r="J2545" s="175"/>
      <c r="L2545" s="127"/>
      <c r="M2545" s="131"/>
      <c r="N2545" s="132"/>
      <c r="O2545" s="132"/>
      <c r="P2545" s="133"/>
      <c r="Q2545" s="132"/>
      <c r="R2545" s="133"/>
      <c r="S2545" s="132"/>
      <c r="T2545" s="134"/>
      <c r="AR2545" s="128"/>
      <c r="AT2545" s="135"/>
      <c r="AU2545" s="135"/>
      <c r="AY2545" s="128"/>
      <c r="BK2545" s="136"/>
    </row>
    <row r="2546" spans="1:65" s="2" customFormat="1" ht="16.5" hidden="1" customHeight="1">
      <c r="A2546" s="26"/>
      <c r="B2546" s="156"/>
      <c r="C2546" s="163"/>
      <c r="D2546" s="163"/>
      <c r="E2546" s="164"/>
      <c r="F2546" s="165"/>
      <c r="G2546" s="166"/>
      <c r="H2546" s="167"/>
      <c r="I2546" s="168"/>
      <c r="J2546" s="168"/>
      <c r="K2546" s="146"/>
      <c r="L2546" s="147"/>
      <c r="M2546" s="148"/>
      <c r="N2546" s="149"/>
      <c r="O2546" s="142"/>
      <c r="P2546" s="142"/>
      <c r="Q2546" s="142"/>
      <c r="R2546" s="142"/>
      <c r="S2546" s="142"/>
      <c r="T2546" s="143"/>
      <c r="U2546" s="26"/>
      <c r="V2546" s="26"/>
      <c r="W2546" s="26"/>
      <c r="X2546" s="26"/>
      <c r="Y2546" s="26"/>
      <c r="Z2546" s="26"/>
      <c r="AA2546" s="26"/>
      <c r="AB2546" s="26"/>
      <c r="AC2546" s="26"/>
      <c r="AD2546" s="26"/>
      <c r="AE2546" s="26"/>
      <c r="AR2546" s="144"/>
      <c r="AT2546" s="144"/>
      <c r="AU2546" s="144"/>
      <c r="AY2546" s="14"/>
      <c r="BE2546" s="145"/>
      <c r="BF2546" s="145"/>
      <c r="BG2546" s="145"/>
      <c r="BH2546" s="145"/>
      <c r="BI2546" s="145"/>
      <c r="BJ2546" s="14"/>
      <c r="BK2546" s="145"/>
      <c r="BL2546" s="14"/>
      <c r="BM2546" s="144"/>
    </row>
    <row r="2547" spans="1:65" s="2" customFormat="1" ht="16.5" hidden="1" customHeight="1">
      <c r="A2547" s="26"/>
      <c r="B2547" s="156"/>
      <c r="C2547" s="163"/>
      <c r="D2547" s="163"/>
      <c r="E2547" s="164"/>
      <c r="F2547" s="165"/>
      <c r="G2547" s="166"/>
      <c r="H2547" s="167"/>
      <c r="I2547" s="168"/>
      <c r="J2547" s="168"/>
      <c r="K2547" s="146"/>
      <c r="L2547" s="147"/>
      <c r="M2547" s="148"/>
      <c r="N2547" s="149"/>
      <c r="O2547" s="142"/>
      <c r="P2547" s="142"/>
      <c r="Q2547" s="142"/>
      <c r="R2547" s="142"/>
      <c r="S2547" s="142"/>
      <c r="T2547" s="143"/>
      <c r="U2547" s="26"/>
      <c r="V2547" s="26"/>
      <c r="W2547" s="26"/>
      <c r="X2547" s="26"/>
      <c r="Y2547" s="26"/>
      <c r="Z2547" s="26"/>
      <c r="AA2547" s="26"/>
      <c r="AB2547" s="26"/>
      <c r="AC2547" s="26"/>
      <c r="AD2547" s="26"/>
      <c r="AE2547" s="26"/>
      <c r="AR2547" s="144"/>
      <c r="AT2547" s="144"/>
      <c r="AU2547" s="144"/>
      <c r="AY2547" s="14"/>
      <c r="BE2547" s="145"/>
      <c r="BF2547" s="145"/>
      <c r="BG2547" s="145"/>
      <c r="BH2547" s="145"/>
      <c r="BI2547" s="145"/>
      <c r="BJ2547" s="14"/>
      <c r="BK2547" s="145"/>
      <c r="BL2547" s="14"/>
      <c r="BM2547" s="144"/>
    </row>
    <row r="2548" spans="1:65" s="2" customFormat="1" ht="24.25" hidden="1" customHeight="1">
      <c r="A2548" s="26"/>
      <c r="B2548" s="156"/>
      <c r="C2548" s="163"/>
      <c r="D2548" s="163"/>
      <c r="E2548" s="164"/>
      <c r="F2548" s="165"/>
      <c r="G2548" s="166"/>
      <c r="H2548" s="167"/>
      <c r="I2548" s="168"/>
      <c r="J2548" s="168"/>
      <c r="K2548" s="146"/>
      <c r="L2548" s="147"/>
      <c r="M2548" s="148"/>
      <c r="N2548" s="149"/>
      <c r="O2548" s="142"/>
      <c r="P2548" s="142"/>
      <c r="Q2548" s="142"/>
      <c r="R2548" s="142"/>
      <c r="S2548" s="142"/>
      <c r="T2548" s="143"/>
      <c r="U2548" s="26"/>
      <c r="V2548" s="26"/>
      <c r="W2548" s="26"/>
      <c r="X2548" s="26"/>
      <c r="Y2548" s="26"/>
      <c r="Z2548" s="26"/>
      <c r="AA2548" s="26"/>
      <c r="AB2548" s="26"/>
      <c r="AC2548" s="26"/>
      <c r="AD2548" s="26"/>
      <c r="AE2548" s="26"/>
      <c r="AR2548" s="144"/>
      <c r="AT2548" s="144"/>
      <c r="AU2548" s="144"/>
      <c r="AY2548" s="14"/>
      <c r="BE2548" s="145"/>
      <c r="BF2548" s="145"/>
      <c r="BG2548" s="145"/>
      <c r="BH2548" s="145"/>
      <c r="BI2548" s="145"/>
      <c r="BJ2548" s="14"/>
      <c r="BK2548" s="145"/>
      <c r="BL2548" s="14"/>
      <c r="BM2548" s="144"/>
    </row>
    <row r="2549" spans="1:65" s="2" customFormat="1" ht="16.5" hidden="1" customHeight="1">
      <c r="A2549" s="26"/>
      <c r="B2549" s="156"/>
      <c r="C2549" s="163"/>
      <c r="D2549" s="163"/>
      <c r="E2549" s="164"/>
      <c r="F2549" s="165"/>
      <c r="G2549" s="166"/>
      <c r="H2549" s="167"/>
      <c r="I2549" s="168"/>
      <c r="J2549" s="168"/>
      <c r="K2549" s="146"/>
      <c r="L2549" s="147"/>
      <c r="M2549" s="148"/>
      <c r="N2549" s="149"/>
      <c r="O2549" s="142"/>
      <c r="P2549" s="142"/>
      <c r="Q2549" s="142"/>
      <c r="R2549" s="142"/>
      <c r="S2549" s="142"/>
      <c r="T2549" s="143"/>
      <c r="U2549" s="26"/>
      <c r="V2549" s="26"/>
      <c r="W2549" s="26"/>
      <c r="X2549" s="26"/>
      <c r="Y2549" s="26"/>
      <c r="Z2549" s="26"/>
      <c r="AA2549" s="26"/>
      <c r="AB2549" s="26"/>
      <c r="AC2549" s="26"/>
      <c r="AD2549" s="26"/>
      <c r="AE2549" s="26"/>
      <c r="AR2549" s="144"/>
      <c r="AT2549" s="144"/>
      <c r="AU2549" s="144"/>
      <c r="AY2549" s="14"/>
      <c r="BE2549" s="145"/>
      <c r="BF2549" s="145"/>
      <c r="BG2549" s="145"/>
      <c r="BH2549" s="145"/>
      <c r="BI2549" s="145"/>
      <c r="BJ2549" s="14"/>
      <c r="BK2549" s="145"/>
      <c r="BL2549" s="14"/>
      <c r="BM2549" s="144"/>
    </row>
    <row r="2550" spans="1:65" s="2" customFormat="1" ht="24.25" hidden="1" customHeight="1">
      <c r="A2550" s="26"/>
      <c r="B2550" s="156"/>
      <c r="C2550" s="163"/>
      <c r="D2550" s="163"/>
      <c r="E2550" s="164"/>
      <c r="F2550" s="165"/>
      <c r="G2550" s="166"/>
      <c r="H2550" s="167"/>
      <c r="I2550" s="168"/>
      <c r="J2550" s="168"/>
      <c r="K2550" s="146"/>
      <c r="L2550" s="147"/>
      <c r="M2550" s="148"/>
      <c r="N2550" s="149"/>
      <c r="O2550" s="142"/>
      <c r="P2550" s="142"/>
      <c r="Q2550" s="142"/>
      <c r="R2550" s="142"/>
      <c r="S2550" s="142"/>
      <c r="T2550" s="143"/>
      <c r="U2550" s="26"/>
      <c r="V2550" s="26"/>
      <c r="W2550" s="26"/>
      <c r="X2550" s="26"/>
      <c r="Y2550" s="26"/>
      <c r="Z2550" s="26"/>
      <c r="AA2550" s="26"/>
      <c r="AB2550" s="26"/>
      <c r="AC2550" s="26"/>
      <c r="AD2550" s="26"/>
      <c r="AE2550" s="26"/>
      <c r="AR2550" s="144"/>
      <c r="AT2550" s="144"/>
      <c r="AU2550" s="144"/>
      <c r="AY2550" s="14"/>
      <c r="BE2550" s="145"/>
      <c r="BF2550" s="145"/>
      <c r="BG2550" s="145"/>
      <c r="BH2550" s="145"/>
      <c r="BI2550" s="145"/>
      <c r="BJ2550" s="14"/>
      <c r="BK2550" s="145"/>
      <c r="BL2550" s="14"/>
      <c r="BM2550" s="144"/>
    </row>
    <row r="2551" spans="1:65" s="2" customFormat="1" ht="16.5" hidden="1" customHeight="1">
      <c r="A2551" s="26"/>
      <c r="B2551" s="156"/>
      <c r="C2551" s="163"/>
      <c r="D2551" s="163"/>
      <c r="E2551" s="164"/>
      <c r="F2551" s="165"/>
      <c r="G2551" s="166"/>
      <c r="H2551" s="167"/>
      <c r="I2551" s="168"/>
      <c r="J2551" s="168"/>
      <c r="K2551" s="146"/>
      <c r="L2551" s="147"/>
      <c r="M2551" s="148"/>
      <c r="N2551" s="149"/>
      <c r="O2551" s="142"/>
      <c r="P2551" s="142"/>
      <c r="Q2551" s="142"/>
      <c r="R2551" s="142"/>
      <c r="S2551" s="142"/>
      <c r="T2551" s="143"/>
      <c r="U2551" s="26"/>
      <c r="V2551" s="26"/>
      <c r="W2551" s="26"/>
      <c r="X2551" s="26"/>
      <c r="Y2551" s="26"/>
      <c r="Z2551" s="26"/>
      <c r="AA2551" s="26"/>
      <c r="AB2551" s="26"/>
      <c r="AC2551" s="26"/>
      <c r="AD2551" s="26"/>
      <c r="AE2551" s="26"/>
      <c r="AR2551" s="144"/>
      <c r="AT2551" s="144"/>
      <c r="AU2551" s="144"/>
      <c r="AY2551" s="14"/>
      <c r="BE2551" s="145"/>
      <c r="BF2551" s="145"/>
      <c r="BG2551" s="145"/>
      <c r="BH2551" s="145"/>
      <c r="BI2551" s="145"/>
      <c r="BJ2551" s="14"/>
      <c r="BK2551" s="145"/>
      <c r="BL2551" s="14"/>
      <c r="BM2551" s="144"/>
    </row>
    <row r="2552" spans="1:65" s="2" customFormat="1" ht="16.5" hidden="1" customHeight="1">
      <c r="A2552" s="26"/>
      <c r="B2552" s="156"/>
      <c r="C2552" s="163"/>
      <c r="D2552" s="163"/>
      <c r="E2552" s="164"/>
      <c r="F2552" s="165"/>
      <c r="G2552" s="166"/>
      <c r="H2552" s="167"/>
      <c r="I2552" s="168"/>
      <c r="J2552" s="168"/>
      <c r="K2552" s="146"/>
      <c r="L2552" s="147"/>
      <c r="M2552" s="148"/>
      <c r="N2552" s="149"/>
      <c r="O2552" s="142"/>
      <c r="P2552" s="142"/>
      <c r="Q2552" s="142"/>
      <c r="R2552" s="142"/>
      <c r="S2552" s="142"/>
      <c r="T2552" s="143"/>
      <c r="U2552" s="26"/>
      <c r="V2552" s="26"/>
      <c r="W2552" s="26"/>
      <c r="X2552" s="26"/>
      <c r="Y2552" s="26"/>
      <c r="Z2552" s="26"/>
      <c r="AA2552" s="26"/>
      <c r="AB2552" s="26"/>
      <c r="AC2552" s="26"/>
      <c r="AD2552" s="26"/>
      <c r="AE2552" s="26"/>
      <c r="AR2552" s="144"/>
      <c r="AT2552" s="144"/>
      <c r="AU2552" s="144"/>
      <c r="AY2552" s="14"/>
      <c r="BE2552" s="145"/>
      <c r="BF2552" s="145"/>
      <c r="BG2552" s="145"/>
      <c r="BH2552" s="145"/>
      <c r="BI2552" s="145"/>
      <c r="BJ2552" s="14"/>
      <c r="BK2552" s="145"/>
      <c r="BL2552" s="14"/>
      <c r="BM2552" s="144"/>
    </row>
    <row r="2553" spans="1:65" s="2" customFormat="1" ht="16.5" hidden="1" customHeight="1">
      <c r="A2553" s="26"/>
      <c r="B2553" s="156"/>
      <c r="C2553" s="163"/>
      <c r="D2553" s="163"/>
      <c r="E2553" s="164"/>
      <c r="F2553" s="165"/>
      <c r="G2553" s="166"/>
      <c r="H2553" s="167"/>
      <c r="I2553" s="168"/>
      <c r="J2553" s="168"/>
      <c r="K2553" s="146"/>
      <c r="L2553" s="147"/>
      <c r="M2553" s="148"/>
      <c r="N2553" s="149"/>
      <c r="O2553" s="142"/>
      <c r="P2553" s="142"/>
      <c r="Q2553" s="142"/>
      <c r="R2553" s="142"/>
      <c r="S2553" s="142"/>
      <c r="T2553" s="143"/>
      <c r="U2553" s="26"/>
      <c r="V2553" s="26"/>
      <c r="W2553" s="26"/>
      <c r="X2553" s="26"/>
      <c r="Y2553" s="26"/>
      <c r="Z2553" s="26"/>
      <c r="AA2553" s="26"/>
      <c r="AB2553" s="26"/>
      <c r="AC2553" s="26"/>
      <c r="AD2553" s="26"/>
      <c r="AE2553" s="26"/>
      <c r="AR2553" s="144"/>
      <c r="AT2553" s="144"/>
      <c r="AU2553" s="144"/>
      <c r="AY2553" s="14"/>
      <c r="BE2553" s="145"/>
      <c r="BF2553" s="145"/>
      <c r="BG2553" s="145"/>
      <c r="BH2553" s="145"/>
      <c r="BI2553" s="145"/>
      <c r="BJ2553" s="14"/>
      <c r="BK2553" s="145"/>
      <c r="BL2553" s="14"/>
      <c r="BM2553" s="144"/>
    </row>
    <row r="2554" spans="1:65" s="2" customFormat="1" ht="24.25" hidden="1" customHeight="1">
      <c r="A2554" s="26"/>
      <c r="B2554" s="156"/>
      <c r="C2554" s="163"/>
      <c r="D2554" s="163"/>
      <c r="E2554" s="164"/>
      <c r="F2554" s="165"/>
      <c r="G2554" s="166"/>
      <c r="H2554" s="167"/>
      <c r="I2554" s="168"/>
      <c r="J2554" s="168"/>
      <c r="K2554" s="146"/>
      <c r="L2554" s="147"/>
      <c r="M2554" s="148"/>
      <c r="N2554" s="149"/>
      <c r="O2554" s="142"/>
      <c r="P2554" s="142"/>
      <c r="Q2554" s="142"/>
      <c r="R2554" s="142"/>
      <c r="S2554" s="142"/>
      <c r="T2554" s="143"/>
      <c r="U2554" s="26"/>
      <c r="V2554" s="26"/>
      <c r="W2554" s="26"/>
      <c r="X2554" s="26"/>
      <c r="Y2554" s="26"/>
      <c r="Z2554" s="26"/>
      <c r="AA2554" s="26"/>
      <c r="AB2554" s="26"/>
      <c r="AC2554" s="26"/>
      <c r="AD2554" s="26"/>
      <c r="AE2554" s="26"/>
      <c r="AR2554" s="144"/>
      <c r="AT2554" s="144"/>
      <c r="AU2554" s="144"/>
      <c r="AY2554" s="14"/>
      <c r="BE2554" s="145"/>
      <c r="BF2554" s="145"/>
      <c r="BG2554" s="145"/>
      <c r="BH2554" s="145"/>
      <c r="BI2554" s="145"/>
      <c r="BJ2554" s="14"/>
      <c r="BK2554" s="145"/>
      <c r="BL2554" s="14"/>
      <c r="BM2554" s="144"/>
    </row>
    <row r="2555" spans="1:65" s="2" customFormat="1" ht="16.5" hidden="1" customHeight="1">
      <c r="A2555" s="26"/>
      <c r="B2555" s="156"/>
      <c r="C2555" s="163"/>
      <c r="D2555" s="163"/>
      <c r="E2555" s="164"/>
      <c r="F2555" s="165"/>
      <c r="G2555" s="166"/>
      <c r="H2555" s="167"/>
      <c r="I2555" s="168"/>
      <c r="J2555" s="168"/>
      <c r="K2555" s="146"/>
      <c r="L2555" s="147"/>
      <c r="M2555" s="148"/>
      <c r="N2555" s="149"/>
      <c r="O2555" s="142"/>
      <c r="P2555" s="142"/>
      <c r="Q2555" s="142"/>
      <c r="R2555" s="142"/>
      <c r="S2555" s="142"/>
      <c r="T2555" s="143"/>
      <c r="U2555" s="26"/>
      <c r="V2555" s="26"/>
      <c r="W2555" s="26"/>
      <c r="X2555" s="26"/>
      <c r="Y2555" s="26"/>
      <c r="Z2555" s="26"/>
      <c r="AA2555" s="26"/>
      <c r="AB2555" s="26"/>
      <c r="AC2555" s="26"/>
      <c r="AD2555" s="26"/>
      <c r="AE2555" s="26"/>
      <c r="AR2555" s="144"/>
      <c r="AT2555" s="144"/>
      <c r="AU2555" s="144"/>
      <c r="AY2555" s="14"/>
      <c r="BE2555" s="145"/>
      <c r="BF2555" s="145"/>
      <c r="BG2555" s="145"/>
      <c r="BH2555" s="145"/>
      <c r="BI2555" s="145"/>
      <c r="BJ2555" s="14"/>
      <c r="BK2555" s="145"/>
      <c r="BL2555" s="14"/>
      <c r="BM2555" s="144"/>
    </row>
    <row r="2556" spans="1:65" s="2" customFormat="1" ht="16.5" hidden="1" customHeight="1">
      <c r="A2556" s="26"/>
      <c r="B2556" s="156"/>
      <c r="C2556" s="163"/>
      <c r="D2556" s="163"/>
      <c r="E2556" s="164"/>
      <c r="F2556" s="165"/>
      <c r="G2556" s="166"/>
      <c r="H2556" s="167"/>
      <c r="I2556" s="168"/>
      <c r="J2556" s="168"/>
      <c r="K2556" s="146"/>
      <c r="L2556" s="147"/>
      <c r="M2556" s="148"/>
      <c r="N2556" s="149"/>
      <c r="O2556" s="142"/>
      <c r="P2556" s="142"/>
      <c r="Q2556" s="142"/>
      <c r="R2556" s="142"/>
      <c r="S2556" s="142"/>
      <c r="T2556" s="143"/>
      <c r="U2556" s="26"/>
      <c r="V2556" s="26"/>
      <c r="W2556" s="26"/>
      <c r="X2556" s="26"/>
      <c r="Y2556" s="26"/>
      <c r="Z2556" s="26"/>
      <c r="AA2556" s="26"/>
      <c r="AB2556" s="26"/>
      <c r="AC2556" s="26"/>
      <c r="AD2556" s="26"/>
      <c r="AE2556" s="26"/>
      <c r="AR2556" s="144"/>
      <c r="AT2556" s="144"/>
      <c r="AU2556" s="144"/>
      <c r="AY2556" s="14"/>
      <c r="BE2556" s="145"/>
      <c r="BF2556" s="145"/>
      <c r="BG2556" s="145"/>
      <c r="BH2556" s="145"/>
      <c r="BI2556" s="145"/>
      <c r="BJ2556" s="14"/>
      <c r="BK2556" s="145"/>
      <c r="BL2556" s="14"/>
      <c r="BM2556" s="144"/>
    </row>
    <row r="2557" spans="1:65" s="2" customFormat="1" ht="16.5" hidden="1" customHeight="1">
      <c r="A2557" s="26"/>
      <c r="B2557" s="156"/>
      <c r="C2557" s="163"/>
      <c r="D2557" s="163"/>
      <c r="E2557" s="164"/>
      <c r="F2557" s="165"/>
      <c r="G2557" s="166"/>
      <c r="H2557" s="167"/>
      <c r="I2557" s="168"/>
      <c r="J2557" s="168"/>
      <c r="K2557" s="146"/>
      <c r="L2557" s="147"/>
      <c r="M2557" s="148"/>
      <c r="N2557" s="149"/>
      <c r="O2557" s="142"/>
      <c r="P2557" s="142"/>
      <c r="Q2557" s="142"/>
      <c r="R2557" s="142"/>
      <c r="S2557" s="142"/>
      <c r="T2557" s="143"/>
      <c r="U2557" s="26"/>
      <c r="V2557" s="26"/>
      <c r="W2557" s="26"/>
      <c r="X2557" s="26"/>
      <c r="Y2557" s="26"/>
      <c r="Z2557" s="26"/>
      <c r="AA2557" s="26"/>
      <c r="AB2557" s="26"/>
      <c r="AC2557" s="26"/>
      <c r="AD2557" s="26"/>
      <c r="AE2557" s="26"/>
      <c r="AR2557" s="144"/>
      <c r="AT2557" s="144"/>
      <c r="AU2557" s="144"/>
      <c r="AY2557" s="14"/>
      <c r="BE2557" s="145"/>
      <c r="BF2557" s="145"/>
      <c r="BG2557" s="145"/>
      <c r="BH2557" s="145"/>
      <c r="BI2557" s="145"/>
      <c r="BJ2557" s="14"/>
      <c r="BK2557" s="145"/>
      <c r="BL2557" s="14"/>
      <c r="BM2557" s="144"/>
    </row>
    <row r="2558" spans="1:65" s="2" customFormat="1" ht="16.5" hidden="1" customHeight="1">
      <c r="A2558" s="26"/>
      <c r="B2558" s="156"/>
      <c r="C2558" s="163"/>
      <c r="D2558" s="163"/>
      <c r="E2558" s="164"/>
      <c r="F2558" s="165"/>
      <c r="G2558" s="166"/>
      <c r="H2558" s="167"/>
      <c r="I2558" s="168"/>
      <c r="J2558" s="168"/>
      <c r="K2558" s="146"/>
      <c r="L2558" s="147"/>
      <c r="M2558" s="148"/>
      <c r="N2558" s="149"/>
      <c r="O2558" s="142"/>
      <c r="P2558" s="142"/>
      <c r="Q2558" s="142"/>
      <c r="R2558" s="142"/>
      <c r="S2558" s="142"/>
      <c r="T2558" s="143"/>
      <c r="U2558" s="26"/>
      <c r="V2558" s="26"/>
      <c r="W2558" s="26"/>
      <c r="X2558" s="26"/>
      <c r="Y2558" s="26"/>
      <c r="Z2558" s="26"/>
      <c r="AA2558" s="26"/>
      <c r="AB2558" s="26"/>
      <c r="AC2558" s="26"/>
      <c r="AD2558" s="26"/>
      <c r="AE2558" s="26"/>
      <c r="AR2558" s="144"/>
      <c r="AT2558" s="144"/>
      <c r="AU2558" s="144"/>
      <c r="AY2558" s="14"/>
      <c r="BE2558" s="145"/>
      <c r="BF2558" s="145"/>
      <c r="BG2558" s="145"/>
      <c r="BH2558" s="145"/>
      <c r="BI2558" s="145"/>
      <c r="BJ2558" s="14"/>
      <c r="BK2558" s="145"/>
      <c r="BL2558" s="14"/>
      <c r="BM2558" s="144"/>
    </row>
    <row r="2559" spans="1:65" s="2" customFormat="1" ht="21.75" hidden="1" customHeight="1">
      <c r="A2559" s="26"/>
      <c r="B2559" s="156"/>
      <c r="C2559" s="163"/>
      <c r="D2559" s="163"/>
      <c r="E2559" s="164"/>
      <c r="F2559" s="165"/>
      <c r="G2559" s="166"/>
      <c r="H2559" s="167"/>
      <c r="I2559" s="168"/>
      <c r="J2559" s="168"/>
      <c r="K2559" s="146"/>
      <c r="L2559" s="147"/>
      <c r="M2559" s="148"/>
      <c r="N2559" s="149"/>
      <c r="O2559" s="142"/>
      <c r="P2559" s="142"/>
      <c r="Q2559" s="142"/>
      <c r="R2559" s="142"/>
      <c r="S2559" s="142"/>
      <c r="T2559" s="143"/>
      <c r="U2559" s="26"/>
      <c r="V2559" s="26"/>
      <c r="W2559" s="26"/>
      <c r="X2559" s="26"/>
      <c r="Y2559" s="26"/>
      <c r="Z2559" s="26"/>
      <c r="AA2559" s="26"/>
      <c r="AB2559" s="26"/>
      <c r="AC2559" s="26"/>
      <c r="AD2559" s="26"/>
      <c r="AE2559" s="26"/>
      <c r="AR2559" s="144"/>
      <c r="AT2559" s="144"/>
      <c r="AU2559" s="144"/>
      <c r="AY2559" s="14"/>
      <c r="BE2559" s="145"/>
      <c r="BF2559" s="145"/>
      <c r="BG2559" s="145"/>
      <c r="BH2559" s="145"/>
      <c r="BI2559" s="145"/>
      <c r="BJ2559" s="14"/>
      <c r="BK2559" s="145"/>
      <c r="BL2559" s="14"/>
      <c r="BM2559" s="144"/>
    </row>
    <row r="2560" spans="1:65" s="2" customFormat="1" ht="21.75" hidden="1" customHeight="1">
      <c r="A2560" s="26"/>
      <c r="B2560" s="156"/>
      <c r="C2560" s="163"/>
      <c r="D2560" s="163"/>
      <c r="E2560" s="164"/>
      <c r="F2560" s="165"/>
      <c r="G2560" s="166"/>
      <c r="H2560" s="167"/>
      <c r="I2560" s="168"/>
      <c r="J2560" s="168"/>
      <c r="K2560" s="146"/>
      <c r="L2560" s="147"/>
      <c r="M2560" s="148"/>
      <c r="N2560" s="149"/>
      <c r="O2560" s="142"/>
      <c r="P2560" s="142"/>
      <c r="Q2560" s="142"/>
      <c r="R2560" s="142"/>
      <c r="S2560" s="142"/>
      <c r="T2560" s="143"/>
      <c r="U2560" s="26"/>
      <c r="V2560" s="26"/>
      <c r="W2560" s="26"/>
      <c r="X2560" s="26"/>
      <c r="Y2560" s="26"/>
      <c r="Z2560" s="26"/>
      <c r="AA2560" s="26"/>
      <c r="AB2560" s="26"/>
      <c r="AC2560" s="26"/>
      <c r="AD2560" s="26"/>
      <c r="AE2560" s="26"/>
      <c r="AR2560" s="144"/>
      <c r="AT2560" s="144"/>
      <c r="AU2560" s="144"/>
      <c r="AY2560" s="14"/>
      <c r="BE2560" s="145"/>
      <c r="BF2560" s="145"/>
      <c r="BG2560" s="145"/>
      <c r="BH2560" s="145"/>
      <c r="BI2560" s="145"/>
      <c r="BJ2560" s="14"/>
      <c r="BK2560" s="145"/>
      <c r="BL2560" s="14"/>
      <c r="BM2560" s="144"/>
    </row>
    <row r="2561" spans="1:65" s="2" customFormat="1" ht="16.5" hidden="1" customHeight="1">
      <c r="A2561" s="26"/>
      <c r="B2561" s="156"/>
      <c r="C2561" s="163"/>
      <c r="D2561" s="163"/>
      <c r="E2561" s="164"/>
      <c r="F2561" s="165"/>
      <c r="G2561" s="166"/>
      <c r="H2561" s="167"/>
      <c r="I2561" s="168"/>
      <c r="J2561" s="168"/>
      <c r="K2561" s="146"/>
      <c r="L2561" s="147"/>
      <c r="M2561" s="148"/>
      <c r="N2561" s="149"/>
      <c r="O2561" s="142"/>
      <c r="P2561" s="142"/>
      <c r="Q2561" s="142"/>
      <c r="R2561" s="142"/>
      <c r="S2561" s="142"/>
      <c r="T2561" s="143"/>
      <c r="U2561" s="26"/>
      <c r="V2561" s="26"/>
      <c r="W2561" s="26"/>
      <c r="X2561" s="26"/>
      <c r="Y2561" s="26"/>
      <c r="Z2561" s="26"/>
      <c r="AA2561" s="26"/>
      <c r="AB2561" s="26"/>
      <c r="AC2561" s="26"/>
      <c r="AD2561" s="26"/>
      <c r="AE2561" s="26"/>
      <c r="AR2561" s="144"/>
      <c r="AT2561" s="144"/>
      <c r="AU2561" s="144"/>
      <c r="AY2561" s="14"/>
      <c r="BE2561" s="145"/>
      <c r="BF2561" s="145"/>
      <c r="BG2561" s="145"/>
      <c r="BH2561" s="145"/>
      <c r="BI2561" s="145"/>
      <c r="BJ2561" s="14"/>
      <c r="BK2561" s="145"/>
      <c r="BL2561" s="14"/>
      <c r="BM2561" s="144"/>
    </row>
    <row r="2562" spans="1:65" s="2" customFormat="1" ht="16.5" hidden="1" customHeight="1">
      <c r="A2562" s="26"/>
      <c r="B2562" s="156"/>
      <c r="C2562" s="163"/>
      <c r="D2562" s="163"/>
      <c r="E2562" s="164"/>
      <c r="F2562" s="165"/>
      <c r="G2562" s="166"/>
      <c r="H2562" s="167"/>
      <c r="I2562" s="168"/>
      <c r="J2562" s="168"/>
      <c r="K2562" s="146"/>
      <c r="L2562" s="147"/>
      <c r="M2562" s="148"/>
      <c r="N2562" s="149"/>
      <c r="O2562" s="142"/>
      <c r="P2562" s="142"/>
      <c r="Q2562" s="142"/>
      <c r="R2562" s="142"/>
      <c r="S2562" s="142"/>
      <c r="T2562" s="143"/>
      <c r="U2562" s="26"/>
      <c r="V2562" s="26"/>
      <c r="W2562" s="26"/>
      <c r="X2562" s="26"/>
      <c r="Y2562" s="26"/>
      <c r="Z2562" s="26"/>
      <c r="AA2562" s="26"/>
      <c r="AB2562" s="26"/>
      <c r="AC2562" s="26"/>
      <c r="AD2562" s="26"/>
      <c r="AE2562" s="26"/>
      <c r="AR2562" s="144"/>
      <c r="AT2562" s="144"/>
      <c r="AU2562" s="144"/>
      <c r="AY2562" s="14"/>
      <c r="BE2562" s="145"/>
      <c r="BF2562" s="145"/>
      <c r="BG2562" s="145"/>
      <c r="BH2562" s="145"/>
      <c r="BI2562" s="145"/>
      <c r="BJ2562" s="14"/>
      <c r="BK2562" s="145"/>
      <c r="BL2562" s="14"/>
      <c r="BM2562" s="144"/>
    </row>
    <row r="2563" spans="1:65" s="2" customFormat="1" ht="16.5" hidden="1" customHeight="1">
      <c r="A2563" s="26"/>
      <c r="B2563" s="156"/>
      <c r="C2563" s="163"/>
      <c r="D2563" s="163"/>
      <c r="E2563" s="164"/>
      <c r="F2563" s="165"/>
      <c r="G2563" s="166"/>
      <c r="H2563" s="167"/>
      <c r="I2563" s="168"/>
      <c r="J2563" s="168"/>
      <c r="K2563" s="146"/>
      <c r="L2563" s="147"/>
      <c r="M2563" s="148"/>
      <c r="N2563" s="149"/>
      <c r="O2563" s="142"/>
      <c r="P2563" s="142"/>
      <c r="Q2563" s="142"/>
      <c r="R2563" s="142"/>
      <c r="S2563" s="142"/>
      <c r="T2563" s="143"/>
      <c r="U2563" s="26"/>
      <c r="V2563" s="26"/>
      <c r="W2563" s="26"/>
      <c r="X2563" s="26"/>
      <c r="Y2563" s="26"/>
      <c r="Z2563" s="26"/>
      <c r="AA2563" s="26"/>
      <c r="AB2563" s="26"/>
      <c r="AC2563" s="26"/>
      <c r="AD2563" s="26"/>
      <c r="AE2563" s="26"/>
      <c r="AR2563" s="144"/>
      <c r="AT2563" s="144"/>
      <c r="AU2563" s="144"/>
      <c r="AY2563" s="14"/>
      <c r="BE2563" s="145"/>
      <c r="BF2563" s="145"/>
      <c r="BG2563" s="145"/>
      <c r="BH2563" s="145"/>
      <c r="BI2563" s="145"/>
      <c r="BJ2563" s="14"/>
      <c r="BK2563" s="145"/>
      <c r="BL2563" s="14"/>
      <c r="BM2563" s="144"/>
    </row>
    <row r="2564" spans="1:65" s="2" customFormat="1" ht="21.75" hidden="1" customHeight="1">
      <c r="A2564" s="26"/>
      <c r="B2564" s="156"/>
      <c r="C2564" s="163"/>
      <c r="D2564" s="163"/>
      <c r="E2564" s="164"/>
      <c r="F2564" s="165"/>
      <c r="G2564" s="166"/>
      <c r="H2564" s="167"/>
      <c r="I2564" s="168"/>
      <c r="J2564" s="168"/>
      <c r="K2564" s="146"/>
      <c r="L2564" s="147"/>
      <c r="M2564" s="148"/>
      <c r="N2564" s="149"/>
      <c r="O2564" s="142"/>
      <c r="P2564" s="142"/>
      <c r="Q2564" s="142"/>
      <c r="R2564" s="142"/>
      <c r="S2564" s="142"/>
      <c r="T2564" s="143"/>
      <c r="U2564" s="26"/>
      <c r="V2564" s="26"/>
      <c r="W2564" s="26"/>
      <c r="X2564" s="26"/>
      <c r="Y2564" s="26"/>
      <c r="Z2564" s="26"/>
      <c r="AA2564" s="26"/>
      <c r="AB2564" s="26"/>
      <c r="AC2564" s="26"/>
      <c r="AD2564" s="26"/>
      <c r="AE2564" s="26"/>
      <c r="AR2564" s="144"/>
      <c r="AT2564" s="144"/>
      <c r="AU2564" s="144"/>
      <c r="AY2564" s="14"/>
      <c r="BE2564" s="145"/>
      <c r="BF2564" s="145"/>
      <c r="BG2564" s="145"/>
      <c r="BH2564" s="145"/>
      <c r="BI2564" s="145"/>
      <c r="BJ2564" s="14"/>
      <c r="BK2564" s="145"/>
      <c r="BL2564" s="14"/>
      <c r="BM2564" s="144"/>
    </row>
    <row r="2565" spans="1:65" s="2" customFormat="1" ht="16.5" hidden="1" customHeight="1">
      <c r="A2565" s="26"/>
      <c r="B2565" s="156"/>
      <c r="C2565" s="163"/>
      <c r="D2565" s="163"/>
      <c r="E2565" s="164"/>
      <c r="F2565" s="165"/>
      <c r="G2565" s="166"/>
      <c r="H2565" s="167"/>
      <c r="I2565" s="168"/>
      <c r="J2565" s="168"/>
      <c r="K2565" s="146"/>
      <c r="L2565" s="147"/>
      <c r="M2565" s="148"/>
      <c r="N2565" s="149"/>
      <c r="O2565" s="142"/>
      <c r="P2565" s="142"/>
      <c r="Q2565" s="142"/>
      <c r="R2565" s="142"/>
      <c r="S2565" s="142"/>
      <c r="T2565" s="143"/>
      <c r="U2565" s="26"/>
      <c r="V2565" s="26"/>
      <c r="W2565" s="26"/>
      <c r="X2565" s="26"/>
      <c r="Y2565" s="26"/>
      <c r="Z2565" s="26"/>
      <c r="AA2565" s="26"/>
      <c r="AB2565" s="26"/>
      <c r="AC2565" s="26"/>
      <c r="AD2565" s="26"/>
      <c r="AE2565" s="26"/>
      <c r="AR2565" s="144"/>
      <c r="AT2565" s="144"/>
      <c r="AU2565" s="144"/>
      <c r="AY2565" s="14"/>
      <c r="BE2565" s="145"/>
      <c r="BF2565" s="145"/>
      <c r="BG2565" s="145"/>
      <c r="BH2565" s="145"/>
      <c r="BI2565" s="145"/>
      <c r="BJ2565" s="14"/>
      <c r="BK2565" s="145"/>
      <c r="BL2565" s="14"/>
      <c r="BM2565" s="144"/>
    </row>
    <row r="2566" spans="1:65" s="12" customFormat="1" ht="26" hidden="1" customHeight="1">
      <c r="B2566" s="169"/>
      <c r="C2566" s="170"/>
      <c r="D2566" s="171"/>
      <c r="E2566" s="174"/>
      <c r="F2566" s="174"/>
      <c r="G2566" s="170"/>
      <c r="H2566" s="170"/>
      <c r="I2566" s="170"/>
      <c r="J2566" s="175"/>
      <c r="L2566" s="127"/>
      <c r="M2566" s="131"/>
      <c r="N2566" s="132"/>
      <c r="O2566" s="132"/>
      <c r="P2566" s="133"/>
      <c r="Q2566" s="132"/>
      <c r="R2566" s="133"/>
      <c r="S2566" s="132"/>
      <c r="T2566" s="134"/>
      <c r="AR2566" s="128"/>
      <c r="AT2566" s="135"/>
      <c r="AU2566" s="135"/>
      <c r="AY2566" s="128"/>
      <c r="BK2566" s="136"/>
    </row>
    <row r="2567" spans="1:65" s="2" customFormat="1" ht="16.5" hidden="1" customHeight="1">
      <c r="A2567" s="26"/>
      <c r="B2567" s="156"/>
      <c r="C2567" s="163"/>
      <c r="D2567" s="163"/>
      <c r="E2567" s="164"/>
      <c r="F2567" s="165"/>
      <c r="G2567" s="166"/>
      <c r="H2567" s="167"/>
      <c r="I2567" s="168"/>
      <c r="J2567" s="168"/>
      <c r="K2567" s="146"/>
      <c r="L2567" s="147"/>
      <c r="M2567" s="148"/>
      <c r="N2567" s="149"/>
      <c r="O2567" s="142"/>
      <c r="P2567" s="142"/>
      <c r="Q2567" s="142"/>
      <c r="R2567" s="142"/>
      <c r="S2567" s="142"/>
      <c r="T2567" s="143"/>
      <c r="U2567" s="26"/>
      <c r="V2567" s="26"/>
      <c r="W2567" s="26"/>
      <c r="X2567" s="26"/>
      <c r="Y2567" s="26"/>
      <c r="Z2567" s="26"/>
      <c r="AA2567" s="26"/>
      <c r="AB2567" s="26"/>
      <c r="AC2567" s="26"/>
      <c r="AD2567" s="26"/>
      <c r="AE2567" s="26"/>
      <c r="AR2567" s="144"/>
      <c r="AT2567" s="144"/>
      <c r="AU2567" s="144"/>
      <c r="AY2567" s="14"/>
      <c r="BE2567" s="145"/>
      <c r="BF2567" s="145"/>
      <c r="BG2567" s="145"/>
      <c r="BH2567" s="145"/>
      <c r="BI2567" s="145"/>
      <c r="BJ2567" s="14"/>
      <c r="BK2567" s="145"/>
      <c r="BL2567" s="14"/>
      <c r="BM2567" s="144"/>
    </row>
    <row r="2568" spans="1:65" s="2" customFormat="1" ht="16.5" hidden="1" customHeight="1">
      <c r="A2568" s="26"/>
      <c r="B2568" s="156"/>
      <c r="C2568" s="163"/>
      <c r="D2568" s="163"/>
      <c r="E2568" s="164"/>
      <c r="F2568" s="165"/>
      <c r="G2568" s="166"/>
      <c r="H2568" s="167"/>
      <c r="I2568" s="168"/>
      <c r="J2568" s="168"/>
      <c r="K2568" s="146"/>
      <c r="L2568" s="147"/>
      <c r="M2568" s="148"/>
      <c r="N2568" s="149"/>
      <c r="O2568" s="142"/>
      <c r="P2568" s="142"/>
      <c r="Q2568" s="142"/>
      <c r="R2568" s="142"/>
      <c r="S2568" s="142"/>
      <c r="T2568" s="143"/>
      <c r="U2568" s="26"/>
      <c r="V2568" s="26"/>
      <c r="W2568" s="26"/>
      <c r="X2568" s="26"/>
      <c r="Y2568" s="26"/>
      <c r="Z2568" s="26"/>
      <c r="AA2568" s="26"/>
      <c r="AB2568" s="26"/>
      <c r="AC2568" s="26"/>
      <c r="AD2568" s="26"/>
      <c r="AE2568" s="26"/>
      <c r="AR2568" s="144"/>
      <c r="AT2568" s="144"/>
      <c r="AU2568" s="144"/>
      <c r="AY2568" s="14"/>
      <c r="BE2568" s="145"/>
      <c r="BF2568" s="145"/>
      <c r="BG2568" s="145"/>
      <c r="BH2568" s="145"/>
      <c r="BI2568" s="145"/>
      <c r="BJ2568" s="14"/>
      <c r="BK2568" s="145"/>
      <c r="BL2568" s="14"/>
      <c r="BM2568" s="144"/>
    </row>
    <row r="2569" spans="1:65" s="2" customFormat="1" ht="16.5" hidden="1" customHeight="1">
      <c r="A2569" s="26"/>
      <c r="B2569" s="156"/>
      <c r="C2569" s="163"/>
      <c r="D2569" s="163"/>
      <c r="E2569" s="164"/>
      <c r="F2569" s="165"/>
      <c r="G2569" s="166"/>
      <c r="H2569" s="167"/>
      <c r="I2569" s="168"/>
      <c r="J2569" s="168"/>
      <c r="K2569" s="146"/>
      <c r="L2569" s="147"/>
      <c r="M2569" s="148"/>
      <c r="N2569" s="149"/>
      <c r="O2569" s="142"/>
      <c r="P2569" s="142"/>
      <c r="Q2569" s="142"/>
      <c r="R2569" s="142"/>
      <c r="S2569" s="142"/>
      <c r="T2569" s="143"/>
      <c r="U2569" s="26"/>
      <c r="V2569" s="26"/>
      <c r="W2569" s="26"/>
      <c r="X2569" s="26"/>
      <c r="Y2569" s="26"/>
      <c r="Z2569" s="26"/>
      <c r="AA2569" s="26"/>
      <c r="AB2569" s="26"/>
      <c r="AC2569" s="26"/>
      <c r="AD2569" s="26"/>
      <c r="AE2569" s="26"/>
      <c r="AR2569" s="144"/>
      <c r="AT2569" s="144"/>
      <c r="AU2569" s="144"/>
      <c r="AY2569" s="14"/>
      <c r="BE2569" s="145"/>
      <c r="BF2569" s="145"/>
      <c r="BG2569" s="145"/>
      <c r="BH2569" s="145"/>
      <c r="BI2569" s="145"/>
      <c r="BJ2569" s="14"/>
      <c r="BK2569" s="145"/>
      <c r="BL2569" s="14"/>
      <c r="BM2569" s="144"/>
    </row>
    <row r="2570" spans="1:65" s="2" customFormat="1" ht="21.75" hidden="1" customHeight="1">
      <c r="A2570" s="26"/>
      <c r="B2570" s="156"/>
      <c r="C2570" s="163"/>
      <c r="D2570" s="163"/>
      <c r="E2570" s="164"/>
      <c r="F2570" s="165"/>
      <c r="G2570" s="166"/>
      <c r="H2570" s="167"/>
      <c r="I2570" s="168"/>
      <c r="J2570" s="168"/>
      <c r="K2570" s="146"/>
      <c r="L2570" s="147"/>
      <c r="M2570" s="148"/>
      <c r="N2570" s="149"/>
      <c r="O2570" s="142"/>
      <c r="P2570" s="142"/>
      <c r="Q2570" s="142"/>
      <c r="R2570" s="142"/>
      <c r="S2570" s="142"/>
      <c r="T2570" s="143"/>
      <c r="U2570" s="26"/>
      <c r="V2570" s="26"/>
      <c r="W2570" s="26"/>
      <c r="X2570" s="26"/>
      <c r="Y2570" s="26"/>
      <c r="Z2570" s="26"/>
      <c r="AA2570" s="26"/>
      <c r="AB2570" s="26"/>
      <c r="AC2570" s="26"/>
      <c r="AD2570" s="26"/>
      <c r="AE2570" s="26"/>
      <c r="AR2570" s="144"/>
      <c r="AT2570" s="144"/>
      <c r="AU2570" s="144"/>
      <c r="AY2570" s="14"/>
      <c r="BE2570" s="145"/>
      <c r="BF2570" s="145"/>
      <c r="BG2570" s="145"/>
      <c r="BH2570" s="145"/>
      <c r="BI2570" s="145"/>
      <c r="BJ2570" s="14"/>
      <c r="BK2570" s="145"/>
      <c r="BL2570" s="14"/>
      <c r="BM2570" s="144"/>
    </row>
    <row r="2571" spans="1:65" s="2" customFormat="1" ht="16.5" hidden="1" customHeight="1">
      <c r="A2571" s="26"/>
      <c r="B2571" s="156"/>
      <c r="C2571" s="163"/>
      <c r="D2571" s="163"/>
      <c r="E2571" s="164"/>
      <c r="F2571" s="165"/>
      <c r="G2571" s="166"/>
      <c r="H2571" s="167"/>
      <c r="I2571" s="168"/>
      <c r="J2571" s="168"/>
      <c r="K2571" s="146"/>
      <c r="L2571" s="147"/>
      <c r="M2571" s="148"/>
      <c r="N2571" s="149"/>
      <c r="O2571" s="142"/>
      <c r="P2571" s="142"/>
      <c r="Q2571" s="142"/>
      <c r="R2571" s="142"/>
      <c r="S2571" s="142"/>
      <c r="T2571" s="143"/>
      <c r="U2571" s="26"/>
      <c r="V2571" s="26"/>
      <c r="W2571" s="26"/>
      <c r="X2571" s="26"/>
      <c r="Y2571" s="26"/>
      <c r="Z2571" s="26"/>
      <c r="AA2571" s="26"/>
      <c r="AB2571" s="26"/>
      <c r="AC2571" s="26"/>
      <c r="AD2571" s="26"/>
      <c r="AE2571" s="26"/>
      <c r="AR2571" s="144"/>
      <c r="AT2571" s="144"/>
      <c r="AU2571" s="144"/>
      <c r="AY2571" s="14"/>
      <c r="BE2571" s="145"/>
      <c r="BF2571" s="145"/>
      <c r="BG2571" s="145"/>
      <c r="BH2571" s="145"/>
      <c r="BI2571" s="145"/>
      <c r="BJ2571" s="14"/>
      <c r="BK2571" s="145"/>
      <c r="BL2571" s="14"/>
      <c r="BM2571" s="144"/>
    </row>
    <row r="2572" spans="1:65" s="2" customFormat="1" ht="16.5" hidden="1" customHeight="1">
      <c r="A2572" s="26"/>
      <c r="B2572" s="156"/>
      <c r="C2572" s="163"/>
      <c r="D2572" s="163"/>
      <c r="E2572" s="164"/>
      <c r="F2572" s="165"/>
      <c r="G2572" s="166"/>
      <c r="H2572" s="167"/>
      <c r="I2572" s="168"/>
      <c r="J2572" s="168"/>
      <c r="K2572" s="146"/>
      <c r="L2572" s="147"/>
      <c r="M2572" s="148"/>
      <c r="N2572" s="149"/>
      <c r="O2572" s="142"/>
      <c r="P2572" s="142"/>
      <c r="Q2572" s="142"/>
      <c r="R2572" s="142"/>
      <c r="S2572" s="142"/>
      <c r="T2572" s="143"/>
      <c r="U2572" s="26"/>
      <c r="V2572" s="26"/>
      <c r="W2572" s="26"/>
      <c r="X2572" s="26"/>
      <c r="Y2572" s="26"/>
      <c r="Z2572" s="26"/>
      <c r="AA2572" s="26"/>
      <c r="AB2572" s="26"/>
      <c r="AC2572" s="26"/>
      <c r="AD2572" s="26"/>
      <c r="AE2572" s="26"/>
      <c r="AR2572" s="144"/>
      <c r="AT2572" s="144"/>
      <c r="AU2572" s="144"/>
      <c r="AY2572" s="14"/>
      <c r="BE2572" s="145"/>
      <c r="BF2572" s="145"/>
      <c r="BG2572" s="145"/>
      <c r="BH2572" s="145"/>
      <c r="BI2572" s="145"/>
      <c r="BJ2572" s="14"/>
      <c r="BK2572" s="145"/>
      <c r="BL2572" s="14"/>
      <c r="BM2572" s="144"/>
    </row>
    <row r="2573" spans="1:65" s="2" customFormat="1" ht="21.75" hidden="1" customHeight="1">
      <c r="A2573" s="26"/>
      <c r="B2573" s="156"/>
      <c r="C2573" s="163"/>
      <c r="D2573" s="163"/>
      <c r="E2573" s="164"/>
      <c r="F2573" s="165"/>
      <c r="G2573" s="166"/>
      <c r="H2573" s="167"/>
      <c r="I2573" s="168"/>
      <c r="J2573" s="168"/>
      <c r="K2573" s="146"/>
      <c r="L2573" s="147"/>
      <c r="M2573" s="148"/>
      <c r="N2573" s="149"/>
      <c r="O2573" s="142"/>
      <c r="P2573" s="142"/>
      <c r="Q2573" s="142"/>
      <c r="R2573" s="142"/>
      <c r="S2573" s="142"/>
      <c r="T2573" s="143"/>
      <c r="U2573" s="26"/>
      <c r="V2573" s="26"/>
      <c r="W2573" s="26"/>
      <c r="X2573" s="26"/>
      <c r="Y2573" s="26"/>
      <c r="Z2573" s="26"/>
      <c r="AA2573" s="26"/>
      <c r="AB2573" s="26"/>
      <c r="AC2573" s="26"/>
      <c r="AD2573" s="26"/>
      <c r="AE2573" s="26"/>
      <c r="AR2573" s="144"/>
      <c r="AT2573" s="144"/>
      <c r="AU2573" s="144"/>
      <c r="AY2573" s="14"/>
      <c r="BE2573" s="145"/>
      <c r="BF2573" s="145"/>
      <c r="BG2573" s="145"/>
      <c r="BH2573" s="145"/>
      <c r="BI2573" s="145"/>
      <c r="BJ2573" s="14"/>
      <c r="BK2573" s="145"/>
      <c r="BL2573" s="14"/>
      <c r="BM2573" s="144"/>
    </row>
    <row r="2574" spans="1:65" s="2" customFormat="1" ht="16.5" hidden="1" customHeight="1">
      <c r="A2574" s="26"/>
      <c r="B2574" s="156"/>
      <c r="C2574" s="163"/>
      <c r="D2574" s="163"/>
      <c r="E2574" s="164"/>
      <c r="F2574" s="165"/>
      <c r="G2574" s="166"/>
      <c r="H2574" s="167"/>
      <c r="I2574" s="168"/>
      <c r="J2574" s="168"/>
      <c r="K2574" s="146"/>
      <c r="L2574" s="147"/>
      <c r="M2574" s="148"/>
      <c r="N2574" s="149"/>
      <c r="O2574" s="142"/>
      <c r="P2574" s="142"/>
      <c r="Q2574" s="142"/>
      <c r="R2574" s="142"/>
      <c r="S2574" s="142"/>
      <c r="T2574" s="143"/>
      <c r="U2574" s="26"/>
      <c r="V2574" s="26"/>
      <c r="W2574" s="26"/>
      <c r="X2574" s="26"/>
      <c r="Y2574" s="26"/>
      <c r="Z2574" s="26"/>
      <c r="AA2574" s="26"/>
      <c r="AB2574" s="26"/>
      <c r="AC2574" s="26"/>
      <c r="AD2574" s="26"/>
      <c r="AE2574" s="26"/>
      <c r="AR2574" s="144"/>
      <c r="AT2574" s="144"/>
      <c r="AU2574" s="144"/>
      <c r="AY2574" s="14"/>
      <c r="BE2574" s="145"/>
      <c r="BF2574" s="145"/>
      <c r="BG2574" s="145"/>
      <c r="BH2574" s="145"/>
      <c r="BI2574" s="145"/>
      <c r="BJ2574" s="14"/>
      <c r="BK2574" s="145"/>
      <c r="BL2574" s="14"/>
      <c r="BM2574" s="144"/>
    </row>
    <row r="2575" spans="1:65" s="2" customFormat="1" ht="16.5" hidden="1" customHeight="1">
      <c r="A2575" s="26"/>
      <c r="B2575" s="156"/>
      <c r="C2575" s="163"/>
      <c r="D2575" s="163"/>
      <c r="E2575" s="164"/>
      <c r="F2575" s="165"/>
      <c r="G2575" s="166"/>
      <c r="H2575" s="167"/>
      <c r="I2575" s="168"/>
      <c r="J2575" s="168"/>
      <c r="K2575" s="146"/>
      <c r="L2575" s="147"/>
      <c r="M2575" s="148"/>
      <c r="N2575" s="149"/>
      <c r="O2575" s="142"/>
      <c r="P2575" s="142"/>
      <c r="Q2575" s="142"/>
      <c r="R2575" s="142"/>
      <c r="S2575" s="142"/>
      <c r="T2575" s="143"/>
      <c r="U2575" s="26"/>
      <c r="V2575" s="26"/>
      <c r="W2575" s="26"/>
      <c r="X2575" s="26"/>
      <c r="Y2575" s="26"/>
      <c r="Z2575" s="26"/>
      <c r="AA2575" s="26"/>
      <c r="AB2575" s="26"/>
      <c r="AC2575" s="26"/>
      <c r="AD2575" s="26"/>
      <c r="AE2575" s="26"/>
      <c r="AR2575" s="144"/>
      <c r="AT2575" s="144"/>
      <c r="AU2575" s="144"/>
      <c r="AY2575" s="14"/>
      <c r="BE2575" s="145"/>
      <c r="BF2575" s="145"/>
      <c r="BG2575" s="145"/>
      <c r="BH2575" s="145"/>
      <c r="BI2575" s="145"/>
      <c r="BJ2575" s="14"/>
      <c r="BK2575" s="145"/>
      <c r="BL2575" s="14"/>
      <c r="BM2575" s="144"/>
    </row>
    <row r="2576" spans="1:65" s="2" customFormat="1" ht="21.75" hidden="1" customHeight="1">
      <c r="A2576" s="26"/>
      <c r="B2576" s="156"/>
      <c r="C2576" s="163"/>
      <c r="D2576" s="163"/>
      <c r="E2576" s="164"/>
      <c r="F2576" s="165"/>
      <c r="G2576" s="166"/>
      <c r="H2576" s="167"/>
      <c r="I2576" s="168"/>
      <c r="J2576" s="168"/>
      <c r="K2576" s="146"/>
      <c r="L2576" s="147"/>
      <c r="M2576" s="148"/>
      <c r="N2576" s="149"/>
      <c r="O2576" s="142"/>
      <c r="P2576" s="142"/>
      <c r="Q2576" s="142"/>
      <c r="R2576" s="142"/>
      <c r="S2576" s="142"/>
      <c r="T2576" s="143"/>
      <c r="U2576" s="26"/>
      <c r="V2576" s="26"/>
      <c r="W2576" s="26"/>
      <c r="X2576" s="26"/>
      <c r="Y2576" s="26"/>
      <c r="Z2576" s="26"/>
      <c r="AA2576" s="26"/>
      <c r="AB2576" s="26"/>
      <c r="AC2576" s="26"/>
      <c r="AD2576" s="26"/>
      <c r="AE2576" s="26"/>
      <c r="AR2576" s="144"/>
      <c r="AT2576" s="144"/>
      <c r="AU2576" s="144"/>
      <c r="AY2576" s="14"/>
      <c r="BE2576" s="145"/>
      <c r="BF2576" s="145"/>
      <c r="BG2576" s="145"/>
      <c r="BH2576" s="145"/>
      <c r="BI2576" s="145"/>
      <c r="BJ2576" s="14"/>
      <c r="BK2576" s="145"/>
      <c r="BL2576" s="14"/>
      <c r="BM2576" s="144"/>
    </row>
    <row r="2577" spans="1:65" s="2" customFormat="1" ht="16.5" hidden="1" customHeight="1">
      <c r="A2577" s="26"/>
      <c r="B2577" s="156"/>
      <c r="C2577" s="163"/>
      <c r="D2577" s="163"/>
      <c r="E2577" s="164"/>
      <c r="F2577" s="165"/>
      <c r="G2577" s="166"/>
      <c r="H2577" s="167"/>
      <c r="I2577" s="168"/>
      <c r="J2577" s="168"/>
      <c r="K2577" s="146"/>
      <c r="L2577" s="147"/>
      <c r="M2577" s="148"/>
      <c r="N2577" s="149"/>
      <c r="O2577" s="142"/>
      <c r="P2577" s="142"/>
      <c r="Q2577" s="142"/>
      <c r="R2577" s="142"/>
      <c r="S2577" s="142"/>
      <c r="T2577" s="143"/>
      <c r="U2577" s="26"/>
      <c r="V2577" s="26"/>
      <c r="W2577" s="26"/>
      <c r="X2577" s="26"/>
      <c r="Y2577" s="26"/>
      <c r="Z2577" s="26"/>
      <c r="AA2577" s="26"/>
      <c r="AB2577" s="26"/>
      <c r="AC2577" s="26"/>
      <c r="AD2577" s="26"/>
      <c r="AE2577" s="26"/>
      <c r="AR2577" s="144"/>
      <c r="AT2577" s="144"/>
      <c r="AU2577" s="144"/>
      <c r="AY2577" s="14"/>
      <c r="BE2577" s="145"/>
      <c r="BF2577" s="145"/>
      <c r="BG2577" s="145"/>
      <c r="BH2577" s="145"/>
      <c r="BI2577" s="145"/>
      <c r="BJ2577" s="14"/>
      <c r="BK2577" s="145"/>
      <c r="BL2577" s="14"/>
      <c r="BM2577" s="144"/>
    </row>
    <row r="2578" spans="1:65" s="2" customFormat="1" ht="16.5" hidden="1" customHeight="1">
      <c r="A2578" s="26"/>
      <c r="B2578" s="156"/>
      <c r="C2578" s="163"/>
      <c r="D2578" s="163"/>
      <c r="E2578" s="164"/>
      <c r="F2578" s="165"/>
      <c r="G2578" s="166"/>
      <c r="H2578" s="167"/>
      <c r="I2578" s="168"/>
      <c r="J2578" s="168"/>
      <c r="K2578" s="146"/>
      <c r="L2578" s="147"/>
      <c r="M2578" s="148"/>
      <c r="N2578" s="149"/>
      <c r="O2578" s="142"/>
      <c r="P2578" s="142"/>
      <c r="Q2578" s="142"/>
      <c r="R2578" s="142"/>
      <c r="S2578" s="142"/>
      <c r="T2578" s="143"/>
      <c r="U2578" s="26"/>
      <c r="V2578" s="26"/>
      <c r="W2578" s="26"/>
      <c r="X2578" s="26"/>
      <c r="Y2578" s="26"/>
      <c r="Z2578" s="26"/>
      <c r="AA2578" s="26"/>
      <c r="AB2578" s="26"/>
      <c r="AC2578" s="26"/>
      <c r="AD2578" s="26"/>
      <c r="AE2578" s="26"/>
      <c r="AR2578" s="144"/>
      <c r="AT2578" s="144"/>
      <c r="AU2578" s="144"/>
      <c r="AY2578" s="14"/>
      <c r="BE2578" s="145"/>
      <c r="BF2578" s="145"/>
      <c r="BG2578" s="145"/>
      <c r="BH2578" s="145"/>
      <c r="BI2578" s="145"/>
      <c r="BJ2578" s="14"/>
      <c r="BK2578" s="145"/>
      <c r="BL2578" s="14"/>
      <c r="BM2578" s="144"/>
    </row>
    <row r="2579" spans="1:65" s="2" customFormat="1" ht="16.5" hidden="1" customHeight="1">
      <c r="A2579" s="26"/>
      <c r="B2579" s="156"/>
      <c r="C2579" s="163"/>
      <c r="D2579" s="163"/>
      <c r="E2579" s="164"/>
      <c r="F2579" s="165"/>
      <c r="G2579" s="166"/>
      <c r="H2579" s="167"/>
      <c r="I2579" s="168"/>
      <c r="J2579" s="168"/>
      <c r="K2579" s="146"/>
      <c r="L2579" s="147"/>
      <c r="M2579" s="148"/>
      <c r="N2579" s="149"/>
      <c r="O2579" s="142"/>
      <c r="P2579" s="142"/>
      <c r="Q2579" s="142"/>
      <c r="R2579" s="142"/>
      <c r="S2579" s="142"/>
      <c r="T2579" s="143"/>
      <c r="U2579" s="26"/>
      <c r="V2579" s="26"/>
      <c r="W2579" s="26"/>
      <c r="X2579" s="26"/>
      <c r="Y2579" s="26"/>
      <c r="Z2579" s="26"/>
      <c r="AA2579" s="26"/>
      <c r="AB2579" s="26"/>
      <c r="AC2579" s="26"/>
      <c r="AD2579" s="26"/>
      <c r="AE2579" s="26"/>
      <c r="AR2579" s="144"/>
      <c r="AT2579" s="144"/>
      <c r="AU2579" s="144"/>
      <c r="AY2579" s="14"/>
      <c r="BE2579" s="145"/>
      <c r="BF2579" s="145"/>
      <c r="BG2579" s="145"/>
      <c r="BH2579" s="145"/>
      <c r="BI2579" s="145"/>
      <c r="BJ2579" s="14"/>
      <c r="BK2579" s="145"/>
      <c r="BL2579" s="14"/>
      <c r="BM2579" s="144"/>
    </row>
    <row r="2580" spans="1:65" s="2" customFormat="1" ht="16.5" hidden="1" customHeight="1">
      <c r="A2580" s="26"/>
      <c r="B2580" s="156"/>
      <c r="C2580" s="163"/>
      <c r="D2580" s="163"/>
      <c r="E2580" s="164"/>
      <c r="F2580" s="165"/>
      <c r="G2580" s="166"/>
      <c r="H2580" s="167"/>
      <c r="I2580" s="168"/>
      <c r="J2580" s="168"/>
      <c r="K2580" s="146"/>
      <c r="L2580" s="147"/>
      <c r="M2580" s="148"/>
      <c r="N2580" s="149"/>
      <c r="O2580" s="142"/>
      <c r="P2580" s="142"/>
      <c r="Q2580" s="142"/>
      <c r="R2580" s="142"/>
      <c r="S2580" s="142"/>
      <c r="T2580" s="143"/>
      <c r="U2580" s="26"/>
      <c r="V2580" s="26"/>
      <c r="W2580" s="26"/>
      <c r="X2580" s="26"/>
      <c r="Y2580" s="26"/>
      <c r="Z2580" s="26"/>
      <c r="AA2580" s="26"/>
      <c r="AB2580" s="26"/>
      <c r="AC2580" s="26"/>
      <c r="AD2580" s="26"/>
      <c r="AE2580" s="26"/>
      <c r="AR2580" s="144"/>
      <c r="AT2580" s="144"/>
      <c r="AU2580" s="144"/>
      <c r="AY2580" s="14"/>
      <c r="BE2580" s="145"/>
      <c r="BF2580" s="145"/>
      <c r="BG2580" s="145"/>
      <c r="BH2580" s="145"/>
      <c r="BI2580" s="145"/>
      <c r="BJ2580" s="14"/>
      <c r="BK2580" s="145"/>
      <c r="BL2580" s="14"/>
      <c r="BM2580" s="144"/>
    </row>
    <row r="2581" spans="1:65" s="2" customFormat="1" ht="16.5" hidden="1" customHeight="1">
      <c r="A2581" s="26"/>
      <c r="B2581" s="156"/>
      <c r="C2581" s="163"/>
      <c r="D2581" s="163"/>
      <c r="E2581" s="164"/>
      <c r="F2581" s="165"/>
      <c r="G2581" s="166"/>
      <c r="H2581" s="167"/>
      <c r="I2581" s="168"/>
      <c r="J2581" s="168"/>
      <c r="K2581" s="146"/>
      <c r="L2581" s="147"/>
      <c r="M2581" s="148"/>
      <c r="N2581" s="149"/>
      <c r="O2581" s="142"/>
      <c r="P2581" s="142"/>
      <c r="Q2581" s="142"/>
      <c r="R2581" s="142"/>
      <c r="S2581" s="142"/>
      <c r="T2581" s="143"/>
      <c r="U2581" s="26"/>
      <c r="V2581" s="26"/>
      <c r="W2581" s="26"/>
      <c r="X2581" s="26"/>
      <c r="Y2581" s="26"/>
      <c r="Z2581" s="26"/>
      <c r="AA2581" s="26"/>
      <c r="AB2581" s="26"/>
      <c r="AC2581" s="26"/>
      <c r="AD2581" s="26"/>
      <c r="AE2581" s="26"/>
      <c r="AR2581" s="144"/>
      <c r="AT2581" s="144"/>
      <c r="AU2581" s="144"/>
      <c r="AY2581" s="14"/>
      <c r="BE2581" s="145"/>
      <c r="BF2581" s="145"/>
      <c r="BG2581" s="145"/>
      <c r="BH2581" s="145"/>
      <c r="BI2581" s="145"/>
      <c r="BJ2581" s="14"/>
      <c r="BK2581" s="145"/>
      <c r="BL2581" s="14"/>
      <c r="BM2581" s="144"/>
    </row>
    <row r="2582" spans="1:65" s="2" customFormat="1" ht="16.5" hidden="1" customHeight="1">
      <c r="A2582" s="26"/>
      <c r="B2582" s="156"/>
      <c r="C2582" s="163"/>
      <c r="D2582" s="163"/>
      <c r="E2582" s="164"/>
      <c r="F2582" s="165"/>
      <c r="G2582" s="166"/>
      <c r="H2582" s="167"/>
      <c r="I2582" s="168"/>
      <c r="J2582" s="168"/>
      <c r="K2582" s="146"/>
      <c r="L2582" s="147"/>
      <c r="M2582" s="148"/>
      <c r="N2582" s="149"/>
      <c r="O2582" s="142"/>
      <c r="P2582" s="142"/>
      <c r="Q2582" s="142"/>
      <c r="R2582" s="142"/>
      <c r="S2582" s="142"/>
      <c r="T2582" s="143"/>
      <c r="U2582" s="26"/>
      <c r="V2582" s="26"/>
      <c r="W2582" s="26"/>
      <c r="X2582" s="26"/>
      <c r="Y2582" s="26"/>
      <c r="Z2582" s="26"/>
      <c r="AA2582" s="26"/>
      <c r="AB2582" s="26"/>
      <c r="AC2582" s="26"/>
      <c r="AD2582" s="26"/>
      <c r="AE2582" s="26"/>
      <c r="AR2582" s="144"/>
      <c r="AT2582" s="144"/>
      <c r="AU2582" s="144"/>
      <c r="AY2582" s="14"/>
      <c r="BE2582" s="145"/>
      <c r="BF2582" s="145"/>
      <c r="BG2582" s="145"/>
      <c r="BH2582" s="145"/>
      <c r="BI2582" s="145"/>
      <c r="BJ2582" s="14"/>
      <c r="BK2582" s="145"/>
      <c r="BL2582" s="14"/>
      <c r="BM2582" s="144"/>
    </row>
    <row r="2583" spans="1:65" s="2" customFormat="1" ht="16.5" hidden="1" customHeight="1">
      <c r="A2583" s="26"/>
      <c r="B2583" s="156"/>
      <c r="C2583" s="163"/>
      <c r="D2583" s="163"/>
      <c r="E2583" s="164"/>
      <c r="F2583" s="165"/>
      <c r="G2583" s="166"/>
      <c r="H2583" s="167"/>
      <c r="I2583" s="168"/>
      <c r="J2583" s="168"/>
      <c r="K2583" s="146"/>
      <c r="L2583" s="147"/>
      <c r="M2583" s="148"/>
      <c r="N2583" s="149"/>
      <c r="O2583" s="142"/>
      <c r="P2583" s="142"/>
      <c r="Q2583" s="142"/>
      <c r="R2583" s="142"/>
      <c r="S2583" s="142"/>
      <c r="T2583" s="143"/>
      <c r="U2583" s="26"/>
      <c r="V2583" s="26"/>
      <c r="W2583" s="26"/>
      <c r="X2583" s="26"/>
      <c r="Y2583" s="26"/>
      <c r="Z2583" s="26"/>
      <c r="AA2583" s="26"/>
      <c r="AB2583" s="26"/>
      <c r="AC2583" s="26"/>
      <c r="AD2583" s="26"/>
      <c r="AE2583" s="26"/>
      <c r="AR2583" s="144"/>
      <c r="AT2583" s="144"/>
      <c r="AU2583" s="144"/>
      <c r="AY2583" s="14"/>
      <c r="BE2583" s="145"/>
      <c r="BF2583" s="145"/>
      <c r="BG2583" s="145"/>
      <c r="BH2583" s="145"/>
      <c r="BI2583" s="145"/>
      <c r="BJ2583" s="14"/>
      <c r="BK2583" s="145"/>
      <c r="BL2583" s="14"/>
      <c r="BM2583" s="144"/>
    </row>
    <row r="2584" spans="1:65" s="2" customFormat="1" ht="21.75" hidden="1" customHeight="1">
      <c r="A2584" s="26"/>
      <c r="B2584" s="156"/>
      <c r="C2584" s="163"/>
      <c r="D2584" s="163"/>
      <c r="E2584" s="164"/>
      <c r="F2584" s="165"/>
      <c r="G2584" s="166"/>
      <c r="H2584" s="167"/>
      <c r="I2584" s="168"/>
      <c r="J2584" s="168"/>
      <c r="K2584" s="146"/>
      <c r="L2584" s="147"/>
      <c r="M2584" s="148"/>
      <c r="N2584" s="149"/>
      <c r="O2584" s="142"/>
      <c r="P2584" s="142"/>
      <c r="Q2584" s="142"/>
      <c r="R2584" s="142"/>
      <c r="S2584" s="142"/>
      <c r="T2584" s="143"/>
      <c r="U2584" s="26"/>
      <c r="V2584" s="26"/>
      <c r="W2584" s="26"/>
      <c r="X2584" s="26"/>
      <c r="Y2584" s="26"/>
      <c r="Z2584" s="26"/>
      <c r="AA2584" s="26"/>
      <c r="AB2584" s="26"/>
      <c r="AC2584" s="26"/>
      <c r="AD2584" s="26"/>
      <c r="AE2584" s="26"/>
      <c r="AR2584" s="144"/>
      <c r="AT2584" s="144"/>
      <c r="AU2584" s="144"/>
      <c r="AY2584" s="14"/>
      <c r="BE2584" s="145"/>
      <c r="BF2584" s="145"/>
      <c r="BG2584" s="145"/>
      <c r="BH2584" s="145"/>
      <c r="BI2584" s="145"/>
      <c r="BJ2584" s="14"/>
      <c r="BK2584" s="145"/>
      <c r="BL2584" s="14"/>
      <c r="BM2584" s="144"/>
    </row>
    <row r="2585" spans="1:65" s="2" customFormat="1" ht="16.5" hidden="1" customHeight="1">
      <c r="A2585" s="26"/>
      <c r="B2585" s="156"/>
      <c r="C2585" s="163"/>
      <c r="D2585" s="163"/>
      <c r="E2585" s="164"/>
      <c r="F2585" s="165"/>
      <c r="G2585" s="166"/>
      <c r="H2585" s="167"/>
      <c r="I2585" s="168"/>
      <c r="J2585" s="168"/>
      <c r="K2585" s="146"/>
      <c r="L2585" s="147"/>
      <c r="M2585" s="148"/>
      <c r="N2585" s="149"/>
      <c r="O2585" s="142"/>
      <c r="P2585" s="142"/>
      <c r="Q2585" s="142"/>
      <c r="R2585" s="142"/>
      <c r="S2585" s="142"/>
      <c r="T2585" s="143"/>
      <c r="U2585" s="26"/>
      <c r="V2585" s="26"/>
      <c r="W2585" s="26"/>
      <c r="X2585" s="26"/>
      <c r="Y2585" s="26"/>
      <c r="Z2585" s="26"/>
      <c r="AA2585" s="26"/>
      <c r="AB2585" s="26"/>
      <c r="AC2585" s="26"/>
      <c r="AD2585" s="26"/>
      <c r="AE2585" s="26"/>
      <c r="AR2585" s="144"/>
      <c r="AT2585" s="144"/>
      <c r="AU2585" s="144"/>
      <c r="AY2585" s="14"/>
      <c r="BE2585" s="145"/>
      <c r="BF2585" s="145"/>
      <c r="BG2585" s="145"/>
      <c r="BH2585" s="145"/>
      <c r="BI2585" s="145"/>
      <c r="BJ2585" s="14"/>
      <c r="BK2585" s="145"/>
      <c r="BL2585" s="14"/>
      <c r="BM2585" s="144"/>
    </row>
    <row r="2586" spans="1:65" s="2" customFormat="1" ht="24.25" hidden="1" customHeight="1">
      <c r="A2586" s="26"/>
      <c r="B2586" s="156"/>
      <c r="C2586" s="163"/>
      <c r="D2586" s="163"/>
      <c r="E2586" s="164"/>
      <c r="F2586" s="165"/>
      <c r="G2586" s="166"/>
      <c r="H2586" s="167"/>
      <c r="I2586" s="168"/>
      <c r="J2586" s="168"/>
      <c r="K2586" s="146"/>
      <c r="L2586" s="147"/>
      <c r="M2586" s="148"/>
      <c r="N2586" s="149"/>
      <c r="O2586" s="142"/>
      <c r="P2586" s="142"/>
      <c r="Q2586" s="142"/>
      <c r="R2586" s="142"/>
      <c r="S2586" s="142"/>
      <c r="T2586" s="143"/>
      <c r="U2586" s="26"/>
      <c r="V2586" s="26"/>
      <c r="W2586" s="26"/>
      <c r="X2586" s="26"/>
      <c r="Y2586" s="26"/>
      <c r="Z2586" s="26"/>
      <c r="AA2586" s="26"/>
      <c r="AB2586" s="26"/>
      <c r="AC2586" s="26"/>
      <c r="AD2586" s="26"/>
      <c r="AE2586" s="26"/>
      <c r="AR2586" s="144"/>
      <c r="AT2586" s="144"/>
      <c r="AU2586" s="144"/>
      <c r="AY2586" s="14"/>
      <c r="BE2586" s="145"/>
      <c r="BF2586" s="145"/>
      <c r="BG2586" s="145"/>
      <c r="BH2586" s="145"/>
      <c r="BI2586" s="145"/>
      <c r="BJ2586" s="14"/>
      <c r="BK2586" s="145"/>
      <c r="BL2586" s="14"/>
      <c r="BM2586" s="144"/>
    </row>
    <row r="2587" spans="1:65" s="2" customFormat="1" ht="21.75" hidden="1" customHeight="1">
      <c r="A2587" s="26"/>
      <c r="B2587" s="156"/>
      <c r="C2587" s="163"/>
      <c r="D2587" s="163"/>
      <c r="E2587" s="164"/>
      <c r="F2587" s="165"/>
      <c r="G2587" s="166"/>
      <c r="H2587" s="167"/>
      <c r="I2587" s="168"/>
      <c r="J2587" s="168"/>
      <c r="K2587" s="146"/>
      <c r="L2587" s="147"/>
      <c r="M2587" s="148"/>
      <c r="N2587" s="149"/>
      <c r="O2587" s="142"/>
      <c r="P2587" s="142"/>
      <c r="Q2587" s="142"/>
      <c r="R2587" s="142"/>
      <c r="S2587" s="142"/>
      <c r="T2587" s="143"/>
      <c r="U2587" s="26"/>
      <c r="V2587" s="26"/>
      <c r="W2587" s="26"/>
      <c r="X2587" s="26"/>
      <c r="Y2587" s="26"/>
      <c r="Z2587" s="26"/>
      <c r="AA2587" s="26"/>
      <c r="AB2587" s="26"/>
      <c r="AC2587" s="26"/>
      <c r="AD2587" s="26"/>
      <c r="AE2587" s="26"/>
      <c r="AR2587" s="144"/>
      <c r="AT2587" s="144"/>
      <c r="AU2587" s="144"/>
      <c r="AY2587" s="14"/>
      <c r="BE2587" s="145"/>
      <c r="BF2587" s="145"/>
      <c r="BG2587" s="145"/>
      <c r="BH2587" s="145"/>
      <c r="BI2587" s="145"/>
      <c r="BJ2587" s="14"/>
      <c r="BK2587" s="145"/>
      <c r="BL2587" s="14"/>
      <c r="BM2587" s="144"/>
    </row>
    <row r="2588" spans="1:65" s="2" customFormat="1" ht="24.25" hidden="1" customHeight="1">
      <c r="A2588" s="26"/>
      <c r="B2588" s="156"/>
      <c r="C2588" s="163"/>
      <c r="D2588" s="163"/>
      <c r="E2588" s="164"/>
      <c r="F2588" s="165"/>
      <c r="G2588" s="166"/>
      <c r="H2588" s="167"/>
      <c r="I2588" s="168"/>
      <c r="J2588" s="168"/>
      <c r="K2588" s="146"/>
      <c r="L2588" s="147"/>
      <c r="M2588" s="148"/>
      <c r="N2588" s="149"/>
      <c r="O2588" s="142"/>
      <c r="P2588" s="142"/>
      <c r="Q2588" s="142"/>
      <c r="R2588" s="142"/>
      <c r="S2588" s="142"/>
      <c r="T2588" s="143"/>
      <c r="U2588" s="26"/>
      <c r="V2588" s="26"/>
      <c r="W2588" s="26"/>
      <c r="X2588" s="26"/>
      <c r="Y2588" s="26"/>
      <c r="Z2588" s="26"/>
      <c r="AA2588" s="26"/>
      <c r="AB2588" s="26"/>
      <c r="AC2588" s="26"/>
      <c r="AD2588" s="26"/>
      <c r="AE2588" s="26"/>
      <c r="AR2588" s="144"/>
      <c r="AT2588" s="144"/>
      <c r="AU2588" s="144"/>
      <c r="AY2588" s="14"/>
      <c r="BE2588" s="145"/>
      <c r="BF2588" s="145"/>
      <c r="BG2588" s="145"/>
      <c r="BH2588" s="145"/>
      <c r="BI2588" s="145"/>
      <c r="BJ2588" s="14"/>
      <c r="BK2588" s="145"/>
      <c r="BL2588" s="14"/>
      <c r="BM2588" s="144"/>
    </row>
    <row r="2589" spans="1:65" s="2" customFormat="1" ht="16.5" hidden="1" customHeight="1">
      <c r="A2589" s="26"/>
      <c r="B2589" s="156"/>
      <c r="C2589" s="163"/>
      <c r="D2589" s="163"/>
      <c r="E2589" s="164"/>
      <c r="F2589" s="165"/>
      <c r="G2589" s="166"/>
      <c r="H2589" s="167"/>
      <c r="I2589" s="168"/>
      <c r="J2589" s="168"/>
      <c r="K2589" s="146"/>
      <c r="L2589" s="147"/>
      <c r="M2589" s="148"/>
      <c r="N2589" s="149"/>
      <c r="O2589" s="142"/>
      <c r="P2589" s="142"/>
      <c r="Q2589" s="142"/>
      <c r="R2589" s="142"/>
      <c r="S2589" s="142"/>
      <c r="T2589" s="143"/>
      <c r="U2589" s="26"/>
      <c r="V2589" s="26"/>
      <c r="W2589" s="26"/>
      <c r="X2589" s="26"/>
      <c r="Y2589" s="26"/>
      <c r="Z2589" s="26"/>
      <c r="AA2589" s="26"/>
      <c r="AB2589" s="26"/>
      <c r="AC2589" s="26"/>
      <c r="AD2589" s="26"/>
      <c r="AE2589" s="26"/>
      <c r="AR2589" s="144"/>
      <c r="AT2589" s="144"/>
      <c r="AU2589" s="144"/>
      <c r="AY2589" s="14"/>
      <c r="BE2589" s="145"/>
      <c r="BF2589" s="145"/>
      <c r="BG2589" s="145"/>
      <c r="BH2589" s="145"/>
      <c r="BI2589" s="145"/>
      <c r="BJ2589" s="14"/>
      <c r="BK2589" s="145"/>
      <c r="BL2589" s="14"/>
      <c r="BM2589" s="144"/>
    </row>
    <row r="2590" spans="1:65" s="2" customFormat="1" ht="16.5" hidden="1" customHeight="1">
      <c r="A2590" s="26"/>
      <c r="B2590" s="156"/>
      <c r="C2590" s="163"/>
      <c r="D2590" s="163"/>
      <c r="E2590" s="164"/>
      <c r="F2590" s="165"/>
      <c r="G2590" s="166"/>
      <c r="H2590" s="167"/>
      <c r="I2590" s="168"/>
      <c r="J2590" s="168"/>
      <c r="K2590" s="146"/>
      <c r="L2590" s="147"/>
      <c r="M2590" s="148"/>
      <c r="N2590" s="149"/>
      <c r="O2590" s="142"/>
      <c r="P2590" s="142"/>
      <c r="Q2590" s="142"/>
      <c r="R2590" s="142"/>
      <c r="S2590" s="142"/>
      <c r="T2590" s="143"/>
      <c r="U2590" s="26"/>
      <c r="V2590" s="26"/>
      <c r="W2590" s="26"/>
      <c r="X2590" s="26"/>
      <c r="Y2590" s="26"/>
      <c r="Z2590" s="26"/>
      <c r="AA2590" s="26"/>
      <c r="AB2590" s="26"/>
      <c r="AC2590" s="26"/>
      <c r="AD2590" s="26"/>
      <c r="AE2590" s="26"/>
      <c r="AR2590" s="144"/>
      <c r="AT2590" s="144"/>
      <c r="AU2590" s="144"/>
      <c r="AY2590" s="14"/>
      <c r="BE2590" s="145"/>
      <c r="BF2590" s="145"/>
      <c r="BG2590" s="145"/>
      <c r="BH2590" s="145"/>
      <c r="BI2590" s="145"/>
      <c r="BJ2590" s="14"/>
      <c r="BK2590" s="145"/>
      <c r="BL2590" s="14"/>
      <c r="BM2590" s="144"/>
    </row>
    <row r="2591" spans="1:65" s="2" customFormat="1" ht="16.5" hidden="1" customHeight="1">
      <c r="A2591" s="26"/>
      <c r="B2591" s="156"/>
      <c r="C2591" s="163"/>
      <c r="D2591" s="163"/>
      <c r="E2591" s="164"/>
      <c r="F2591" s="165"/>
      <c r="G2591" s="166"/>
      <c r="H2591" s="167"/>
      <c r="I2591" s="168"/>
      <c r="J2591" s="168"/>
      <c r="K2591" s="146"/>
      <c r="L2591" s="147"/>
      <c r="M2591" s="148"/>
      <c r="N2591" s="149"/>
      <c r="O2591" s="142"/>
      <c r="P2591" s="142"/>
      <c r="Q2591" s="142"/>
      <c r="R2591" s="142"/>
      <c r="S2591" s="142"/>
      <c r="T2591" s="143"/>
      <c r="U2591" s="26"/>
      <c r="V2591" s="26"/>
      <c r="W2591" s="26"/>
      <c r="X2591" s="26"/>
      <c r="Y2591" s="26"/>
      <c r="Z2591" s="26"/>
      <c r="AA2591" s="26"/>
      <c r="AB2591" s="26"/>
      <c r="AC2591" s="26"/>
      <c r="AD2591" s="26"/>
      <c r="AE2591" s="26"/>
      <c r="AR2591" s="144"/>
      <c r="AT2591" s="144"/>
      <c r="AU2591" s="144"/>
      <c r="AY2591" s="14"/>
      <c r="BE2591" s="145"/>
      <c r="BF2591" s="145"/>
      <c r="BG2591" s="145"/>
      <c r="BH2591" s="145"/>
      <c r="BI2591" s="145"/>
      <c r="BJ2591" s="14"/>
      <c r="BK2591" s="145"/>
      <c r="BL2591" s="14"/>
      <c r="BM2591" s="144"/>
    </row>
    <row r="2592" spans="1:65" s="2" customFormat="1" ht="16.5" hidden="1" customHeight="1">
      <c r="A2592" s="26"/>
      <c r="B2592" s="156"/>
      <c r="C2592" s="163"/>
      <c r="D2592" s="163"/>
      <c r="E2592" s="164"/>
      <c r="F2592" s="165"/>
      <c r="G2592" s="166"/>
      <c r="H2592" s="167"/>
      <c r="I2592" s="168"/>
      <c r="J2592" s="168"/>
      <c r="K2592" s="146"/>
      <c r="L2592" s="147"/>
      <c r="M2592" s="148"/>
      <c r="N2592" s="149"/>
      <c r="O2592" s="142"/>
      <c r="P2592" s="142"/>
      <c r="Q2592" s="142"/>
      <c r="R2592" s="142"/>
      <c r="S2592" s="142"/>
      <c r="T2592" s="143"/>
      <c r="U2592" s="26"/>
      <c r="V2592" s="26"/>
      <c r="W2592" s="26"/>
      <c r="X2592" s="26"/>
      <c r="Y2592" s="26"/>
      <c r="Z2592" s="26"/>
      <c r="AA2592" s="26"/>
      <c r="AB2592" s="26"/>
      <c r="AC2592" s="26"/>
      <c r="AD2592" s="26"/>
      <c r="AE2592" s="26"/>
      <c r="AR2592" s="144"/>
      <c r="AT2592" s="144"/>
      <c r="AU2592" s="144"/>
      <c r="AY2592" s="14"/>
      <c r="BE2592" s="145"/>
      <c r="BF2592" s="145"/>
      <c r="BG2592" s="145"/>
      <c r="BH2592" s="145"/>
      <c r="BI2592" s="145"/>
      <c r="BJ2592" s="14"/>
      <c r="BK2592" s="145"/>
      <c r="BL2592" s="14"/>
      <c r="BM2592" s="144"/>
    </row>
    <row r="2593" spans="1:65" s="2" customFormat="1" ht="16.5" hidden="1" customHeight="1">
      <c r="A2593" s="26"/>
      <c r="B2593" s="156"/>
      <c r="C2593" s="163"/>
      <c r="D2593" s="163"/>
      <c r="E2593" s="164"/>
      <c r="F2593" s="165"/>
      <c r="G2593" s="166"/>
      <c r="H2593" s="167"/>
      <c r="I2593" s="168"/>
      <c r="J2593" s="168"/>
      <c r="K2593" s="146"/>
      <c r="L2593" s="147"/>
      <c r="M2593" s="148"/>
      <c r="N2593" s="149"/>
      <c r="O2593" s="142"/>
      <c r="P2593" s="142"/>
      <c r="Q2593" s="142"/>
      <c r="R2593" s="142"/>
      <c r="S2593" s="142"/>
      <c r="T2593" s="143"/>
      <c r="U2593" s="26"/>
      <c r="V2593" s="26"/>
      <c r="W2593" s="26"/>
      <c r="X2593" s="26"/>
      <c r="Y2593" s="26"/>
      <c r="Z2593" s="26"/>
      <c r="AA2593" s="26"/>
      <c r="AB2593" s="26"/>
      <c r="AC2593" s="26"/>
      <c r="AD2593" s="26"/>
      <c r="AE2593" s="26"/>
      <c r="AR2593" s="144"/>
      <c r="AT2593" s="144"/>
      <c r="AU2593" s="144"/>
      <c r="AY2593" s="14"/>
      <c r="BE2593" s="145"/>
      <c r="BF2593" s="145"/>
      <c r="BG2593" s="145"/>
      <c r="BH2593" s="145"/>
      <c r="BI2593" s="145"/>
      <c r="BJ2593" s="14"/>
      <c r="BK2593" s="145"/>
      <c r="BL2593" s="14"/>
      <c r="BM2593" s="144"/>
    </row>
    <row r="2594" spans="1:65" s="2" customFormat="1" ht="16.5" hidden="1" customHeight="1">
      <c r="A2594" s="26"/>
      <c r="B2594" s="156"/>
      <c r="C2594" s="163"/>
      <c r="D2594" s="163"/>
      <c r="E2594" s="164"/>
      <c r="F2594" s="165"/>
      <c r="G2594" s="166"/>
      <c r="H2594" s="167"/>
      <c r="I2594" s="168"/>
      <c r="J2594" s="168"/>
      <c r="K2594" s="146"/>
      <c r="L2594" s="147"/>
      <c r="M2594" s="148"/>
      <c r="N2594" s="149"/>
      <c r="O2594" s="142"/>
      <c r="P2594" s="142"/>
      <c r="Q2594" s="142"/>
      <c r="R2594" s="142"/>
      <c r="S2594" s="142"/>
      <c r="T2594" s="143"/>
      <c r="U2594" s="26"/>
      <c r="V2594" s="26"/>
      <c r="W2594" s="26"/>
      <c r="X2594" s="26"/>
      <c r="Y2594" s="26"/>
      <c r="Z2594" s="26"/>
      <c r="AA2594" s="26"/>
      <c r="AB2594" s="26"/>
      <c r="AC2594" s="26"/>
      <c r="AD2594" s="26"/>
      <c r="AE2594" s="26"/>
      <c r="AR2594" s="144"/>
      <c r="AT2594" s="144"/>
      <c r="AU2594" s="144"/>
      <c r="AY2594" s="14"/>
      <c r="BE2594" s="145"/>
      <c r="BF2594" s="145"/>
      <c r="BG2594" s="145"/>
      <c r="BH2594" s="145"/>
      <c r="BI2594" s="145"/>
      <c r="BJ2594" s="14"/>
      <c r="BK2594" s="145"/>
      <c r="BL2594" s="14"/>
      <c r="BM2594" s="144"/>
    </row>
    <row r="2595" spans="1:65" s="2" customFormat="1" ht="16.5" hidden="1" customHeight="1">
      <c r="A2595" s="26"/>
      <c r="B2595" s="156"/>
      <c r="C2595" s="163"/>
      <c r="D2595" s="163"/>
      <c r="E2595" s="164"/>
      <c r="F2595" s="165"/>
      <c r="G2595" s="166"/>
      <c r="H2595" s="167"/>
      <c r="I2595" s="168"/>
      <c r="J2595" s="168"/>
      <c r="K2595" s="146"/>
      <c r="L2595" s="147"/>
      <c r="M2595" s="148"/>
      <c r="N2595" s="149"/>
      <c r="O2595" s="142"/>
      <c r="P2595" s="142"/>
      <c r="Q2595" s="142"/>
      <c r="R2595" s="142"/>
      <c r="S2595" s="142"/>
      <c r="T2595" s="143"/>
      <c r="U2595" s="26"/>
      <c r="V2595" s="26"/>
      <c r="W2595" s="26"/>
      <c r="X2595" s="26"/>
      <c r="Y2595" s="26"/>
      <c r="Z2595" s="26"/>
      <c r="AA2595" s="26"/>
      <c r="AB2595" s="26"/>
      <c r="AC2595" s="26"/>
      <c r="AD2595" s="26"/>
      <c r="AE2595" s="26"/>
      <c r="AR2595" s="144"/>
      <c r="AT2595" s="144"/>
      <c r="AU2595" s="144"/>
      <c r="AY2595" s="14"/>
      <c r="BE2595" s="145"/>
      <c r="BF2595" s="145"/>
      <c r="BG2595" s="145"/>
      <c r="BH2595" s="145"/>
      <c r="BI2595" s="145"/>
      <c r="BJ2595" s="14"/>
      <c r="BK2595" s="145"/>
      <c r="BL2595" s="14"/>
      <c r="BM2595" s="144"/>
    </row>
    <row r="2596" spans="1:65" s="12" customFormat="1" ht="26" hidden="1" customHeight="1">
      <c r="B2596" s="169"/>
      <c r="C2596" s="170"/>
      <c r="D2596" s="171"/>
      <c r="E2596" s="174"/>
      <c r="F2596" s="174"/>
      <c r="G2596" s="170"/>
      <c r="H2596" s="170"/>
      <c r="I2596" s="170"/>
      <c r="J2596" s="175"/>
      <c r="L2596" s="127"/>
      <c r="M2596" s="131"/>
      <c r="N2596" s="132"/>
      <c r="O2596" s="132"/>
      <c r="P2596" s="133"/>
      <c r="Q2596" s="132"/>
      <c r="R2596" s="133"/>
      <c r="S2596" s="132"/>
      <c r="T2596" s="134"/>
      <c r="AR2596" s="128"/>
      <c r="AT2596" s="135"/>
      <c r="AU2596" s="135"/>
      <c r="AY2596" s="128"/>
      <c r="BK2596" s="136"/>
    </row>
    <row r="2597" spans="1:65" s="2" customFormat="1" ht="16.5" hidden="1" customHeight="1">
      <c r="A2597" s="26"/>
      <c r="B2597" s="156"/>
      <c r="C2597" s="163"/>
      <c r="D2597" s="163"/>
      <c r="E2597" s="164"/>
      <c r="F2597" s="165"/>
      <c r="G2597" s="166"/>
      <c r="H2597" s="167"/>
      <c r="I2597" s="168"/>
      <c r="J2597" s="168"/>
      <c r="K2597" s="146"/>
      <c r="L2597" s="147"/>
      <c r="M2597" s="148"/>
      <c r="N2597" s="149"/>
      <c r="O2597" s="142"/>
      <c r="P2597" s="142"/>
      <c r="Q2597" s="142"/>
      <c r="R2597" s="142"/>
      <c r="S2597" s="142"/>
      <c r="T2597" s="143"/>
      <c r="U2597" s="26"/>
      <c r="V2597" s="26"/>
      <c r="W2597" s="26"/>
      <c r="X2597" s="26"/>
      <c r="Y2597" s="26"/>
      <c r="Z2597" s="26"/>
      <c r="AA2597" s="26"/>
      <c r="AB2597" s="26"/>
      <c r="AC2597" s="26"/>
      <c r="AD2597" s="26"/>
      <c r="AE2597" s="26"/>
      <c r="AR2597" s="144"/>
      <c r="AT2597" s="144"/>
      <c r="AU2597" s="144"/>
      <c r="AY2597" s="14"/>
      <c r="BE2597" s="145"/>
      <c r="BF2597" s="145"/>
      <c r="BG2597" s="145"/>
      <c r="BH2597" s="145"/>
      <c r="BI2597" s="145"/>
      <c r="BJ2597" s="14"/>
      <c r="BK2597" s="145"/>
      <c r="BL2597" s="14"/>
      <c r="BM2597" s="144"/>
    </row>
    <row r="2598" spans="1:65" s="2" customFormat="1" ht="16.5" hidden="1" customHeight="1">
      <c r="A2598" s="26"/>
      <c r="B2598" s="156"/>
      <c r="C2598" s="163"/>
      <c r="D2598" s="163"/>
      <c r="E2598" s="164"/>
      <c r="F2598" s="165"/>
      <c r="G2598" s="166"/>
      <c r="H2598" s="167"/>
      <c r="I2598" s="168"/>
      <c r="J2598" s="168"/>
      <c r="K2598" s="146"/>
      <c r="L2598" s="147"/>
      <c r="M2598" s="148"/>
      <c r="N2598" s="149"/>
      <c r="O2598" s="142"/>
      <c r="P2598" s="142"/>
      <c r="Q2598" s="142"/>
      <c r="R2598" s="142"/>
      <c r="S2598" s="142"/>
      <c r="T2598" s="143"/>
      <c r="U2598" s="26"/>
      <c r="V2598" s="26"/>
      <c r="W2598" s="26"/>
      <c r="X2598" s="26"/>
      <c r="Y2598" s="26"/>
      <c r="Z2598" s="26"/>
      <c r="AA2598" s="26"/>
      <c r="AB2598" s="26"/>
      <c r="AC2598" s="26"/>
      <c r="AD2598" s="26"/>
      <c r="AE2598" s="26"/>
      <c r="AR2598" s="144"/>
      <c r="AT2598" s="144"/>
      <c r="AU2598" s="144"/>
      <c r="AY2598" s="14"/>
      <c r="BE2598" s="145"/>
      <c r="BF2598" s="145"/>
      <c r="BG2598" s="145"/>
      <c r="BH2598" s="145"/>
      <c r="BI2598" s="145"/>
      <c r="BJ2598" s="14"/>
      <c r="BK2598" s="145"/>
      <c r="BL2598" s="14"/>
      <c r="BM2598" s="144"/>
    </row>
    <row r="2599" spans="1:65" s="2" customFormat="1" ht="16.5" hidden="1" customHeight="1">
      <c r="A2599" s="26"/>
      <c r="B2599" s="156"/>
      <c r="C2599" s="163"/>
      <c r="D2599" s="163"/>
      <c r="E2599" s="164"/>
      <c r="F2599" s="165"/>
      <c r="G2599" s="166"/>
      <c r="H2599" s="167"/>
      <c r="I2599" s="168"/>
      <c r="J2599" s="168"/>
      <c r="K2599" s="146"/>
      <c r="L2599" s="147"/>
      <c r="M2599" s="148"/>
      <c r="N2599" s="149"/>
      <c r="O2599" s="142"/>
      <c r="P2599" s="142"/>
      <c r="Q2599" s="142"/>
      <c r="R2599" s="142"/>
      <c r="S2599" s="142"/>
      <c r="T2599" s="143"/>
      <c r="U2599" s="26"/>
      <c r="V2599" s="26"/>
      <c r="W2599" s="26"/>
      <c r="X2599" s="26"/>
      <c r="Y2599" s="26"/>
      <c r="Z2599" s="26"/>
      <c r="AA2599" s="26"/>
      <c r="AB2599" s="26"/>
      <c r="AC2599" s="26"/>
      <c r="AD2599" s="26"/>
      <c r="AE2599" s="26"/>
      <c r="AR2599" s="144"/>
      <c r="AT2599" s="144"/>
      <c r="AU2599" s="144"/>
      <c r="AY2599" s="14"/>
      <c r="BE2599" s="145"/>
      <c r="BF2599" s="145"/>
      <c r="BG2599" s="145"/>
      <c r="BH2599" s="145"/>
      <c r="BI2599" s="145"/>
      <c r="BJ2599" s="14"/>
      <c r="BK2599" s="145"/>
      <c r="BL2599" s="14"/>
      <c r="BM2599" s="144"/>
    </row>
    <row r="2600" spans="1:65" s="2" customFormat="1" ht="16.5" hidden="1" customHeight="1">
      <c r="A2600" s="26"/>
      <c r="B2600" s="156"/>
      <c r="C2600" s="163"/>
      <c r="D2600" s="163"/>
      <c r="E2600" s="164"/>
      <c r="F2600" s="165"/>
      <c r="G2600" s="166"/>
      <c r="H2600" s="167"/>
      <c r="I2600" s="168"/>
      <c r="J2600" s="168"/>
      <c r="K2600" s="146"/>
      <c r="L2600" s="147"/>
      <c r="M2600" s="148"/>
      <c r="N2600" s="149"/>
      <c r="O2600" s="142"/>
      <c r="P2600" s="142"/>
      <c r="Q2600" s="142"/>
      <c r="R2600" s="142"/>
      <c r="S2600" s="142"/>
      <c r="T2600" s="143"/>
      <c r="U2600" s="26"/>
      <c r="V2600" s="26"/>
      <c r="W2600" s="26"/>
      <c r="X2600" s="26"/>
      <c r="Y2600" s="26"/>
      <c r="Z2600" s="26"/>
      <c r="AA2600" s="26"/>
      <c r="AB2600" s="26"/>
      <c r="AC2600" s="26"/>
      <c r="AD2600" s="26"/>
      <c r="AE2600" s="26"/>
      <c r="AR2600" s="144"/>
      <c r="AT2600" s="144"/>
      <c r="AU2600" s="144"/>
      <c r="AY2600" s="14"/>
      <c r="BE2600" s="145"/>
      <c r="BF2600" s="145"/>
      <c r="BG2600" s="145"/>
      <c r="BH2600" s="145"/>
      <c r="BI2600" s="145"/>
      <c r="BJ2600" s="14"/>
      <c r="BK2600" s="145"/>
      <c r="BL2600" s="14"/>
      <c r="BM2600" s="144"/>
    </row>
    <row r="2601" spans="1:65" s="2" customFormat="1" ht="24.25" hidden="1" customHeight="1">
      <c r="A2601" s="26"/>
      <c r="B2601" s="156"/>
      <c r="C2601" s="163"/>
      <c r="D2601" s="163"/>
      <c r="E2601" s="164"/>
      <c r="F2601" s="165"/>
      <c r="G2601" s="166"/>
      <c r="H2601" s="167"/>
      <c r="I2601" s="168"/>
      <c r="J2601" s="168"/>
      <c r="K2601" s="146"/>
      <c r="L2601" s="147"/>
      <c r="M2601" s="148"/>
      <c r="N2601" s="149"/>
      <c r="O2601" s="142"/>
      <c r="P2601" s="142"/>
      <c r="Q2601" s="142"/>
      <c r="R2601" s="142"/>
      <c r="S2601" s="142"/>
      <c r="T2601" s="143"/>
      <c r="U2601" s="26"/>
      <c r="V2601" s="26"/>
      <c r="W2601" s="26"/>
      <c r="X2601" s="26"/>
      <c r="Y2601" s="26"/>
      <c r="Z2601" s="26"/>
      <c r="AA2601" s="26"/>
      <c r="AB2601" s="26"/>
      <c r="AC2601" s="26"/>
      <c r="AD2601" s="26"/>
      <c r="AE2601" s="26"/>
      <c r="AR2601" s="144"/>
      <c r="AT2601" s="144"/>
      <c r="AU2601" s="144"/>
      <c r="AY2601" s="14"/>
      <c r="BE2601" s="145"/>
      <c r="BF2601" s="145"/>
      <c r="BG2601" s="145"/>
      <c r="BH2601" s="145"/>
      <c r="BI2601" s="145"/>
      <c r="BJ2601" s="14"/>
      <c r="BK2601" s="145"/>
      <c r="BL2601" s="14"/>
      <c r="BM2601" s="144"/>
    </row>
    <row r="2602" spans="1:65" s="2" customFormat="1" ht="16.5" hidden="1" customHeight="1">
      <c r="A2602" s="26"/>
      <c r="B2602" s="156"/>
      <c r="C2602" s="163"/>
      <c r="D2602" s="163"/>
      <c r="E2602" s="164"/>
      <c r="F2602" s="165"/>
      <c r="G2602" s="166"/>
      <c r="H2602" s="167"/>
      <c r="I2602" s="168"/>
      <c r="J2602" s="168"/>
      <c r="K2602" s="146"/>
      <c r="L2602" s="147"/>
      <c r="M2602" s="148"/>
      <c r="N2602" s="149"/>
      <c r="O2602" s="142"/>
      <c r="P2602" s="142"/>
      <c r="Q2602" s="142"/>
      <c r="R2602" s="142"/>
      <c r="S2602" s="142"/>
      <c r="T2602" s="143"/>
      <c r="U2602" s="26"/>
      <c r="V2602" s="26"/>
      <c r="W2602" s="26"/>
      <c r="X2602" s="26"/>
      <c r="Y2602" s="26"/>
      <c r="Z2602" s="26"/>
      <c r="AA2602" s="26"/>
      <c r="AB2602" s="26"/>
      <c r="AC2602" s="26"/>
      <c r="AD2602" s="26"/>
      <c r="AE2602" s="26"/>
      <c r="AR2602" s="144"/>
      <c r="AT2602" s="144"/>
      <c r="AU2602" s="144"/>
      <c r="AY2602" s="14"/>
      <c r="BE2602" s="145"/>
      <c r="BF2602" s="145"/>
      <c r="BG2602" s="145"/>
      <c r="BH2602" s="145"/>
      <c r="BI2602" s="145"/>
      <c r="BJ2602" s="14"/>
      <c r="BK2602" s="145"/>
      <c r="BL2602" s="14"/>
      <c r="BM2602" s="144"/>
    </row>
    <row r="2603" spans="1:65" s="2" customFormat="1" ht="24.25" hidden="1" customHeight="1">
      <c r="A2603" s="26"/>
      <c r="B2603" s="156"/>
      <c r="C2603" s="163"/>
      <c r="D2603" s="163"/>
      <c r="E2603" s="164"/>
      <c r="F2603" s="165"/>
      <c r="G2603" s="166"/>
      <c r="H2603" s="167"/>
      <c r="I2603" s="168"/>
      <c r="J2603" s="168"/>
      <c r="K2603" s="146"/>
      <c r="L2603" s="147"/>
      <c r="M2603" s="148"/>
      <c r="N2603" s="149"/>
      <c r="O2603" s="142"/>
      <c r="P2603" s="142"/>
      <c r="Q2603" s="142"/>
      <c r="R2603" s="142"/>
      <c r="S2603" s="142"/>
      <c r="T2603" s="143"/>
      <c r="U2603" s="26"/>
      <c r="V2603" s="26"/>
      <c r="W2603" s="26"/>
      <c r="X2603" s="26"/>
      <c r="Y2603" s="26"/>
      <c r="Z2603" s="26"/>
      <c r="AA2603" s="26"/>
      <c r="AB2603" s="26"/>
      <c r="AC2603" s="26"/>
      <c r="AD2603" s="26"/>
      <c r="AE2603" s="26"/>
      <c r="AR2603" s="144"/>
      <c r="AT2603" s="144"/>
      <c r="AU2603" s="144"/>
      <c r="AY2603" s="14"/>
      <c r="BE2603" s="145"/>
      <c r="BF2603" s="145"/>
      <c r="BG2603" s="145"/>
      <c r="BH2603" s="145"/>
      <c r="BI2603" s="145"/>
      <c r="BJ2603" s="14"/>
      <c r="BK2603" s="145"/>
      <c r="BL2603" s="14"/>
      <c r="BM2603" s="144"/>
    </row>
    <row r="2604" spans="1:65" s="2" customFormat="1" ht="16.5" hidden="1" customHeight="1">
      <c r="A2604" s="26"/>
      <c r="B2604" s="156"/>
      <c r="C2604" s="163"/>
      <c r="D2604" s="163"/>
      <c r="E2604" s="164"/>
      <c r="F2604" s="165"/>
      <c r="G2604" s="166"/>
      <c r="H2604" s="167"/>
      <c r="I2604" s="168"/>
      <c r="J2604" s="168"/>
      <c r="K2604" s="146"/>
      <c r="L2604" s="147"/>
      <c r="M2604" s="148"/>
      <c r="N2604" s="149"/>
      <c r="O2604" s="142"/>
      <c r="P2604" s="142"/>
      <c r="Q2604" s="142"/>
      <c r="R2604" s="142"/>
      <c r="S2604" s="142"/>
      <c r="T2604" s="143"/>
      <c r="U2604" s="26"/>
      <c r="V2604" s="26"/>
      <c r="W2604" s="26"/>
      <c r="X2604" s="26"/>
      <c r="Y2604" s="26"/>
      <c r="Z2604" s="26"/>
      <c r="AA2604" s="26"/>
      <c r="AB2604" s="26"/>
      <c r="AC2604" s="26"/>
      <c r="AD2604" s="26"/>
      <c r="AE2604" s="26"/>
      <c r="AR2604" s="144"/>
      <c r="AT2604" s="144"/>
      <c r="AU2604" s="144"/>
      <c r="AY2604" s="14"/>
      <c r="BE2604" s="145"/>
      <c r="BF2604" s="145"/>
      <c r="BG2604" s="145"/>
      <c r="BH2604" s="145"/>
      <c r="BI2604" s="145"/>
      <c r="BJ2604" s="14"/>
      <c r="BK2604" s="145"/>
      <c r="BL2604" s="14"/>
      <c r="BM2604" s="144"/>
    </row>
    <row r="2605" spans="1:65" s="2" customFormat="1" ht="16.5" hidden="1" customHeight="1">
      <c r="A2605" s="26"/>
      <c r="B2605" s="156"/>
      <c r="C2605" s="163"/>
      <c r="D2605" s="163"/>
      <c r="E2605" s="164"/>
      <c r="F2605" s="165"/>
      <c r="G2605" s="166"/>
      <c r="H2605" s="167"/>
      <c r="I2605" s="168"/>
      <c r="J2605" s="168"/>
      <c r="K2605" s="146"/>
      <c r="L2605" s="147"/>
      <c r="M2605" s="148"/>
      <c r="N2605" s="149"/>
      <c r="O2605" s="142"/>
      <c r="P2605" s="142"/>
      <c r="Q2605" s="142"/>
      <c r="R2605" s="142"/>
      <c r="S2605" s="142"/>
      <c r="T2605" s="143"/>
      <c r="U2605" s="26"/>
      <c r="V2605" s="26"/>
      <c r="W2605" s="26"/>
      <c r="X2605" s="26"/>
      <c r="Y2605" s="26"/>
      <c r="Z2605" s="26"/>
      <c r="AA2605" s="26"/>
      <c r="AB2605" s="26"/>
      <c r="AC2605" s="26"/>
      <c r="AD2605" s="26"/>
      <c r="AE2605" s="26"/>
      <c r="AR2605" s="144"/>
      <c r="AT2605" s="144"/>
      <c r="AU2605" s="144"/>
      <c r="AY2605" s="14"/>
      <c r="BE2605" s="145"/>
      <c r="BF2605" s="145"/>
      <c r="BG2605" s="145"/>
      <c r="BH2605" s="145"/>
      <c r="BI2605" s="145"/>
      <c r="BJ2605" s="14"/>
      <c r="BK2605" s="145"/>
      <c r="BL2605" s="14"/>
      <c r="BM2605" s="144"/>
    </row>
    <row r="2606" spans="1:65" s="2" customFormat="1" ht="16.5" hidden="1" customHeight="1">
      <c r="A2606" s="26"/>
      <c r="B2606" s="156"/>
      <c r="C2606" s="163"/>
      <c r="D2606" s="163"/>
      <c r="E2606" s="164"/>
      <c r="F2606" s="165"/>
      <c r="G2606" s="166"/>
      <c r="H2606" s="167"/>
      <c r="I2606" s="168"/>
      <c r="J2606" s="168"/>
      <c r="K2606" s="146"/>
      <c r="L2606" s="147"/>
      <c r="M2606" s="148"/>
      <c r="N2606" s="149"/>
      <c r="O2606" s="142"/>
      <c r="P2606" s="142"/>
      <c r="Q2606" s="142"/>
      <c r="R2606" s="142"/>
      <c r="S2606" s="142"/>
      <c r="T2606" s="143"/>
      <c r="U2606" s="26"/>
      <c r="V2606" s="26"/>
      <c r="W2606" s="26"/>
      <c r="X2606" s="26"/>
      <c r="Y2606" s="26"/>
      <c r="Z2606" s="26"/>
      <c r="AA2606" s="26"/>
      <c r="AB2606" s="26"/>
      <c r="AC2606" s="26"/>
      <c r="AD2606" s="26"/>
      <c r="AE2606" s="26"/>
      <c r="AR2606" s="144"/>
      <c r="AT2606" s="144"/>
      <c r="AU2606" s="144"/>
      <c r="AY2606" s="14"/>
      <c r="BE2606" s="145"/>
      <c r="BF2606" s="145"/>
      <c r="BG2606" s="145"/>
      <c r="BH2606" s="145"/>
      <c r="BI2606" s="145"/>
      <c r="BJ2606" s="14"/>
      <c r="BK2606" s="145"/>
      <c r="BL2606" s="14"/>
      <c r="BM2606" s="144"/>
    </row>
    <row r="2607" spans="1:65" s="2" customFormat="1" ht="21.75" hidden="1" customHeight="1">
      <c r="A2607" s="26"/>
      <c r="B2607" s="156"/>
      <c r="C2607" s="163"/>
      <c r="D2607" s="163"/>
      <c r="E2607" s="164"/>
      <c r="F2607" s="165"/>
      <c r="G2607" s="166"/>
      <c r="H2607" s="167"/>
      <c r="I2607" s="168"/>
      <c r="J2607" s="168"/>
      <c r="K2607" s="146"/>
      <c r="L2607" s="147"/>
      <c r="M2607" s="148"/>
      <c r="N2607" s="149"/>
      <c r="O2607" s="142"/>
      <c r="P2607" s="142"/>
      <c r="Q2607" s="142"/>
      <c r="R2607" s="142"/>
      <c r="S2607" s="142"/>
      <c r="T2607" s="143"/>
      <c r="U2607" s="26"/>
      <c r="V2607" s="26"/>
      <c r="W2607" s="26"/>
      <c r="X2607" s="26"/>
      <c r="Y2607" s="26"/>
      <c r="Z2607" s="26"/>
      <c r="AA2607" s="26"/>
      <c r="AB2607" s="26"/>
      <c r="AC2607" s="26"/>
      <c r="AD2607" s="26"/>
      <c r="AE2607" s="26"/>
      <c r="AR2607" s="144"/>
      <c r="AT2607" s="144"/>
      <c r="AU2607" s="144"/>
      <c r="AY2607" s="14"/>
      <c r="BE2607" s="145"/>
      <c r="BF2607" s="145"/>
      <c r="BG2607" s="145"/>
      <c r="BH2607" s="145"/>
      <c r="BI2607" s="145"/>
      <c r="BJ2607" s="14"/>
      <c r="BK2607" s="145"/>
      <c r="BL2607" s="14"/>
      <c r="BM2607" s="144"/>
    </row>
    <row r="2608" spans="1:65" s="2" customFormat="1" ht="21.75" hidden="1" customHeight="1">
      <c r="A2608" s="26"/>
      <c r="B2608" s="156"/>
      <c r="C2608" s="163"/>
      <c r="D2608" s="163"/>
      <c r="E2608" s="164"/>
      <c r="F2608" s="165"/>
      <c r="G2608" s="166"/>
      <c r="H2608" s="167"/>
      <c r="I2608" s="168"/>
      <c r="J2608" s="168"/>
      <c r="K2608" s="146"/>
      <c r="L2608" s="147"/>
      <c r="M2608" s="148"/>
      <c r="N2608" s="149"/>
      <c r="O2608" s="142"/>
      <c r="P2608" s="142"/>
      <c r="Q2608" s="142"/>
      <c r="R2608" s="142"/>
      <c r="S2608" s="142"/>
      <c r="T2608" s="143"/>
      <c r="U2608" s="26"/>
      <c r="V2608" s="26"/>
      <c r="W2608" s="26"/>
      <c r="X2608" s="26"/>
      <c r="Y2608" s="26"/>
      <c r="Z2608" s="26"/>
      <c r="AA2608" s="26"/>
      <c r="AB2608" s="26"/>
      <c r="AC2608" s="26"/>
      <c r="AD2608" s="26"/>
      <c r="AE2608" s="26"/>
      <c r="AR2608" s="144"/>
      <c r="AT2608" s="144"/>
      <c r="AU2608" s="144"/>
      <c r="AY2608" s="14"/>
      <c r="BE2608" s="145"/>
      <c r="BF2608" s="145"/>
      <c r="BG2608" s="145"/>
      <c r="BH2608" s="145"/>
      <c r="BI2608" s="145"/>
      <c r="BJ2608" s="14"/>
      <c r="BK2608" s="145"/>
      <c r="BL2608" s="14"/>
      <c r="BM2608" s="144"/>
    </row>
    <row r="2609" spans="1:65" s="2" customFormat="1" ht="16.5" hidden="1" customHeight="1">
      <c r="A2609" s="26"/>
      <c r="B2609" s="156"/>
      <c r="C2609" s="163"/>
      <c r="D2609" s="163"/>
      <c r="E2609" s="164"/>
      <c r="F2609" s="165"/>
      <c r="G2609" s="166"/>
      <c r="H2609" s="167"/>
      <c r="I2609" s="168"/>
      <c r="J2609" s="168"/>
      <c r="K2609" s="146"/>
      <c r="L2609" s="147"/>
      <c r="M2609" s="148"/>
      <c r="N2609" s="149"/>
      <c r="O2609" s="142"/>
      <c r="P2609" s="142"/>
      <c r="Q2609" s="142"/>
      <c r="R2609" s="142"/>
      <c r="S2609" s="142"/>
      <c r="T2609" s="143"/>
      <c r="U2609" s="26"/>
      <c r="V2609" s="26"/>
      <c r="W2609" s="26"/>
      <c r="X2609" s="26"/>
      <c r="Y2609" s="26"/>
      <c r="Z2609" s="26"/>
      <c r="AA2609" s="26"/>
      <c r="AB2609" s="26"/>
      <c r="AC2609" s="26"/>
      <c r="AD2609" s="26"/>
      <c r="AE2609" s="26"/>
      <c r="AR2609" s="144"/>
      <c r="AT2609" s="144"/>
      <c r="AU2609" s="144"/>
      <c r="AY2609" s="14"/>
      <c r="BE2609" s="145"/>
      <c r="BF2609" s="145"/>
      <c r="BG2609" s="145"/>
      <c r="BH2609" s="145"/>
      <c r="BI2609" s="145"/>
      <c r="BJ2609" s="14"/>
      <c r="BK2609" s="145"/>
      <c r="BL2609" s="14"/>
      <c r="BM2609" s="144"/>
    </row>
    <row r="2610" spans="1:65" s="2" customFormat="1" ht="16.5" hidden="1" customHeight="1">
      <c r="A2610" s="26"/>
      <c r="B2610" s="156"/>
      <c r="C2610" s="163"/>
      <c r="D2610" s="163"/>
      <c r="E2610" s="164"/>
      <c r="F2610" s="165"/>
      <c r="G2610" s="166"/>
      <c r="H2610" s="167"/>
      <c r="I2610" s="168"/>
      <c r="J2610" s="168"/>
      <c r="K2610" s="146"/>
      <c r="L2610" s="147"/>
      <c r="M2610" s="148"/>
      <c r="N2610" s="149"/>
      <c r="O2610" s="142"/>
      <c r="P2610" s="142"/>
      <c r="Q2610" s="142"/>
      <c r="R2610" s="142"/>
      <c r="S2610" s="142"/>
      <c r="T2610" s="143"/>
      <c r="U2610" s="26"/>
      <c r="V2610" s="26"/>
      <c r="W2610" s="26"/>
      <c r="X2610" s="26"/>
      <c r="Y2610" s="26"/>
      <c r="Z2610" s="26"/>
      <c r="AA2610" s="26"/>
      <c r="AB2610" s="26"/>
      <c r="AC2610" s="26"/>
      <c r="AD2610" s="26"/>
      <c r="AE2610" s="26"/>
      <c r="AR2610" s="144"/>
      <c r="AT2610" s="144"/>
      <c r="AU2610" s="144"/>
      <c r="AY2610" s="14"/>
      <c r="BE2610" s="145"/>
      <c r="BF2610" s="145"/>
      <c r="BG2610" s="145"/>
      <c r="BH2610" s="145"/>
      <c r="BI2610" s="145"/>
      <c r="BJ2610" s="14"/>
      <c r="BK2610" s="145"/>
      <c r="BL2610" s="14"/>
      <c r="BM2610" s="144"/>
    </row>
    <row r="2611" spans="1:65" s="2" customFormat="1" ht="16.5" hidden="1" customHeight="1">
      <c r="A2611" s="26"/>
      <c r="B2611" s="156"/>
      <c r="C2611" s="163"/>
      <c r="D2611" s="163"/>
      <c r="E2611" s="164"/>
      <c r="F2611" s="165"/>
      <c r="G2611" s="166"/>
      <c r="H2611" s="167"/>
      <c r="I2611" s="168"/>
      <c r="J2611" s="168"/>
      <c r="K2611" s="146"/>
      <c r="L2611" s="147"/>
      <c r="M2611" s="148"/>
      <c r="N2611" s="149"/>
      <c r="O2611" s="142"/>
      <c r="P2611" s="142"/>
      <c r="Q2611" s="142"/>
      <c r="R2611" s="142"/>
      <c r="S2611" s="142"/>
      <c r="T2611" s="143"/>
      <c r="U2611" s="26"/>
      <c r="V2611" s="26"/>
      <c r="W2611" s="26"/>
      <c r="X2611" s="26"/>
      <c r="Y2611" s="26"/>
      <c r="Z2611" s="26"/>
      <c r="AA2611" s="26"/>
      <c r="AB2611" s="26"/>
      <c r="AC2611" s="26"/>
      <c r="AD2611" s="26"/>
      <c r="AE2611" s="26"/>
      <c r="AR2611" s="144"/>
      <c r="AT2611" s="144"/>
      <c r="AU2611" s="144"/>
      <c r="AY2611" s="14"/>
      <c r="BE2611" s="145"/>
      <c r="BF2611" s="145"/>
      <c r="BG2611" s="145"/>
      <c r="BH2611" s="145"/>
      <c r="BI2611" s="145"/>
      <c r="BJ2611" s="14"/>
      <c r="BK2611" s="145"/>
      <c r="BL2611" s="14"/>
      <c r="BM2611" s="144"/>
    </row>
    <row r="2612" spans="1:65" s="2" customFormat="1" ht="16.5" hidden="1" customHeight="1">
      <c r="A2612" s="26"/>
      <c r="B2612" s="156"/>
      <c r="C2612" s="163"/>
      <c r="D2612" s="163"/>
      <c r="E2612" s="164"/>
      <c r="F2612" s="165"/>
      <c r="G2612" s="166"/>
      <c r="H2612" s="167"/>
      <c r="I2612" s="168"/>
      <c r="J2612" s="168"/>
      <c r="K2612" s="146"/>
      <c r="L2612" s="147"/>
      <c r="M2612" s="148"/>
      <c r="N2612" s="149"/>
      <c r="O2612" s="142"/>
      <c r="P2612" s="142"/>
      <c r="Q2612" s="142"/>
      <c r="R2612" s="142"/>
      <c r="S2612" s="142"/>
      <c r="T2612" s="143"/>
      <c r="U2612" s="26"/>
      <c r="V2612" s="26"/>
      <c r="W2612" s="26"/>
      <c r="X2612" s="26"/>
      <c r="Y2612" s="26"/>
      <c r="Z2612" s="26"/>
      <c r="AA2612" s="26"/>
      <c r="AB2612" s="26"/>
      <c r="AC2612" s="26"/>
      <c r="AD2612" s="26"/>
      <c r="AE2612" s="26"/>
      <c r="AR2612" s="144"/>
      <c r="AT2612" s="144"/>
      <c r="AU2612" s="144"/>
      <c r="AY2612" s="14"/>
      <c r="BE2612" s="145"/>
      <c r="BF2612" s="145"/>
      <c r="BG2612" s="145"/>
      <c r="BH2612" s="145"/>
      <c r="BI2612" s="145"/>
      <c r="BJ2612" s="14"/>
      <c r="BK2612" s="145"/>
      <c r="BL2612" s="14"/>
      <c r="BM2612" s="144"/>
    </row>
    <row r="2613" spans="1:65" s="2" customFormat="1" ht="21.75" hidden="1" customHeight="1">
      <c r="A2613" s="26"/>
      <c r="B2613" s="156"/>
      <c r="C2613" s="163"/>
      <c r="D2613" s="163"/>
      <c r="E2613" s="164"/>
      <c r="F2613" s="165"/>
      <c r="G2613" s="166"/>
      <c r="H2613" s="167"/>
      <c r="I2613" s="168"/>
      <c r="J2613" s="168"/>
      <c r="K2613" s="146"/>
      <c r="L2613" s="147"/>
      <c r="M2613" s="148"/>
      <c r="N2613" s="149"/>
      <c r="O2613" s="142"/>
      <c r="P2613" s="142"/>
      <c r="Q2613" s="142"/>
      <c r="R2613" s="142"/>
      <c r="S2613" s="142"/>
      <c r="T2613" s="143"/>
      <c r="U2613" s="26"/>
      <c r="V2613" s="26"/>
      <c r="W2613" s="26"/>
      <c r="X2613" s="26"/>
      <c r="Y2613" s="26"/>
      <c r="Z2613" s="26"/>
      <c r="AA2613" s="26"/>
      <c r="AB2613" s="26"/>
      <c r="AC2613" s="26"/>
      <c r="AD2613" s="26"/>
      <c r="AE2613" s="26"/>
      <c r="AR2613" s="144"/>
      <c r="AT2613" s="144"/>
      <c r="AU2613" s="144"/>
      <c r="AY2613" s="14"/>
      <c r="BE2613" s="145"/>
      <c r="BF2613" s="145"/>
      <c r="BG2613" s="145"/>
      <c r="BH2613" s="145"/>
      <c r="BI2613" s="145"/>
      <c r="BJ2613" s="14"/>
      <c r="BK2613" s="145"/>
      <c r="BL2613" s="14"/>
      <c r="BM2613" s="144"/>
    </row>
    <row r="2614" spans="1:65" s="2" customFormat="1" ht="16.5" hidden="1" customHeight="1">
      <c r="A2614" s="26"/>
      <c r="B2614" s="156"/>
      <c r="C2614" s="163"/>
      <c r="D2614" s="163"/>
      <c r="E2614" s="164"/>
      <c r="F2614" s="165"/>
      <c r="G2614" s="166"/>
      <c r="H2614" s="167"/>
      <c r="I2614" s="168"/>
      <c r="J2614" s="168"/>
      <c r="K2614" s="146"/>
      <c r="L2614" s="147"/>
      <c r="M2614" s="148"/>
      <c r="N2614" s="149"/>
      <c r="O2614" s="142"/>
      <c r="P2614" s="142"/>
      <c r="Q2614" s="142"/>
      <c r="R2614" s="142"/>
      <c r="S2614" s="142"/>
      <c r="T2614" s="143"/>
      <c r="U2614" s="26"/>
      <c r="V2614" s="26"/>
      <c r="W2614" s="26"/>
      <c r="X2614" s="26"/>
      <c r="Y2614" s="26"/>
      <c r="Z2614" s="26"/>
      <c r="AA2614" s="26"/>
      <c r="AB2614" s="26"/>
      <c r="AC2614" s="26"/>
      <c r="AD2614" s="26"/>
      <c r="AE2614" s="26"/>
      <c r="AR2614" s="144"/>
      <c r="AT2614" s="144"/>
      <c r="AU2614" s="144"/>
      <c r="AY2614" s="14"/>
      <c r="BE2614" s="145"/>
      <c r="BF2614" s="145"/>
      <c r="BG2614" s="145"/>
      <c r="BH2614" s="145"/>
      <c r="BI2614" s="145"/>
      <c r="BJ2614" s="14"/>
      <c r="BK2614" s="145"/>
      <c r="BL2614" s="14"/>
      <c r="BM2614" s="144"/>
    </row>
    <row r="2615" spans="1:65" s="2" customFormat="1" ht="24.25" hidden="1" customHeight="1">
      <c r="A2615" s="26"/>
      <c r="B2615" s="156"/>
      <c r="C2615" s="163"/>
      <c r="D2615" s="163"/>
      <c r="E2615" s="164"/>
      <c r="F2615" s="165"/>
      <c r="G2615" s="166"/>
      <c r="H2615" s="167"/>
      <c r="I2615" s="168"/>
      <c r="J2615" s="168"/>
      <c r="K2615" s="146"/>
      <c r="L2615" s="147"/>
      <c r="M2615" s="148"/>
      <c r="N2615" s="149"/>
      <c r="O2615" s="142"/>
      <c r="P2615" s="142"/>
      <c r="Q2615" s="142"/>
      <c r="R2615" s="142"/>
      <c r="S2615" s="142"/>
      <c r="T2615" s="143"/>
      <c r="U2615" s="26"/>
      <c r="V2615" s="26"/>
      <c r="W2615" s="26"/>
      <c r="X2615" s="26"/>
      <c r="Y2615" s="26"/>
      <c r="Z2615" s="26"/>
      <c r="AA2615" s="26"/>
      <c r="AB2615" s="26"/>
      <c r="AC2615" s="26"/>
      <c r="AD2615" s="26"/>
      <c r="AE2615" s="26"/>
      <c r="AR2615" s="144"/>
      <c r="AT2615" s="144"/>
      <c r="AU2615" s="144"/>
      <c r="AY2615" s="14"/>
      <c r="BE2615" s="145"/>
      <c r="BF2615" s="145"/>
      <c r="BG2615" s="145"/>
      <c r="BH2615" s="145"/>
      <c r="BI2615" s="145"/>
      <c r="BJ2615" s="14"/>
      <c r="BK2615" s="145"/>
      <c r="BL2615" s="14"/>
      <c r="BM2615" s="144"/>
    </row>
    <row r="2616" spans="1:65" s="2" customFormat="1" ht="16.5" hidden="1" customHeight="1">
      <c r="A2616" s="26"/>
      <c r="B2616" s="156"/>
      <c r="C2616" s="163"/>
      <c r="D2616" s="163"/>
      <c r="E2616" s="164"/>
      <c r="F2616" s="165"/>
      <c r="G2616" s="166"/>
      <c r="H2616" s="167"/>
      <c r="I2616" s="168"/>
      <c r="J2616" s="168"/>
      <c r="K2616" s="146"/>
      <c r="L2616" s="147"/>
      <c r="M2616" s="148"/>
      <c r="N2616" s="149"/>
      <c r="O2616" s="142"/>
      <c r="P2616" s="142"/>
      <c r="Q2616" s="142"/>
      <c r="R2616" s="142"/>
      <c r="S2616" s="142"/>
      <c r="T2616" s="143"/>
      <c r="U2616" s="26"/>
      <c r="V2616" s="26"/>
      <c r="W2616" s="26"/>
      <c r="X2616" s="26"/>
      <c r="Y2616" s="26"/>
      <c r="Z2616" s="26"/>
      <c r="AA2616" s="26"/>
      <c r="AB2616" s="26"/>
      <c r="AC2616" s="26"/>
      <c r="AD2616" s="26"/>
      <c r="AE2616" s="26"/>
      <c r="AR2616" s="144"/>
      <c r="AT2616" s="144"/>
      <c r="AU2616" s="144"/>
      <c r="AY2616" s="14"/>
      <c r="BE2616" s="145"/>
      <c r="BF2616" s="145"/>
      <c r="BG2616" s="145"/>
      <c r="BH2616" s="145"/>
      <c r="BI2616" s="145"/>
      <c r="BJ2616" s="14"/>
      <c r="BK2616" s="145"/>
      <c r="BL2616" s="14"/>
      <c r="BM2616" s="144"/>
    </row>
    <row r="2617" spans="1:65" s="2" customFormat="1" ht="21.75" hidden="1" customHeight="1">
      <c r="A2617" s="26"/>
      <c r="B2617" s="156"/>
      <c r="C2617" s="163"/>
      <c r="D2617" s="163"/>
      <c r="E2617" s="164"/>
      <c r="F2617" s="165"/>
      <c r="G2617" s="166"/>
      <c r="H2617" s="167"/>
      <c r="I2617" s="168"/>
      <c r="J2617" s="168"/>
      <c r="K2617" s="146"/>
      <c r="L2617" s="147"/>
      <c r="M2617" s="148"/>
      <c r="N2617" s="149"/>
      <c r="O2617" s="142"/>
      <c r="P2617" s="142"/>
      <c r="Q2617" s="142"/>
      <c r="R2617" s="142"/>
      <c r="S2617" s="142"/>
      <c r="T2617" s="143"/>
      <c r="U2617" s="26"/>
      <c r="V2617" s="26"/>
      <c r="W2617" s="26"/>
      <c r="X2617" s="26"/>
      <c r="Y2617" s="26"/>
      <c r="Z2617" s="26"/>
      <c r="AA2617" s="26"/>
      <c r="AB2617" s="26"/>
      <c r="AC2617" s="26"/>
      <c r="AD2617" s="26"/>
      <c r="AE2617" s="26"/>
      <c r="AR2617" s="144"/>
      <c r="AT2617" s="144"/>
      <c r="AU2617" s="144"/>
      <c r="AY2617" s="14"/>
      <c r="BE2617" s="145"/>
      <c r="BF2617" s="145"/>
      <c r="BG2617" s="145"/>
      <c r="BH2617" s="145"/>
      <c r="BI2617" s="145"/>
      <c r="BJ2617" s="14"/>
      <c r="BK2617" s="145"/>
      <c r="BL2617" s="14"/>
      <c r="BM2617" s="144"/>
    </row>
    <row r="2618" spans="1:65" s="2" customFormat="1" ht="16.5" hidden="1" customHeight="1">
      <c r="A2618" s="26"/>
      <c r="B2618" s="156"/>
      <c r="C2618" s="163"/>
      <c r="D2618" s="163"/>
      <c r="E2618" s="164"/>
      <c r="F2618" s="165"/>
      <c r="G2618" s="166"/>
      <c r="H2618" s="167"/>
      <c r="I2618" s="168"/>
      <c r="J2618" s="168"/>
      <c r="K2618" s="146"/>
      <c r="L2618" s="147"/>
      <c r="M2618" s="148"/>
      <c r="N2618" s="149"/>
      <c r="O2618" s="142"/>
      <c r="P2618" s="142"/>
      <c r="Q2618" s="142"/>
      <c r="R2618" s="142"/>
      <c r="S2618" s="142"/>
      <c r="T2618" s="143"/>
      <c r="U2618" s="26"/>
      <c r="V2618" s="26"/>
      <c r="W2618" s="26"/>
      <c r="X2618" s="26"/>
      <c r="Y2618" s="26"/>
      <c r="Z2618" s="26"/>
      <c r="AA2618" s="26"/>
      <c r="AB2618" s="26"/>
      <c r="AC2618" s="26"/>
      <c r="AD2618" s="26"/>
      <c r="AE2618" s="26"/>
      <c r="AR2618" s="144"/>
      <c r="AT2618" s="144"/>
      <c r="AU2618" s="144"/>
      <c r="AY2618" s="14"/>
      <c r="BE2618" s="145"/>
      <c r="BF2618" s="145"/>
      <c r="BG2618" s="145"/>
      <c r="BH2618" s="145"/>
      <c r="BI2618" s="145"/>
      <c r="BJ2618" s="14"/>
      <c r="BK2618" s="145"/>
      <c r="BL2618" s="14"/>
      <c r="BM2618" s="144"/>
    </row>
    <row r="2619" spans="1:65" s="2" customFormat="1" ht="21.75" hidden="1" customHeight="1">
      <c r="A2619" s="26"/>
      <c r="B2619" s="156"/>
      <c r="C2619" s="163"/>
      <c r="D2619" s="163"/>
      <c r="E2619" s="164"/>
      <c r="F2619" s="165"/>
      <c r="G2619" s="166"/>
      <c r="H2619" s="167"/>
      <c r="I2619" s="168"/>
      <c r="J2619" s="168"/>
      <c r="K2619" s="146"/>
      <c r="L2619" s="147"/>
      <c r="M2619" s="148"/>
      <c r="N2619" s="149"/>
      <c r="O2619" s="142"/>
      <c r="P2619" s="142"/>
      <c r="Q2619" s="142"/>
      <c r="R2619" s="142"/>
      <c r="S2619" s="142"/>
      <c r="T2619" s="143"/>
      <c r="U2619" s="26"/>
      <c r="V2619" s="26"/>
      <c r="W2619" s="26"/>
      <c r="X2619" s="26"/>
      <c r="Y2619" s="26"/>
      <c r="Z2619" s="26"/>
      <c r="AA2619" s="26"/>
      <c r="AB2619" s="26"/>
      <c r="AC2619" s="26"/>
      <c r="AD2619" s="26"/>
      <c r="AE2619" s="26"/>
      <c r="AR2619" s="144"/>
      <c r="AT2619" s="144"/>
      <c r="AU2619" s="144"/>
      <c r="AY2619" s="14"/>
      <c r="BE2619" s="145"/>
      <c r="BF2619" s="145"/>
      <c r="BG2619" s="145"/>
      <c r="BH2619" s="145"/>
      <c r="BI2619" s="145"/>
      <c r="BJ2619" s="14"/>
      <c r="BK2619" s="145"/>
      <c r="BL2619" s="14"/>
      <c r="BM2619" s="144"/>
    </row>
    <row r="2620" spans="1:65" s="2" customFormat="1" ht="16.5" hidden="1" customHeight="1">
      <c r="A2620" s="26"/>
      <c r="B2620" s="156"/>
      <c r="C2620" s="163"/>
      <c r="D2620" s="163"/>
      <c r="E2620" s="164"/>
      <c r="F2620" s="165"/>
      <c r="G2620" s="166"/>
      <c r="H2620" s="167"/>
      <c r="I2620" s="168"/>
      <c r="J2620" s="168"/>
      <c r="K2620" s="146"/>
      <c r="L2620" s="147"/>
      <c r="M2620" s="148"/>
      <c r="N2620" s="149"/>
      <c r="O2620" s="142"/>
      <c r="P2620" s="142"/>
      <c r="Q2620" s="142"/>
      <c r="R2620" s="142"/>
      <c r="S2620" s="142"/>
      <c r="T2620" s="143"/>
      <c r="U2620" s="26"/>
      <c r="V2620" s="26"/>
      <c r="W2620" s="26"/>
      <c r="X2620" s="26"/>
      <c r="Y2620" s="26"/>
      <c r="Z2620" s="26"/>
      <c r="AA2620" s="26"/>
      <c r="AB2620" s="26"/>
      <c r="AC2620" s="26"/>
      <c r="AD2620" s="26"/>
      <c r="AE2620" s="26"/>
      <c r="AR2620" s="144"/>
      <c r="AT2620" s="144"/>
      <c r="AU2620" s="144"/>
      <c r="AY2620" s="14"/>
      <c r="BE2620" s="145"/>
      <c r="BF2620" s="145"/>
      <c r="BG2620" s="145"/>
      <c r="BH2620" s="145"/>
      <c r="BI2620" s="145"/>
      <c r="BJ2620" s="14"/>
      <c r="BK2620" s="145"/>
      <c r="BL2620" s="14"/>
      <c r="BM2620" s="144"/>
    </row>
    <row r="2621" spans="1:65" s="2" customFormat="1" ht="24.25" hidden="1" customHeight="1">
      <c r="A2621" s="26"/>
      <c r="B2621" s="156"/>
      <c r="C2621" s="163"/>
      <c r="D2621" s="163"/>
      <c r="E2621" s="164"/>
      <c r="F2621" s="165"/>
      <c r="G2621" s="166"/>
      <c r="H2621" s="167"/>
      <c r="I2621" s="168"/>
      <c r="J2621" s="168"/>
      <c r="K2621" s="146"/>
      <c r="L2621" s="147"/>
      <c r="M2621" s="148"/>
      <c r="N2621" s="149"/>
      <c r="O2621" s="142"/>
      <c r="P2621" s="142"/>
      <c r="Q2621" s="142"/>
      <c r="R2621" s="142"/>
      <c r="S2621" s="142"/>
      <c r="T2621" s="143"/>
      <c r="U2621" s="26"/>
      <c r="V2621" s="26"/>
      <c r="W2621" s="26"/>
      <c r="X2621" s="26"/>
      <c r="Y2621" s="26"/>
      <c r="Z2621" s="26"/>
      <c r="AA2621" s="26"/>
      <c r="AB2621" s="26"/>
      <c r="AC2621" s="26"/>
      <c r="AD2621" s="26"/>
      <c r="AE2621" s="26"/>
      <c r="AR2621" s="144"/>
      <c r="AT2621" s="144"/>
      <c r="AU2621" s="144"/>
      <c r="AY2621" s="14"/>
      <c r="BE2621" s="145"/>
      <c r="BF2621" s="145"/>
      <c r="BG2621" s="145"/>
      <c r="BH2621" s="145"/>
      <c r="BI2621" s="145"/>
      <c r="BJ2621" s="14"/>
      <c r="BK2621" s="145"/>
      <c r="BL2621" s="14"/>
      <c r="BM2621" s="144"/>
    </row>
    <row r="2622" spans="1:65" s="2" customFormat="1" ht="21.75" hidden="1" customHeight="1">
      <c r="A2622" s="26"/>
      <c r="B2622" s="156"/>
      <c r="C2622" s="163"/>
      <c r="D2622" s="163"/>
      <c r="E2622" s="164"/>
      <c r="F2622" s="165"/>
      <c r="G2622" s="166"/>
      <c r="H2622" s="167"/>
      <c r="I2622" s="168"/>
      <c r="J2622" s="168"/>
      <c r="K2622" s="146"/>
      <c r="L2622" s="147"/>
      <c r="M2622" s="148"/>
      <c r="N2622" s="149"/>
      <c r="O2622" s="142"/>
      <c r="P2622" s="142"/>
      <c r="Q2622" s="142"/>
      <c r="R2622" s="142"/>
      <c r="S2622" s="142"/>
      <c r="T2622" s="143"/>
      <c r="U2622" s="26"/>
      <c r="V2622" s="26"/>
      <c r="W2622" s="26"/>
      <c r="X2622" s="26"/>
      <c r="Y2622" s="26"/>
      <c r="Z2622" s="26"/>
      <c r="AA2622" s="26"/>
      <c r="AB2622" s="26"/>
      <c r="AC2622" s="26"/>
      <c r="AD2622" s="26"/>
      <c r="AE2622" s="26"/>
      <c r="AR2622" s="144"/>
      <c r="AT2622" s="144"/>
      <c r="AU2622" s="144"/>
      <c r="AY2622" s="14"/>
      <c r="BE2622" s="145"/>
      <c r="BF2622" s="145"/>
      <c r="BG2622" s="145"/>
      <c r="BH2622" s="145"/>
      <c r="BI2622" s="145"/>
      <c r="BJ2622" s="14"/>
      <c r="BK2622" s="145"/>
      <c r="BL2622" s="14"/>
      <c r="BM2622" s="144"/>
    </row>
    <row r="2623" spans="1:65" s="2" customFormat="1" ht="24.25" hidden="1" customHeight="1">
      <c r="A2623" s="26"/>
      <c r="B2623" s="156"/>
      <c r="C2623" s="163"/>
      <c r="D2623" s="163"/>
      <c r="E2623" s="164"/>
      <c r="F2623" s="165"/>
      <c r="G2623" s="166"/>
      <c r="H2623" s="167"/>
      <c r="I2623" s="168"/>
      <c r="J2623" s="168"/>
      <c r="K2623" s="146"/>
      <c r="L2623" s="147"/>
      <c r="M2623" s="148"/>
      <c r="N2623" s="149"/>
      <c r="O2623" s="142"/>
      <c r="P2623" s="142"/>
      <c r="Q2623" s="142"/>
      <c r="R2623" s="142"/>
      <c r="S2623" s="142"/>
      <c r="T2623" s="143"/>
      <c r="U2623" s="26"/>
      <c r="V2623" s="26"/>
      <c r="W2623" s="26"/>
      <c r="X2623" s="26"/>
      <c r="Y2623" s="26"/>
      <c r="Z2623" s="26"/>
      <c r="AA2623" s="26"/>
      <c r="AB2623" s="26"/>
      <c r="AC2623" s="26"/>
      <c r="AD2623" s="26"/>
      <c r="AE2623" s="26"/>
      <c r="AR2623" s="144"/>
      <c r="AT2623" s="144"/>
      <c r="AU2623" s="144"/>
      <c r="AY2623" s="14"/>
      <c r="BE2623" s="145"/>
      <c r="BF2623" s="145"/>
      <c r="BG2623" s="145"/>
      <c r="BH2623" s="145"/>
      <c r="BI2623" s="145"/>
      <c r="BJ2623" s="14"/>
      <c r="BK2623" s="145"/>
      <c r="BL2623" s="14"/>
      <c r="BM2623" s="144"/>
    </row>
    <row r="2624" spans="1:65" s="2" customFormat="1" ht="16.5" hidden="1" customHeight="1">
      <c r="A2624" s="26"/>
      <c r="B2624" s="156"/>
      <c r="C2624" s="163"/>
      <c r="D2624" s="163"/>
      <c r="E2624" s="164"/>
      <c r="F2624" s="165"/>
      <c r="G2624" s="166"/>
      <c r="H2624" s="167"/>
      <c r="I2624" s="168"/>
      <c r="J2624" s="168"/>
      <c r="K2624" s="146"/>
      <c r="L2624" s="147"/>
      <c r="M2624" s="148"/>
      <c r="N2624" s="149"/>
      <c r="O2624" s="142"/>
      <c r="P2624" s="142"/>
      <c r="Q2624" s="142"/>
      <c r="R2624" s="142"/>
      <c r="S2624" s="142"/>
      <c r="T2624" s="143"/>
      <c r="U2624" s="26"/>
      <c r="V2624" s="26"/>
      <c r="W2624" s="26"/>
      <c r="X2624" s="26"/>
      <c r="Y2624" s="26"/>
      <c r="Z2624" s="26"/>
      <c r="AA2624" s="26"/>
      <c r="AB2624" s="26"/>
      <c r="AC2624" s="26"/>
      <c r="AD2624" s="26"/>
      <c r="AE2624" s="26"/>
      <c r="AR2624" s="144"/>
      <c r="AT2624" s="144"/>
      <c r="AU2624" s="144"/>
      <c r="AY2624" s="14"/>
      <c r="BE2624" s="145"/>
      <c r="BF2624" s="145"/>
      <c r="BG2624" s="145"/>
      <c r="BH2624" s="145"/>
      <c r="BI2624" s="145"/>
      <c r="BJ2624" s="14"/>
      <c r="BK2624" s="145"/>
      <c r="BL2624" s="14"/>
      <c r="BM2624" s="144"/>
    </row>
    <row r="2625" spans="1:65" s="2" customFormat="1" ht="16.5" hidden="1" customHeight="1">
      <c r="A2625" s="26"/>
      <c r="B2625" s="156"/>
      <c r="C2625" s="163"/>
      <c r="D2625" s="163"/>
      <c r="E2625" s="164"/>
      <c r="F2625" s="165"/>
      <c r="G2625" s="166"/>
      <c r="H2625" s="167"/>
      <c r="I2625" s="168"/>
      <c r="J2625" s="168"/>
      <c r="K2625" s="146"/>
      <c r="L2625" s="147"/>
      <c r="M2625" s="148"/>
      <c r="N2625" s="149"/>
      <c r="O2625" s="142"/>
      <c r="P2625" s="142"/>
      <c r="Q2625" s="142"/>
      <c r="R2625" s="142"/>
      <c r="S2625" s="142"/>
      <c r="T2625" s="143"/>
      <c r="U2625" s="26"/>
      <c r="V2625" s="26"/>
      <c r="W2625" s="26"/>
      <c r="X2625" s="26"/>
      <c r="Y2625" s="26"/>
      <c r="Z2625" s="26"/>
      <c r="AA2625" s="26"/>
      <c r="AB2625" s="26"/>
      <c r="AC2625" s="26"/>
      <c r="AD2625" s="26"/>
      <c r="AE2625" s="26"/>
      <c r="AR2625" s="144"/>
      <c r="AT2625" s="144"/>
      <c r="AU2625" s="144"/>
      <c r="AY2625" s="14"/>
      <c r="BE2625" s="145"/>
      <c r="BF2625" s="145"/>
      <c r="BG2625" s="145"/>
      <c r="BH2625" s="145"/>
      <c r="BI2625" s="145"/>
      <c r="BJ2625" s="14"/>
      <c r="BK2625" s="145"/>
      <c r="BL2625" s="14"/>
      <c r="BM2625" s="144"/>
    </row>
    <row r="2626" spans="1:65" s="2" customFormat="1" ht="16.5" hidden="1" customHeight="1">
      <c r="A2626" s="26"/>
      <c r="B2626" s="156"/>
      <c r="C2626" s="163"/>
      <c r="D2626" s="163"/>
      <c r="E2626" s="164"/>
      <c r="F2626" s="165"/>
      <c r="G2626" s="166"/>
      <c r="H2626" s="167"/>
      <c r="I2626" s="168"/>
      <c r="J2626" s="168"/>
      <c r="K2626" s="146"/>
      <c r="L2626" s="147"/>
      <c r="M2626" s="148"/>
      <c r="N2626" s="149"/>
      <c r="O2626" s="142"/>
      <c r="P2626" s="142"/>
      <c r="Q2626" s="142"/>
      <c r="R2626" s="142"/>
      <c r="S2626" s="142"/>
      <c r="T2626" s="143"/>
      <c r="U2626" s="26"/>
      <c r="V2626" s="26"/>
      <c r="W2626" s="26"/>
      <c r="X2626" s="26"/>
      <c r="Y2626" s="26"/>
      <c r="Z2626" s="26"/>
      <c r="AA2626" s="26"/>
      <c r="AB2626" s="26"/>
      <c r="AC2626" s="26"/>
      <c r="AD2626" s="26"/>
      <c r="AE2626" s="26"/>
      <c r="AR2626" s="144"/>
      <c r="AT2626" s="144"/>
      <c r="AU2626" s="144"/>
      <c r="AY2626" s="14"/>
      <c r="BE2626" s="145"/>
      <c r="BF2626" s="145"/>
      <c r="BG2626" s="145"/>
      <c r="BH2626" s="145"/>
      <c r="BI2626" s="145"/>
      <c r="BJ2626" s="14"/>
      <c r="BK2626" s="145"/>
      <c r="BL2626" s="14"/>
      <c r="BM2626" s="144"/>
    </row>
    <row r="2627" spans="1:65" s="2" customFormat="1" ht="21.75" hidden="1" customHeight="1">
      <c r="A2627" s="26"/>
      <c r="B2627" s="156"/>
      <c r="C2627" s="163"/>
      <c r="D2627" s="163"/>
      <c r="E2627" s="164"/>
      <c r="F2627" s="165"/>
      <c r="G2627" s="166"/>
      <c r="H2627" s="167"/>
      <c r="I2627" s="168"/>
      <c r="J2627" s="168"/>
      <c r="K2627" s="146"/>
      <c r="L2627" s="147"/>
      <c r="M2627" s="148"/>
      <c r="N2627" s="149"/>
      <c r="O2627" s="142"/>
      <c r="P2627" s="142"/>
      <c r="Q2627" s="142"/>
      <c r="R2627" s="142"/>
      <c r="S2627" s="142"/>
      <c r="T2627" s="143"/>
      <c r="U2627" s="26"/>
      <c r="V2627" s="26"/>
      <c r="W2627" s="26"/>
      <c r="X2627" s="26"/>
      <c r="Y2627" s="26"/>
      <c r="Z2627" s="26"/>
      <c r="AA2627" s="26"/>
      <c r="AB2627" s="26"/>
      <c r="AC2627" s="26"/>
      <c r="AD2627" s="26"/>
      <c r="AE2627" s="26"/>
      <c r="AR2627" s="144"/>
      <c r="AT2627" s="144"/>
      <c r="AU2627" s="144"/>
      <c r="AY2627" s="14"/>
      <c r="BE2627" s="145"/>
      <c r="BF2627" s="145"/>
      <c r="BG2627" s="145"/>
      <c r="BH2627" s="145"/>
      <c r="BI2627" s="145"/>
      <c r="BJ2627" s="14"/>
      <c r="BK2627" s="145"/>
      <c r="BL2627" s="14"/>
      <c r="BM2627" s="144"/>
    </row>
    <row r="2628" spans="1:65" s="2" customFormat="1" ht="21.75" hidden="1" customHeight="1">
      <c r="A2628" s="26"/>
      <c r="B2628" s="156"/>
      <c r="C2628" s="163"/>
      <c r="D2628" s="163"/>
      <c r="E2628" s="164"/>
      <c r="F2628" s="165"/>
      <c r="G2628" s="166"/>
      <c r="H2628" s="167"/>
      <c r="I2628" s="168"/>
      <c r="J2628" s="168"/>
      <c r="K2628" s="146"/>
      <c r="L2628" s="147"/>
      <c r="M2628" s="148"/>
      <c r="N2628" s="149"/>
      <c r="O2628" s="142"/>
      <c r="P2628" s="142"/>
      <c r="Q2628" s="142"/>
      <c r="R2628" s="142"/>
      <c r="S2628" s="142"/>
      <c r="T2628" s="143"/>
      <c r="U2628" s="26"/>
      <c r="V2628" s="26"/>
      <c r="W2628" s="26"/>
      <c r="X2628" s="26"/>
      <c r="Y2628" s="26"/>
      <c r="Z2628" s="26"/>
      <c r="AA2628" s="26"/>
      <c r="AB2628" s="26"/>
      <c r="AC2628" s="26"/>
      <c r="AD2628" s="26"/>
      <c r="AE2628" s="26"/>
      <c r="AR2628" s="144"/>
      <c r="AT2628" s="144"/>
      <c r="AU2628" s="144"/>
      <c r="AY2628" s="14"/>
      <c r="BE2628" s="145"/>
      <c r="BF2628" s="145"/>
      <c r="BG2628" s="145"/>
      <c r="BH2628" s="145"/>
      <c r="BI2628" s="145"/>
      <c r="BJ2628" s="14"/>
      <c r="BK2628" s="145"/>
      <c r="BL2628" s="14"/>
      <c r="BM2628" s="144"/>
    </row>
    <row r="2629" spans="1:65" s="2" customFormat="1" ht="16.5" hidden="1" customHeight="1">
      <c r="A2629" s="26"/>
      <c r="B2629" s="156"/>
      <c r="C2629" s="163"/>
      <c r="D2629" s="163"/>
      <c r="E2629" s="164"/>
      <c r="F2629" s="165"/>
      <c r="G2629" s="166"/>
      <c r="H2629" s="167"/>
      <c r="I2629" s="168"/>
      <c r="J2629" s="168"/>
      <c r="K2629" s="146"/>
      <c r="L2629" s="147"/>
      <c r="M2629" s="148"/>
      <c r="N2629" s="149"/>
      <c r="O2629" s="142"/>
      <c r="P2629" s="142"/>
      <c r="Q2629" s="142"/>
      <c r="R2629" s="142"/>
      <c r="S2629" s="142"/>
      <c r="T2629" s="143"/>
      <c r="U2629" s="26"/>
      <c r="V2629" s="26"/>
      <c r="W2629" s="26"/>
      <c r="X2629" s="26"/>
      <c r="Y2629" s="26"/>
      <c r="Z2629" s="26"/>
      <c r="AA2629" s="26"/>
      <c r="AB2629" s="26"/>
      <c r="AC2629" s="26"/>
      <c r="AD2629" s="26"/>
      <c r="AE2629" s="26"/>
      <c r="AR2629" s="144"/>
      <c r="AT2629" s="144"/>
      <c r="AU2629" s="144"/>
      <c r="AY2629" s="14"/>
      <c r="BE2629" s="145"/>
      <c r="BF2629" s="145"/>
      <c r="BG2629" s="145"/>
      <c r="BH2629" s="145"/>
      <c r="BI2629" s="145"/>
      <c r="BJ2629" s="14"/>
      <c r="BK2629" s="145"/>
      <c r="BL2629" s="14"/>
      <c r="BM2629" s="144"/>
    </row>
    <row r="2630" spans="1:65" s="2" customFormat="1" ht="16.5" hidden="1" customHeight="1">
      <c r="A2630" s="26"/>
      <c r="B2630" s="156"/>
      <c r="C2630" s="163"/>
      <c r="D2630" s="163"/>
      <c r="E2630" s="164"/>
      <c r="F2630" s="165"/>
      <c r="G2630" s="166"/>
      <c r="H2630" s="167"/>
      <c r="I2630" s="168"/>
      <c r="J2630" s="168"/>
      <c r="K2630" s="146"/>
      <c r="L2630" s="147"/>
      <c r="M2630" s="148"/>
      <c r="N2630" s="149"/>
      <c r="O2630" s="142"/>
      <c r="P2630" s="142"/>
      <c r="Q2630" s="142"/>
      <c r="R2630" s="142"/>
      <c r="S2630" s="142"/>
      <c r="T2630" s="143"/>
      <c r="U2630" s="26"/>
      <c r="V2630" s="26"/>
      <c r="W2630" s="26"/>
      <c r="X2630" s="26"/>
      <c r="Y2630" s="26"/>
      <c r="Z2630" s="26"/>
      <c r="AA2630" s="26"/>
      <c r="AB2630" s="26"/>
      <c r="AC2630" s="26"/>
      <c r="AD2630" s="26"/>
      <c r="AE2630" s="26"/>
      <c r="AR2630" s="144"/>
      <c r="AT2630" s="144"/>
      <c r="AU2630" s="144"/>
      <c r="AY2630" s="14"/>
      <c r="BE2630" s="145"/>
      <c r="BF2630" s="145"/>
      <c r="BG2630" s="145"/>
      <c r="BH2630" s="145"/>
      <c r="BI2630" s="145"/>
      <c r="BJ2630" s="14"/>
      <c r="BK2630" s="145"/>
      <c r="BL2630" s="14"/>
      <c r="BM2630" s="144"/>
    </row>
    <row r="2631" spans="1:65" s="2" customFormat="1" ht="16.5" hidden="1" customHeight="1">
      <c r="A2631" s="26"/>
      <c r="B2631" s="156"/>
      <c r="C2631" s="163"/>
      <c r="D2631" s="163"/>
      <c r="E2631" s="164"/>
      <c r="F2631" s="165"/>
      <c r="G2631" s="166"/>
      <c r="H2631" s="167"/>
      <c r="I2631" s="168"/>
      <c r="J2631" s="168"/>
      <c r="K2631" s="146"/>
      <c r="L2631" s="147"/>
      <c r="M2631" s="148"/>
      <c r="N2631" s="149"/>
      <c r="O2631" s="142"/>
      <c r="P2631" s="142"/>
      <c r="Q2631" s="142"/>
      <c r="R2631" s="142"/>
      <c r="S2631" s="142"/>
      <c r="T2631" s="143"/>
      <c r="U2631" s="26"/>
      <c r="V2631" s="26"/>
      <c r="W2631" s="26"/>
      <c r="X2631" s="26"/>
      <c r="Y2631" s="26"/>
      <c r="Z2631" s="26"/>
      <c r="AA2631" s="26"/>
      <c r="AB2631" s="26"/>
      <c r="AC2631" s="26"/>
      <c r="AD2631" s="26"/>
      <c r="AE2631" s="26"/>
      <c r="AR2631" s="144"/>
      <c r="AT2631" s="144"/>
      <c r="AU2631" s="144"/>
      <c r="AY2631" s="14"/>
      <c r="BE2631" s="145"/>
      <c r="BF2631" s="145"/>
      <c r="BG2631" s="145"/>
      <c r="BH2631" s="145"/>
      <c r="BI2631" s="145"/>
      <c r="BJ2631" s="14"/>
      <c r="BK2631" s="145"/>
      <c r="BL2631" s="14"/>
      <c r="BM2631" s="144"/>
    </row>
    <row r="2632" spans="1:65" s="2" customFormat="1" ht="24.25" hidden="1" customHeight="1">
      <c r="A2632" s="26"/>
      <c r="B2632" s="156"/>
      <c r="C2632" s="163"/>
      <c r="D2632" s="163"/>
      <c r="E2632" s="164"/>
      <c r="F2632" s="165"/>
      <c r="G2632" s="166"/>
      <c r="H2632" s="167"/>
      <c r="I2632" s="168"/>
      <c r="J2632" s="168"/>
      <c r="K2632" s="146"/>
      <c r="L2632" s="147"/>
      <c r="M2632" s="148"/>
      <c r="N2632" s="149"/>
      <c r="O2632" s="142"/>
      <c r="P2632" s="142"/>
      <c r="Q2632" s="142"/>
      <c r="R2632" s="142"/>
      <c r="S2632" s="142"/>
      <c r="T2632" s="143"/>
      <c r="U2632" s="26"/>
      <c r="V2632" s="26"/>
      <c r="W2632" s="26"/>
      <c r="X2632" s="26"/>
      <c r="Y2632" s="26"/>
      <c r="Z2632" s="26"/>
      <c r="AA2632" s="26"/>
      <c r="AB2632" s="26"/>
      <c r="AC2632" s="26"/>
      <c r="AD2632" s="26"/>
      <c r="AE2632" s="26"/>
      <c r="AR2632" s="144"/>
      <c r="AT2632" s="144"/>
      <c r="AU2632" s="144"/>
      <c r="AY2632" s="14"/>
      <c r="BE2632" s="145"/>
      <c r="BF2632" s="145"/>
      <c r="BG2632" s="145"/>
      <c r="BH2632" s="145"/>
      <c r="BI2632" s="145"/>
      <c r="BJ2632" s="14"/>
      <c r="BK2632" s="145"/>
      <c r="BL2632" s="14"/>
      <c r="BM2632" s="144"/>
    </row>
    <row r="2633" spans="1:65" s="2" customFormat="1" ht="16.5" hidden="1" customHeight="1">
      <c r="A2633" s="26"/>
      <c r="B2633" s="156"/>
      <c r="C2633" s="163"/>
      <c r="D2633" s="163"/>
      <c r="E2633" s="164"/>
      <c r="F2633" s="165"/>
      <c r="G2633" s="166"/>
      <c r="H2633" s="167"/>
      <c r="I2633" s="168"/>
      <c r="J2633" s="168"/>
      <c r="K2633" s="146"/>
      <c r="L2633" s="147"/>
      <c r="M2633" s="148"/>
      <c r="N2633" s="149"/>
      <c r="O2633" s="142"/>
      <c r="P2633" s="142"/>
      <c r="Q2633" s="142"/>
      <c r="R2633" s="142"/>
      <c r="S2633" s="142"/>
      <c r="T2633" s="143"/>
      <c r="U2633" s="26"/>
      <c r="V2633" s="26"/>
      <c r="W2633" s="26"/>
      <c r="X2633" s="26"/>
      <c r="Y2633" s="26"/>
      <c r="Z2633" s="26"/>
      <c r="AA2633" s="26"/>
      <c r="AB2633" s="26"/>
      <c r="AC2633" s="26"/>
      <c r="AD2633" s="26"/>
      <c r="AE2633" s="26"/>
      <c r="AR2633" s="144"/>
      <c r="AT2633" s="144"/>
      <c r="AU2633" s="144"/>
      <c r="AY2633" s="14"/>
      <c r="BE2633" s="145"/>
      <c r="BF2633" s="145"/>
      <c r="BG2633" s="145"/>
      <c r="BH2633" s="145"/>
      <c r="BI2633" s="145"/>
      <c r="BJ2633" s="14"/>
      <c r="BK2633" s="145"/>
      <c r="BL2633" s="14"/>
      <c r="BM2633" s="144"/>
    </row>
    <row r="2634" spans="1:65" s="2" customFormat="1" ht="16.5" hidden="1" customHeight="1">
      <c r="A2634" s="26"/>
      <c r="B2634" s="156"/>
      <c r="C2634" s="163"/>
      <c r="D2634" s="163"/>
      <c r="E2634" s="164"/>
      <c r="F2634" s="165"/>
      <c r="G2634" s="166"/>
      <c r="H2634" s="167"/>
      <c r="I2634" s="168"/>
      <c r="J2634" s="168"/>
      <c r="K2634" s="146"/>
      <c r="L2634" s="147"/>
      <c r="M2634" s="148"/>
      <c r="N2634" s="149"/>
      <c r="O2634" s="142"/>
      <c r="P2634" s="142"/>
      <c r="Q2634" s="142"/>
      <c r="R2634" s="142"/>
      <c r="S2634" s="142"/>
      <c r="T2634" s="143"/>
      <c r="U2634" s="26"/>
      <c r="V2634" s="26"/>
      <c r="W2634" s="26"/>
      <c r="X2634" s="26"/>
      <c r="Y2634" s="26"/>
      <c r="Z2634" s="26"/>
      <c r="AA2634" s="26"/>
      <c r="AB2634" s="26"/>
      <c r="AC2634" s="26"/>
      <c r="AD2634" s="26"/>
      <c r="AE2634" s="26"/>
      <c r="AR2634" s="144"/>
      <c r="AT2634" s="144"/>
      <c r="AU2634" s="144"/>
      <c r="AY2634" s="14"/>
      <c r="BE2634" s="145"/>
      <c r="BF2634" s="145"/>
      <c r="BG2634" s="145"/>
      <c r="BH2634" s="145"/>
      <c r="BI2634" s="145"/>
      <c r="BJ2634" s="14"/>
      <c r="BK2634" s="145"/>
      <c r="BL2634" s="14"/>
      <c r="BM2634" s="144"/>
    </row>
    <row r="2635" spans="1:65" s="2" customFormat="1" ht="16.5" hidden="1" customHeight="1">
      <c r="A2635" s="26"/>
      <c r="B2635" s="156"/>
      <c r="C2635" s="163"/>
      <c r="D2635" s="163"/>
      <c r="E2635" s="164"/>
      <c r="F2635" s="165"/>
      <c r="G2635" s="166"/>
      <c r="H2635" s="167"/>
      <c r="I2635" s="168"/>
      <c r="J2635" s="168"/>
      <c r="K2635" s="146"/>
      <c r="L2635" s="147"/>
      <c r="M2635" s="148"/>
      <c r="N2635" s="149"/>
      <c r="O2635" s="142"/>
      <c r="P2635" s="142"/>
      <c r="Q2635" s="142"/>
      <c r="R2635" s="142"/>
      <c r="S2635" s="142"/>
      <c r="T2635" s="143"/>
      <c r="U2635" s="26"/>
      <c r="V2635" s="26"/>
      <c r="W2635" s="26"/>
      <c r="X2635" s="26"/>
      <c r="Y2635" s="26"/>
      <c r="Z2635" s="26"/>
      <c r="AA2635" s="26"/>
      <c r="AB2635" s="26"/>
      <c r="AC2635" s="26"/>
      <c r="AD2635" s="26"/>
      <c r="AE2635" s="26"/>
      <c r="AR2635" s="144"/>
      <c r="AT2635" s="144"/>
      <c r="AU2635" s="144"/>
      <c r="AY2635" s="14"/>
      <c r="BE2635" s="145"/>
      <c r="BF2635" s="145"/>
      <c r="BG2635" s="145"/>
      <c r="BH2635" s="145"/>
      <c r="BI2635" s="145"/>
      <c r="BJ2635" s="14"/>
      <c r="BK2635" s="145"/>
      <c r="BL2635" s="14"/>
      <c r="BM2635" s="144"/>
    </row>
    <row r="2636" spans="1:65" s="2" customFormat="1" ht="16.5" hidden="1" customHeight="1">
      <c r="A2636" s="26"/>
      <c r="B2636" s="156"/>
      <c r="C2636" s="163"/>
      <c r="D2636" s="163"/>
      <c r="E2636" s="164"/>
      <c r="F2636" s="165"/>
      <c r="G2636" s="166"/>
      <c r="H2636" s="167"/>
      <c r="I2636" s="168"/>
      <c r="J2636" s="168"/>
      <c r="K2636" s="146"/>
      <c r="L2636" s="147"/>
      <c r="M2636" s="148"/>
      <c r="N2636" s="149"/>
      <c r="O2636" s="142"/>
      <c r="P2636" s="142"/>
      <c r="Q2636" s="142"/>
      <c r="R2636" s="142"/>
      <c r="S2636" s="142"/>
      <c r="T2636" s="143"/>
      <c r="U2636" s="26"/>
      <c r="V2636" s="26"/>
      <c r="W2636" s="26"/>
      <c r="X2636" s="26"/>
      <c r="Y2636" s="26"/>
      <c r="Z2636" s="26"/>
      <c r="AA2636" s="26"/>
      <c r="AB2636" s="26"/>
      <c r="AC2636" s="26"/>
      <c r="AD2636" s="26"/>
      <c r="AE2636" s="26"/>
      <c r="AR2636" s="144"/>
      <c r="AT2636" s="144"/>
      <c r="AU2636" s="144"/>
      <c r="AY2636" s="14"/>
      <c r="BE2636" s="145"/>
      <c r="BF2636" s="145"/>
      <c r="BG2636" s="145"/>
      <c r="BH2636" s="145"/>
      <c r="BI2636" s="145"/>
      <c r="BJ2636" s="14"/>
      <c r="BK2636" s="145"/>
      <c r="BL2636" s="14"/>
      <c r="BM2636" s="144"/>
    </row>
    <row r="2637" spans="1:65" s="2" customFormat="1" ht="24.25" hidden="1" customHeight="1">
      <c r="A2637" s="26"/>
      <c r="B2637" s="156"/>
      <c r="C2637" s="163"/>
      <c r="D2637" s="163"/>
      <c r="E2637" s="164"/>
      <c r="F2637" s="165"/>
      <c r="G2637" s="166"/>
      <c r="H2637" s="167"/>
      <c r="I2637" s="168"/>
      <c r="J2637" s="168"/>
      <c r="K2637" s="146"/>
      <c r="L2637" s="147"/>
      <c r="M2637" s="148"/>
      <c r="N2637" s="149"/>
      <c r="O2637" s="142"/>
      <c r="P2637" s="142"/>
      <c r="Q2637" s="142"/>
      <c r="R2637" s="142"/>
      <c r="S2637" s="142"/>
      <c r="T2637" s="143"/>
      <c r="U2637" s="26"/>
      <c r="V2637" s="26"/>
      <c r="W2637" s="26"/>
      <c r="X2637" s="26"/>
      <c r="Y2637" s="26"/>
      <c r="Z2637" s="26"/>
      <c r="AA2637" s="26"/>
      <c r="AB2637" s="26"/>
      <c r="AC2637" s="26"/>
      <c r="AD2637" s="26"/>
      <c r="AE2637" s="26"/>
      <c r="AR2637" s="144"/>
      <c r="AT2637" s="144"/>
      <c r="AU2637" s="144"/>
      <c r="AY2637" s="14"/>
      <c r="BE2637" s="145"/>
      <c r="BF2637" s="145"/>
      <c r="BG2637" s="145"/>
      <c r="BH2637" s="145"/>
      <c r="BI2637" s="145"/>
      <c r="BJ2637" s="14"/>
      <c r="BK2637" s="145"/>
      <c r="BL2637" s="14"/>
      <c r="BM2637" s="144"/>
    </row>
    <row r="2638" spans="1:65" s="2" customFormat="1" ht="16.5" hidden="1" customHeight="1">
      <c r="A2638" s="26"/>
      <c r="B2638" s="156"/>
      <c r="C2638" s="163"/>
      <c r="D2638" s="163"/>
      <c r="E2638" s="164"/>
      <c r="F2638" s="165"/>
      <c r="G2638" s="166"/>
      <c r="H2638" s="167"/>
      <c r="I2638" s="168"/>
      <c r="J2638" s="168"/>
      <c r="K2638" s="146"/>
      <c r="L2638" s="147"/>
      <c r="M2638" s="148"/>
      <c r="N2638" s="149"/>
      <c r="O2638" s="142"/>
      <c r="P2638" s="142"/>
      <c r="Q2638" s="142"/>
      <c r="R2638" s="142"/>
      <c r="S2638" s="142"/>
      <c r="T2638" s="143"/>
      <c r="U2638" s="26"/>
      <c r="V2638" s="26"/>
      <c r="W2638" s="26"/>
      <c r="X2638" s="26"/>
      <c r="Y2638" s="26"/>
      <c r="Z2638" s="26"/>
      <c r="AA2638" s="26"/>
      <c r="AB2638" s="26"/>
      <c r="AC2638" s="26"/>
      <c r="AD2638" s="26"/>
      <c r="AE2638" s="26"/>
      <c r="AR2638" s="144"/>
      <c r="AT2638" s="144"/>
      <c r="AU2638" s="144"/>
      <c r="AY2638" s="14"/>
      <c r="BE2638" s="145"/>
      <c r="BF2638" s="145"/>
      <c r="BG2638" s="145"/>
      <c r="BH2638" s="145"/>
      <c r="BI2638" s="145"/>
      <c r="BJ2638" s="14"/>
      <c r="BK2638" s="145"/>
      <c r="BL2638" s="14"/>
      <c r="BM2638" s="144"/>
    </row>
    <row r="2639" spans="1:65" s="2" customFormat="1" ht="16.5" hidden="1" customHeight="1">
      <c r="A2639" s="26"/>
      <c r="B2639" s="156"/>
      <c r="C2639" s="163"/>
      <c r="D2639" s="163"/>
      <c r="E2639" s="164"/>
      <c r="F2639" s="165"/>
      <c r="G2639" s="166"/>
      <c r="H2639" s="167"/>
      <c r="I2639" s="168"/>
      <c r="J2639" s="168"/>
      <c r="K2639" s="146"/>
      <c r="L2639" s="147"/>
      <c r="M2639" s="148"/>
      <c r="N2639" s="149"/>
      <c r="O2639" s="142"/>
      <c r="P2639" s="142"/>
      <c r="Q2639" s="142"/>
      <c r="R2639" s="142"/>
      <c r="S2639" s="142"/>
      <c r="T2639" s="143"/>
      <c r="U2639" s="26"/>
      <c r="V2639" s="26"/>
      <c r="W2639" s="26"/>
      <c r="X2639" s="26"/>
      <c r="Y2639" s="26"/>
      <c r="Z2639" s="26"/>
      <c r="AA2639" s="26"/>
      <c r="AB2639" s="26"/>
      <c r="AC2639" s="26"/>
      <c r="AD2639" s="26"/>
      <c r="AE2639" s="26"/>
      <c r="AR2639" s="144"/>
      <c r="AT2639" s="144"/>
      <c r="AU2639" s="144"/>
      <c r="AY2639" s="14"/>
      <c r="BE2639" s="145"/>
      <c r="BF2639" s="145"/>
      <c r="BG2639" s="145"/>
      <c r="BH2639" s="145"/>
      <c r="BI2639" s="145"/>
      <c r="BJ2639" s="14"/>
      <c r="BK2639" s="145"/>
      <c r="BL2639" s="14"/>
      <c r="BM2639" s="144"/>
    </row>
    <row r="2640" spans="1:65" s="2" customFormat="1" ht="21.75" hidden="1" customHeight="1">
      <c r="A2640" s="26"/>
      <c r="B2640" s="156"/>
      <c r="C2640" s="163"/>
      <c r="D2640" s="163"/>
      <c r="E2640" s="164"/>
      <c r="F2640" s="165"/>
      <c r="G2640" s="166"/>
      <c r="H2640" s="167"/>
      <c r="I2640" s="168"/>
      <c r="J2640" s="168"/>
      <c r="K2640" s="146"/>
      <c r="L2640" s="147"/>
      <c r="M2640" s="148"/>
      <c r="N2640" s="149"/>
      <c r="O2640" s="142"/>
      <c r="P2640" s="142"/>
      <c r="Q2640" s="142"/>
      <c r="R2640" s="142"/>
      <c r="S2640" s="142"/>
      <c r="T2640" s="143"/>
      <c r="U2640" s="26"/>
      <c r="V2640" s="26"/>
      <c r="W2640" s="26"/>
      <c r="X2640" s="26"/>
      <c r="Y2640" s="26"/>
      <c r="Z2640" s="26"/>
      <c r="AA2640" s="26"/>
      <c r="AB2640" s="26"/>
      <c r="AC2640" s="26"/>
      <c r="AD2640" s="26"/>
      <c r="AE2640" s="26"/>
      <c r="AR2640" s="144"/>
      <c r="AT2640" s="144"/>
      <c r="AU2640" s="144"/>
      <c r="AY2640" s="14"/>
      <c r="BE2640" s="145"/>
      <c r="BF2640" s="145"/>
      <c r="BG2640" s="145"/>
      <c r="BH2640" s="145"/>
      <c r="BI2640" s="145"/>
      <c r="BJ2640" s="14"/>
      <c r="BK2640" s="145"/>
      <c r="BL2640" s="14"/>
      <c r="BM2640" s="144"/>
    </row>
    <row r="2641" spans="1:65" s="2" customFormat="1" ht="21.75" hidden="1" customHeight="1">
      <c r="A2641" s="26"/>
      <c r="B2641" s="156"/>
      <c r="C2641" s="163"/>
      <c r="D2641" s="163"/>
      <c r="E2641" s="164"/>
      <c r="F2641" s="165"/>
      <c r="G2641" s="166"/>
      <c r="H2641" s="167"/>
      <c r="I2641" s="168"/>
      <c r="J2641" s="168"/>
      <c r="K2641" s="146"/>
      <c r="L2641" s="147"/>
      <c r="M2641" s="148"/>
      <c r="N2641" s="149"/>
      <c r="O2641" s="142"/>
      <c r="P2641" s="142"/>
      <c r="Q2641" s="142"/>
      <c r="R2641" s="142"/>
      <c r="S2641" s="142"/>
      <c r="T2641" s="143"/>
      <c r="U2641" s="26"/>
      <c r="V2641" s="26"/>
      <c r="W2641" s="26"/>
      <c r="X2641" s="26"/>
      <c r="Y2641" s="26"/>
      <c r="Z2641" s="26"/>
      <c r="AA2641" s="26"/>
      <c r="AB2641" s="26"/>
      <c r="AC2641" s="26"/>
      <c r="AD2641" s="26"/>
      <c r="AE2641" s="26"/>
      <c r="AR2641" s="144"/>
      <c r="AT2641" s="144"/>
      <c r="AU2641" s="144"/>
      <c r="AY2641" s="14"/>
      <c r="BE2641" s="145"/>
      <c r="BF2641" s="145"/>
      <c r="BG2641" s="145"/>
      <c r="BH2641" s="145"/>
      <c r="BI2641" s="145"/>
      <c r="BJ2641" s="14"/>
      <c r="BK2641" s="145"/>
      <c r="BL2641" s="14"/>
      <c r="BM2641" s="144"/>
    </row>
    <row r="2642" spans="1:65" s="2" customFormat="1" ht="16.5" hidden="1" customHeight="1">
      <c r="A2642" s="26"/>
      <c r="B2642" s="156"/>
      <c r="C2642" s="163"/>
      <c r="D2642" s="163"/>
      <c r="E2642" s="164"/>
      <c r="F2642" s="165"/>
      <c r="G2642" s="166"/>
      <c r="H2642" s="167"/>
      <c r="I2642" s="168"/>
      <c r="J2642" s="168"/>
      <c r="K2642" s="146"/>
      <c r="L2642" s="147"/>
      <c r="M2642" s="148"/>
      <c r="N2642" s="149"/>
      <c r="O2642" s="142"/>
      <c r="P2642" s="142"/>
      <c r="Q2642" s="142"/>
      <c r="R2642" s="142"/>
      <c r="S2642" s="142"/>
      <c r="T2642" s="143"/>
      <c r="U2642" s="26"/>
      <c r="V2642" s="26"/>
      <c r="W2642" s="26"/>
      <c r="X2642" s="26"/>
      <c r="Y2642" s="26"/>
      <c r="Z2642" s="26"/>
      <c r="AA2642" s="26"/>
      <c r="AB2642" s="26"/>
      <c r="AC2642" s="26"/>
      <c r="AD2642" s="26"/>
      <c r="AE2642" s="26"/>
      <c r="AR2642" s="144"/>
      <c r="AT2642" s="144"/>
      <c r="AU2642" s="144"/>
      <c r="AY2642" s="14"/>
      <c r="BE2642" s="145"/>
      <c r="BF2642" s="145"/>
      <c r="BG2642" s="145"/>
      <c r="BH2642" s="145"/>
      <c r="BI2642" s="145"/>
      <c r="BJ2642" s="14"/>
      <c r="BK2642" s="145"/>
      <c r="BL2642" s="14"/>
      <c r="BM2642" s="144"/>
    </row>
    <row r="2643" spans="1:65" s="2" customFormat="1" ht="16.5" hidden="1" customHeight="1">
      <c r="A2643" s="26"/>
      <c r="B2643" s="156"/>
      <c r="C2643" s="163"/>
      <c r="D2643" s="163"/>
      <c r="E2643" s="164"/>
      <c r="F2643" s="165"/>
      <c r="G2643" s="166"/>
      <c r="H2643" s="167"/>
      <c r="I2643" s="168"/>
      <c r="J2643" s="168"/>
      <c r="K2643" s="146"/>
      <c r="L2643" s="147"/>
      <c r="M2643" s="148"/>
      <c r="N2643" s="149"/>
      <c r="O2643" s="142"/>
      <c r="P2643" s="142"/>
      <c r="Q2643" s="142"/>
      <c r="R2643" s="142"/>
      <c r="S2643" s="142"/>
      <c r="T2643" s="143"/>
      <c r="U2643" s="26"/>
      <c r="V2643" s="26"/>
      <c r="W2643" s="26"/>
      <c r="X2643" s="26"/>
      <c r="Y2643" s="26"/>
      <c r="Z2643" s="26"/>
      <c r="AA2643" s="26"/>
      <c r="AB2643" s="26"/>
      <c r="AC2643" s="26"/>
      <c r="AD2643" s="26"/>
      <c r="AE2643" s="26"/>
      <c r="AR2643" s="144"/>
      <c r="AT2643" s="144"/>
      <c r="AU2643" s="144"/>
      <c r="AY2643" s="14"/>
      <c r="BE2643" s="145"/>
      <c r="BF2643" s="145"/>
      <c r="BG2643" s="145"/>
      <c r="BH2643" s="145"/>
      <c r="BI2643" s="145"/>
      <c r="BJ2643" s="14"/>
      <c r="BK2643" s="145"/>
      <c r="BL2643" s="14"/>
      <c r="BM2643" s="144"/>
    </row>
    <row r="2644" spans="1:65" s="2" customFormat="1" ht="16.5" hidden="1" customHeight="1">
      <c r="A2644" s="26"/>
      <c r="B2644" s="156"/>
      <c r="C2644" s="163"/>
      <c r="D2644" s="163"/>
      <c r="E2644" s="164"/>
      <c r="F2644" s="165"/>
      <c r="G2644" s="166"/>
      <c r="H2644" s="167"/>
      <c r="I2644" s="168"/>
      <c r="J2644" s="168"/>
      <c r="K2644" s="146"/>
      <c r="L2644" s="147"/>
      <c r="M2644" s="148"/>
      <c r="N2644" s="149"/>
      <c r="O2644" s="142"/>
      <c r="P2644" s="142"/>
      <c r="Q2644" s="142"/>
      <c r="R2644" s="142"/>
      <c r="S2644" s="142"/>
      <c r="T2644" s="143"/>
      <c r="U2644" s="26"/>
      <c r="V2644" s="26"/>
      <c r="W2644" s="26"/>
      <c r="X2644" s="26"/>
      <c r="Y2644" s="26"/>
      <c r="Z2644" s="26"/>
      <c r="AA2644" s="26"/>
      <c r="AB2644" s="26"/>
      <c r="AC2644" s="26"/>
      <c r="AD2644" s="26"/>
      <c r="AE2644" s="26"/>
      <c r="AR2644" s="144"/>
      <c r="AT2644" s="144"/>
      <c r="AU2644" s="144"/>
      <c r="AY2644" s="14"/>
      <c r="BE2644" s="145"/>
      <c r="BF2644" s="145"/>
      <c r="BG2644" s="145"/>
      <c r="BH2644" s="145"/>
      <c r="BI2644" s="145"/>
      <c r="BJ2644" s="14"/>
      <c r="BK2644" s="145"/>
      <c r="BL2644" s="14"/>
      <c r="BM2644" s="144"/>
    </row>
    <row r="2645" spans="1:65" s="2" customFormat="1" ht="21.75" hidden="1" customHeight="1">
      <c r="A2645" s="26"/>
      <c r="B2645" s="156"/>
      <c r="C2645" s="163"/>
      <c r="D2645" s="163"/>
      <c r="E2645" s="164"/>
      <c r="F2645" s="165"/>
      <c r="G2645" s="166"/>
      <c r="H2645" s="167"/>
      <c r="I2645" s="168"/>
      <c r="J2645" s="168"/>
      <c r="K2645" s="146"/>
      <c r="L2645" s="147"/>
      <c r="M2645" s="148"/>
      <c r="N2645" s="149"/>
      <c r="O2645" s="142"/>
      <c r="P2645" s="142"/>
      <c r="Q2645" s="142"/>
      <c r="R2645" s="142"/>
      <c r="S2645" s="142"/>
      <c r="T2645" s="143"/>
      <c r="U2645" s="26"/>
      <c r="V2645" s="26"/>
      <c r="W2645" s="26"/>
      <c r="X2645" s="26"/>
      <c r="Y2645" s="26"/>
      <c r="Z2645" s="26"/>
      <c r="AA2645" s="26"/>
      <c r="AB2645" s="26"/>
      <c r="AC2645" s="26"/>
      <c r="AD2645" s="26"/>
      <c r="AE2645" s="26"/>
      <c r="AR2645" s="144"/>
      <c r="AT2645" s="144"/>
      <c r="AU2645" s="144"/>
      <c r="AY2645" s="14"/>
      <c r="BE2645" s="145"/>
      <c r="BF2645" s="145"/>
      <c r="BG2645" s="145"/>
      <c r="BH2645" s="145"/>
      <c r="BI2645" s="145"/>
      <c r="BJ2645" s="14"/>
      <c r="BK2645" s="145"/>
      <c r="BL2645" s="14"/>
      <c r="BM2645" s="144"/>
    </row>
    <row r="2646" spans="1:65" s="2" customFormat="1" ht="16.5" hidden="1" customHeight="1">
      <c r="A2646" s="26"/>
      <c r="B2646" s="156"/>
      <c r="C2646" s="163"/>
      <c r="D2646" s="163"/>
      <c r="E2646" s="164"/>
      <c r="F2646" s="165"/>
      <c r="G2646" s="166"/>
      <c r="H2646" s="167"/>
      <c r="I2646" s="168"/>
      <c r="J2646" s="168"/>
      <c r="K2646" s="146"/>
      <c r="L2646" s="147"/>
      <c r="M2646" s="148"/>
      <c r="N2646" s="149"/>
      <c r="O2646" s="142"/>
      <c r="P2646" s="142"/>
      <c r="Q2646" s="142"/>
      <c r="R2646" s="142"/>
      <c r="S2646" s="142"/>
      <c r="T2646" s="143"/>
      <c r="U2646" s="26"/>
      <c r="V2646" s="26"/>
      <c r="W2646" s="26"/>
      <c r="X2646" s="26"/>
      <c r="Y2646" s="26"/>
      <c r="Z2646" s="26"/>
      <c r="AA2646" s="26"/>
      <c r="AB2646" s="26"/>
      <c r="AC2646" s="26"/>
      <c r="AD2646" s="26"/>
      <c r="AE2646" s="26"/>
      <c r="AR2646" s="144"/>
      <c r="AT2646" s="144"/>
      <c r="AU2646" s="144"/>
      <c r="AY2646" s="14"/>
      <c r="BE2646" s="145"/>
      <c r="BF2646" s="145"/>
      <c r="BG2646" s="145"/>
      <c r="BH2646" s="145"/>
      <c r="BI2646" s="145"/>
      <c r="BJ2646" s="14"/>
      <c r="BK2646" s="145"/>
      <c r="BL2646" s="14"/>
      <c r="BM2646" s="144"/>
    </row>
    <row r="2647" spans="1:65" s="2" customFormat="1" ht="24.25" hidden="1" customHeight="1">
      <c r="A2647" s="26"/>
      <c r="B2647" s="156"/>
      <c r="C2647" s="163"/>
      <c r="D2647" s="163"/>
      <c r="E2647" s="164"/>
      <c r="F2647" s="165"/>
      <c r="G2647" s="166"/>
      <c r="H2647" s="167"/>
      <c r="I2647" s="168"/>
      <c r="J2647" s="168"/>
      <c r="K2647" s="146"/>
      <c r="L2647" s="147"/>
      <c r="M2647" s="148"/>
      <c r="N2647" s="149"/>
      <c r="O2647" s="142"/>
      <c r="P2647" s="142"/>
      <c r="Q2647" s="142"/>
      <c r="R2647" s="142"/>
      <c r="S2647" s="142"/>
      <c r="T2647" s="143"/>
      <c r="U2647" s="26"/>
      <c r="V2647" s="26"/>
      <c r="W2647" s="26"/>
      <c r="X2647" s="26"/>
      <c r="Y2647" s="26"/>
      <c r="Z2647" s="26"/>
      <c r="AA2647" s="26"/>
      <c r="AB2647" s="26"/>
      <c r="AC2647" s="26"/>
      <c r="AD2647" s="26"/>
      <c r="AE2647" s="26"/>
      <c r="AR2647" s="144"/>
      <c r="AT2647" s="144"/>
      <c r="AU2647" s="144"/>
      <c r="AY2647" s="14"/>
      <c r="BE2647" s="145"/>
      <c r="BF2647" s="145"/>
      <c r="BG2647" s="145"/>
      <c r="BH2647" s="145"/>
      <c r="BI2647" s="145"/>
      <c r="BJ2647" s="14"/>
      <c r="BK2647" s="145"/>
      <c r="BL2647" s="14"/>
      <c r="BM2647" s="144"/>
    </row>
    <row r="2648" spans="1:65" s="2" customFormat="1" ht="21.75" hidden="1" customHeight="1">
      <c r="A2648" s="26"/>
      <c r="B2648" s="156"/>
      <c r="C2648" s="163"/>
      <c r="D2648" s="163"/>
      <c r="E2648" s="164"/>
      <c r="F2648" s="165"/>
      <c r="G2648" s="166"/>
      <c r="H2648" s="167"/>
      <c r="I2648" s="168"/>
      <c r="J2648" s="168"/>
      <c r="K2648" s="146"/>
      <c r="L2648" s="147"/>
      <c r="M2648" s="148"/>
      <c r="N2648" s="149"/>
      <c r="O2648" s="142"/>
      <c r="P2648" s="142"/>
      <c r="Q2648" s="142"/>
      <c r="R2648" s="142"/>
      <c r="S2648" s="142"/>
      <c r="T2648" s="143"/>
      <c r="U2648" s="26"/>
      <c r="V2648" s="26"/>
      <c r="W2648" s="26"/>
      <c r="X2648" s="26"/>
      <c r="Y2648" s="26"/>
      <c r="Z2648" s="26"/>
      <c r="AA2648" s="26"/>
      <c r="AB2648" s="26"/>
      <c r="AC2648" s="26"/>
      <c r="AD2648" s="26"/>
      <c r="AE2648" s="26"/>
      <c r="AR2648" s="144"/>
      <c r="AT2648" s="144"/>
      <c r="AU2648" s="144"/>
      <c r="AY2648" s="14"/>
      <c r="BE2648" s="145"/>
      <c r="BF2648" s="145"/>
      <c r="BG2648" s="145"/>
      <c r="BH2648" s="145"/>
      <c r="BI2648" s="145"/>
      <c r="BJ2648" s="14"/>
      <c r="BK2648" s="145"/>
      <c r="BL2648" s="14"/>
      <c r="BM2648" s="144"/>
    </row>
    <row r="2649" spans="1:65" s="2" customFormat="1" ht="24.25" hidden="1" customHeight="1">
      <c r="A2649" s="26"/>
      <c r="B2649" s="156"/>
      <c r="C2649" s="163"/>
      <c r="D2649" s="163"/>
      <c r="E2649" s="164"/>
      <c r="F2649" s="165"/>
      <c r="G2649" s="166"/>
      <c r="H2649" s="167"/>
      <c r="I2649" s="168"/>
      <c r="J2649" s="168"/>
      <c r="K2649" s="146"/>
      <c r="L2649" s="147"/>
      <c r="M2649" s="148"/>
      <c r="N2649" s="149"/>
      <c r="O2649" s="142"/>
      <c r="P2649" s="142"/>
      <c r="Q2649" s="142"/>
      <c r="R2649" s="142"/>
      <c r="S2649" s="142"/>
      <c r="T2649" s="143"/>
      <c r="U2649" s="26"/>
      <c r="V2649" s="26"/>
      <c r="W2649" s="26"/>
      <c r="X2649" s="26"/>
      <c r="Y2649" s="26"/>
      <c r="Z2649" s="26"/>
      <c r="AA2649" s="26"/>
      <c r="AB2649" s="26"/>
      <c r="AC2649" s="26"/>
      <c r="AD2649" s="26"/>
      <c r="AE2649" s="26"/>
      <c r="AR2649" s="144"/>
      <c r="AT2649" s="144"/>
      <c r="AU2649" s="144"/>
      <c r="AY2649" s="14"/>
      <c r="BE2649" s="145"/>
      <c r="BF2649" s="145"/>
      <c r="BG2649" s="145"/>
      <c r="BH2649" s="145"/>
      <c r="BI2649" s="145"/>
      <c r="BJ2649" s="14"/>
      <c r="BK2649" s="145"/>
      <c r="BL2649" s="14"/>
      <c r="BM2649" s="144"/>
    </row>
    <row r="2650" spans="1:65" s="2" customFormat="1" ht="16.5" hidden="1" customHeight="1">
      <c r="A2650" s="26"/>
      <c r="B2650" s="156"/>
      <c r="C2650" s="163"/>
      <c r="D2650" s="163"/>
      <c r="E2650" s="164"/>
      <c r="F2650" s="165"/>
      <c r="G2650" s="166"/>
      <c r="H2650" s="167"/>
      <c r="I2650" s="168"/>
      <c r="J2650" s="168"/>
      <c r="K2650" s="146"/>
      <c r="L2650" s="147"/>
      <c r="M2650" s="148"/>
      <c r="N2650" s="149"/>
      <c r="O2650" s="142"/>
      <c r="P2650" s="142"/>
      <c r="Q2650" s="142"/>
      <c r="R2650" s="142"/>
      <c r="S2650" s="142"/>
      <c r="T2650" s="143"/>
      <c r="U2650" s="26"/>
      <c r="V2650" s="26"/>
      <c r="W2650" s="26"/>
      <c r="X2650" s="26"/>
      <c r="Y2650" s="26"/>
      <c r="Z2650" s="26"/>
      <c r="AA2650" s="26"/>
      <c r="AB2650" s="26"/>
      <c r="AC2650" s="26"/>
      <c r="AD2650" s="26"/>
      <c r="AE2650" s="26"/>
      <c r="AR2650" s="144"/>
      <c r="AT2650" s="144"/>
      <c r="AU2650" s="144"/>
      <c r="AY2650" s="14"/>
      <c r="BE2650" s="145"/>
      <c r="BF2650" s="145"/>
      <c r="BG2650" s="145"/>
      <c r="BH2650" s="145"/>
      <c r="BI2650" s="145"/>
      <c r="BJ2650" s="14"/>
      <c r="BK2650" s="145"/>
      <c r="BL2650" s="14"/>
      <c r="BM2650" s="144"/>
    </row>
    <row r="2651" spans="1:65" s="2" customFormat="1" ht="16.5" hidden="1" customHeight="1">
      <c r="A2651" s="26"/>
      <c r="B2651" s="156"/>
      <c r="C2651" s="163"/>
      <c r="D2651" s="163"/>
      <c r="E2651" s="164"/>
      <c r="F2651" s="165"/>
      <c r="G2651" s="166"/>
      <c r="H2651" s="167"/>
      <c r="I2651" s="168"/>
      <c r="J2651" s="168"/>
      <c r="K2651" s="146"/>
      <c r="L2651" s="147"/>
      <c r="M2651" s="148"/>
      <c r="N2651" s="149"/>
      <c r="O2651" s="142"/>
      <c r="P2651" s="142"/>
      <c r="Q2651" s="142"/>
      <c r="R2651" s="142"/>
      <c r="S2651" s="142"/>
      <c r="T2651" s="143"/>
      <c r="U2651" s="26"/>
      <c r="V2651" s="26"/>
      <c r="W2651" s="26"/>
      <c r="X2651" s="26"/>
      <c r="Y2651" s="26"/>
      <c r="Z2651" s="26"/>
      <c r="AA2651" s="26"/>
      <c r="AB2651" s="26"/>
      <c r="AC2651" s="26"/>
      <c r="AD2651" s="26"/>
      <c r="AE2651" s="26"/>
      <c r="AR2651" s="144"/>
      <c r="AT2651" s="144"/>
      <c r="AU2651" s="144"/>
      <c r="AY2651" s="14"/>
      <c r="BE2651" s="145"/>
      <c r="BF2651" s="145"/>
      <c r="BG2651" s="145"/>
      <c r="BH2651" s="145"/>
      <c r="BI2651" s="145"/>
      <c r="BJ2651" s="14"/>
      <c r="BK2651" s="145"/>
      <c r="BL2651" s="14"/>
      <c r="BM2651" s="144"/>
    </row>
    <row r="2652" spans="1:65" s="2" customFormat="1" ht="16.5" hidden="1" customHeight="1">
      <c r="A2652" s="26"/>
      <c r="B2652" s="156"/>
      <c r="C2652" s="163"/>
      <c r="D2652" s="163"/>
      <c r="E2652" s="164"/>
      <c r="F2652" s="165"/>
      <c r="G2652" s="166"/>
      <c r="H2652" s="167"/>
      <c r="I2652" s="168"/>
      <c r="J2652" s="168"/>
      <c r="K2652" s="146"/>
      <c r="L2652" s="147"/>
      <c r="M2652" s="148"/>
      <c r="N2652" s="149"/>
      <c r="O2652" s="142"/>
      <c r="P2652" s="142"/>
      <c r="Q2652" s="142"/>
      <c r="R2652" s="142"/>
      <c r="S2652" s="142"/>
      <c r="T2652" s="143"/>
      <c r="U2652" s="26"/>
      <c r="V2652" s="26"/>
      <c r="W2652" s="26"/>
      <c r="X2652" s="26"/>
      <c r="Y2652" s="26"/>
      <c r="Z2652" s="26"/>
      <c r="AA2652" s="26"/>
      <c r="AB2652" s="26"/>
      <c r="AC2652" s="26"/>
      <c r="AD2652" s="26"/>
      <c r="AE2652" s="26"/>
      <c r="AR2652" s="144"/>
      <c r="AT2652" s="144"/>
      <c r="AU2652" s="144"/>
      <c r="AY2652" s="14"/>
      <c r="BE2652" s="145"/>
      <c r="BF2652" s="145"/>
      <c r="BG2652" s="145"/>
      <c r="BH2652" s="145"/>
      <c r="BI2652" s="145"/>
      <c r="BJ2652" s="14"/>
      <c r="BK2652" s="145"/>
      <c r="BL2652" s="14"/>
      <c r="BM2652" s="144"/>
    </row>
    <row r="2653" spans="1:65" s="12" customFormat="1" ht="26" hidden="1" customHeight="1">
      <c r="B2653" s="169"/>
      <c r="C2653" s="170"/>
      <c r="D2653" s="171"/>
      <c r="E2653" s="174"/>
      <c r="F2653" s="174"/>
      <c r="G2653" s="170"/>
      <c r="H2653" s="170"/>
      <c r="I2653" s="170"/>
      <c r="J2653" s="175"/>
      <c r="L2653" s="127"/>
      <c r="M2653" s="131"/>
      <c r="N2653" s="132"/>
      <c r="O2653" s="132"/>
      <c r="P2653" s="133"/>
      <c r="Q2653" s="132"/>
      <c r="R2653" s="133"/>
      <c r="S2653" s="132"/>
      <c r="T2653" s="134"/>
      <c r="AR2653" s="128"/>
      <c r="AT2653" s="135"/>
      <c r="AU2653" s="135"/>
      <c r="AY2653" s="128"/>
      <c r="BK2653" s="136"/>
    </row>
    <row r="2654" spans="1:65" s="2" customFormat="1" ht="16.5" hidden="1" customHeight="1">
      <c r="A2654" s="26"/>
      <c r="B2654" s="156"/>
      <c r="C2654" s="163"/>
      <c r="D2654" s="163"/>
      <c r="E2654" s="164"/>
      <c r="F2654" s="165"/>
      <c r="G2654" s="166"/>
      <c r="H2654" s="167"/>
      <c r="I2654" s="168"/>
      <c r="J2654" s="168"/>
      <c r="K2654" s="146"/>
      <c r="L2654" s="147"/>
      <c r="M2654" s="148"/>
      <c r="N2654" s="149"/>
      <c r="O2654" s="142"/>
      <c r="P2654" s="142"/>
      <c r="Q2654" s="142"/>
      <c r="R2654" s="142"/>
      <c r="S2654" s="142"/>
      <c r="T2654" s="143"/>
      <c r="U2654" s="26"/>
      <c r="V2654" s="26"/>
      <c r="W2654" s="26"/>
      <c r="X2654" s="26"/>
      <c r="Y2654" s="26"/>
      <c r="Z2654" s="26"/>
      <c r="AA2654" s="26"/>
      <c r="AB2654" s="26"/>
      <c r="AC2654" s="26"/>
      <c r="AD2654" s="26"/>
      <c r="AE2654" s="26"/>
      <c r="AR2654" s="144"/>
      <c r="AT2654" s="144"/>
      <c r="AU2654" s="144"/>
      <c r="AY2654" s="14"/>
      <c r="BE2654" s="145"/>
      <c r="BF2654" s="145"/>
      <c r="BG2654" s="145"/>
      <c r="BH2654" s="145"/>
      <c r="BI2654" s="145"/>
      <c r="BJ2654" s="14"/>
      <c r="BK2654" s="145"/>
      <c r="BL2654" s="14"/>
      <c r="BM2654" s="144"/>
    </row>
    <row r="2655" spans="1:65" s="2" customFormat="1" ht="16.5" hidden="1" customHeight="1">
      <c r="A2655" s="26"/>
      <c r="B2655" s="156"/>
      <c r="C2655" s="163"/>
      <c r="D2655" s="163"/>
      <c r="E2655" s="164"/>
      <c r="F2655" s="165"/>
      <c r="G2655" s="166"/>
      <c r="H2655" s="167"/>
      <c r="I2655" s="168"/>
      <c r="J2655" s="168"/>
      <c r="K2655" s="146"/>
      <c r="L2655" s="147"/>
      <c r="M2655" s="148"/>
      <c r="N2655" s="149"/>
      <c r="O2655" s="142"/>
      <c r="P2655" s="142"/>
      <c r="Q2655" s="142"/>
      <c r="R2655" s="142"/>
      <c r="S2655" s="142"/>
      <c r="T2655" s="143"/>
      <c r="U2655" s="26"/>
      <c r="V2655" s="26"/>
      <c r="W2655" s="26"/>
      <c r="X2655" s="26"/>
      <c r="Y2655" s="26"/>
      <c r="Z2655" s="26"/>
      <c r="AA2655" s="26"/>
      <c r="AB2655" s="26"/>
      <c r="AC2655" s="26"/>
      <c r="AD2655" s="26"/>
      <c r="AE2655" s="26"/>
      <c r="AR2655" s="144"/>
      <c r="AT2655" s="144"/>
      <c r="AU2655" s="144"/>
      <c r="AY2655" s="14"/>
      <c r="BE2655" s="145"/>
      <c r="BF2655" s="145"/>
      <c r="BG2655" s="145"/>
      <c r="BH2655" s="145"/>
      <c r="BI2655" s="145"/>
      <c r="BJ2655" s="14"/>
      <c r="BK2655" s="145"/>
      <c r="BL2655" s="14"/>
      <c r="BM2655" s="144"/>
    </row>
    <row r="2656" spans="1:65" s="2" customFormat="1" ht="16.5" hidden="1" customHeight="1">
      <c r="A2656" s="26"/>
      <c r="B2656" s="156"/>
      <c r="C2656" s="163"/>
      <c r="D2656" s="163"/>
      <c r="E2656" s="164"/>
      <c r="F2656" s="165"/>
      <c r="G2656" s="166"/>
      <c r="H2656" s="167"/>
      <c r="I2656" s="168"/>
      <c r="J2656" s="168"/>
      <c r="K2656" s="146"/>
      <c r="L2656" s="147"/>
      <c r="M2656" s="148"/>
      <c r="N2656" s="149"/>
      <c r="O2656" s="142"/>
      <c r="P2656" s="142"/>
      <c r="Q2656" s="142"/>
      <c r="R2656" s="142"/>
      <c r="S2656" s="142"/>
      <c r="T2656" s="143"/>
      <c r="U2656" s="26"/>
      <c r="V2656" s="26"/>
      <c r="W2656" s="26"/>
      <c r="X2656" s="26"/>
      <c r="Y2656" s="26"/>
      <c r="Z2656" s="26"/>
      <c r="AA2656" s="26"/>
      <c r="AB2656" s="26"/>
      <c r="AC2656" s="26"/>
      <c r="AD2656" s="26"/>
      <c r="AE2656" s="26"/>
      <c r="AR2656" s="144"/>
      <c r="AT2656" s="144"/>
      <c r="AU2656" s="144"/>
      <c r="AY2656" s="14"/>
      <c r="BE2656" s="145"/>
      <c r="BF2656" s="145"/>
      <c r="BG2656" s="145"/>
      <c r="BH2656" s="145"/>
      <c r="BI2656" s="145"/>
      <c r="BJ2656" s="14"/>
      <c r="BK2656" s="145"/>
      <c r="BL2656" s="14"/>
      <c r="BM2656" s="144"/>
    </row>
    <row r="2657" spans="1:65" s="2" customFormat="1" ht="16.5" hidden="1" customHeight="1">
      <c r="A2657" s="26"/>
      <c r="B2657" s="156"/>
      <c r="C2657" s="163"/>
      <c r="D2657" s="163"/>
      <c r="E2657" s="164"/>
      <c r="F2657" s="165"/>
      <c r="G2657" s="166"/>
      <c r="H2657" s="167"/>
      <c r="I2657" s="168"/>
      <c r="J2657" s="168"/>
      <c r="K2657" s="146"/>
      <c r="L2657" s="147"/>
      <c r="M2657" s="148"/>
      <c r="N2657" s="149"/>
      <c r="O2657" s="142"/>
      <c r="P2657" s="142"/>
      <c r="Q2657" s="142"/>
      <c r="R2657" s="142"/>
      <c r="S2657" s="142"/>
      <c r="T2657" s="143"/>
      <c r="U2657" s="26"/>
      <c r="V2657" s="26"/>
      <c r="W2657" s="26"/>
      <c r="X2657" s="26"/>
      <c r="Y2657" s="26"/>
      <c r="Z2657" s="26"/>
      <c r="AA2657" s="26"/>
      <c r="AB2657" s="26"/>
      <c r="AC2657" s="26"/>
      <c r="AD2657" s="26"/>
      <c r="AE2657" s="26"/>
      <c r="AR2657" s="144"/>
      <c r="AT2657" s="144"/>
      <c r="AU2657" s="144"/>
      <c r="AY2657" s="14"/>
      <c r="BE2657" s="145"/>
      <c r="BF2657" s="145"/>
      <c r="BG2657" s="145"/>
      <c r="BH2657" s="145"/>
      <c r="BI2657" s="145"/>
      <c r="BJ2657" s="14"/>
      <c r="BK2657" s="145"/>
      <c r="BL2657" s="14"/>
      <c r="BM2657" s="144"/>
    </row>
    <row r="2658" spans="1:65" s="2" customFormat="1" ht="16.5" hidden="1" customHeight="1">
      <c r="A2658" s="26"/>
      <c r="B2658" s="156"/>
      <c r="C2658" s="163"/>
      <c r="D2658" s="163"/>
      <c r="E2658" s="164"/>
      <c r="F2658" s="165"/>
      <c r="G2658" s="166"/>
      <c r="H2658" s="167"/>
      <c r="I2658" s="168"/>
      <c r="J2658" s="168"/>
      <c r="K2658" s="146"/>
      <c r="L2658" s="147"/>
      <c r="M2658" s="148"/>
      <c r="N2658" s="149"/>
      <c r="O2658" s="142"/>
      <c r="P2658" s="142"/>
      <c r="Q2658" s="142"/>
      <c r="R2658" s="142"/>
      <c r="S2658" s="142"/>
      <c r="T2658" s="143"/>
      <c r="U2658" s="26"/>
      <c r="V2658" s="26"/>
      <c r="W2658" s="26"/>
      <c r="X2658" s="26"/>
      <c r="Y2658" s="26"/>
      <c r="Z2658" s="26"/>
      <c r="AA2658" s="26"/>
      <c r="AB2658" s="26"/>
      <c r="AC2658" s="26"/>
      <c r="AD2658" s="26"/>
      <c r="AE2658" s="26"/>
      <c r="AR2658" s="144"/>
      <c r="AT2658" s="144"/>
      <c r="AU2658" s="144"/>
      <c r="AY2658" s="14"/>
      <c r="BE2658" s="145"/>
      <c r="BF2658" s="145"/>
      <c r="BG2658" s="145"/>
      <c r="BH2658" s="145"/>
      <c r="BI2658" s="145"/>
      <c r="BJ2658" s="14"/>
      <c r="BK2658" s="145"/>
      <c r="BL2658" s="14"/>
      <c r="BM2658" s="144"/>
    </row>
    <row r="2659" spans="1:65" s="2" customFormat="1" ht="21.75" hidden="1" customHeight="1">
      <c r="A2659" s="26"/>
      <c r="B2659" s="156"/>
      <c r="C2659" s="163"/>
      <c r="D2659" s="163"/>
      <c r="E2659" s="164"/>
      <c r="F2659" s="165"/>
      <c r="G2659" s="166"/>
      <c r="H2659" s="167"/>
      <c r="I2659" s="168"/>
      <c r="J2659" s="168"/>
      <c r="K2659" s="146"/>
      <c r="L2659" s="147"/>
      <c r="M2659" s="148"/>
      <c r="N2659" s="149"/>
      <c r="O2659" s="142"/>
      <c r="P2659" s="142"/>
      <c r="Q2659" s="142"/>
      <c r="R2659" s="142"/>
      <c r="S2659" s="142"/>
      <c r="T2659" s="143"/>
      <c r="U2659" s="26"/>
      <c r="V2659" s="26"/>
      <c r="W2659" s="26"/>
      <c r="X2659" s="26"/>
      <c r="Y2659" s="26"/>
      <c r="Z2659" s="26"/>
      <c r="AA2659" s="26"/>
      <c r="AB2659" s="26"/>
      <c r="AC2659" s="26"/>
      <c r="AD2659" s="26"/>
      <c r="AE2659" s="26"/>
      <c r="AR2659" s="144"/>
      <c r="AT2659" s="144"/>
      <c r="AU2659" s="144"/>
      <c r="AY2659" s="14"/>
      <c r="BE2659" s="145"/>
      <c r="BF2659" s="145"/>
      <c r="BG2659" s="145"/>
      <c r="BH2659" s="145"/>
      <c r="BI2659" s="145"/>
      <c r="BJ2659" s="14"/>
      <c r="BK2659" s="145"/>
      <c r="BL2659" s="14"/>
      <c r="BM2659" s="144"/>
    </row>
    <row r="2660" spans="1:65" s="2" customFormat="1" ht="21.75" hidden="1" customHeight="1">
      <c r="A2660" s="26"/>
      <c r="B2660" s="156"/>
      <c r="C2660" s="163"/>
      <c r="D2660" s="163"/>
      <c r="E2660" s="164"/>
      <c r="F2660" s="165"/>
      <c r="G2660" s="166"/>
      <c r="H2660" s="167"/>
      <c r="I2660" s="168"/>
      <c r="J2660" s="168"/>
      <c r="K2660" s="146"/>
      <c r="L2660" s="147"/>
      <c r="M2660" s="148"/>
      <c r="N2660" s="149"/>
      <c r="O2660" s="142"/>
      <c r="P2660" s="142"/>
      <c r="Q2660" s="142"/>
      <c r="R2660" s="142"/>
      <c r="S2660" s="142"/>
      <c r="T2660" s="143"/>
      <c r="U2660" s="26"/>
      <c r="V2660" s="26"/>
      <c r="W2660" s="26"/>
      <c r="X2660" s="26"/>
      <c r="Y2660" s="26"/>
      <c r="Z2660" s="26"/>
      <c r="AA2660" s="26"/>
      <c r="AB2660" s="26"/>
      <c r="AC2660" s="26"/>
      <c r="AD2660" s="26"/>
      <c r="AE2660" s="26"/>
      <c r="AR2660" s="144"/>
      <c r="AT2660" s="144"/>
      <c r="AU2660" s="144"/>
      <c r="AY2660" s="14"/>
      <c r="BE2660" s="145"/>
      <c r="BF2660" s="145"/>
      <c r="BG2660" s="145"/>
      <c r="BH2660" s="145"/>
      <c r="BI2660" s="145"/>
      <c r="BJ2660" s="14"/>
      <c r="BK2660" s="145"/>
      <c r="BL2660" s="14"/>
      <c r="BM2660" s="144"/>
    </row>
    <row r="2661" spans="1:65" s="2" customFormat="1" ht="16.5" hidden="1" customHeight="1">
      <c r="A2661" s="26"/>
      <c r="B2661" s="156"/>
      <c r="C2661" s="163"/>
      <c r="D2661" s="163"/>
      <c r="E2661" s="164"/>
      <c r="F2661" s="165"/>
      <c r="G2661" s="166"/>
      <c r="H2661" s="167"/>
      <c r="I2661" s="168"/>
      <c r="J2661" s="168"/>
      <c r="K2661" s="146"/>
      <c r="L2661" s="147"/>
      <c r="M2661" s="148"/>
      <c r="N2661" s="149"/>
      <c r="O2661" s="142"/>
      <c r="P2661" s="142"/>
      <c r="Q2661" s="142"/>
      <c r="R2661" s="142"/>
      <c r="S2661" s="142"/>
      <c r="T2661" s="143"/>
      <c r="U2661" s="26"/>
      <c r="V2661" s="26"/>
      <c r="W2661" s="26"/>
      <c r="X2661" s="26"/>
      <c r="Y2661" s="26"/>
      <c r="Z2661" s="26"/>
      <c r="AA2661" s="26"/>
      <c r="AB2661" s="26"/>
      <c r="AC2661" s="26"/>
      <c r="AD2661" s="26"/>
      <c r="AE2661" s="26"/>
      <c r="AR2661" s="144"/>
      <c r="AT2661" s="144"/>
      <c r="AU2661" s="144"/>
      <c r="AY2661" s="14"/>
      <c r="BE2661" s="145"/>
      <c r="BF2661" s="145"/>
      <c r="BG2661" s="145"/>
      <c r="BH2661" s="145"/>
      <c r="BI2661" s="145"/>
      <c r="BJ2661" s="14"/>
      <c r="BK2661" s="145"/>
      <c r="BL2661" s="14"/>
      <c r="BM2661" s="144"/>
    </row>
    <row r="2662" spans="1:65" s="2" customFormat="1" ht="21.75" hidden="1" customHeight="1">
      <c r="A2662" s="26"/>
      <c r="B2662" s="156"/>
      <c r="C2662" s="163"/>
      <c r="D2662" s="163"/>
      <c r="E2662" s="164"/>
      <c r="F2662" s="165"/>
      <c r="G2662" s="166"/>
      <c r="H2662" s="167"/>
      <c r="I2662" s="168"/>
      <c r="J2662" s="168"/>
      <c r="K2662" s="146"/>
      <c r="L2662" s="147"/>
      <c r="M2662" s="148"/>
      <c r="N2662" s="149"/>
      <c r="O2662" s="142"/>
      <c r="P2662" s="142"/>
      <c r="Q2662" s="142"/>
      <c r="R2662" s="142"/>
      <c r="S2662" s="142"/>
      <c r="T2662" s="143"/>
      <c r="U2662" s="26"/>
      <c r="V2662" s="26"/>
      <c r="W2662" s="26"/>
      <c r="X2662" s="26"/>
      <c r="Y2662" s="26"/>
      <c r="Z2662" s="26"/>
      <c r="AA2662" s="26"/>
      <c r="AB2662" s="26"/>
      <c r="AC2662" s="26"/>
      <c r="AD2662" s="26"/>
      <c r="AE2662" s="26"/>
      <c r="AR2662" s="144"/>
      <c r="AT2662" s="144"/>
      <c r="AU2662" s="144"/>
      <c r="AY2662" s="14"/>
      <c r="BE2662" s="145"/>
      <c r="BF2662" s="145"/>
      <c r="BG2662" s="145"/>
      <c r="BH2662" s="145"/>
      <c r="BI2662" s="145"/>
      <c r="BJ2662" s="14"/>
      <c r="BK2662" s="145"/>
      <c r="BL2662" s="14"/>
      <c r="BM2662" s="144"/>
    </row>
    <row r="2663" spans="1:65" s="2" customFormat="1" ht="24.25" hidden="1" customHeight="1">
      <c r="A2663" s="26"/>
      <c r="B2663" s="156"/>
      <c r="C2663" s="163"/>
      <c r="D2663" s="163"/>
      <c r="E2663" s="164"/>
      <c r="F2663" s="165"/>
      <c r="G2663" s="166"/>
      <c r="H2663" s="167"/>
      <c r="I2663" s="168"/>
      <c r="J2663" s="168"/>
      <c r="K2663" s="146"/>
      <c r="L2663" s="147"/>
      <c r="M2663" s="148"/>
      <c r="N2663" s="149"/>
      <c r="O2663" s="142"/>
      <c r="P2663" s="142"/>
      <c r="Q2663" s="142"/>
      <c r="R2663" s="142"/>
      <c r="S2663" s="142"/>
      <c r="T2663" s="143"/>
      <c r="U2663" s="26"/>
      <c r="V2663" s="26"/>
      <c r="W2663" s="26"/>
      <c r="X2663" s="26"/>
      <c r="Y2663" s="26"/>
      <c r="Z2663" s="26"/>
      <c r="AA2663" s="26"/>
      <c r="AB2663" s="26"/>
      <c r="AC2663" s="26"/>
      <c r="AD2663" s="26"/>
      <c r="AE2663" s="26"/>
      <c r="AR2663" s="144"/>
      <c r="AT2663" s="144"/>
      <c r="AU2663" s="144"/>
      <c r="AY2663" s="14"/>
      <c r="BE2663" s="145"/>
      <c r="BF2663" s="145"/>
      <c r="BG2663" s="145"/>
      <c r="BH2663" s="145"/>
      <c r="BI2663" s="145"/>
      <c r="BJ2663" s="14"/>
      <c r="BK2663" s="145"/>
      <c r="BL2663" s="14"/>
      <c r="BM2663" s="144"/>
    </row>
    <row r="2664" spans="1:65" s="2" customFormat="1" ht="16.5" hidden="1" customHeight="1">
      <c r="A2664" s="26"/>
      <c r="B2664" s="156"/>
      <c r="C2664" s="163"/>
      <c r="D2664" s="163"/>
      <c r="E2664" s="164"/>
      <c r="F2664" s="165"/>
      <c r="G2664" s="166"/>
      <c r="H2664" s="167"/>
      <c r="I2664" s="168"/>
      <c r="J2664" s="168"/>
      <c r="K2664" s="146"/>
      <c r="L2664" s="147"/>
      <c r="M2664" s="148"/>
      <c r="N2664" s="149"/>
      <c r="O2664" s="142"/>
      <c r="P2664" s="142"/>
      <c r="Q2664" s="142"/>
      <c r="R2664" s="142"/>
      <c r="S2664" s="142"/>
      <c r="T2664" s="143"/>
      <c r="U2664" s="26"/>
      <c r="V2664" s="26"/>
      <c r="W2664" s="26"/>
      <c r="X2664" s="26"/>
      <c r="Y2664" s="26"/>
      <c r="Z2664" s="26"/>
      <c r="AA2664" s="26"/>
      <c r="AB2664" s="26"/>
      <c r="AC2664" s="26"/>
      <c r="AD2664" s="26"/>
      <c r="AE2664" s="26"/>
      <c r="AR2664" s="144"/>
      <c r="AT2664" s="144"/>
      <c r="AU2664" s="144"/>
      <c r="AY2664" s="14"/>
      <c r="BE2664" s="145"/>
      <c r="BF2664" s="145"/>
      <c r="BG2664" s="145"/>
      <c r="BH2664" s="145"/>
      <c r="BI2664" s="145"/>
      <c r="BJ2664" s="14"/>
      <c r="BK2664" s="145"/>
      <c r="BL2664" s="14"/>
      <c r="BM2664" s="144"/>
    </row>
    <row r="2665" spans="1:65" s="2" customFormat="1" ht="16.5" hidden="1" customHeight="1">
      <c r="A2665" s="26"/>
      <c r="B2665" s="156"/>
      <c r="C2665" s="163"/>
      <c r="D2665" s="163"/>
      <c r="E2665" s="164"/>
      <c r="F2665" s="165"/>
      <c r="G2665" s="166"/>
      <c r="H2665" s="167"/>
      <c r="I2665" s="168"/>
      <c r="J2665" s="168"/>
      <c r="K2665" s="146"/>
      <c r="L2665" s="147"/>
      <c r="M2665" s="148"/>
      <c r="N2665" s="149"/>
      <c r="O2665" s="142"/>
      <c r="P2665" s="142"/>
      <c r="Q2665" s="142"/>
      <c r="R2665" s="142"/>
      <c r="S2665" s="142"/>
      <c r="T2665" s="143"/>
      <c r="U2665" s="26"/>
      <c r="V2665" s="26"/>
      <c r="W2665" s="26"/>
      <c r="X2665" s="26"/>
      <c r="Y2665" s="26"/>
      <c r="Z2665" s="26"/>
      <c r="AA2665" s="26"/>
      <c r="AB2665" s="26"/>
      <c r="AC2665" s="26"/>
      <c r="AD2665" s="26"/>
      <c r="AE2665" s="26"/>
      <c r="AR2665" s="144"/>
      <c r="AT2665" s="144"/>
      <c r="AU2665" s="144"/>
      <c r="AY2665" s="14"/>
      <c r="BE2665" s="145"/>
      <c r="BF2665" s="145"/>
      <c r="BG2665" s="145"/>
      <c r="BH2665" s="145"/>
      <c r="BI2665" s="145"/>
      <c r="BJ2665" s="14"/>
      <c r="BK2665" s="145"/>
      <c r="BL2665" s="14"/>
      <c r="BM2665" s="144"/>
    </row>
    <row r="2666" spans="1:65" s="2" customFormat="1" ht="16.5" hidden="1" customHeight="1">
      <c r="A2666" s="26"/>
      <c r="B2666" s="156"/>
      <c r="C2666" s="163"/>
      <c r="D2666" s="163"/>
      <c r="E2666" s="164"/>
      <c r="F2666" s="165"/>
      <c r="G2666" s="166"/>
      <c r="H2666" s="167"/>
      <c r="I2666" s="168"/>
      <c r="J2666" s="168"/>
      <c r="K2666" s="146"/>
      <c r="L2666" s="147"/>
      <c r="M2666" s="148"/>
      <c r="N2666" s="149"/>
      <c r="O2666" s="142"/>
      <c r="P2666" s="142"/>
      <c r="Q2666" s="142"/>
      <c r="R2666" s="142"/>
      <c r="S2666" s="142"/>
      <c r="T2666" s="143"/>
      <c r="U2666" s="26"/>
      <c r="V2666" s="26"/>
      <c r="W2666" s="26"/>
      <c r="X2666" s="26"/>
      <c r="Y2666" s="26"/>
      <c r="Z2666" s="26"/>
      <c r="AA2666" s="26"/>
      <c r="AB2666" s="26"/>
      <c r="AC2666" s="26"/>
      <c r="AD2666" s="26"/>
      <c r="AE2666" s="26"/>
      <c r="AR2666" s="144"/>
      <c r="AT2666" s="144"/>
      <c r="AU2666" s="144"/>
      <c r="AY2666" s="14"/>
      <c r="BE2666" s="145"/>
      <c r="BF2666" s="145"/>
      <c r="BG2666" s="145"/>
      <c r="BH2666" s="145"/>
      <c r="BI2666" s="145"/>
      <c r="BJ2666" s="14"/>
      <c r="BK2666" s="145"/>
      <c r="BL2666" s="14"/>
      <c r="BM2666" s="144"/>
    </row>
    <row r="2667" spans="1:65" s="2" customFormat="1" ht="16.5" hidden="1" customHeight="1">
      <c r="A2667" s="26"/>
      <c r="B2667" s="156"/>
      <c r="C2667" s="163"/>
      <c r="D2667" s="163"/>
      <c r="E2667" s="164"/>
      <c r="F2667" s="165"/>
      <c r="G2667" s="166"/>
      <c r="H2667" s="167"/>
      <c r="I2667" s="168"/>
      <c r="J2667" s="168"/>
      <c r="K2667" s="146"/>
      <c r="L2667" s="147"/>
      <c r="M2667" s="148"/>
      <c r="N2667" s="149"/>
      <c r="O2667" s="142"/>
      <c r="P2667" s="142"/>
      <c r="Q2667" s="142"/>
      <c r="R2667" s="142"/>
      <c r="S2667" s="142"/>
      <c r="T2667" s="143"/>
      <c r="U2667" s="26"/>
      <c r="V2667" s="26"/>
      <c r="W2667" s="26"/>
      <c r="X2667" s="26"/>
      <c r="Y2667" s="26"/>
      <c r="Z2667" s="26"/>
      <c r="AA2667" s="26"/>
      <c r="AB2667" s="26"/>
      <c r="AC2667" s="26"/>
      <c r="AD2667" s="26"/>
      <c r="AE2667" s="26"/>
      <c r="AR2667" s="144"/>
      <c r="AT2667" s="144"/>
      <c r="AU2667" s="144"/>
      <c r="AY2667" s="14"/>
      <c r="BE2667" s="145"/>
      <c r="BF2667" s="145"/>
      <c r="BG2667" s="145"/>
      <c r="BH2667" s="145"/>
      <c r="BI2667" s="145"/>
      <c r="BJ2667" s="14"/>
      <c r="BK2667" s="145"/>
      <c r="BL2667" s="14"/>
      <c r="BM2667" s="144"/>
    </row>
    <row r="2668" spans="1:65" s="2" customFormat="1" ht="16.5" hidden="1" customHeight="1">
      <c r="A2668" s="26"/>
      <c r="B2668" s="156"/>
      <c r="C2668" s="163"/>
      <c r="D2668" s="163"/>
      <c r="E2668" s="164"/>
      <c r="F2668" s="165"/>
      <c r="G2668" s="166"/>
      <c r="H2668" s="167"/>
      <c r="I2668" s="168"/>
      <c r="J2668" s="168"/>
      <c r="K2668" s="146"/>
      <c r="L2668" s="147"/>
      <c r="M2668" s="148"/>
      <c r="N2668" s="149"/>
      <c r="O2668" s="142"/>
      <c r="P2668" s="142"/>
      <c r="Q2668" s="142"/>
      <c r="R2668" s="142"/>
      <c r="S2668" s="142"/>
      <c r="T2668" s="143"/>
      <c r="U2668" s="26"/>
      <c r="V2668" s="26"/>
      <c r="W2668" s="26"/>
      <c r="X2668" s="26"/>
      <c r="Y2668" s="26"/>
      <c r="Z2668" s="26"/>
      <c r="AA2668" s="26"/>
      <c r="AB2668" s="26"/>
      <c r="AC2668" s="26"/>
      <c r="AD2668" s="26"/>
      <c r="AE2668" s="26"/>
      <c r="AR2668" s="144"/>
      <c r="AT2668" s="144"/>
      <c r="AU2668" s="144"/>
      <c r="AY2668" s="14"/>
      <c r="BE2668" s="145"/>
      <c r="BF2668" s="145"/>
      <c r="BG2668" s="145"/>
      <c r="BH2668" s="145"/>
      <c r="BI2668" s="145"/>
      <c r="BJ2668" s="14"/>
      <c r="BK2668" s="145"/>
      <c r="BL2668" s="14"/>
      <c r="BM2668" s="144"/>
    </row>
    <row r="2669" spans="1:65" s="2" customFormat="1" ht="16.5" hidden="1" customHeight="1">
      <c r="A2669" s="26"/>
      <c r="B2669" s="156"/>
      <c r="C2669" s="163"/>
      <c r="D2669" s="163"/>
      <c r="E2669" s="164"/>
      <c r="F2669" s="165"/>
      <c r="G2669" s="166"/>
      <c r="H2669" s="167"/>
      <c r="I2669" s="168"/>
      <c r="J2669" s="168"/>
      <c r="K2669" s="146"/>
      <c r="L2669" s="147"/>
      <c r="M2669" s="148"/>
      <c r="N2669" s="149"/>
      <c r="O2669" s="142"/>
      <c r="P2669" s="142"/>
      <c r="Q2669" s="142"/>
      <c r="R2669" s="142"/>
      <c r="S2669" s="142"/>
      <c r="T2669" s="143"/>
      <c r="U2669" s="26"/>
      <c r="V2669" s="26"/>
      <c r="W2669" s="26"/>
      <c r="X2669" s="26"/>
      <c r="Y2669" s="26"/>
      <c r="Z2669" s="26"/>
      <c r="AA2669" s="26"/>
      <c r="AB2669" s="26"/>
      <c r="AC2669" s="26"/>
      <c r="AD2669" s="26"/>
      <c r="AE2669" s="26"/>
      <c r="AR2669" s="144"/>
      <c r="AT2669" s="144"/>
      <c r="AU2669" s="144"/>
      <c r="AY2669" s="14"/>
      <c r="BE2669" s="145"/>
      <c r="BF2669" s="145"/>
      <c r="BG2669" s="145"/>
      <c r="BH2669" s="145"/>
      <c r="BI2669" s="145"/>
      <c r="BJ2669" s="14"/>
      <c r="BK2669" s="145"/>
      <c r="BL2669" s="14"/>
      <c r="BM2669" s="144"/>
    </row>
    <row r="2670" spans="1:65" s="2" customFormat="1" ht="16.5" hidden="1" customHeight="1">
      <c r="A2670" s="26"/>
      <c r="B2670" s="156"/>
      <c r="C2670" s="163"/>
      <c r="D2670" s="163"/>
      <c r="E2670" s="164"/>
      <c r="F2670" s="165"/>
      <c r="G2670" s="166"/>
      <c r="H2670" s="167"/>
      <c r="I2670" s="168"/>
      <c r="J2670" s="168"/>
      <c r="K2670" s="146"/>
      <c r="L2670" s="147"/>
      <c r="M2670" s="148"/>
      <c r="N2670" s="149"/>
      <c r="O2670" s="142"/>
      <c r="P2670" s="142"/>
      <c r="Q2670" s="142"/>
      <c r="R2670" s="142"/>
      <c r="S2670" s="142"/>
      <c r="T2670" s="143"/>
      <c r="U2670" s="26"/>
      <c r="V2670" s="26"/>
      <c r="W2670" s="26"/>
      <c r="X2670" s="26"/>
      <c r="Y2670" s="26"/>
      <c r="Z2670" s="26"/>
      <c r="AA2670" s="26"/>
      <c r="AB2670" s="26"/>
      <c r="AC2670" s="26"/>
      <c r="AD2670" s="26"/>
      <c r="AE2670" s="26"/>
      <c r="AR2670" s="144"/>
      <c r="AT2670" s="144"/>
      <c r="AU2670" s="144"/>
      <c r="AY2670" s="14"/>
      <c r="BE2670" s="145"/>
      <c r="BF2670" s="145"/>
      <c r="BG2670" s="145"/>
      <c r="BH2670" s="145"/>
      <c r="BI2670" s="145"/>
      <c r="BJ2670" s="14"/>
      <c r="BK2670" s="145"/>
      <c r="BL2670" s="14"/>
      <c r="BM2670" s="144"/>
    </row>
    <row r="2671" spans="1:65" s="2" customFormat="1" ht="16.5" hidden="1" customHeight="1">
      <c r="A2671" s="26"/>
      <c r="B2671" s="156"/>
      <c r="C2671" s="163"/>
      <c r="D2671" s="163"/>
      <c r="E2671" s="164"/>
      <c r="F2671" s="165"/>
      <c r="G2671" s="166"/>
      <c r="H2671" s="167"/>
      <c r="I2671" s="168"/>
      <c r="J2671" s="168"/>
      <c r="K2671" s="146"/>
      <c r="L2671" s="147"/>
      <c r="M2671" s="148"/>
      <c r="N2671" s="149"/>
      <c r="O2671" s="142"/>
      <c r="P2671" s="142"/>
      <c r="Q2671" s="142"/>
      <c r="R2671" s="142"/>
      <c r="S2671" s="142"/>
      <c r="T2671" s="143"/>
      <c r="U2671" s="26"/>
      <c r="V2671" s="26"/>
      <c r="W2671" s="26"/>
      <c r="X2671" s="26"/>
      <c r="Y2671" s="26"/>
      <c r="Z2671" s="26"/>
      <c r="AA2671" s="26"/>
      <c r="AB2671" s="26"/>
      <c r="AC2671" s="26"/>
      <c r="AD2671" s="26"/>
      <c r="AE2671" s="26"/>
      <c r="AR2671" s="144"/>
      <c r="AT2671" s="144"/>
      <c r="AU2671" s="144"/>
      <c r="AY2671" s="14"/>
      <c r="BE2671" s="145"/>
      <c r="BF2671" s="145"/>
      <c r="BG2671" s="145"/>
      <c r="BH2671" s="145"/>
      <c r="BI2671" s="145"/>
      <c r="BJ2671" s="14"/>
      <c r="BK2671" s="145"/>
      <c r="BL2671" s="14"/>
      <c r="BM2671" s="144"/>
    </row>
    <row r="2672" spans="1:65" s="2" customFormat="1" ht="16.5" hidden="1" customHeight="1">
      <c r="A2672" s="26"/>
      <c r="B2672" s="156"/>
      <c r="C2672" s="163"/>
      <c r="D2672" s="163"/>
      <c r="E2672" s="164"/>
      <c r="F2672" s="165"/>
      <c r="G2672" s="166"/>
      <c r="H2672" s="167"/>
      <c r="I2672" s="168"/>
      <c r="J2672" s="168"/>
      <c r="K2672" s="146"/>
      <c r="L2672" s="147"/>
      <c r="M2672" s="148"/>
      <c r="N2672" s="149"/>
      <c r="O2672" s="142"/>
      <c r="P2672" s="142"/>
      <c r="Q2672" s="142"/>
      <c r="R2672" s="142"/>
      <c r="S2672" s="142"/>
      <c r="T2672" s="143"/>
      <c r="U2672" s="26"/>
      <c r="V2672" s="26"/>
      <c r="W2672" s="26"/>
      <c r="X2672" s="26"/>
      <c r="Y2672" s="26"/>
      <c r="Z2672" s="26"/>
      <c r="AA2672" s="26"/>
      <c r="AB2672" s="26"/>
      <c r="AC2672" s="26"/>
      <c r="AD2672" s="26"/>
      <c r="AE2672" s="26"/>
      <c r="AR2672" s="144"/>
      <c r="AT2672" s="144"/>
      <c r="AU2672" s="144"/>
      <c r="AY2672" s="14"/>
      <c r="BE2672" s="145"/>
      <c r="BF2672" s="145"/>
      <c r="BG2672" s="145"/>
      <c r="BH2672" s="145"/>
      <c r="BI2672" s="145"/>
      <c r="BJ2672" s="14"/>
      <c r="BK2672" s="145"/>
      <c r="BL2672" s="14"/>
      <c r="BM2672" s="144"/>
    </row>
    <row r="2673" spans="1:65" s="2" customFormat="1" ht="16.5" hidden="1" customHeight="1">
      <c r="A2673" s="26"/>
      <c r="B2673" s="156"/>
      <c r="C2673" s="163"/>
      <c r="D2673" s="163"/>
      <c r="E2673" s="164"/>
      <c r="F2673" s="165"/>
      <c r="G2673" s="166"/>
      <c r="H2673" s="167"/>
      <c r="I2673" s="168"/>
      <c r="J2673" s="168"/>
      <c r="K2673" s="146"/>
      <c r="L2673" s="147"/>
      <c r="M2673" s="148"/>
      <c r="N2673" s="149"/>
      <c r="O2673" s="142"/>
      <c r="P2673" s="142"/>
      <c r="Q2673" s="142"/>
      <c r="R2673" s="142"/>
      <c r="S2673" s="142"/>
      <c r="T2673" s="143"/>
      <c r="U2673" s="26"/>
      <c r="V2673" s="26"/>
      <c r="W2673" s="26"/>
      <c r="X2673" s="26"/>
      <c r="Y2673" s="26"/>
      <c r="Z2673" s="26"/>
      <c r="AA2673" s="26"/>
      <c r="AB2673" s="26"/>
      <c r="AC2673" s="26"/>
      <c r="AD2673" s="26"/>
      <c r="AE2673" s="26"/>
      <c r="AR2673" s="144"/>
      <c r="AT2673" s="144"/>
      <c r="AU2673" s="144"/>
      <c r="AY2673" s="14"/>
      <c r="BE2673" s="145"/>
      <c r="BF2673" s="145"/>
      <c r="BG2673" s="145"/>
      <c r="BH2673" s="145"/>
      <c r="BI2673" s="145"/>
      <c r="BJ2673" s="14"/>
      <c r="BK2673" s="145"/>
      <c r="BL2673" s="14"/>
      <c r="BM2673" s="144"/>
    </row>
    <row r="2674" spans="1:65" s="2" customFormat="1" ht="16.5" hidden="1" customHeight="1">
      <c r="A2674" s="26"/>
      <c r="B2674" s="156"/>
      <c r="C2674" s="163"/>
      <c r="D2674" s="163"/>
      <c r="E2674" s="164"/>
      <c r="F2674" s="165"/>
      <c r="G2674" s="166"/>
      <c r="H2674" s="167"/>
      <c r="I2674" s="168"/>
      <c r="J2674" s="168"/>
      <c r="K2674" s="146"/>
      <c r="L2674" s="147"/>
      <c r="M2674" s="148"/>
      <c r="N2674" s="149"/>
      <c r="O2674" s="142"/>
      <c r="P2674" s="142"/>
      <c r="Q2674" s="142"/>
      <c r="R2674" s="142"/>
      <c r="S2674" s="142"/>
      <c r="T2674" s="143"/>
      <c r="U2674" s="26"/>
      <c r="V2674" s="26"/>
      <c r="W2674" s="26"/>
      <c r="X2674" s="26"/>
      <c r="Y2674" s="26"/>
      <c r="Z2674" s="26"/>
      <c r="AA2674" s="26"/>
      <c r="AB2674" s="26"/>
      <c r="AC2674" s="26"/>
      <c r="AD2674" s="26"/>
      <c r="AE2674" s="26"/>
      <c r="AR2674" s="144"/>
      <c r="AT2674" s="144"/>
      <c r="AU2674" s="144"/>
      <c r="AY2674" s="14"/>
      <c r="BE2674" s="145"/>
      <c r="BF2674" s="145"/>
      <c r="BG2674" s="145"/>
      <c r="BH2674" s="145"/>
      <c r="BI2674" s="145"/>
      <c r="BJ2674" s="14"/>
      <c r="BK2674" s="145"/>
      <c r="BL2674" s="14"/>
      <c r="BM2674" s="144"/>
    </row>
    <row r="2675" spans="1:65" s="2" customFormat="1" ht="16.5" hidden="1" customHeight="1">
      <c r="A2675" s="26"/>
      <c r="B2675" s="156"/>
      <c r="C2675" s="163"/>
      <c r="D2675" s="163"/>
      <c r="E2675" s="164"/>
      <c r="F2675" s="165"/>
      <c r="G2675" s="166"/>
      <c r="H2675" s="167"/>
      <c r="I2675" s="168"/>
      <c r="J2675" s="168"/>
      <c r="K2675" s="146"/>
      <c r="L2675" s="147"/>
      <c r="M2675" s="148"/>
      <c r="N2675" s="149"/>
      <c r="O2675" s="142"/>
      <c r="P2675" s="142"/>
      <c r="Q2675" s="142"/>
      <c r="R2675" s="142"/>
      <c r="S2675" s="142"/>
      <c r="T2675" s="143"/>
      <c r="U2675" s="26"/>
      <c r="V2675" s="26"/>
      <c r="W2675" s="26"/>
      <c r="X2675" s="26"/>
      <c r="Y2675" s="26"/>
      <c r="Z2675" s="26"/>
      <c r="AA2675" s="26"/>
      <c r="AB2675" s="26"/>
      <c r="AC2675" s="26"/>
      <c r="AD2675" s="26"/>
      <c r="AE2675" s="26"/>
      <c r="AR2675" s="144"/>
      <c r="AT2675" s="144"/>
      <c r="AU2675" s="144"/>
      <c r="AY2675" s="14"/>
      <c r="BE2675" s="145"/>
      <c r="BF2675" s="145"/>
      <c r="BG2675" s="145"/>
      <c r="BH2675" s="145"/>
      <c r="BI2675" s="145"/>
      <c r="BJ2675" s="14"/>
      <c r="BK2675" s="145"/>
      <c r="BL2675" s="14"/>
      <c r="BM2675" s="144"/>
    </row>
    <row r="2676" spans="1:65" s="2" customFormat="1" ht="21.75" hidden="1" customHeight="1">
      <c r="A2676" s="26"/>
      <c r="B2676" s="156"/>
      <c r="C2676" s="163"/>
      <c r="D2676" s="163"/>
      <c r="E2676" s="164"/>
      <c r="F2676" s="165"/>
      <c r="G2676" s="166"/>
      <c r="H2676" s="167"/>
      <c r="I2676" s="168"/>
      <c r="J2676" s="168"/>
      <c r="K2676" s="146"/>
      <c r="L2676" s="147"/>
      <c r="M2676" s="148"/>
      <c r="N2676" s="149"/>
      <c r="O2676" s="142"/>
      <c r="P2676" s="142"/>
      <c r="Q2676" s="142"/>
      <c r="R2676" s="142"/>
      <c r="S2676" s="142"/>
      <c r="T2676" s="143"/>
      <c r="U2676" s="26"/>
      <c r="V2676" s="26"/>
      <c r="W2676" s="26"/>
      <c r="X2676" s="26"/>
      <c r="Y2676" s="26"/>
      <c r="Z2676" s="26"/>
      <c r="AA2676" s="26"/>
      <c r="AB2676" s="26"/>
      <c r="AC2676" s="26"/>
      <c r="AD2676" s="26"/>
      <c r="AE2676" s="26"/>
      <c r="AR2676" s="144"/>
      <c r="AT2676" s="144"/>
      <c r="AU2676" s="144"/>
      <c r="AY2676" s="14"/>
      <c r="BE2676" s="145"/>
      <c r="BF2676" s="145"/>
      <c r="BG2676" s="145"/>
      <c r="BH2676" s="145"/>
      <c r="BI2676" s="145"/>
      <c r="BJ2676" s="14"/>
      <c r="BK2676" s="145"/>
      <c r="BL2676" s="14"/>
      <c r="BM2676" s="144"/>
    </row>
    <row r="2677" spans="1:65" s="2" customFormat="1" ht="16.5" hidden="1" customHeight="1">
      <c r="A2677" s="26"/>
      <c r="B2677" s="156"/>
      <c r="C2677" s="163"/>
      <c r="D2677" s="163"/>
      <c r="E2677" s="164"/>
      <c r="F2677" s="165"/>
      <c r="G2677" s="166"/>
      <c r="H2677" s="167"/>
      <c r="I2677" s="168"/>
      <c r="J2677" s="168"/>
      <c r="K2677" s="146"/>
      <c r="L2677" s="147"/>
      <c r="M2677" s="148"/>
      <c r="N2677" s="149"/>
      <c r="O2677" s="142"/>
      <c r="P2677" s="142"/>
      <c r="Q2677" s="142"/>
      <c r="R2677" s="142"/>
      <c r="S2677" s="142"/>
      <c r="T2677" s="143"/>
      <c r="U2677" s="26"/>
      <c r="V2677" s="26"/>
      <c r="W2677" s="26"/>
      <c r="X2677" s="26"/>
      <c r="Y2677" s="26"/>
      <c r="Z2677" s="26"/>
      <c r="AA2677" s="26"/>
      <c r="AB2677" s="26"/>
      <c r="AC2677" s="26"/>
      <c r="AD2677" s="26"/>
      <c r="AE2677" s="26"/>
      <c r="AR2677" s="144"/>
      <c r="AT2677" s="144"/>
      <c r="AU2677" s="144"/>
      <c r="AY2677" s="14"/>
      <c r="BE2677" s="145"/>
      <c r="BF2677" s="145"/>
      <c r="BG2677" s="145"/>
      <c r="BH2677" s="145"/>
      <c r="BI2677" s="145"/>
      <c r="BJ2677" s="14"/>
      <c r="BK2677" s="145"/>
      <c r="BL2677" s="14"/>
      <c r="BM2677" s="144"/>
    </row>
    <row r="2678" spans="1:65" s="2" customFormat="1" ht="16.5" hidden="1" customHeight="1">
      <c r="A2678" s="26"/>
      <c r="B2678" s="156"/>
      <c r="C2678" s="163"/>
      <c r="D2678" s="163"/>
      <c r="E2678" s="164"/>
      <c r="F2678" s="165"/>
      <c r="G2678" s="166"/>
      <c r="H2678" s="167"/>
      <c r="I2678" s="168"/>
      <c r="J2678" s="168"/>
      <c r="K2678" s="146"/>
      <c r="L2678" s="147"/>
      <c r="M2678" s="148"/>
      <c r="N2678" s="149"/>
      <c r="O2678" s="142"/>
      <c r="P2678" s="142"/>
      <c r="Q2678" s="142"/>
      <c r="R2678" s="142"/>
      <c r="S2678" s="142"/>
      <c r="T2678" s="143"/>
      <c r="U2678" s="26"/>
      <c r="V2678" s="26"/>
      <c r="W2678" s="26"/>
      <c r="X2678" s="26"/>
      <c r="Y2678" s="26"/>
      <c r="Z2678" s="26"/>
      <c r="AA2678" s="26"/>
      <c r="AB2678" s="26"/>
      <c r="AC2678" s="26"/>
      <c r="AD2678" s="26"/>
      <c r="AE2678" s="26"/>
      <c r="AR2678" s="144"/>
      <c r="AT2678" s="144"/>
      <c r="AU2678" s="144"/>
      <c r="AY2678" s="14"/>
      <c r="BE2678" s="145"/>
      <c r="BF2678" s="145"/>
      <c r="BG2678" s="145"/>
      <c r="BH2678" s="145"/>
      <c r="BI2678" s="145"/>
      <c r="BJ2678" s="14"/>
      <c r="BK2678" s="145"/>
      <c r="BL2678" s="14"/>
      <c r="BM2678" s="144"/>
    </row>
    <row r="2679" spans="1:65" s="2" customFormat="1" ht="21.75" hidden="1" customHeight="1">
      <c r="A2679" s="26"/>
      <c r="B2679" s="156"/>
      <c r="C2679" s="163"/>
      <c r="D2679" s="163"/>
      <c r="E2679" s="164"/>
      <c r="F2679" s="165"/>
      <c r="G2679" s="166"/>
      <c r="H2679" s="167"/>
      <c r="I2679" s="168"/>
      <c r="J2679" s="168"/>
      <c r="K2679" s="146"/>
      <c r="L2679" s="147"/>
      <c r="M2679" s="148"/>
      <c r="N2679" s="149"/>
      <c r="O2679" s="142"/>
      <c r="P2679" s="142"/>
      <c r="Q2679" s="142"/>
      <c r="R2679" s="142"/>
      <c r="S2679" s="142"/>
      <c r="T2679" s="143"/>
      <c r="U2679" s="26"/>
      <c r="V2679" s="26"/>
      <c r="W2679" s="26"/>
      <c r="X2679" s="26"/>
      <c r="Y2679" s="26"/>
      <c r="Z2679" s="26"/>
      <c r="AA2679" s="26"/>
      <c r="AB2679" s="26"/>
      <c r="AC2679" s="26"/>
      <c r="AD2679" s="26"/>
      <c r="AE2679" s="26"/>
      <c r="AR2679" s="144"/>
      <c r="AT2679" s="144"/>
      <c r="AU2679" s="144"/>
      <c r="AY2679" s="14"/>
      <c r="BE2679" s="145"/>
      <c r="BF2679" s="145"/>
      <c r="BG2679" s="145"/>
      <c r="BH2679" s="145"/>
      <c r="BI2679" s="145"/>
      <c r="BJ2679" s="14"/>
      <c r="BK2679" s="145"/>
      <c r="BL2679" s="14"/>
      <c r="BM2679" s="144"/>
    </row>
    <row r="2680" spans="1:65" s="2" customFormat="1" ht="16.5" hidden="1" customHeight="1">
      <c r="A2680" s="26"/>
      <c r="B2680" s="156"/>
      <c r="C2680" s="163"/>
      <c r="D2680" s="163"/>
      <c r="E2680" s="164"/>
      <c r="F2680" s="165"/>
      <c r="G2680" s="166"/>
      <c r="H2680" s="167"/>
      <c r="I2680" s="168"/>
      <c r="J2680" s="168"/>
      <c r="K2680" s="146"/>
      <c r="L2680" s="147"/>
      <c r="M2680" s="148"/>
      <c r="N2680" s="149"/>
      <c r="O2680" s="142"/>
      <c r="P2680" s="142"/>
      <c r="Q2680" s="142"/>
      <c r="R2680" s="142"/>
      <c r="S2680" s="142"/>
      <c r="T2680" s="143"/>
      <c r="U2680" s="26"/>
      <c r="V2680" s="26"/>
      <c r="W2680" s="26"/>
      <c r="X2680" s="26"/>
      <c r="Y2680" s="26"/>
      <c r="Z2680" s="26"/>
      <c r="AA2680" s="26"/>
      <c r="AB2680" s="26"/>
      <c r="AC2680" s="26"/>
      <c r="AD2680" s="26"/>
      <c r="AE2680" s="26"/>
      <c r="AR2680" s="144"/>
      <c r="AT2680" s="144"/>
      <c r="AU2680" s="144"/>
      <c r="AY2680" s="14"/>
      <c r="BE2680" s="145"/>
      <c r="BF2680" s="145"/>
      <c r="BG2680" s="145"/>
      <c r="BH2680" s="145"/>
      <c r="BI2680" s="145"/>
      <c r="BJ2680" s="14"/>
      <c r="BK2680" s="145"/>
      <c r="BL2680" s="14"/>
      <c r="BM2680" s="144"/>
    </row>
    <row r="2681" spans="1:65" s="2" customFormat="1" ht="16.5" hidden="1" customHeight="1">
      <c r="A2681" s="26"/>
      <c r="B2681" s="156"/>
      <c r="C2681" s="163"/>
      <c r="D2681" s="163"/>
      <c r="E2681" s="164"/>
      <c r="F2681" s="165"/>
      <c r="G2681" s="166"/>
      <c r="H2681" s="167"/>
      <c r="I2681" s="168"/>
      <c r="J2681" s="168"/>
      <c r="K2681" s="146"/>
      <c r="L2681" s="147"/>
      <c r="M2681" s="148"/>
      <c r="N2681" s="149"/>
      <c r="O2681" s="142"/>
      <c r="P2681" s="142"/>
      <c r="Q2681" s="142"/>
      <c r="R2681" s="142"/>
      <c r="S2681" s="142"/>
      <c r="T2681" s="143"/>
      <c r="U2681" s="26"/>
      <c r="V2681" s="26"/>
      <c r="W2681" s="26"/>
      <c r="X2681" s="26"/>
      <c r="Y2681" s="26"/>
      <c r="Z2681" s="26"/>
      <c r="AA2681" s="26"/>
      <c r="AB2681" s="26"/>
      <c r="AC2681" s="26"/>
      <c r="AD2681" s="26"/>
      <c r="AE2681" s="26"/>
      <c r="AR2681" s="144"/>
      <c r="AT2681" s="144"/>
      <c r="AU2681" s="144"/>
      <c r="AY2681" s="14"/>
      <c r="BE2681" s="145"/>
      <c r="BF2681" s="145"/>
      <c r="BG2681" s="145"/>
      <c r="BH2681" s="145"/>
      <c r="BI2681" s="145"/>
      <c r="BJ2681" s="14"/>
      <c r="BK2681" s="145"/>
      <c r="BL2681" s="14"/>
      <c r="BM2681" s="144"/>
    </row>
    <row r="2682" spans="1:65" s="2" customFormat="1" ht="16.5" hidden="1" customHeight="1">
      <c r="A2682" s="26"/>
      <c r="B2682" s="156"/>
      <c r="C2682" s="163"/>
      <c r="D2682" s="163"/>
      <c r="E2682" s="164"/>
      <c r="F2682" s="165"/>
      <c r="G2682" s="166"/>
      <c r="H2682" s="167"/>
      <c r="I2682" s="168"/>
      <c r="J2682" s="168"/>
      <c r="K2682" s="146"/>
      <c r="L2682" s="147"/>
      <c r="M2682" s="148"/>
      <c r="N2682" s="149"/>
      <c r="O2682" s="142"/>
      <c r="P2682" s="142"/>
      <c r="Q2682" s="142"/>
      <c r="R2682" s="142"/>
      <c r="S2682" s="142"/>
      <c r="T2682" s="143"/>
      <c r="U2682" s="26"/>
      <c r="V2682" s="26"/>
      <c r="W2682" s="26"/>
      <c r="X2682" s="26"/>
      <c r="Y2682" s="26"/>
      <c r="Z2682" s="26"/>
      <c r="AA2682" s="26"/>
      <c r="AB2682" s="26"/>
      <c r="AC2682" s="26"/>
      <c r="AD2682" s="26"/>
      <c r="AE2682" s="26"/>
      <c r="AR2682" s="144"/>
      <c r="AT2682" s="144"/>
      <c r="AU2682" s="144"/>
      <c r="AY2682" s="14"/>
      <c r="BE2682" s="145"/>
      <c r="BF2682" s="145"/>
      <c r="BG2682" s="145"/>
      <c r="BH2682" s="145"/>
      <c r="BI2682" s="145"/>
      <c r="BJ2682" s="14"/>
      <c r="BK2682" s="145"/>
      <c r="BL2682" s="14"/>
      <c r="BM2682" s="144"/>
    </row>
    <row r="2683" spans="1:65" s="2" customFormat="1" ht="16.5" hidden="1" customHeight="1">
      <c r="A2683" s="26"/>
      <c r="B2683" s="156"/>
      <c r="C2683" s="163"/>
      <c r="D2683" s="163"/>
      <c r="E2683" s="164"/>
      <c r="F2683" s="165"/>
      <c r="G2683" s="166"/>
      <c r="H2683" s="167"/>
      <c r="I2683" s="168"/>
      <c r="J2683" s="168"/>
      <c r="K2683" s="146"/>
      <c r="L2683" s="147"/>
      <c r="M2683" s="148"/>
      <c r="N2683" s="149"/>
      <c r="O2683" s="142"/>
      <c r="P2683" s="142"/>
      <c r="Q2683" s="142"/>
      <c r="R2683" s="142"/>
      <c r="S2683" s="142"/>
      <c r="T2683" s="143"/>
      <c r="U2683" s="26"/>
      <c r="V2683" s="26"/>
      <c r="W2683" s="26"/>
      <c r="X2683" s="26"/>
      <c r="Y2683" s="26"/>
      <c r="Z2683" s="26"/>
      <c r="AA2683" s="26"/>
      <c r="AB2683" s="26"/>
      <c r="AC2683" s="26"/>
      <c r="AD2683" s="26"/>
      <c r="AE2683" s="26"/>
      <c r="AR2683" s="144"/>
      <c r="AT2683" s="144"/>
      <c r="AU2683" s="144"/>
      <c r="AY2683" s="14"/>
      <c r="BE2683" s="145"/>
      <c r="BF2683" s="145"/>
      <c r="BG2683" s="145"/>
      <c r="BH2683" s="145"/>
      <c r="BI2683" s="145"/>
      <c r="BJ2683" s="14"/>
      <c r="BK2683" s="145"/>
      <c r="BL2683" s="14"/>
      <c r="BM2683" s="144"/>
    </row>
    <row r="2684" spans="1:65" s="2" customFormat="1" ht="16.5" hidden="1" customHeight="1">
      <c r="A2684" s="26"/>
      <c r="B2684" s="156"/>
      <c r="C2684" s="163"/>
      <c r="D2684" s="163"/>
      <c r="E2684" s="164"/>
      <c r="F2684" s="165"/>
      <c r="G2684" s="166"/>
      <c r="H2684" s="167"/>
      <c r="I2684" s="168"/>
      <c r="J2684" s="168"/>
      <c r="K2684" s="146"/>
      <c r="L2684" s="147"/>
      <c r="M2684" s="148"/>
      <c r="N2684" s="149"/>
      <c r="O2684" s="142"/>
      <c r="P2684" s="142"/>
      <c r="Q2684" s="142"/>
      <c r="R2684" s="142"/>
      <c r="S2684" s="142"/>
      <c r="T2684" s="143"/>
      <c r="U2684" s="26"/>
      <c r="V2684" s="26"/>
      <c r="W2684" s="26"/>
      <c r="X2684" s="26"/>
      <c r="Y2684" s="26"/>
      <c r="Z2684" s="26"/>
      <c r="AA2684" s="26"/>
      <c r="AB2684" s="26"/>
      <c r="AC2684" s="26"/>
      <c r="AD2684" s="26"/>
      <c r="AE2684" s="26"/>
      <c r="AR2684" s="144"/>
      <c r="AT2684" s="144"/>
      <c r="AU2684" s="144"/>
      <c r="AY2684" s="14"/>
      <c r="BE2684" s="145"/>
      <c r="BF2684" s="145"/>
      <c r="BG2684" s="145"/>
      <c r="BH2684" s="145"/>
      <c r="BI2684" s="145"/>
      <c r="BJ2684" s="14"/>
      <c r="BK2684" s="145"/>
      <c r="BL2684" s="14"/>
      <c r="BM2684" s="144"/>
    </row>
    <row r="2685" spans="1:65" s="2" customFormat="1" ht="16.5" hidden="1" customHeight="1">
      <c r="A2685" s="26"/>
      <c r="B2685" s="156"/>
      <c r="C2685" s="163"/>
      <c r="D2685" s="163"/>
      <c r="E2685" s="164"/>
      <c r="F2685" s="165"/>
      <c r="G2685" s="166"/>
      <c r="H2685" s="167"/>
      <c r="I2685" s="168"/>
      <c r="J2685" s="168"/>
      <c r="K2685" s="146"/>
      <c r="L2685" s="147"/>
      <c r="M2685" s="148"/>
      <c r="N2685" s="149"/>
      <c r="O2685" s="142"/>
      <c r="P2685" s="142"/>
      <c r="Q2685" s="142"/>
      <c r="R2685" s="142"/>
      <c r="S2685" s="142"/>
      <c r="T2685" s="143"/>
      <c r="U2685" s="26"/>
      <c r="V2685" s="26"/>
      <c r="W2685" s="26"/>
      <c r="X2685" s="26"/>
      <c r="Y2685" s="26"/>
      <c r="Z2685" s="26"/>
      <c r="AA2685" s="26"/>
      <c r="AB2685" s="26"/>
      <c r="AC2685" s="26"/>
      <c r="AD2685" s="26"/>
      <c r="AE2685" s="26"/>
      <c r="AR2685" s="144"/>
      <c r="AT2685" s="144"/>
      <c r="AU2685" s="144"/>
      <c r="AY2685" s="14"/>
      <c r="BE2685" s="145"/>
      <c r="BF2685" s="145"/>
      <c r="BG2685" s="145"/>
      <c r="BH2685" s="145"/>
      <c r="BI2685" s="145"/>
      <c r="BJ2685" s="14"/>
      <c r="BK2685" s="145"/>
      <c r="BL2685" s="14"/>
      <c r="BM2685" s="144"/>
    </row>
    <row r="2686" spans="1:65" s="2" customFormat="1" ht="16.5" hidden="1" customHeight="1">
      <c r="A2686" s="26"/>
      <c r="B2686" s="156"/>
      <c r="C2686" s="163"/>
      <c r="D2686" s="163"/>
      <c r="E2686" s="164"/>
      <c r="F2686" s="165"/>
      <c r="G2686" s="166"/>
      <c r="H2686" s="167"/>
      <c r="I2686" s="168"/>
      <c r="J2686" s="168"/>
      <c r="K2686" s="146"/>
      <c r="L2686" s="147"/>
      <c r="M2686" s="148"/>
      <c r="N2686" s="149"/>
      <c r="O2686" s="142"/>
      <c r="P2686" s="142"/>
      <c r="Q2686" s="142"/>
      <c r="R2686" s="142"/>
      <c r="S2686" s="142"/>
      <c r="T2686" s="143"/>
      <c r="U2686" s="26"/>
      <c r="V2686" s="26"/>
      <c r="W2686" s="26"/>
      <c r="X2686" s="26"/>
      <c r="Y2686" s="26"/>
      <c r="Z2686" s="26"/>
      <c r="AA2686" s="26"/>
      <c r="AB2686" s="26"/>
      <c r="AC2686" s="26"/>
      <c r="AD2686" s="26"/>
      <c r="AE2686" s="26"/>
      <c r="AR2686" s="144"/>
      <c r="AT2686" s="144"/>
      <c r="AU2686" s="144"/>
      <c r="AY2686" s="14"/>
      <c r="BE2686" s="145"/>
      <c r="BF2686" s="145"/>
      <c r="BG2686" s="145"/>
      <c r="BH2686" s="145"/>
      <c r="BI2686" s="145"/>
      <c r="BJ2686" s="14"/>
      <c r="BK2686" s="145"/>
      <c r="BL2686" s="14"/>
      <c r="BM2686" s="144"/>
    </row>
    <row r="2687" spans="1:65" s="2" customFormat="1" ht="16.5" hidden="1" customHeight="1">
      <c r="A2687" s="26"/>
      <c r="B2687" s="156"/>
      <c r="C2687" s="163"/>
      <c r="D2687" s="163"/>
      <c r="E2687" s="164"/>
      <c r="F2687" s="165"/>
      <c r="G2687" s="166"/>
      <c r="H2687" s="167"/>
      <c r="I2687" s="168"/>
      <c r="J2687" s="168"/>
      <c r="K2687" s="146"/>
      <c r="L2687" s="147"/>
      <c r="M2687" s="148"/>
      <c r="N2687" s="149"/>
      <c r="O2687" s="142"/>
      <c r="P2687" s="142"/>
      <c r="Q2687" s="142"/>
      <c r="R2687" s="142"/>
      <c r="S2687" s="142"/>
      <c r="T2687" s="143"/>
      <c r="U2687" s="26"/>
      <c r="V2687" s="26"/>
      <c r="W2687" s="26"/>
      <c r="X2687" s="26"/>
      <c r="Y2687" s="26"/>
      <c r="Z2687" s="26"/>
      <c r="AA2687" s="26"/>
      <c r="AB2687" s="26"/>
      <c r="AC2687" s="26"/>
      <c r="AD2687" s="26"/>
      <c r="AE2687" s="26"/>
      <c r="AR2687" s="144"/>
      <c r="AT2687" s="144"/>
      <c r="AU2687" s="144"/>
      <c r="AY2687" s="14"/>
      <c r="BE2687" s="145"/>
      <c r="BF2687" s="145"/>
      <c r="BG2687" s="145"/>
      <c r="BH2687" s="145"/>
      <c r="BI2687" s="145"/>
      <c r="BJ2687" s="14"/>
      <c r="BK2687" s="145"/>
      <c r="BL2687" s="14"/>
      <c r="BM2687" s="144"/>
    </row>
    <row r="2688" spans="1:65" s="2" customFormat="1" ht="16.5" hidden="1" customHeight="1">
      <c r="A2688" s="26"/>
      <c r="B2688" s="156"/>
      <c r="C2688" s="163"/>
      <c r="D2688" s="163"/>
      <c r="E2688" s="164"/>
      <c r="F2688" s="165"/>
      <c r="G2688" s="166"/>
      <c r="H2688" s="167"/>
      <c r="I2688" s="168"/>
      <c r="J2688" s="168"/>
      <c r="K2688" s="146"/>
      <c r="L2688" s="147"/>
      <c r="M2688" s="148"/>
      <c r="N2688" s="149"/>
      <c r="O2688" s="142"/>
      <c r="P2688" s="142"/>
      <c r="Q2688" s="142"/>
      <c r="R2688" s="142"/>
      <c r="S2688" s="142"/>
      <c r="T2688" s="143"/>
      <c r="U2688" s="26"/>
      <c r="V2688" s="26"/>
      <c r="W2688" s="26"/>
      <c r="X2688" s="26"/>
      <c r="Y2688" s="26"/>
      <c r="Z2688" s="26"/>
      <c r="AA2688" s="26"/>
      <c r="AB2688" s="26"/>
      <c r="AC2688" s="26"/>
      <c r="AD2688" s="26"/>
      <c r="AE2688" s="26"/>
      <c r="AR2688" s="144"/>
      <c r="AT2688" s="144"/>
      <c r="AU2688" s="144"/>
      <c r="AY2688" s="14"/>
      <c r="BE2688" s="145"/>
      <c r="BF2688" s="145"/>
      <c r="BG2688" s="145"/>
      <c r="BH2688" s="145"/>
      <c r="BI2688" s="145"/>
      <c r="BJ2688" s="14"/>
      <c r="BK2688" s="145"/>
      <c r="BL2688" s="14"/>
      <c r="BM2688" s="144"/>
    </row>
    <row r="2689" spans="1:65" s="2" customFormat="1" ht="16.5" hidden="1" customHeight="1">
      <c r="A2689" s="26"/>
      <c r="B2689" s="156"/>
      <c r="C2689" s="163"/>
      <c r="D2689" s="163"/>
      <c r="E2689" s="164"/>
      <c r="F2689" s="165"/>
      <c r="G2689" s="166"/>
      <c r="H2689" s="167"/>
      <c r="I2689" s="168"/>
      <c r="J2689" s="168"/>
      <c r="K2689" s="146"/>
      <c r="L2689" s="147"/>
      <c r="M2689" s="148"/>
      <c r="N2689" s="149"/>
      <c r="O2689" s="142"/>
      <c r="P2689" s="142"/>
      <c r="Q2689" s="142"/>
      <c r="R2689" s="142"/>
      <c r="S2689" s="142"/>
      <c r="T2689" s="143"/>
      <c r="U2689" s="26"/>
      <c r="V2689" s="26"/>
      <c r="W2689" s="26"/>
      <c r="X2689" s="26"/>
      <c r="Y2689" s="26"/>
      <c r="Z2689" s="26"/>
      <c r="AA2689" s="26"/>
      <c r="AB2689" s="26"/>
      <c r="AC2689" s="26"/>
      <c r="AD2689" s="26"/>
      <c r="AE2689" s="26"/>
      <c r="AR2689" s="144"/>
      <c r="AT2689" s="144"/>
      <c r="AU2689" s="144"/>
      <c r="AY2689" s="14"/>
      <c r="BE2689" s="145"/>
      <c r="BF2689" s="145"/>
      <c r="BG2689" s="145"/>
      <c r="BH2689" s="145"/>
      <c r="BI2689" s="145"/>
      <c r="BJ2689" s="14"/>
      <c r="BK2689" s="145"/>
      <c r="BL2689" s="14"/>
      <c r="BM2689" s="144"/>
    </row>
    <row r="2690" spans="1:65" s="2" customFormat="1" ht="16.5" hidden="1" customHeight="1">
      <c r="A2690" s="26"/>
      <c r="B2690" s="156"/>
      <c r="C2690" s="163"/>
      <c r="D2690" s="163"/>
      <c r="E2690" s="164"/>
      <c r="F2690" s="165"/>
      <c r="G2690" s="166"/>
      <c r="H2690" s="167"/>
      <c r="I2690" s="168"/>
      <c r="J2690" s="168"/>
      <c r="K2690" s="146"/>
      <c r="L2690" s="147"/>
      <c r="M2690" s="148"/>
      <c r="N2690" s="149"/>
      <c r="O2690" s="142"/>
      <c r="P2690" s="142"/>
      <c r="Q2690" s="142"/>
      <c r="R2690" s="142"/>
      <c r="S2690" s="142"/>
      <c r="T2690" s="143"/>
      <c r="U2690" s="26"/>
      <c r="V2690" s="26"/>
      <c r="W2690" s="26"/>
      <c r="X2690" s="26"/>
      <c r="Y2690" s="26"/>
      <c r="Z2690" s="26"/>
      <c r="AA2690" s="26"/>
      <c r="AB2690" s="26"/>
      <c r="AC2690" s="26"/>
      <c r="AD2690" s="26"/>
      <c r="AE2690" s="26"/>
      <c r="AR2690" s="144"/>
      <c r="AT2690" s="144"/>
      <c r="AU2690" s="144"/>
      <c r="AY2690" s="14"/>
      <c r="BE2690" s="145"/>
      <c r="BF2690" s="145"/>
      <c r="BG2690" s="145"/>
      <c r="BH2690" s="145"/>
      <c r="BI2690" s="145"/>
      <c r="BJ2690" s="14"/>
      <c r="BK2690" s="145"/>
      <c r="BL2690" s="14"/>
      <c r="BM2690" s="144"/>
    </row>
    <row r="2691" spans="1:65" s="2" customFormat="1" ht="16.5" hidden="1" customHeight="1">
      <c r="A2691" s="26"/>
      <c r="B2691" s="156"/>
      <c r="C2691" s="163"/>
      <c r="D2691" s="163"/>
      <c r="E2691" s="164"/>
      <c r="F2691" s="165"/>
      <c r="G2691" s="166"/>
      <c r="H2691" s="167"/>
      <c r="I2691" s="168"/>
      <c r="J2691" s="168"/>
      <c r="K2691" s="146"/>
      <c r="L2691" s="147"/>
      <c r="M2691" s="148"/>
      <c r="N2691" s="149"/>
      <c r="O2691" s="142"/>
      <c r="P2691" s="142"/>
      <c r="Q2691" s="142"/>
      <c r="R2691" s="142"/>
      <c r="S2691" s="142"/>
      <c r="T2691" s="143"/>
      <c r="U2691" s="26"/>
      <c r="V2691" s="26"/>
      <c r="W2691" s="26"/>
      <c r="X2691" s="26"/>
      <c r="Y2691" s="26"/>
      <c r="Z2691" s="26"/>
      <c r="AA2691" s="26"/>
      <c r="AB2691" s="26"/>
      <c r="AC2691" s="26"/>
      <c r="AD2691" s="26"/>
      <c r="AE2691" s="26"/>
      <c r="AR2691" s="144"/>
      <c r="AT2691" s="144"/>
      <c r="AU2691" s="144"/>
      <c r="AY2691" s="14"/>
      <c r="BE2691" s="145"/>
      <c r="BF2691" s="145"/>
      <c r="BG2691" s="145"/>
      <c r="BH2691" s="145"/>
      <c r="BI2691" s="145"/>
      <c r="BJ2691" s="14"/>
      <c r="BK2691" s="145"/>
      <c r="BL2691" s="14"/>
      <c r="BM2691" s="144"/>
    </row>
    <row r="2692" spans="1:65" s="2" customFormat="1" ht="16.5" hidden="1" customHeight="1">
      <c r="A2692" s="26"/>
      <c r="B2692" s="156"/>
      <c r="C2692" s="163"/>
      <c r="D2692" s="163"/>
      <c r="E2692" s="164"/>
      <c r="F2692" s="165"/>
      <c r="G2692" s="166"/>
      <c r="H2692" s="167"/>
      <c r="I2692" s="168"/>
      <c r="J2692" s="168"/>
      <c r="K2692" s="146"/>
      <c r="L2692" s="147"/>
      <c r="M2692" s="148"/>
      <c r="N2692" s="149"/>
      <c r="O2692" s="142"/>
      <c r="P2692" s="142"/>
      <c r="Q2692" s="142"/>
      <c r="R2692" s="142"/>
      <c r="S2692" s="142"/>
      <c r="T2692" s="143"/>
      <c r="U2692" s="26"/>
      <c r="V2692" s="26"/>
      <c r="W2692" s="26"/>
      <c r="X2692" s="26"/>
      <c r="Y2692" s="26"/>
      <c r="Z2692" s="26"/>
      <c r="AA2692" s="26"/>
      <c r="AB2692" s="26"/>
      <c r="AC2692" s="26"/>
      <c r="AD2692" s="26"/>
      <c r="AE2692" s="26"/>
      <c r="AR2692" s="144"/>
      <c r="AT2692" s="144"/>
      <c r="AU2692" s="144"/>
      <c r="AY2692" s="14"/>
      <c r="BE2692" s="145"/>
      <c r="BF2692" s="145"/>
      <c r="BG2692" s="145"/>
      <c r="BH2692" s="145"/>
      <c r="BI2692" s="145"/>
      <c r="BJ2692" s="14"/>
      <c r="BK2692" s="145"/>
      <c r="BL2692" s="14"/>
      <c r="BM2692" s="144"/>
    </row>
    <row r="2693" spans="1:65" s="2" customFormat="1" ht="33" hidden="1" customHeight="1">
      <c r="A2693" s="26"/>
      <c r="B2693" s="156"/>
      <c r="C2693" s="163"/>
      <c r="D2693" s="163"/>
      <c r="E2693" s="164"/>
      <c r="F2693" s="165"/>
      <c r="G2693" s="166"/>
      <c r="H2693" s="167"/>
      <c r="I2693" s="168"/>
      <c r="J2693" s="168"/>
      <c r="K2693" s="146"/>
      <c r="L2693" s="147"/>
      <c r="M2693" s="148"/>
      <c r="N2693" s="149"/>
      <c r="O2693" s="142"/>
      <c r="P2693" s="142"/>
      <c r="Q2693" s="142"/>
      <c r="R2693" s="142"/>
      <c r="S2693" s="142"/>
      <c r="T2693" s="143"/>
      <c r="U2693" s="26"/>
      <c r="V2693" s="26"/>
      <c r="W2693" s="26"/>
      <c r="X2693" s="26"/>
      <c r="Y2693" s="26"/>
      <c r="Z2693" s="26"/>
      <c r="AA2693" s="26"/>
      <c r="AB2693" s="26"/>
      <c r="AC2693" s="26"/>
      <c r="AD2693" s="26"/>
      <c r="AE2693" s="26"/>
      <c r="AR2693" s="144"/>
      <c r="AT2693" s="144"/>
      <c r="AU2693" s="144"/>
      <c r="AY2693" s="14"/>
      <c r="BE2693" s="145"/>
      <c r="BF2693" s="145"/>
      <c r="BG2693" s="145"/>
      <c r="BH2693" s="145"/>
      <c r="BI2693" s="145"/>
      <c r="BJ2693" s="14"/>
      <c r="BK2693" s="145"/>
      <c r="BL2693" s="14"/>
      <c r="BM2693" s="144"/>
    </row>
    <row r="2694" spans="1:65" s="2" customFormat="1" ht="16.5" hidden="1" customHeight="1">
      <c r="A2694" s="26"/>
      <c r="B2694" s="156"/>
      <c r="C2694" s="163"/>
      <c r="D2694" s="163"/>
      <c r="E2694" s="164"/>
      <c r="F2694" s="165"/>
      <c r="G2694" s="166"/>
      <c r="H2694" s="167"/>
      <c r="I2694" s="168"/>
      <c r="J2694" s="168"/>
      <c r="K2694" s="146"/>
      <c r="L2694" s="147"/>
      <c r="M2694" s="148"/>
      <c r="N2694" s="149"/>
      <c r="O2694" s="142"/>
      <c r="P2694" s="142"/>
      <c r="Q2694" s="142"/>
      <c r="R2694" s="142"/>
      <c r="S2694" s="142"/>
      <c r="T2694" s="143"/>
      <c r="U2694" s="26"/>
      <c r="V2694" s="26"/>
      <c r="W2694" s="26"/>
      <c r="X2694" s="26"/>
      <c r="Y2694" s="26"/>
      <c r="Z2694" s="26"/>
      <c r="AA2694" s="26"/>
      <c r="AB2694" s="26"/>
      <c r="AC2694" s="26"/>
      <c r="AD2694" s="26"/>
      <c r="AE2694" s="26"/>
      <c r="AR2694" s="144"/>
      <c r="AT2694" s="144"/>
      <c r="AU2694" s="144"/>
      <c r="AY2694" s="14"/>
      <c r="BE2694" s="145"/>
      <c r="BF2694" s="145"/>
      <c r="BG2694" s="145"/>
      <c r="BH2694" s="145"/>
      <c r="BI2694" s="145"/>
      <c r="BJ2694" s="14"/>
      <c r="BK2694" s="145"/>
      <c r="BL2694" s="14"/>
      <c r="BM2694" s="144"/>
    </row>
    <row r="2695" spans="1:65" s="2" customFormat="1" ht="16.5" hidden="1" customHeight="1">
      <c r="A2695" s="26"/>
      <c r="B2695" s="156"/>
      <c r="C2695" s="163"/>
      <c r="D2695" s="163"/>
      <c r="E2695" s="164"/>
      <c r="F2695" s="165"/>
      <c r="G2695" s="166"/>
      <c r="H2695" s="167"/>
      <c r="I2695" s="168"/>
      <c r="J2695" s="168"/>
      <c r="K2695" s="146"/>
      <c r="L2695" s="147"/>
      <c r="M2695" s="148"/>
      <c r="N2695" s="149"/>
      <c r="O2695" s="142"/>
      <c r="P2695" s="142"/>
      <c r="Q2695" s="142"/>
      <c r="R2695" s="142"/>
      <c r="S2695" s="142"/>
      <c r="T2695" s="143"/>
      <c r="U2695" s="26"/>
      <c r="V2695" s="26"/>
      <c r="W2695" s="26"/>
      <c r="X2695" s="26"/>
      <c r="Y2695" s="26"/>
      <c r="Z2695" s="26"/>
      <c r="AA2695" s="26"/>
      <c r="AB2695" s="26"/>
      <c r="AC2695" s="26"/>
      <c r="AD2695" s="26"/>
      <c r="AE2695" s="26"/>
      <c r="AR2695" s="144"/>
      <c r="AT2695" s="144"/>
      <c r="AU2695" s="144"/>
      <c r="AY2695" s="14"/>
      <c r="BE2695" s="145"/>
      <c r="BF2695" s="145"/>
      <c r="BG2695" s="145"/>
      <c r="BH2695" s="145"/>
      <c r="BI2695" s="145"/>
      <c r="BJ2695" s="14"/>
      <c r="BK2695" s="145"/>
      <c r="BL2695" s="14"/>
      <c r="BM2695" s="144"/>
    </row>
    <row r="2696" spans="1:65" s="2" customFormat="1" ht="16.5" hidden="1" customHeight="1">
      <c r="A2696" s="26"/>
      <c r="B2696" s="156"/>
      <c r="C2696" s="163"/>
      <c r="D2696" s="163"/>
      <c r="E2696" s="164"/>
      <c r="F2696" s="165"/>
      <c r="G2696" s="166"/>
      <c r="H2696" s="167"/>
      <c r="I2696" s="168"/>
      <c r="J2696" s="168"/>
      <c r="K2696" s="146"/>
      <c r="L2696" s="147"/>
      <c r="M2696" s="148"/>
      <c r="N2696" s="149"/>
      <c r="O2696" s="142"/>
      <c r="P2696" s="142"/>
      <c r="Q2696" s="142"/>
      <c r="R2696" s="142"/>
      <c r="S2696" s="142"/>
      <c r="T2696" s="143"/>
      <c r="U2696" s="26"/>
      <c r="V2696" s="26"/>
      <c r="W2696" s="26"/>
      <c r="X2696" s="26"/>
      <c r="Y2696" s="26"/>
      <c r="Z2696" s="26"/>
      <c r="AA2696" s="26"/>
      <c r="AB2696" s="26"/>
      <c r="AC2696" s="26"/>
      <c r="AD2696" s="26"/>
      <c r="AE2696" s="26"/>
      <c r="AR2696" s="144"/>
      <c r="AT2696" s="144"/>
      <c r="AU2696" s="144"/>
      <c r="AY2696" s="14"/>
      <c r="BE2696" s="145"/>
      <c r="BF2696" s="145"/>
      <c r="BG2696" s="145"/>
      <c r="BH2696" s="145"/>
      <c r="BI2696" s="145"/>
      <c r="BJ2696" s="14"/>
      <c r="BK2696" s="145"/>
      <c r="BL2696" s="14"/>
      <c r="BM2696" s="144"/>
    </row>
    <row r="2697" spans="1:65" s="2" customFormat="1" ht="16.5" hidden="1" customHeight="1">
      <c r="A2697" s="26"/>
      <c r="B2697" s="156"/>
      <c r="C2697" s="163"/>
      <c r="D2697" s="163"/>
      <c r="E2697" s="164"/>
      <c r="F2697" s="165"/>
      <c r="G2697" s="166"/>
      <c r="H2697" s="167"/>
      <c r="I2697" s="168"/>
      <c r="J2697" s="168"/>
      <c r="K2697" s="146"/>
      <c r="L2697" s="147"/>
      <c r="M2697" s="148"/>
      <c r="N2697" s="149"/>
      <c r="O2697" s="142"/>
      <c r="P2697" s="142"/>
      <c r="Q2697" s="142"/>
      <c r="R2697" s="142"/>
      <c r="S2697" s="142"/>
      <c r="T2697" s="143"/>
      <c r="U2697" s="26"/>
      <c r="V2697" s="26"/>
      <c r="W2697" s="26"/>
      <c r="X2697" s="26"/>
      <c r="Y2697" s="26"/>
      <c r="Z2697" s="26"/>
      <c r="AA2697" s="26"/>
      <c r="AB2697" s="26"/>
      <c r="AC2697" s="26"/>
      <c r="AD2697" s="26"/>
      <c r="AE2697" s="26"/>
      <c r="AR2697" s="144"/>
      <c r="AT2697" s="144"/>
      <c r="AU2697" s="144"/>
      <c r="AY2697" s="14"/>
      <c r="BE2697" s="145"/>
      <c r="BF2697" s="145"/>
      <c r="BG2697" s="145"/>
      <c r="BH2697" s="145"/>
      <c r="BI2697" s="145"/>
      <c r="BJ2697" s="14"/>
      <c r="BK2697" s="145"/>
      <c r="BL2697" s="14"/>
      <c r="BM2697" s="144"/>
    </row>
    <row r="2698" spans="1:65" s="2" customFormat="1" ht="16.5" hidden="1" customHeight="1">
      <c r="A2698" s="26"/>
      <c r="B2698" s="156"/>
      <c r="C2698" s="163"/>
      <c r="D2698" s="163"/>
      <c r="E2698" s="164"/>
      <c r="F2698" s="165"/>
      <c r="G2698" s="166"/>
      <c r="H2698" s="167"/>
      <c r="I2698" s="168"/>
      <c r="J2698" s="168"/>
      <c r="K2698" s="146"/>
      <c r="L2698" s="147"/>
      <c r="M2698" s="148"/>
      <c r="N2698" s="149"/>
      <c r="O2698" s="142"/>
      <c r="P2698" s="142"/>
      <c r="Q2698" s="142"/>
      <c r="R2698" s="142"/>
      <c r="S2698" s="142"/>
      <c r="T2698" s="143"/>
      <c r="U2698" s="26"/>
      <c r="V2698" s="26"/>
      <c r="W2698" s="26"/>
      <c r="X2698" s="26"/>
      <c r="Y2698" s="26"/>
      <c r="Z2698" s="26"/>
      <c r="AA2698" s="26"/>
      <c r="AB2698" s="26"/>
      <c r="AC2698" s="26"/>
      <c r="AD2698" s="26"/>
      <c r="AE2698" s="26"/>
      <c r="AR2698" s="144"/>
      <c r="AT2698" s="144"/>
      <c r="AU2698" s="144"/>
      <c r="AY2698" s="14"/>
      <c r="BE2698" s="145"/>
      <c r="BF2698" s="145"/>
      <c r="BG2698" s="145"/>
      <c r="BH2698" s="145"/>
      <c r="BI2698" s="145"/>
      <c r="BJ2698" s="14"/>
      <c r="BK2698" s="145"/>
      <c r="BL2698" s="14"/>
      <c r="BM2698" s="144"/>
    </row>
    <row r="2699" spans="1:65" s="2" customFormat="1" ht="16.5" hidden="1" customHeight="1">
      <c r="A2699" s="26"/>
      <c r="B2699" s="156"/>
      <c r="C2699" s="163"/>
      <c r="D2699" s="163"/>
      <c r="E2699" s="164"/>
      <c r="F2699" s="165"/>
      <c r="G2699" s="166"/>
      <c r="H2699" s="167"/>
      <c r="I2699" s="168"/>
      <c r="J2699" s="168"/>
      <c r="K2699" s="146"/>
      <c r="L2699" s="147"/>
      <c r="M2699" s="148"/>
      <c r="N2699" s="149"/>
      <c r="O2699" s="142"/>
      <c r="P2699" s="142"/>
      <c r="Q2699" s="142"/>
      <c r="R2699" s="142"/>
      <c r="S2699" s="142"/>
      <c r="T2699" s="143"/>
      <c r="U2699" s="26"/>
      <c r="V2699" s="26"/>
      <c r="W2699" s="26"/>
      <c r="X2699" s="26"/>
      <c r="Y2699" s="26"/>
      <c r="Z2699" s="26"/>
      <c r="AA2699" s="26"/>
      <c r="AB2699" s="26"/>
      <c r="AC2699" s="26"/>
      <c r="AD2699" s="26"/>
      <c r="AE2699" s="26"/>
      <c r="AR2699" s="144"/>
      <c r="AT2699" s="144"/>
      <c r="AU2699" s="144"/>
      <c r="AY2699" s="14"/>
      <c r="BE2699" s="145"/>
      <c r="BF2699" s="145"/>
      <c r="BG2699" s="145"/>
      <c r="BH2699" s="145"/>
      <c r="BI2699" s="145"/>
      <c r="BJ2699" s="14"/>
      <c r="BK2699" s="145"/>
      <c r="BL2699" s="14"/>
      <c r="BM2699" s="144"/>
    </row>
    <row r="2700" spans="1:65" s="2" customFormat="1" ht="16.5" hidden="1" customHeight="1">
      <c r="A2700" s="26"/>
      <c r="B2700" s="156"/>
      <c r="C2700" s="163"/>
      <c r="D2700" s="163"/>
      <c r="E2700" s="164"/>
      <c r="F2700" s="165"/>
      <c r="G2700" s="166"/>
      <c r="H2700" s="167"/>
      <c r="I2700" s="168"/>
      <c r="J2700" s="168"/>
      <c r="K2700" s="146"/>
      <c r="L2700" s="147"/>
      <c r="M2700" s="148"/>
      <c r="N2700" s="149"/>
      <c r="O2700" s="142"/>
      <c r="P2700" s="142"/>
      <c r="Q2700" s="142"/>
      <c r="R2700" s="142"/>
      <c r="S2700" s="142"/>
      <c r="T2700" s="143"/>
      <c r="U2700" s="26"/>
      <c r="V2700" s="26"/>
      <c r="W2700" s="26"/>
      <c r="X2700" s="26"/>
      <c r="Y2700" s="26"/>
      <c r="Z2700" s="26"/>
      <c r="AA2700" s="26"/>
      <c r="AB2700" s="26"/>
      <c r="AC2700" s="26"/>
      <c r="AD2700" s="26"/>
      <c r="AE2700" s="26"/>
      <c r="AR2700" s="144"/>
      <c r="AT2700" s="144"/>
      <c r="AU2700" s="144"/>
      <c r="AY2700" s="14"/>
      <c r="BE2700" s="145"/>
      <c r="BF2700" s="145"/>
      <c r="BG2700" s="145"/>
      <c r="BH2700" s="145"/>
      <c r="BI2700" s="145"/>
      <c r="BJ2700" s="14"/>
      <c r="BK2700" s="145"/>
      <c r="BL2700" s="14"/>
      <c r="BM2700" s="144"/>
    </row>
    <row r="2701" spans="1:65" s="2" customFormat="1" ht="16.5" hidden="1" customHeight="1">
      <c r="A2701" s="26"/>
      <c r="B2701" s="156"/>
      <c r="C2701" s="163"/>
      <c r="D2701" s="163"/>
      <c r="E2701" s="164"/>
      <c r="F2701" s="165"/>
      <c r="G2701" s="166"/>
      <c r="H2701" s="167"/>
      <c r="I2701" s="168"/>
      <c r="J2701" s="168"/>
      <c r="K2701" s="146"/>
      <c r="L2701" s="147"/>
      <c r="M2701" s="148"/>
      <c r="N2701" s="149"/>
      <c r="O2701" s="142"/>
      <c r="P2701" s="142"/>
      <c r="Q2701" s="142"/>
      <c r="R2701" s="142"/>
      <c r="S2701" s="142"/>
      <c r="T2701" s="143"/>
      <c r="U2701" s="26"/>
      <c r="V2701" s="26"/>
      <c r="W2701" s="26"/>
      <c r="X2701" s="26"/>
      <c r="Y2701" s="26"/>
      <c r="Z2701" s="26"/>
      <c r="AA2701" s="26"/>
      <c r="AB2701" s="26"/>
      <c r="AC2701" s="26"/>
      <c r="AD2701" s="26"/>
      <c r="AE2701" s="26"/>
      <c r="AR2701" s="144"/>
      <c r="AT2701" s="144"/>
      <c r="AU2701" s="144"/>
      <c r="AY2701" s="14"/>
      <c r="BE2701" s="145"/>
      <c r="BF2701" s="145"/>
      <c r="BG2701" s="145"/>
      <c r="BH2701" s="145"/>
      <c r="BI2701" s="145"/>
      <c r="BJ2701" s="14"/>
      <c r="BK2701" s="145"/>
      <c r="BL2701" s="14"/>
      <c r="BM2701" s="144"/>
    </row>
    <row r="2702" spans="1:65" s="2" customFormat="1" ht="16.5" hidden="1" customHeight="1">
      <c r="A2702" s="26"/>
      <c r="B2702" s="156"/>
      <c r="C2702" s="163"/>
      <c r="D2702" s="163"/>
      <c r="E2702" s="164"/>
      <c r="F2702" s="165"/>
      <c r="G2702" s="166"/>
      <c r="H2702" s="167"/>
      <c r="I2702" s="168"/>
      <c r="J2702" s="168"/>
      <c r="K2702" s="146"/>
      <c r="L2702" s="147"/>
      <c r="M2702" s="148"/>
      <c r="N2702" s="149"/>
      <c r="O2702" s="142"/>
      <c r="P2702" s="142"/>
      <c r="Q2702" s="142"/>
      <c r="R2702" s="142"/>
      <c r="S2702" s="142"/>
      <c r="T2702" s="143"/>
      <c r="U2702" s="26"/>
      <c r="V2702" s="26"/>
      <c r="W2702" s="26"/>
      <c r="X2702" s="26"/>
      <c r="Y2702" s="26"/>
      <c r="Z2702" s="26"/>
      <c r="AA2702" s="26"/>
      <c r="AB2702" s="26"/>
      <c r="AC2702" s="26"/>
      <c r="AD2702" s="26"/>
      <c r="AE2702" s="26"/>
      <c r="AR2702" s="144"/>
      <c r="AT2702" s="144"/>
      <c r="AU2702" s="144"/>
      <c r="AY2702" s="14"/>
      <c r="BE2702" s="145"/>
      <c r="BF2702" s="145"/>
      <c r="BG2702" s="145"/>
      <c r="BH2702" s="145"/>
      <c r="BI2702" s="145"/>
      <c r="BJ2702" s="14"/>
      <c r="BK2702" s="145"/>
      <c r="BL2702" s="14"/>
      <c r="BM2702" s="144"/>
    </row>
    <row r="2703" spans="1:65" s="2" customFormat="1" ht="24.25" hidden="1" customHeight="1">
      <c r="A2703" s="26"/>
      <c r="B2703" s="156"/>
      <c r="C2703" s="163"/>
      <c r="D2703" s="163"/>
      <c r="E2703" s="164"/>
      <c r="F2703" s="165"/>
      <c r="G2703" s="166"/>
      <c r="H2703" s="167"/>
      <c r="I2703" s="168"/>
      <c r="J2703" s="168"/>
      <c r="K2703" s="146"/>
      <c r="L2703" s="147"/>
      <c r="M2703" s="148"/>
      <c r="N2703" s="149"/>
      <c r="O2703" s="142"/>
      <c r="P2703" s="142"/>
      <c r="Q2703" s="142"/>
      <c r="R2703" s="142"/>
      <c r="S2703" s="142"/>
      <c r="T2703" s="143"/>
      <c r="U2703" s="26"/>
      <c r="V2703" s="26"/>
      <c r="W2703" s="26"/>
      <c r="X2703" s="26"/>
      <c r="Y2703" s="26"/>
      <c r="Z2703" s="26"/>
      <c r="AA2703" s="26"/>
      <c r="AB2703" s="26"/>
      <c r="AC2703" s="26"/>
      <c r="AD2703" s="26"/>
      <c r="AE2703" s="26"/>
      <c r="AR2703" s="144"/>
      <c r="AT2703" s="144"/>
      <c r="AU2703" s="144"/>
      <c r="AY2703" s="14"/>
      <c r="BE2703" s="145"/>
      <c r="BF2703" s="145"/>
      <c r="BG2703" s="145"/>
      <c r="BH2703" s="145"/>
      <c r="BI2703" s="145"/>
      <c r="BJ2703" s="14"/>
      <c r="BK2703" s="145"/>
      <c r="BL2703" s="14"/>
      <c r="BM2703" s="144"/>
    </row>
    <row r="2704" spans="1:65" s="2" customFormat="1" ht="24.25" hidden="1" customHeight="1">
      <c r="A2704" s="26"/>
      <c r="B2704" s="156"/>
      <c r="C2704" s="163"/>
      <c r="D2704" s="163"/>
      <c r="E2704" s="164"/>
      <c r="F2704" s="165"/>
      <c r="G2704" s="166"/>
      <c r="H2704" s="167"/>
      <c r="I2704" s="168"/>
      <c r="J2704" s="168"/>
      <c r="K2704" s="146"/>
      <c r="L2704" s="147"/>
      <c r="M2704" s="148"/>
      <c r="N2704" s="149"/>
      <c r="O2704" s="142"/>
      <c r="P2704" s="142"/>
      <c r="Q2704" s="142"/>
      <c r="R2704" s="142"/>
      <c r="S2704" s="142"/>
      <c r="T2704" s="143"/>
      <c r="U2704" s="26"/>
      <c r="V2704" s="26"/>
      <c r="W2704" s="26"/>
      <c r="X2704" s="26"/>
      <c r="Y2704" s="26"/>
      <c r="Z2704" s="26"/>
      <c r="AA2704" s="26"/>
      <c r="AB2704" s="26"/>
      <c r="AC2704" s="26"/>
      <c r="AD2704" s="26"/>
      <c r="AE2704" s="26"/>
      <c r="AR2704" s="144"/>
      <c r="AT2704" s="144"/>
      <c r="AU2704" s="144"/>
      <c r="AY2704" s="14"/>
      <c r="BE2704" s="145"/>
      <c r="BF2704" s="145"/>
      <c r="BG2704" s="145"/>
      <c r="BH2704" s="145"/>
      <c r="BI2704" s="145"/>
      <c r="BJ2704" s="14"/>
      <c r="BK2704" s="145"/>
      <c r="BL2704" s="14"/>
      <c r="BM2704" s="144"/>
    </row>
    <row r="2705" spans="1:65" s="2" customFormat="1" ht="24.25" hidden="1" customHeight="1">
      <c r="A2705" s="26"/>
      <c r="B2705" s="156"/>
      <c r="C2705" s="163"/>
      <c r="D2705" s="163"/>
      <c r="E2705" s="164"/>
      <c r="F2705" s="165"/>
      <c r="G2705" s="166"/>
      <c r="H2705" s="167"/>
      <c r="I2705" s="168"/>
      <c r="J2705" s="168"/>
      <c r="K2705" s="146"/>
      <c r="L2705" s="147"/>
      <c r="M2705" s="148"/>
      <c r="N2705" s="149"/>
      <c r="O2705" s="142"/>
      <c r="P2705" s="142"/>
      <c r="Q2705" s="142"/>
      <c r="R2705" s="142"/>
      <c r="S2705" s="142"/>
      <c r="T2705" s="143"/>
      <c r="U2705" s="26"/>
      <c r="V2705" s="26"/>
      <c r="W2705" s="26"/>
      <c r="X2705" s="26"/>
      <c r="Y2705" s="26"/>
      <c r="Z2705" s="26"/>
      <c r="AA2705" s="26"/>
      <c r="AB2705" s="26"/>
      <c r="AC2705" s="26"/>
      <c r="AD2705" s="26"/>
      <c r="AE2705" s="26"/>
      <c r="AR2705" s="144"/>
      <c r="AT2705" s="144"/>
      <c r="AU2705" s="144"/>
      <c r="AY2705" s="14"/>
      <c r="BE2705" s="145"/>
      <c r="BF2705" s="145"/>
      <c r="BG2705" s="145"/>
      <c r="BH2705" s="145"/>
      <c r="BI2705" s="145"/>
      <c r="BJ2705" s="14"/>
      <c r="BK2705" s="145"/>
      <c r="BL2705" s="14"/>
      <c r="BM2705" s="144"/>
    </row>
    <row r="2706" spans="1:65" s="2" customFormat="1" ht="16.5" hidden="1" customHeight="1">
      <c r="A2706" s="26"/>
      <c r="B2706" s="156"/>
      <c r="C2706" s="163"/>
      <c r="D2706" s="163"/>
      <c r="E2706" s="164"/>
      <c r="F2706" s="165"/>
      <c r="G2706" s="166"/>
      <c r="H2706" s="167"/>
      <c r="I2706" s="168"/>
      <c r="J2706" s="168"/>
      <c r="K2706" s="146"/>
      <c r="L2706" s="147"/>
      <c r="M2706" s="148"/>
      <c r="N2706" s="149"/>
      <c r="O2706" s="142"/>
      <c r="P2706" s="142"/>
      <c r="Q2706" s="142"/>
      <c r="R2706" s="142"/>
      <c r="S2706" s="142"/>
      <c r="T2706" s="143"/>
      <c r="U2706" s="26"/>
      <c r="V2706" s="26"/>
      <c r="W2706" s="26"/>
      <c r="X2706" s="26"/>
      <c r="Y2706" s="26"/>
      <c r="Z2706" s="26"/>
      <c r="AA2706" s="26"/>
      <c r="AB2706" s="26"/>
      <c r="AC2706" s="26"/>
      <c r="AD2706" s="26"/>
      <c r="AE2706" s="26"/>
      <c r="AR2706" s="144"/>
      <c r="AT2706" s="144"/>
      <c r="AU2706" s="144"/>
      <c r="AY2706" s="14"/>
      <c r="BE2706" s="145"/>
      <c r="BF2706" s="145"/>
      <c r="BG2706" s="145"/>
      <c r="BH2706" s="145"/>
      <c r="BI2706" s="145"/>
      <c r="BJ2706" s="14"/>
      <c r="BK2706" s="145"/>
      <c r="BL2706" s="14"/>
      <c r="BM2706" s="144"/>
    </row>
    <row r="2707" spans="1:65" s="2" customFormat="1" ht="16.5" hidden="1" customHeight="1">
      <c r="A2707" s="26"/>
      <c r="B2707" s="156"/>
      <c r="C2707" s="163"/>
      <c r="D2707" s="163"/>
      <c r="E2707" s="164"/>
      <c r="F2707" s="165"/>
      <c r="G2707" s="166"/>
      <c r="H2707" s="167"/>
      <c r="I2707" s="168"/>
      <c r="J2707" s="168"/>
      <c r="K2707" s="146"/>
      <c r="L2707" s="147"/>
      <c r="M2707" s="148"/>
      <c r="N2707" s="149"/>
      <c r="O2707" s="142"/>
      <c r="P2707" s="142"/>
      <c r="Q2707" s="142"/>
      <c r="R2707" s="142"/>
      <c r="S2707" s="142"/>
      <c r="T2707" s="143"/>
      <c r="U2707" s="26"/>
      <c r="V2707" s="26"/>
      <c r="W2707" s="26"/>
      <c r="X2707" s="26"/>
      <c r="Y2707" s="26"/>
      <c r="Z2707" s="26"/>
      <c r="AA2707" s="26"/>
      <c r="AB2707" s="26"/>
      <c r="AC2707" s="26"/>
      <c r="AD2707" s="26"/>
      <c r="AE2707" s="26"/>
      <c r="AR2707" s="144"/>
      <c r="AT2707" s="144"/>
      <c r="AU2707" s="144"/>
      <c r="AY2707" s="14"/>
      <c r="BE2707" s="145"/>
      <c r="BF2707" s="145"/>
      <c r="BG2707" s="145"/>
      <c r="BH2707" s="145"/>
      <c r="BI2707" s="145"/>
      <c r="BJ2707" s="14"/>
      <c r="BK2707" s="145"/>
      <c r="BL2707" s="14"/>
      <c r="BM2707" s="144"/>
    </row>
    <row r="2708" spans="1:65" s="2" customFormat="1" ht="16.5" hidden="1" customHeight="1">
      <c r="A2708" s="26"/>
      <c r="B2708" s="156"/>
      <c r="C2708" s="163"/>
      <c r="D2708" s="163"/>
      <c r="E2708" s="164"/>
      <c r="F2708" s="165"/>
      <c r="G2708" s="166"/>
      <c r="H2708" s="167"/>
      <c r="I2708" s="168"/>
      <c r="J2708" s="168"/>
      <c r="K2708" s="146"/>
      <c r="L2708" s="147"/>
      <c r="M2708" s="148"/>
      <c r="N2708" s="149"/>
      <c r="O2708" s="142"/>
      <c r="P2708" s="142"/>
      <c r="Q2708" s="142"/>
      <c r="R2708" s="142"/>
      <c r="S2708" s="142"/>
      <c r="T2708" s="143"/>
      <c r="U2708" s="26"/>
      <c r="V2708" s="26"/>
      <c r="W2708" s="26"/>
      <c r="X2708" s="26"/>
      <c r="Y2708" s="26"/>
      <c r="Z2708" s="26"/>
      <c r="AA2708" s="26"/>
      <c r="AB2708" s="26"/>
      <c r="AC2708" s="26"/>
      <c r="AD2708" s="26"/>
      <c r="AE2708" s="26"/>
      <c r="AR2708" s="144"/>
      <c r="AT2708" s="144"/>
      <c r="AU2708" s="144"/>
      <c r="AY2708" s="14"/>
      <c r="BE2708" s="145"/>
      <c r="BF2708" s="145"/>
      <c r="BG2708" s="145"/>
      <c r="BH2708" s="145"/>
      <c r="BI2708" s="145"/>
      <c r="BJ2708" s="14"/>
      <c r="BK2708" s="145"/>
      <c r="BL2708" s="14"/>
      <c r="BM2708" s="144"/>
    </row>
    <row r="2709" spans="1:65" s="2" customFormat="1" ht="16.5" hidden="1" customHeight="1">
      <c r="A2709" s="26"/>
      <c r="B2709" s="156"/>
      <c r="C2709" s="163"/>
      <c r="D2709" s="163"/>
      <c r="E2709" s="164"/>
      <c r="F2709" s="165"/>
      <c r="G2709" s="166"/>
      <c r="H2709" s="167"/>
      <c r="I2709" s="168"/>
      <c r="J2709" s="168"/>
      <c r="K2709" s="146"/>
      <c r="L2709" s="147"/>
      <c r="M2709" s="148"/>
      <c r="N2709" s="149"/>
      <c r="O2709" s="142"/>
      <c r="P2709" s="142"/>
      <c r="Q2709" s="142"/>
      <c r="R2709" s="142"/>
      <c r="S2709" s="142"/>
      <c r="T2709" s="143"/>
      <c r="U2709" s="26"/>
      <c r="V2709" s="26"/>
      <c r="W2709" s="26"/>
      <c r="X2709" s="26"/>
      <c r="Y2709" s="26"/>
      <c r="Z2709" s="26"/>
      <c r="AA2709" s="26"/>
      <c r="AB2709" s="26"/>
      <c r="AC2709" s="26"/>
      <c r="AD2709" s="26"/>
      <c r="AE2709" s="26"/>
      <c r="AR2709" s="144"/>
      <c r="AT2709" s="144"/>
      <c r="AU2709" s="144"/>
      <c r="AY2709" s="14"/>
      <c r="BE2709" s="145"/>
      <c r="BF2709" s="145"/>
      <c r="BG2709" s="145"/>
      <c r="BH2709" s="145"/>
      <c r="BI2709" s="145"/>
      <c r="BJ2709" s="14"/>
      <c r="BK2709" s="145"/>
      <c r="BL2709" s="14"/>
      <c r="BM2709" s="144"/>
    </row>
    <row r="2710" spans="1:65" s="2" customFormat="1" ht="16.5" hidden="1" customHeight="1">
      <c r="A2710" s="26"/>
      <c r="B2710" s="156"/>
      <c r="C2710" s="163"/>
      <c r="D2710" s="163"/>
      <c r="E2710" s="164"/>
      <c r="F2710" s="165"/>
      <c r="G2710" s="166"/>
      <c r="H2710" s="167"/>
      <c r="I2710" s="168"/>
      <c r="J2710" s="168"/>
      <c r="K2710" s="146"/>
      <c r="L2710" s="147"/>
      <c r="M2710" s="148"/>
      <c r="N2710" s="149"/>
      <c r="O2710" s="142"/>
      <c r="P2710" s="142"/>
      <c r="Q2710" s="142"/>
      <c r="R2710" s="142"/>
      <c r="S2710" s="142"/>
      <c r="T2710" s="143"/>
      <c r="U2710" s="26"/>
      <c r="V2710" s="26"/>
      <c r="W2710" s="26"/>
      <c r="X2710" s="26"/>
      <c r="Y2710" s="26"/>
      <c r="Z2710" s="26"/>
      <c r="AA2710" s="26"/>
      <c r="AB2710" s="26"/>
      <c r="AC2710" s="26"/>
      <c r="AD2710" s="26"/>
      <c r="AE2710" s="26"/>
      <c r="AR2710" s="144"/>
      <c r="AT2710" s="144"/>
      <c r="AU2710" s="144"/>
      <c r="AY2710" s="14"/>
      <c r="BE2710" s="145"/>
      <c r="BF2710" s="145"/>
      <c r="BG2710" s="145"/>
      <c r="BH2710" s="145"/>
      <c r="BI2710" s="145"/>
      <c r="BJ2710" s="14"/>
      <c r="BK2710" s="145"/>
      <c r="BL2710" s="14"/>
      <c r="BM2710" s="144"/>
    </row>
    <row r="2711" spans="1:65" s="2" customFormat="1" ht="24.25" hidden="1" customHeight="1">
      <c r="A2711" s="26"/>
      <c r="B2711" s="156"/>
      <c r="C2711" s="163"/>
      <c r="D2711" s="163"/>
      <c r="E2711" s="164"/>
      <c r="F2711" s="165"/>
      <c r="G2711" s="166"/>
      <c r="H2711" s="167"/>
      <c r="I2711" s="168"/>
      <c r="J2711" s="168"/>
      <c r="K2711" s="146"/>
      <c r="L2711" s="147"/>
      <c r="M2711" s="148"/>
      <c r="N2711" s="149"/>
      <c r="O2711" s="142"/>
      <c r="P2711" s="142"/>
      <c r="Q2711" s="142"/>
      <c r="R2711" s="142"/>
      <c r="S2711" s="142"/>
      <c r="T2711" s="143"/>
      <c r="U2711" s="26"/>
      <c r="V2711" s="26"/>
      <c r="W2711" s="26"/>
      <c r="X2711" s="26"/>
      <c r="Y2711" s="26"/>
      <c r="Z2711" s="26"/>
      <c r="AA2711" s="26"/>
      <c r="AB2711" s="26"/>
      <c r="AC2711" s="26"/>
      <c r="AD2711" s="26"/>
      <c r="AE2711" s="26"/>
      <c r="AR2711" s="144"/>
      <c r="AT2711" s="144"/>
      <c r="AU2711" s="144"/>
      <c r="AY2711" s="14"/>
      <c r="BE2711" s="145"/>
      <c r="BF2711" s="145"/>
      <c r="BG2711" s="145"/>
      <c r="BH2711" s="145"/>
      <c r="BI2711" s="145"/>
      <c r="BJ2711" s="14"/>
      <c r="BK2711" s="145"/>
      <c r="BL2711" s="14"/>
      <c r="BM2711" s="144"/>
    </row>
    <row r="2712" spans="1:65" s="2" customFormat="1" ht="16.5" hidden="1" customHeight="1">
      <c r="A2712" s="26"/>
      <c r="B2712" s="156"/>
      <c r="C2712" s="163"/>
      <c r="D2712" s="163"/>
      <c r="E2712" s="164"/>
      <c r="F2712" s="165"/>
      <c r="G2712" s="166"/>
      <c r="H2712" s="167"/>
      <c r="I2712" s="168"/>
      <c r="J2712" s="168"/>
      <c r="K2712" s="146"/>
      <c r="L2712" s="147"/>
      <c r="M2712" s="148"/>
      <c r="N2712" s="149"/>
      <c r="O2712" s="142"/>
      <c r="P2712" s="142"/>
      <c r="Q2712" s="142"/>
      <c r="R2712" s="142"/>
      <c r="S2712" s="142"/>
      <c r="T2712" s="143"/>
      <c r="U2712" s="26"/>
      <c r="V2712" s="26"/>
      <c r="W2712" s="26"/>
      <c r="X2712" s="26"/>
      <c r="Y2712" s="26"/>
      <c r="Z2712" s="26"/>
      <c r="AA2712" s="26"/>
      <c r="AB2712" s="26"/>
      <c r="AC2712" s="26"/>
      <c r="AD2712" s="26"/>
      <c r="AE2712" s="26"/>
      <c r="AR2712" s="144"/>
      <c r="AT2712" s="144"/>
      <c r="AU2712" s="144"/>
      <c r="AY2712" s="14"/>
      <c r="BE2712" s="145"/>
      <c r="BF2712" s="145"/>
      <c r="BG2712" s="145"/>
      <c r="BH2712" s="145"/>
      <c r="BI2712" s="145"/>
      <c r="BJ2712" s="14"/>
      <c r="BK2712" s="145"/>
      <c r="BL2712" s="14"/>
      <c r="BM2712" s="144"/>
    </row>
    <row r="2713" spans="1:65" s="2" customFormat="1" ht="16.5" hidden="1" customHeight="1">
      <c r="A2713" s="26"/>
      <c r="B2713" s="156"/>
      <c r="C2713" s="163"/>
      <c r="D2713" s="163"/>
      <c r="E2713" s="164"/>
      <c r="F2713" s="165"/>
      <c r="G2713" s="166"/>
      <c r="H2713" s="167"/>
      <c r="I2713" s="168"/>
      <c r="J2713" s="168"/>
      <c r="K2713" s="146"/>
      <c r="L2713" s="147"/>
      <c r="M2713" s="148"/>
      <c r="N2713" s="149"/>
      <c r="O2713" s="142"/>
      <c r="P2713" s="142"/>
      <c r="Q2713" s="142"/>
      <c r="R2713" s="142"/>
      <c r="S2713" s="142"/>
      <c r="T2713" s="143"/>
      <c r="U2713" s="26"/>
      <c r="V2713" s="26"/>
      <c r="W2713" s="26"/>
      <c r="X2713" s="26"/>
      <c r="Y2713" s="26"/>
      <c r="Z2713" s="26"/>
      <c r="AA2713" s="26"/>
      <c r="AB2713" s="26"/>
      <c r="AC2713" s="26"/>
      <c r="AD2713" s="26"/>
      <c r="AE2713" s="26"/>
      <c r="AR2713" s="144"/>
      <c r="AT2713" s="144"/>
      <c r="AU2713" s="144"/>
      <c r="AY2713" s="14"/>
      <c r="BE2713" s="145"/>
      <c r="BF2713" s="145"/>
      <c r="BG2713" s="145"/>
      <c r="BH2713" s="145"/>
      <c r="BI2713" s="145"/>
      <c r="BJ2713" s="14"/>
      <c r="BK2713" s="145"/>
      <c r="BL2713" s="14"/>
      <c r="BM2713" s="144"/>
    </row>
    <row r="2714" spans="1:65" s="2" customFormat="1" ht="16.5" hidden="1" customHeight="1">
      <c r="A2714" s="26"/>
      <c r="B2714" s="156"/>
      <c r="C2714" s="163"/>
      <c r="D2714" s="163"/>
      <c r="E2714" s="164"/>
      <c r="F2714" s="165"/>
      <c r="G2714" s="166"/>
      <c r="H2714" s="167"/>
      <c r="I2714" s="168"/>
      <c r="J2714" s="168"/>
      <c r="K2714" s="146"/>
      <c r="L2714" s="147"/>
      <c r="M2714" s="148"/>
      <c r="N2714" s="149"/>
      <c r="O2714" s="142"/>
      <c r="P2714" s="142"/>
      <c r="Q2714" s="142"/>
      <c r="R2714" s="142"/>
      <c r="S2714" s="142"/>
      <c r="T2714" s="143"/>
      <c r="U2714" s="26"/>
      <c r="V2714" s="26"/>
      <c r="W2714" s="26"/>
      <c r="X2714" s="26"/>
      <c r="Y2714" s="26"/>
      <c r="Z2714" s="26"/>
      <c r="AA2714" s="26"/>
      <c r="AB2714" s="26"/>
      <c r="AC2714" s="26"/>
      <c r="AD2714" s="26"/>
      <c r="AE2714" s="26"/>
      <c r="AR2714" s="144"/>
      <c r="AT2714" s="144"/>
      <c r="AU2714" s="144"/>
      <c r="AY2714" s="14"/>
      <c r="BE2714" s="145"/>
      <c r="BF2714" s="145"/>
      <c r="BG2714" s="145"/>
      <c r="BH2714" s="145"/>
      <c r="BI2714" s="145"/>
      <c r="BJ2714" s="14"/>
      <c r="BK2714" s="145"/>
      <c r="BL2714" s="14"/>
      <c r="BM2714" s="144"/>
    </row>
    <row r="2715" spans="1:65" s="2" customFormat="1" ht="16.5" hidden="1" customHeight="1">
      <c r="A2715" s="26"/>
      <c r="B2715" s="156"/>
      <c r="C2715" s="163"/>
      <c r="D2715" s="163"/>
      <c r="E2715" s="164"/>
      <c r="F2715" s="165"/>
      <c r="G2715" s="166"/>
      <c r="H2715" s="167"/>
      <c r="I2715" s="168"/>
      <c r="J2715" s="168"/>
      <c r="K2715" s="146"/>
      <c r="L2715" s="147"/>
      <c r="M2715" s="148"/>
      <c r="N2715" s="149"/>
      <c r="O2715" s="142"/>
      <c r="P2715" s="142"/>
      <c r="Q2715" s="142"/>
      <c r="R2715" s="142"/>
      <c r="S2715" s="142"/>
      <c r="T2715" s="143"/>
      <c r="U2715" s="26"/>
      <c r="V2715" s="26"/>
      <c r="W2715" s="26"/>
      <c r="X2715" s="26"/>
      <c r="Y2715" s="26"/>
      <c r="Z2715" s="26"/>
      <c r="AA2715" s="26"/>
      <c r="AB2715" s="26"/>
      <c r="AC2715" s="26"/>
      <c r="AD2715" s="26"/>
      <c r="AE2715" s="26"/>
      <c r="AR2715" s="144"/>
      <c r="AT2715" s="144"/>
      <c r="AU2715" s="144"/>
      <c r="AY2715" s="14"/>
      <c r="BE2715" s="145"/>
      <c r="BF2715" s="145"/>
      <c r="BG2715" s="145"/>
      <c r="BH2715" s="145"/>
      <c r="BI2715" s="145"/>
      <c r="BJ2715" s="14"/>
      <c r="BK2715" s="145"/>
      <c r="BL2715" s="14"/>
      <c r="BM2715" s="144"/>
    </row>
    <row r="2716" spans="1:65" s="2" customFormat="1" ht="16.5" hidden="1" customHeight="1">
      <c r="A2716" s="26"/>
      <c r="B2716" s="156"/>
      <c r="C2716" s="163"/>
      <c r="D2716" s="163"/>
      <c r="E2716" s="164"/>
      <c r="F2716" s="165"/>
      <c r="G2716" s="166"/>
      <c r="H2716" s="167"/>
      <c r="I2716" s="168"/>
      <c r="J2716" s="168"/>
      <c r="K2716" s="146"/>
      <c r="L2716" s="147"/>
      <c r="M2716" s="148"/>
      <c r="N2716" s="149"/>
      <c r="O2716" s="142"/>
      <c r="P2716" s="142"/>
      <c r="Q2716" s="142"/>
      <c r="R2716" s="142"/>
      <c r="S2716" s="142"/>
      <c r="T2716" s="143"/>
      <c r="U2716" s="26"/>
      <c r="V2716" s="26"/>
      <c r="W2716" s="26"/>
      <c r="X2716" s="26"/>
      <c r="Y2716" s="26"/>
      <c r="Z2716" s="26"/>
      <c r="AA2716" s="26"/>
      <c r="AB2716" s="26"/>
      <c r="AC2716" s="26"/>
      <c r="AD2716" s="26"/>
      <c r="AE2716" s="26"/>
      <c r="AR2716" s="144"/>
      <c r="AT2716" s="144"/>
      <c r="AU2716" s="144"/>
      <c r="AY2716" s="14"/>
      <c r="BE2716" s="145"/>
      <c r="BF2716" s="145"/>
      <c r="BG2716" s="145"/>
      <c r="BH2716" s="145"/>
      <c r="BI2716" s="145"/>
      <c r="BJ2716" s="14"/>
      <c r="BK2716" s="145"/>
      <c r="BL2716" s="14"/>
      <c r="BM2716" s="144"/>
    </row>
    <row r="2717" spans="1:65" s="2" customFormat="1" ht="16.5" hidden="1" customHeight="1">
      <c r="A2717" s="26"/>
      <c r="B2717" s="156"/>
      <c r="C2717" s="163"/>
      <c r="D2717" s="163"/>
      <c r="E2717" s="164"/>
      <c r="F2717" s="165"/>
      <c r="G2717" s="166"/>
      <c r="H2717" s="167"/>
      <c r="I2717" s="168"/>
      <c r="J2717" s="168"/>
      <c r="K2717" s="146"/>
      <c r="L2717" s="147"/>
      <c r="M2717" s="148"/>
      <c r="N2717" s="149"/>
      <c r="O2717" s="142"/>
      <c r="P2717" s="142"/>
      <c r="Q2717" s="142"/>
      <c r="R2717" s="142"/>
      <c r="S2717" s="142"/>
      <c r="T2717" s="143"/>
      <c r="U2717" s="26"/>
      <c r="V2717" s="26"/>
      <c r="W2717" s="26"/>
      <c r="X2717" s="26"/>
      <c r="Y2717" s="26"/>
      <c r="Z2717" s="26"/>
      <c r="AA2717" s="26"/>
      <c r="AB2717" s="26"/>
      <c r="AC2717" s="26"/>
      <c r="AD2717" s="26"/>
      <c r="AE2717" s="26"/>
      <c r="AR2717" s="144"/>
      <c r="AT2717" s="144"/>
      <c r="AU2717" s="144"/>
      <c r="AY2717" s="14"/>
      <c r="BE2717" s="145"/>
      <c r="BF2717" s="145"/>
      <c r="BG2717" s="145"/>
      <c r="BH2717" s="145"/>
      <c r="BI2717" s="145"/>
      <c r="BJ2717" s="14"/>
      <c r="BK2717" s="145"/>
      <c r="BL2717" s="14"/>
      <c r="BM2717" s="144"/>
    </row>
    <row r="2718" spans="1:65" s="2" customFormat="1" ht="21.75" hidden="1" customHeight="1">
      <c r="A2718" s="26"/>
      <c r="B2718" s="156"/>
      <c r="C2718" s="163"/>
      <c r="D2718" s="163"/>
      <c r="E2718" s="164"/>
      <c r="F2718" s="165"/>
      <c r="G2718" s="166"/>
      <c r="H2718" s="167"/>
      <c r="I2718" s="168"/>
      <c r="J2718" s="168"/>
      <c r="K2718" s="146"/>
      <c r="L2718" s="147"/>
      <c r="M2718" s="148"/>
      <c r="N2718" s="149"/>
      <c r="O2718" s="142"/>
      <c r="P2718" s="142"/>
      <c r="Q2718" s="142"/>
      <c r="R2718" s="142"/>
      <c r="S2718" s="142"/>
      <c r="T2718" s="143"/>
      <c r="U2718" s="26"/>
      <c r="V2718" s="26"/>
      <c r="W2718" s="26"/>
      <c r="X2718" s="26"/>
      <c r="Y2718" s="26"/>
      <c r="Z2718" s="26"/>
      <c r="AA2718" s="26"/>
      <c r="AB2718" s="26"/>
      <c r="AC2718" s="26"/>
      <c r="AD2718" s="26"/>
      <c r="AE2718" s="26"/>
      <c r="AR2718" s="144"/>
      <c r="AT2718" s="144"/>
      <c r="AU2718" s="144"/>
      <c r="AY2718" s="14"/>
      <c r="BE2718" s="145"/>
      <c r="BF2718" s="145"/>
      <c r="BG2718" s="145"/>
      <c r="BH2718" s="145"/>
      <c r="BI2718" s="145"/>
      <c r="BJ2718" s="14"/>
      <c r="BK2718" s="145"/>
      <c r="BL2718" s="14"/>
      <c r="BM2718" s="144"/>
    </row>
    <row r="2719" spans="1:65" s="2" customFormat="1" ht="24.25" hidden="1" customHeight="1">
      <c r="A2719" s="26"/>
      <c r="B2719" s="156"/>
      <c r="C2719" s="163"/>
      <c r="D2719" s="163"/>
      <c r="E2719" s="164"/>
      <c r="F2719" s="165"/>
      <c r="G2719" s="166"/>
      <c r="H2719" s="167"/>
      <c r="I2719" s="168"/>
      <c r="J2719" s="168"/>
      <c r="K2719" s="146"/>
      <c r="L2719" s="147"/>
      <c r="M2719" s="148"/>
      <c r="N2719" s="149"/>
      <c r="O2719" s="142"/>
      <c r="P2719" s="142"/>
      <c r="Q2719" s="142"/>
      <c r="R2719" s="142"/>
      <c r="S2719" s="142"/>
      <c r="T2719" s="143"/>
      <c r="U2719" s="26"/>
      <c r="V2719" s="26"/>
      <c r="W2719" s="26"/>
      <c r="X2719" s="26"/>
      <c r="Y2719" s="26"/>
      <c r="Z2719" s="26"/>
      <c r="AA2719" s="26"/>
      <c r="AB2719" s="26"/>
      <c r="AC2719" s="26"/>
      <c r="AD2719" s="26"/>
      <c r="AE2719" s="26"/>
      <c r="AR2719" s="144"/>
      <c r="AT2719" s="144"/>
      <c r="AU2719" s="144"/>
      <c r="AY2719" s="14"/>
      <c r="BE2719" s="145"/>
      <c r="BF2719" s="145"/>
      <c r="BG2719" s="145"/>
      <c r="BH2719" s="145"/>
      <c r="BI2719" s="145"/>
      <c r="BJ2719" s="14"/>
      <c r="BK2719" s="145"/>
      <c r="BL2719" s="14"/>
      <c r="BM2719" s="144"/>
    </row>
    <row r="2720" spans="1:65" s="2" customFormat="1" ht="16.5" hidden="1" customHeight="1">
      <c r="A2720" s="26"/>
      <c r="B2720" s="156"/>
      <c r="C2720" s="163"/>
      <c r="D2720" s="163"/>
      <c r="E2720" s="164"/>
      <c r="F2720" s="165"/>
      <c r="G2720" s="166"/>
      <c r="H2720" s="167"/>
      <c r="I2720" s="168"/>
      <c r="J2720" s="168"/>
      <c r="K2720" s="146"/>
      <c r="L2720" s="147"/>
      <c r="M2720" s="148"/>
      <c r="N2720" s="149"/>
      <c r="O2720" s="142"/>
      <c r="P2720" s="142"/>
      <c r="Q2720" s="142"/>
      <c r="R2720" s="142"/>
      <c r="S2720" s="142"/>
      <c r="T2720" s="143"/>
      <c r="U2720" s="26"/>
      <c r="V2720" s="26"/>
      <c r="W2720" s="26"/>
      <c r="X2720" s="26"/>
      <c r="Y2720" s="26"/>
      <c r="Z2720" s="26"/>
      <c r="AA2720" s="26"/>
      <c r="AB2720" s="26"/>
      <c r="AC2720" s="26"/>
      <c r="AD2720" s="26"/>
      <c r="AE2720" s="26"/>
      <c r="AR2720" s="144"/>
      <c r="AT2720" s="144"/>
      <c r="AU2720" s="144"/>
      <c r="AY2720" s="14"/>
      <c r="BE2720" s="145"/>
      <c r="BF2720" s="145"/>
      <c r="BG2720" s="145"/>
      <c r="BH2720" s="145"/>
      <c r="BI2720" s="145"/>
      <c r="BJ2720" s="14"/>
      <c r="BK2720" s="145"/>
      <c r="BL2720" s="14"/>
      <c r="BM2720" s="144"/>
    </row>
    <row r="2721" spans="1:65" s="2" customFormat="1" ht="16.5" hidden="1" customHeight="1">
      <c r="A2721" s="26"/>
      <c r="B2721" s="156"/>
      <c r="C2721" s="163"/>
      <c r="D2721" s="163"/>
      <c r="E2721" s="164"/>
      <c r="F2721" s="165"/>
      <c r="G2721" s="166"/>
      <c r="H2721" s="167"/>
      <c r="I2721" s="168"/>
      <c r="J2721" s="168"/>
      <c r="K2721" s="146"/>
      <c r="L2721" s="147"/>
      <c r="M2721" s="148"/>
      <c r="N2721" s="149"/>
      <c r="O2721" s="142"/>
      <c r="P2721" s="142"/>
      <c r="Q2721" s="142"/>
      <c r="R2721" s="142"/>
      <c r="S2721" s="142"/>
      <c r="T2721" s="143"/>
      <c r="U2721" s="26"/>
      <c r="V2721" s="26"/>
      <c r="W2721" s="26"/>
      <c r="X2721" s="26"/>
      <c r="Y2721" s="26"/>
      <c r="Z2721" s="26"/>
      <c r="AA2721" s="26"/>
      <c r="AB2721" s="26"/>
      <c r="AC2721" s="26"/>
      <c r="AD2721" s="26"/>
      <c r="AE2721" s="26"/>
      <c r="AR2721" s="144"/>
      <c r="AT2721" s="144"/>
      <c r="AU2721" s="144"/>
      <c r="AY2721" s="14"/>
      <c r="BE2721" s="145"/>
      <c r="BF2721" s="145"/>
      <c r="BG2721" s="145"/>
      <c r="BH2721" s="145"/>
      <c r="BI2721" s="145"/>
      <c r="BJ2721" s="14"/>
      <c r="BK2721" s="145"/>
      <c r="BL2721" s="14"/>
      <c r="BM2721" s="144"/>
    </row>
    <row r="2722" spans="1:65" s="2" customFormat="1" ht="24.25" hidden="1" customHeight="1">
      <c r="A2722" s="26"/>
      <c r="B2722" s="156"/>
      <c r="C2722" s="163"/>
      <c r="D2722" s="163"/>
      <c r="E2722" s="164"/>
      <c r="F2722" s="165"/>
      <c r="G2722" s="166"/>
      <c r="H2722" s="167"/>
      <c r="I2722" s="168"/>
      <c r="J2722" s="168"/>
      <c r="K2722" s="146"/>
      <c r="L2722" s="147"/>
      <c r="M2722" s="148"/>
      <c r="N2722" s="149"/>
      <c r="O2722" s="142"/>
      <c r="P2722" s="142"/>
      <c r="Q2722" s="142"/>
      <c r="R2722" s="142"/>
      <c r="S2722" s="142"/>
      <c r="T2722" s="143"/>
      <c r="U2722" s="26"/>
      <c r="V2722" s="26"/>
      <c r="W2722" s="26"/>
      <c r="X2722" s="26"/>
      <c r="Y2722" s="26"/>
      <c r="Z2722" s="26"/>
      <c r="AA2722" s="26"/>
      <c r="AB2722" s="26"/>
      <c r="AC2722" s="26"/>
      <c r="AD2722" s="26"/>
      <c r="AE2722" s="26"/>
      <c r="AR2722" s="144"/>
      <c r="AT2722" s="144"/>
      <c r="AU2722" s="144"/>
      <c r="AY2722" s="14"/>
      <c r="BE2722" s="145"/>
      <c r="BF2722" s="145"/>
      <c r="BG2722" s="145"/>
      <c r="BH2722" s="145"/>
      <c r="BI2722" s="145"/>
      <c r="BJ2722" s="14"/>
      <c r="BK2722" s="145"/>
      <c r="BL2722" s="14"/>
      <c r="BM2722" s="144"/>
    </row>
    <row r="2723" spans="1:65" s="2" customFormat="1" ht="21.75" hidden="1" customHeight="1">
      <c r="A2723" s="26"/>
      <c r="B2723" s="156"/>
      <c r="C2723" s="163"/>
      <c r="D2723" s="163"/>
      <c r="E2723" s="164"/>
      <c r="F2723" s="165"/>
      <c r="G2723" s="166"/>
      <c r="H2723" s="167"/>
      <c r="I2723" s="168"/>
      <c r="J2723" s="168"/>
      <c r="K2723" s="146"/>
      <c r="L2723" s="147"/>
      <c r="M2723" s="148"/>
      <c r="N2723" s="149"/>
      <c r="O2723" s="142"/>
      <c r="P2723" s="142"/>
      <c r="Q2723" s="142"/>
      <c r="R2723" s="142"/>
      <c r="S2723" s="142"/>
      <c r="T2723" s="143"/>
      <c r="U2723" s="26"/>
      <c r="V2723" s="26"/>
      <c r="W2723" s="26"/>
      <c r="X2723" s="26"/>
      <c r="Y2723" s="26"/>
      <c r="Z2723" s="26"/>
      <c r="AA2723" s="26"/>
      <c r="AB2723" s="26"/>
      <c r="AC2723" s="26"/>
      <c r="AD2723" s="26"/>
      <c r="AE2723" s="26"/>
      <c r="AR2723" s="144"/>
      <c r="AT2723" s="144"/>
      <c r="AU2723" s="144"/>
      <c r="AY2723" s="14"/>
      <c r="BE2723" s="145"/>
      <c r="BF2723" s="145"/>
      <c r="BG2723" s="145"/>
      <c r="BH2723" s="145"/>
      <c r="BI2723" s="145"/>
      <c r="BJ2723" s="14"/>
      <c r="BK2723" s="145"/>
      <c r="BL2723" s="14"/>
      <c r="BM2723" s="144"/>
    </row>
    <row r="2724" spans="1:65" s="2" customFormat="1" ht="21.75" hidden="1" customHeight="1">
      <c r="A2724" s="26"/>
      <c r="B2724" s="156"/>
      <c r="C2724" s="163"/>
      <c r="D2724" s="163"/>
      <c r="E2724" s="164"/>
      <c r="F2724" s="165"/>
      <c r="G2724" s="166"/>
      <c r="H2724" s="167"/>
      <c r="I2724" s="168"/>
      <c r="J2724" s="168"/>
      <c r="K2724" s="146"/>
      <c r="L2724" s="147"/>
      <c r="M2724" s="148"/>
      <c r="N2724" s="149"/>
      <c r="O2724" s="142"/>
      <c r="P2724" s="142"/>
      <c r="Q2724" s="142"/>
      <c r="R2724" s="142"/>
      <c r="S2724" s="142"/>
      <c r="T2724" s="143"/>
      <c r="U2724" s="26"/>
      <c r="V2724" s="26"/>
      <c r="W2724" s="26"/>
      <c r="X2724" s="26"/>
      <c r="Y2724" s="26"/>
      <c r="Z2724" s="26"/>
      <c r="AA2724" s="26"/>
      <c r="AB2724" s="26"/>
      <c r="AC2724" s="26"/>
      <c r="AD2724" s="26"/>
      <c r="AE2724" s="26"/>
      <c r="AR2724" s="144"/>
      <c r="AT2724" s="144"/>
      <c r="AU2724" s="144"/>
      <c r="AY2724" s="14"/>
      <c r="BE2724" s="145"/>
      <c r="BF2724" s="145"/>
      <c r="BG2724" s="145"/>
      <c r="BH2724" s="145"/>
      <c r="BI2724" s="145"/>
      <c r="BJ2724" s="14"/>
      <c r="BK2724" s="145"/>
      <c r="BL2724" s="14"/>
      <c r="BM2724" s="144"/>
    </row>
    <row r="2725" spans="1:65" s="2" customFormat="1" ht="21.75" hidden="1" customHeight="1">
      <c r="A2725" s="26"/>
      <c r="B2725" s="156"/>
      <c r="C2725" s="157"/>
      <c r="D2725" s="157"/>
      <c r="E2725" s="158"/>
      <c r="F2725" s="159"/>
      <c r="G2725" s="160"/>
      <c r="H2725" s="161"/>
      <c r="I2725" s="162"/>
      <c r="J2725" s="162"/>
      <c r="K2725" s="139"/>
      <c r="L2725" s="27"/>
      <c r="M2725" s="140"/>
      <c r="N2725" s="141"/>
      <c r="O2725" s="142"/>
      <c r="P2725" s="142"/>
      <c r="Q2725" s="142"/>
      <c r="R2725" s="142"/>
      <c r="S2725" s="142"/>
      <c r="T2725" s="143"/>
      <c r="U2725" s="26"/>
      <c r="V2725" s="26"/>
      <c r="W2725" s="26"/>
      <c r="X2725" s="26"/>
      <c r="Y2725" s="26"/>
      <c r="Z2725" s="26"/>
      <c r="AA2725" s="26"/>
      <c r="AB2725" s="26"/>
      <c r="AC2725" s="26"/>
      <c r="AD2725" s="26"/>
      <c r="AE2725" s="26"/>
      <c r="AR2725" s="144"/>
      <c r="AT2725" s="144"/>
      <c r="AU2725" s="144"/>
      <c r="AY2725" s="14"/>
      <c r="BE2725" s="145"/>
      <c r="BF2725" s="145"/>
      <c r="BG2725" s="145"/>
      <c r="BH2725" s="145"/>
      <c r="BI2725" s="145"/>
      <c r="BJ2725" s="14"/>
      <c r="BK2725" s="145"/>
      <c r="BL2725" s="14"/>
      <c r="BM2725" s="144"/>
    </row>
    <row r="2726" spans="1:65" s="2" customFormat="1" ht="16.5" hidden="1" customHeight="1">
      <c r="A2726" s="26"/>
      <c r="B2726" s="156"/>
      <c r="C2726" s="157"/>
      <c r="D2726" s="157"/>
      <c r="E2726" s="158"/>
      <c r="F2726" s="159"/>
      <c r="G2726" s="160"/>
      <c r="H2726" s="161"/>
      <c r="I2726" s="162"/>
      <c r="J2726" s="162"/>
      <c r="K2726" s="139"/>
      <c r="L2726" s="27"/>
      <c r="M2726" s="140"/>
      <c r="N2726" s="141"/>
      <c r="O2726" s="142"/>
      <c r="P2726" s="142"/>
      <c r="Q2726" s="142"/>
      <c r="R2726" s="142"/>
      <c r="S2726" s="142"/>
      <c r="T2726" s="143"/>
      <c r="U2726" s="26"/>
      <c r="V2726" s="26"/>
      <c r="W2726" s="26"/>
      <c r="X2726" s="26"/>
      <c r="Y2726" s="26"/>
      <c r="Z2726" s="26"/>
      <c r="AA2726" s="26"/>
      <c r="AB2726" s="26"/>
      <c r="AC2726" s="26"/>
      <c r="AD2726" s="26"/>
      <c r="AE2726" s="26"/>
      <c r="AR2726" s="144"/>
      <c r="AT2726" s="144"/>
      <c r="AU2726" s="144"/>
      <c r="AY2726" s="14"/>
      <c r="BE2726" s="145"/>
      <c r="BF2726" s="145"/>
      <c r="BG2726" s="145"/>
      <c r="BH2726" s="145"/>
      <c r="BI2726" s="145"/>
      <c r="BJ2726" s="14"/>
      <c r="BK2726" s="145"/>
      <c r="BL2726" s="14"/>
      <c r="BM2726" s="144"/>
    </row>
    <row r="2727" spans="1:65" s="2" customFormat="1" ht="21.75" hidden="1" customHeight="1">
      <c r="A2727" s="26"/>
      <c r="B2727" s="156"/>
      <c r="C2727" s="157"/>
      <c r="D2727" s="157"/>
      <c r="E2727" s="158"/>
      <c r="F2727" s="159"/>
      <c r="G2727" s="160"/>
      <c r="H2727" s="161"/>
      <c r="I2727" s="162"/>
      <c r="J2727" s="162"/>
      <c r="K2727" s="139"/>
      <c r="L2727" s="27"/>
      <c r="M2727" s="140"/>
      <c r="N2727" s="141"/>
      <c r="O2727" s="142"/>
      <c r="P2727" s="142"/>
      <c r="Q2727" s="142"/>
      <c r="R2727" s="142"/>
      <c r="S2727" s="142"/>
      <c r="T2727" s="143"/>
      <c r="U2727" s="26"/>
      <c r="V2727" s="26"/>
      <c r="W2727" s="26"/>
      <c r="X2727" s="26"/>
      <c r="Y2727" s="26"/>
      <c r="Z2727" s="26"/>
      <c r="AA2727" s="26"/>
      <c r="AB2727" s="26"/>
      <c r="AC2727" s="26"/>
      <c r="AD2727" s="26"/>
      <c r="AE2727" s="26"/>
      <c r="AR2727" s="144"/>
      <c r="AT2727" s="144"/>
      <c r="AU2727" s="144"/>
      <c r="AY2727" s="14"/>
      <c r="BE2727" s="145"/>
      <c r="BF2727" s="145"/>
      <c r="BG2727" s="145"/>
      <c r="BH2727" s="145"/>
      <c r="BI2727" s="145"/>
      <c r="BJ2727" s="14"/>
      <c r="BK2727" s="145"/>
      <c r="BL2727" s="14"/>
      <c r="BM2727" s="144"/>
    </row>
    <row r="2728" spans="1:65" s="2" customFormat="1" ht="21.75" hidden="1" customHeight="1">
      <c r="A2728" s="26"/>
      <c r="B2728" s="156"/>
      <c r="C2728" s="157"/>
      <c r="D2728" s="157"/>
      <c r="E2728" s="158"/>
      <c r="F2728" s="159"/>
      <c r="G2728" s="160"/>
      <c r="H2728" s="161"/>
      <c r="I2728" s="162"/>
      <c r="J2728" s="162"/>
      <c r="K2728" s="139"/>
      <c r="L2728" s="27"/>
      <c r="M2728" s="140"/>
      <c r="N2728" s="141"/>
      <c r="O2728" s="142"/>
      <c r="P2728" s="142"/>
      <c r="Q2728" s="142"/>
      <c r="R2728" s="142"/>
      <c r="S2728" s="142"/>
      <c r="T2728" s="143"/>
      <c r="U2728" s="26"/>
      <c r="V2728" s="26"/>
      <c r="W2728" s="26"/>
      <c r="X2728" s="26"/>
      <c r="Y2728" s="26"/>
      <c r="Z2728" s="26"/>
      <c r="AA2728" s="26"/>
      <c r="AB2728" s="26"/>
      <c r="AC2728" s="26"/>
      <c r="AD2728" s="26"/>
      <c r="AE2728" s="26"/>
      <c r="AR2728" s="144"/>
      <c r="AT2728" s="144"/>
      <c r="AU2728" s="144"/>
      <c r="AY2728" s="14"/>
      <c r="BE2728" s="145"/>
      <c r="BF2728" s="145"/>
      <c r="BG2728" s="145"/>
      <c r="BH2728" s="145"/>
      <c r="BI2728" s="145"/>
      <c r="BJ2728" s="14"/>
      <c r="BK2728" s="145"/>
      <c r="BL2728" s="14"/>
      <c r="BM2728" s="144"/>
    </row>
    <row r="2729" spans="1:65" s="2" customFormat="1" ht="21.75" hidden="1" customHeight="1">
      <c r="A2729" s="26"/>
      <c r="B2729" s="156"/>
      <c r="C2729" s="157"/>
      <c r="D2729" s="157"/>
      <c r="E2729" s="158"/>
      <c r="F2729" s="159"/>
      <c r="G2729" s="160"/>
      <c r="H2729" s="161"/>
      <c r="I2729" s="162"/>
      <c r="J2729" s="162"/>
      <c r="K2729" s="139"/>
      <c r="L2729" s="27"/>
      <c r="M2729" s="140"/>
      <c r="N2729" s="141"/>
      <c r="O2729" s="142"/>
      <c r="P2729" s="142"/>
      <c r="Q2729" s="142"/>
      <c r="R2729" s="142"/>
      <c r="S2729" s="142"/>
      <c r="T2729" s="143"/>
      <c r="U2729" s="26"/>
      <c r="V2729" s="26"/>
      <c r="W2729" s="26"/>
      <c r="X2729" s="26"/>
      <c r="Y2729" s="26"/>
      <c r="Z2729" s="26"/>
      <c r="AA2729" s="26"/>
      <c r="AB2729" s="26"/>
      <c r="AC2729" s="26"/>
      <c r="AD2729" s="26"/>
      <c r="AE2729" s="26"/>
      <c r="AR2729" s="144"/>
      <c r="AT2729" s="144"/>
      <c r="AU2729" s="144"/>
      <c r="AY2729" s="14"/>
      <c r="BE2729" s="145"/>
      <c r="BF2729" s="145"/>
      <c r="BG2729" s="145"/>
      <c r="BH2729" s="145"/>
      <c r="BI2729" s="145"/>
      <c r="BJ2729" s="14"/>
      <c r="BK2729" s="145"/>
      <c r="BL2729" s="14"/>
      <c r="BM2729" s="144"/>
    </row>
    <row r="2730" spans="1:65" s="2" customFormat="1" ht="24.25" hidden="1" customHeight="1">
      <c r="A2730" s="26"/>
      <c r="B2730" s="156"/>
      <c r="C2730" s="157"/>
      <c r="D2730" s="157"/>
      <c r="E2730" s="158"/>
      <c r="F2730" s="159"/>
      <c r="G2730" s="160"/>
      <c r="H2730" s="161"/>
      <c r="I2730" s="162"/>
      <c r="J2730" s="162"/>
      <c r="K2730" s="139"/>
      <c r="L2730" s="27"/>
      <c r="M2730" s="140"/>
      <c r="N2730" s="141"/>
      <c r="O2730" s="142"/>
      <c r="P2730" s="142"/>
      <c r="Q2730" s="142"/>
      <c r="R2730" s="142"/>
      <c r="S2730" s="142"/>
      <c r="T2730" s="143"/>
      <c r="U2730" s="26"/>
      <c r="V2730" s="26"/>
      <c r="W2730" s="26"/>
      <c r="X2730" s="26"/>
      <c r="Y2730" s="26"/>
      <c r="Z2730" s="26"/>
      <c r="AA2730" s="26"/>
      <c r="AB2730" s="26"/>
      <c r="AC2730" s="26"/>
      <c r="AD2730" s="26"/>
      <c r="AE2730" s="26"/>
      <c r="AR2730" s="144"/>
      <c r="AT2730" s="144"/>
      <c r="AU2730" s="144"/>
      <c r="AY2730" s="14"/>
      <c r="BE2730" s="145"/>
      <c r="BF2730" s="145"/>
      <c r="BG2730" s="145"/>
      <c r="BH2730" s="145"/>
      <c r="BI2730" s="145"/>
      <c r="BJ2730" s="14"/>
      <c r="BK2730" s="145"/>
      <c r="BL2730" s="14"/>
      <c r="BM2730" s="144"/>
    </row>
    <row r="2731" spans="1:65" s="2" customFormat="1" ht="16.5" hidden="1" customHeight="1">
      <c r="A2731" s="26"/>
      <c r="B2731" s="156"/>
      <c r="C2731" s="157"/>
      <c r="D2731" s="157"/>
      <c r="E2731" s="158"/>
      <c r="F2731" s="159"/>
      <c r="G2731" s="160"/>
      <c r="H2731" s="161"/>
      <c r="I2731" s="162"/>
      <c r="J2731" s="162"/>
      <c r="K2731" s="139"/>
      <c r="L2731" s="27"/>
      <c r="M2731" s="140"/>
      <c r="N2731" s="141"/>
      <c r="O2731" s="142"/>
      <c r="P2731" s="142"/>
      <c r="Q2731" s="142"/>
      <c r="R2731" s="142"/>
      <c r="S2731" s="142"/>
      <c r="T2731" s="143"/>
      <c r="U2731" s="26"/>
      <c r="V2731" s="26"/>
      <c r="W2731" s="26"/>
      <c r="X2731" s="26"/>
      <c r="Y2731" s="26"/>
      <c r="Z2731" s="26"/>
      <c r="AA2731" s="26"/>
      <c r="AB2731" s="26"/>
      <c r="AC2731" s="26"/>
      <c r="AD2731" s="26"/>
      <c r="AE2731" s="26"/>
      <c r="AR2731" s="144"/>
      <c r="AT2731" s="144"/>
      <c r="AU2731" s="144"/>
      <c r="AY2731" s="14"/>
      <c r="BE2731" s="145"/>
      <c r="BF2731" s="145"/>
      <c r="BG2731" s="145"/>
      <c r="BH2731" s="145"/>
      <c r="BI2731" s="145"/>
      <c r="BJ2731" s="14"/>
      <c r="BK2731" s="145"/>
      <c r="BL2731" s="14"/>
      <c r="BM2731" s="144"/>
    </row>
    <row r="2732" spans="1:65" s="2" customFormat="1" ht="16.5" hidden="1" customHeight="1">
      <c r="A2732" s="26"/>
      <c r="B2732" s="156"/>
      <c r="C2732" s="157"/>
      <c r="D2732" s="157"/>
      <c r="E2732" s="158"/>
      <c r="F2732" s="159"/>
      <c r="G2732" s="160"/>
      <c r="H2732" s="161"/>
      <c r="I2732" s="162"/>
      <c r="J2732" s="162"/>
      <c r="K2732" s="139"/>
      <c r="L2732" s="27"/>
      <c r="M2732" s="140"/>
      <c r="N2732" s="141"/>
      <c r="O2732" s="142"/>
      <c r="P2732" s="142"/>
      <c r="Q2732" s="142"/>
      <c r="R2732" s="142"/>
      <c r="S2732" s="142"/>
      <c r="T2732" s="143"/>
      <c r="U2732" s="26"/>
      <c r="V2732" s="26"/>
      <c r="W2732" s="26"/>
      <c r="X2732" s="26"/>
      <c r="Y2732" s="26"/>
      <c r="Z2732" s="26"/>
      <c r="AA2732" s="26"/>
      <c r="AB2732" s="26"/>
      <c r="AC2732" s="26"/>
      <c r="AD2732" s="26"/>
      <c r="AE2732" s="26"/>
      <c r="AR2732" s="144"/>
      <c r="AT2732" s="144"/>
      <c r="AU2732" s="144"/>
      <c r="AY2732" s="14"/>
      <c r="BE2732" s="145"/>
      <c r="BF2732" s="145"/>
      <c r="BG2732" s="145"/>
      <c r="BH2732" s="145"/>
      <c r="BI2732" s="145"/>
      <c r="BJ2732" s="14"/>
      <c r="BK2732" s="145"/>
      <c r="BL2732" s="14"/>
      <c r="BM2732" s="144"/>
    </row>
    <row r="2733" spans="1:65" s="2" customFormat="1" ht="16.5" hidden="1" customHeight="1">
      <c r="A2733" s="26"/>
      <c r="B2733" s="156"/>
      <c r="C2733" s="157"/>
      <c r="D2733" s="157"/>
      <c r="E2733" s="158"/>
      <c r="F2733" s="159"/>
      <c r="G2733" s="160"/>
      <c r="H2733" s="161"/>
      <c r="I2733" s="162"/>
      <c r="J2733" s="162"/>
      <c r="K2733" s="139"/>
      <c r="L2733" s="27"/>
      <c r="M2733" s="140"/>
      <c r="N2733" s="141"/>
      <c r="O2733" s="142"/>
      <c r="P2733" s="142"/>
      <c r="Q2733" s="142"/>
      <c r="R2733" s="142"/>
      <c r="S2733" s="142"/>
      <c r="T2733" s="143"/>
      <c r="U2733" s="26"/>
      <c r="V2733" s="26"/>
      <c r="W2733" s="26"/>
      <c r="X2733" s="26"/>
      <c r="Y2733" s="26"/>
      <c r="Z2733" s="26"/>
      <c r="AA2733" s="26"/>
      <c r="AB2733" s="26"/>
      <c r="AC2733" s="26"/>
      <c r="AD2733" s="26"/>
      <c r="AE2733" s="26"/>
      <c r="AR2733" s="144"/>
      <c r="AT2733" s="144"/>
      <c r="AU2733" s="144"/>
      <c r="AY2733" s="14"/>
      <c r="BE2733" s="145"/>
      <c r="BF2733" s="145"/>
      <c r="BG2733" s="145"/>
      <c r="BH2733" s="145"/>
      <c r="BI2733" s="145"/>
      <c r="BJ2733" s="14"/>
      <c r="BK2733" s="145"/>
      <c r="BL2733" s="14"/>
      <c r="BM2733" s="144"/>
    </row>
    <row r="2734" spans="1:65" s="2" customFormat="1" ht="16.5" hidden="1" customHeight="1">
      <c r="A2734" s="26"/>
      <c r="B2734" s="156"/>
      <c r="C2734" s="157"/>
      <c r="D2734" s="157"/>
      <c r="E2734" s="158"/>
      <c r="F2734" s="159"/>
      <c r="G2734" s="160"/>
      <c r="H2734" s="161"/>
      <c r="I2734" s="162"/>
      <c r="J2734" s="162"/>
      <c r="K2734" s="139"/>
      <c r="L2734" s="27"/>
      <c r="M2734" s="140"/>
      <c r="N2734" s="141"/>
      <c r="O2734" s="142"/>
      <c r="P2734" s="142"/>
      <c r="Q2734" s="142"/>
      <c r="R2734" s="142"/>
      <c r="S2734" s="142"/>
      <c r="T2734" s="143"/>
      <c r="U2734" s="26"/>
      <c r="V2734" s="26"/>
      <c r="W2734" s="26"/>
      <c r="X2734" s="26"/>
      <c r="Y2734" s="26"/>
      <c r="Z2734" s="26"/>
      <c r="AA2734" s="26"/>
      <c r="AB2734" s="26"/>
      <c r="AC2734" s="26"/>
      <c r="AD2734" s="26"/>
      <c r="AE2734" s="26"/>
      <c r="AR2734" s="144"/>
      <c r="AT2734" s="144"/>
      <c r="AU2734" s="144"/>
      <c r="AY2734" s="14"/>
      <c r="BE2734" s="145"/>
      <c r="BF2734" s="145"/>
      <c r="BG2734" s="145"/>
      <c r="BH2734" s="145"/>
      <c r="BI2734" s="145"/>
      <c r="BJ2734" s="14"/>
      <c r="BK2734" s="145"/>
      <c r="BL2734" s="14"/>
      <c r="BM2734" s="144"/>
    </row>
    <row r="2735" spans="1:65" s="2" customFormat="1" ht="16.5" hidden="1" customHeight="1">
      <c r="A2735" s="26"/>
      <c r="B2735" s="156"/>
      <c r="C2735" s="157"/>
      <c r="D2735" s="157"/>
      <c r="E2735" s="158"/>
      <c r="F2735" s="159"/>
      <c r="G2735" s="160"/>
      <c r="H2735" s="161"/>
      <c r="I2735" s="162"/>
      <c r="J2735" s="162"/>
      <c r="K2735" s="139"/>
      <c r="L2735" s="27"/>
      <c r="M2735" s="140"/>
      <c r="N2735" s="141"/>
      <c r="O2735" s="142"/>
      <c r="P2735" s="142"/>
      <c r="Q2735" s="142"/>
      <c r="R2735" s="142"/>
      <c r="S2735" s="142"/>
      <c r="T2735" s="143"/>
      <c r="U2735" s="26"/>
      <c r="V2735" s="26"/>
      <c r="W2735" s="26"/>
      <c r="X2735" s="26"/>
      <c r="Y2735" s="26"/>
      <c r="Z2735" s="26"/>
      <c r="AA2735" s="26"/>
      <c r="AB2735" s="26"/>
      <c r="AC2735" s="26"/>
      <c r="AD2735" s="26"/>
      <c r="AE2735" s="26"/>
      <c r="AR2735" s="144"/>
      <c r="AT2735" s="144"/>
      <c r="AU2735" s="144"/>
      <c r="AY2735" s="14"/>
      <c r="BE2735" s="145"/>
      <c r="BF2735" s="145"/>
      <c r="BG2735" s="145"/>
      <c r="BH2735" s="145"/>
      <c r="BI2735" s="145"/>
      <c r="BJ2735" s="14"/>
      <c r="BK2735" s="145"/>
      <c r="BL2735" s="14"/>
      <c r="BM2735" s="144"/>
    </row>
    <row r="2736" spans="1:65" s="2" customFormat="1" ht="16.5" hidden="1" customHeight="1">
      <c r="A2736" s="26"/>
      <c r="B2736" s="156"/>
      <c r="C2736" s="157"/>
      <c r="D2736" s="157"/>
      <c r="E2736" s="158"/>
      <c r="F2736" s="159"/>
      <c r="G2736" s="160"/>
      <c r="H2736" s="161"/>
      <c r="I2736" s="162"/>
      <c r="J2736" s="162"/>
      <c r="K2736" s="139"/>
      <c r="L2736" s="27"/>
      <c r="M2736" s="140"/>
      <c r="N2736" s="141"/>
      <c r="O2736" s="142"/>
      <c r="P2736" s="142"/>
      <c r="Q2736" s="142"/>
      <c r="R2736" s="142"/>
      <c r="S2736" s="142"/>
      <c r="T2736" s="143"/>
      <c r="U2736" s="26"/>
      <c r="V2736" s="26"/>
      <c r="W2736" s="26"/>
      <c r="X2736" s="26"/>
      <c r="Y2736" s="26"/>
      <c r="Z2736" s="26"/>
      <c r="AA2736" s="26"/>
      <c r="AB2736" s="26"/>
      <c r="AC2736" s="26"/>
      <c r="AD2736" s="26"/>
      <c r="AE2736" s="26"/>
      <c r="AR2736" s="144"/>
      <c r="AT2736" s="144"/>
      <c r="AU2736" s="144"/>
      <c r="AY2736" s="14"/>
      <c r="BE2736" s="145"/>
      <c r="BF2736" s="145"/>
      <c r="BG2736" s="145"/>
      <c r="BH2736" s="145"/>
      <c r="BI2736" s="145"/>
      <c r="BJ2736" s="14"/>
      <c r="BK2736" s="145"/>
      <c r="BL2736" s="14"/>
      <c r="BM2736" s="144"/>
    </row>
    <row r="2737" spans="1:65" s="2" customFormat="1" ht="16.5" hidden="1" customHeight="1">
      <c r="A2737" s="26"/>
      <c r="B2737" s="156"/>
      <c r="C2737" s="157"/>
      <c r="D2737" s="157"/>
      <c r="E2737" s="158"/>
      <c r="F2737" s="159"/>
      <c r="G2737" s="160"/>
      <c r="H2737" s="161"/>
      <c r="I2737" s="162"/>
      <c r="J2737" s="162"/>
      <c r="K2737" s="139"/>
      <c r="L2737" s="27"/>
      <c r="M2737" s="140"/>
      <c r="N2737" s="141"/>
      <c r="O2737" s="142"/>
      <c r="P2737" s="142"/>
      <c r="Q2737" s="142"/>
      <c r="R2737" s="142"/>
      <c r="S2737" s="142"/>
      <c r="T2737" s="143"/>
      <c r="U2737" s="26"/>
      <c r="V2737" s="26"/>
      <c r="W2737" s="26"/>
      <c r="X2737" s="26"/>
      <c r="Y2737" s="26"/>
      <c r="Z2737" s="26"/>
      <c r="AA2737" s="26"/>
      <c r="AB2737" s="26"/>
      <c r="AC2737" s="26"/>
      <c r="AD2737" s="26"/>
      <c r="AE2737" s="26"/>
      <c r="AR2737" s="144"/>
      <c r="AT2737" s="144"/>
      <c r="AU2737" s="144"/>
      <c r="AY2737" s="14"/>
      <c r="BE2737" s="145"/>
      <c r="BF2737" s="145"/>
      <c r="BG2737" s="145"/>
      <c r="BH2737" s="145"/>
      <c r="BI2737" s="145"/>
      <c r="BJ2737" s="14"/>
      <c r="BK2737" s="145"/>
      <c r="BL2737" s="14"/>
      <c r="BM2737" s="144"/>
    </row>
    <row r="2738" spans="1:65" s="2" customFormat="1" ht="24.25" hidden="1" customHeight="1">
      <c r="A2738" s="26"/>
      <c r="B2738" s="156"/>
      <c r="C2738" s="157"/>
      <c r="D2738" s="157"/>
      <c r="E2738" s="158"/>
      <c r="F2738" s="159"/>
      <c r="G2738" s="160"/>
      <c r="H2738" s="161"/>
      <c r="I2738" s="162"/>
      <c r="J2738" s="162"/>
      <c r="K2738" s="139"/>
      <c r="L2738" s="27"/>
      <c r="M2738" s="140"/>
      <c r="N2738" s="141"/>
      <c r="O2738" s="142"/>
      <c r="P2738" s="142"/>
      <c r="Q2738" s="142"/>
      <c r="R2738" s="142"/>
      <c r="S2738" s="142"/>
      <c r="T2738" s="143"/>
      <c r="U2738" s="26"/>
      <c r="V2738" s="26"/>
      <c r="W2738" s="26"/>
      <c r="X2738" s="26"/>
      <c r="Y2738" s="26"/>
      <c r="Z2738" s="26"/>
      <c r="AA2738" s="26"/>
      <c r="AB2738" s="26"/>
      <c r="AC2738" s="26"/>
      <c r="AD2738" s="26"/>
      <c r="AE2738" s="26"/>
      <c r="AR2738" s="144"/>
      <c r="AT2738" s="144"/>
      <c r="AU2738" s="144"/>
      <c r="AY2738" s="14"/>
      <c r="BE2738" s="145"/>
      <c r="BF2738" s="145"/>
      <c r="BG2738" s="145"/>
      <c r="BH2738" s="145"/>
      <c r="BI2738" s="145"/>
      <c r="BJ2738" s="14"/>
      <c r="BK2738" s="145"/>
      <c r="BL2738" s="14"/>
      <c r="BM2738" s="144"/>
    </row>
    <row r="2739" spans="1:65" s="2" customFormat="1" ht="24.25" hidden="1" customHeight="1">
      <c r="A2739" s="26"/>
      <c r="B2739" s="156"/>
      <c r="C2739" s="157"/>
      <c r="D2739" s="157"/>
      <c r="E2739" s="158"/>
      <c r="F2739" s="159"/>
      <c r="G2739" s="160"/>
      <c r="H2739" s="161"/>
      <c r="I2739" s="162"/>
      <c r="J2739" s="162"/>
      <c r="K2739" s="139"/>
      <c r="L2739" s="27"/>
      <c r="M2739" s="140"/>
      <c r="N2739" s="141"/>
      <c r="O2739" s="142"/>
      <c r="P2739" s="142"/>
      <c r="Q2739" s="142"/>
      <c r="R2739" s="142"/>
      <c r="S2739" s="142"/>
      <c r="T2739" s="143"/>
      <c r="U2739" s="26"/>
      <c r="V2739" s="26"/>
      <c r="W2739" s="26"/>
      <c r="X2739" s="26"/>
      <c r="Y2739" s="26"/>
      <c r="Z2739" s="26"/>
      <c r="AA2739" s="26"/>
      <c r="AB2739" s="26"/>
      <c r="AC2739" s="26"/>
      <c r="AD2739" s="26"/>
      <c r="AE2739" s="26"/>
      <c r="AR2739" s="144"/>
      <c r="AT2739" s="144"/>
      <c r="AU2739" s="144"/>
      <c r="AY2739" s="14"/>
      <c r="BE2739" s="145"/>
      <c r="BF2739" s="145"/>
      <c r="BG2739" s="145"/>
      <c r="BH2739" s="145"/>
      <c r="BI2739" s="145"/>
      <c r="BJ2739" s="14"/>
      <c r="BK2739" s="145"/>
      <c r="BL2739" s="14"/>
      <c r="BM2739" s="144"/>
    </row>
    <row r="2740" spans="1:65" s="2" customFormat="1" ht="16.5" hidden="1" customHeight="1">
      <c r="A2740" s="26"/>
      <c r="B2740" s="156"/>
      <c r="C2740" s="157"/>
      <c r="D2740" s="157"/>
      <c r="E2740" s="158"/>
      <c r="F2740" s="159"/>
      <c r="G2740" s="160"/>
      <c r="H2740" s="161"/>
      <c r="I2740" s="162"/>
      <c r="J2740" s="162"/>
      <c r="K2740" s="139"/>
      <c r="L2740" s="27"/>
      <c r="M2740" s="140"/>
      <c r="N2740" s="141"/>
      <c r="O2740" s="142"/>
      <c r="P2740" s="142"/>
      <c r="Q2740" s="142"/>
      <c r="R2740" s="142"/>
      <c r="S2740" s="142"/>
      <c r="T2740" s="143"/>
      <c r="U2740" s="26"/>
      <c r="V2740" s="26"/>
      <c r="W2740" s="26"/>
      <c r="X2740" s="26"/>
      <c r="Y2740" s="26"/>
      <c r="Z2740" s="26"/>
      <c r="AA2740" s="26"/>
      <c r="AB2740" s="26"/>
      <c r="AC2740" s="26"/>
      <c r="AD2740" s="26"/>
      <c r="AE2740" s="26"/>
      <c r="AR2740" s="144"/>
      <c r="AT2740" s="144"/>
      <c r="AU2740" s="144"/>
      <c r="AY2740" s="14"/>
      <c r="BE2740" s="145"/>
      <c r="BF2740" s="145"/>
      <c r="BG2740" s="145"/>
      <c r="BH2740" s="145"/>
      <c r="BI2740" s="145"/>
      <c r="BJ2740" s="14"/>
      <c r="BK2740" s="145"/>
      <c r="BL2740" s="14"/>
      <c r="BM2740" s="144"/>
    </row>
    <row r="2741" spans="1:65" s="2" customFormat="1" ht="16.5" hidden="1" customHeight="1">
      <c r="A2741" s="26"/>
      <c r="B2741" s="156"/>
      <c r="C2741" s="157"/>
      <c r="D2741" s="157"/>
      <c r="E2741" s="158"/>
      <c r="F2741" s="159"/>
      <c r="G2741" s="160"/>
      <c r="H2741" s="161"/>
      <c r="I2741" s="162"/>
      <c r="J2741" s="162"/>
      <c r="K2741" s="139"/>
      <c r="L2741" s="27"/>
      <c r="M2741" s="140"/>
      <c r="N2741" s="141"/>
      <c r="O2741" s="142"/>
      <c r="P2741" s="142"/>
      <c r="Q2741" s="142"/>
      <c r="R2741" s="142"/>
      <c r="S2741" s="142"/>
      <c r="T2741" s="143"/>
      <c r="U2741" s="26"/>
      <c r="V2741" s="26"/>
      <c r="W2741" s="26"/>
      <c r="X2741" s="26"/>
      <c r="Y2741" s="26"/>
      <c r="Z2741" s="26"/>
      <c r="AA2741" s="26"/>
      <c r="AB2741" s="26"/>
      <c r="AC2741" s="26"/>
      <c r="AD2741" s="26"/>
      <c r="AE2741" s="26"/>
      <c r="AR2741" s="144"/>
      <c r="AT2741" s="144"/>
      <c r="AU2741" s="144"/>
      <c r="AY2741" s="14"/>
      <c r="BE2741" s="145"/>
      <c r="BF2741" s="145"/>
      <c r="BG2741" s="145"/>
      <c r="BH2741" s="145"/>
      <c r="BI2741" s="145"/>
      <c r="BJ2741" s="14"/>
      <c r="BK2741" s="145"/>
      <c r="BL2741" s="14"/>
      <c r="BM2741" s="144"/>
    </row>
    <row r="2742" spans="1:65" s="2" customFormat="1" ht="16.5" hidden="1" customHeight="1">
      <c r="A2742" s="26"/>
      <c r="B2742" s="156"/>
      <c r="C2742" s="157"/>
      <c r="D2742" s="157"/>
      <c r="E2742" s="158"/>
      <c r="F2742" s="159"/>
      <c r="G2742" s="160"/>
      <c r="H2742" s="161"/>
      <c r="I2742" s="162"/>
      <c r="J2742" s="162"/>
      <c r="K2742" s="139"/>
      <c r="L2742" s="27"/>
      <c r="M2742" s="140"/>
      <c r="N2742" s="141"/>
      <c r="O2742" s="142"/>
      <c r="P2742" s="142"/>
      <c r="Q2742" s="142"/>
      <c r="R2742" s="142"/>
      <c r="S2742" s="142"/>
      <c r="T2742" s="143"/>
      <c r="U2742" s="26"/>
      <c r="V2742" s="26"/>
      <c r="W2742" s="26"/>
      <c r="X2742" s="26"/>
      <c r="Y2742" s="26"/>
      <c r="Z2742" s="26"/>
      <c r="AA2742" s="26"/>
      <c r="AB2742" s="26"/>
      <c r="AC2742" s="26"/>
      <c r="AD2742" s="26"/>
      <c r="AE2742" s="26"/>
      <c r="AR2742" s="144"/>
      <c r="AT2742" s="144"/>
      <c r="AU2742" s="144"/>
      <c r="AY2742" s="14"/>
      <c r="BE2742" s="145"/>
      <c r="BF2742" s="145"/>
      <c r="BG2742" s="145"/>
      <c r="BH2742" s="145"/>
      <c r="BI2742" s="145"/>
      <c r="BJ2742" s="14"/>
      <c r="BK2742" s="145"/>
      <c r="BL2742" s="14"/>
      <c r="BM2742" s="144"/>
    </row>
    <row r="2743" spans="1:65" s="2" customFormat="1" ht="21.75" hidden="1" customHeight="1">
      <c r="A2743" s="26"/>
      <c r="B2743" s="156"/>
      <c r="C2743" s="157"/>
      <c r="D2743" s="157"/>
      <c r="E2743" s="158"/>
      <c r="F2743" s="159"/>
      <c r="G2743" s="160"/>
      <c r="H2743" s="161"/>
      <c r="I2743" s="162"/>
      <c r="J2743" s="162"/>
      <c r="K2743" s="139"/>
      <c r="L2743" s="27"/>
      <c r="M2743" s="140"/>
      <c r="N2743" s="141"/>
      <c r="O2743" s="142"/>
      <c r="P2743" s="142"/>
      <c r="Q2743" s="142"/>
      <c r="R2743" s="142"/>
      <c r="S2743" s="142"/>
      <c r="T2743" s="143"/>
      <c r="U2743" s="26"/>
      <c r="V2743" s="26"/>
      <c r="W2743" s="26"/>
      <c r="X2743" s="26"/>
      <c r="Y2743" s="26"/>
      <c r="Z2743" s="26"/>
      <c r="AA2743" s="26"/>
      <c r="AB2743" s="26"/>
      <c r="AC2743" s="26"/>
      <c r="AD2743" s="26"/>
      <c r="AE2743" s="26"/>
      <c r="AR2743" s="144"/>
      <c r="AT2743" s="144"/>
      <c r="AU2743" s="144"/>
      <c r="AY2743" s="14"/>
      <c r="BE2743" s="145"/>
      <c r="BF2743" s="145"/>
      <c r="BG2743" s="145"/>
      <c r="BH2743" s="145"/>
      <c r="BI2743" s="145"/>
      <c r="BJ2743" s="14"/>
      <c r="BK2743" s="145"/>
      <c r="BL2743" s="14"/>
      <c r="BM2743" s="144"/>
    </row>
    <row r="2744" spans="1:65" s="2" customFormat="1" ht="16.5" hidden="1" customHeight="1">
      <c r="A2744" s="26"/>
      <c r="B2744" s="156"/>
      <c r="C2744" s="157"/>
      <c r="D2744" s="157"/>
      <c r="E2744" s="158"/>
      <c r="F2744" s="159"/>
      <c r="G2744" s="160"/>
      <c r="H2744" s="161"/>
      <c r="I2744" s="162"/>
      <c r="J2744" s="162"/>
      <c r="K2744" s="139"/>
      <c r="L2744" s="27"/>
      <c r="M2744" s="140"/>
      <c r="N2744" s="141"/>
      <c r="O2744" s="142"/>
      <c r="P2744" s="142"/>
      <c r="Q2744" s="142"/>
      <c r="R2744" s="142"/>
      <c r="S2744" s="142"/>
      <c r="T2744" s="143"/>
      <c r="U2744" s="26"/>
      <c r="V2744" s="26"/>
      <c r="W2744" s="26"/>
      <c r="X2744" s="26"/>
      <c r="Y2744" s="26"/>
      <c r="Z2744" s="26"/>
      <c r="AA2744" s="26"/>
      <c r="AB2744" s="26"/>
      <c r="AC2744" s="26"/>
      <c r="AD2744" s="26"/>
      <c r="AE2744" s="26"/>
      <c r="AR2744" s="144"/>
      <c r="AT2744" s="144"/>
      <c r="AU2744" s="144"/>
      <c r="AY2744" s="14"/>
      <c r="BE2744" s="145"/>
      <c r="BF2744" s="145"/>
      <c r="BG2744" s="145"/>
      <c r="BH2744" s="145"/>
      <c r="BI2744" s="145"/>
      <c r="BJ2744" s="14"/>
      <c r="BK2744" s="145"/>
      <c r="BL2744" s="14"/>
      <c r="BM2744" s="144"/>
    </row>
    <row r="2745" spans="1:65" s="2" customFormat="1" ht="16.5" hidden="1" customHeight="1">
      <c r="A2745" s="26"/>
      <c r="B2745" s="156"/>
      <c r="C2745" s="157"/>
      <c r="D2745" s="157"/>
      <c r="E2745" s="158"/>
      <c r="F2745" s="159"/>
      <c r="G2745" s="160"/>
      <c r="H2745" s="161"/>
      <c r="I2745" s="162"/>
      <c r="J2745" s="162"/>
      <c r="K2745" s="139"/>
      <c r="L2745" s="27"/>
      <c r="M2745" s="140"/>
      <c r="N2745" s="141"/>
      <c r="O2745" s="142"/>
      <c r="P2745" s="142"/>
      <c r="Q2745" s="142"/>
      <c r="R2745" s="142"/>
      <c r="S2745" s="142"/>
      <c r="T2745" s="143"/>
      <c r="U2745" s="26"/>
      <c r="V2745" s="26"/>
      <c r="W2745" s="26"/>
      <c r="X2745" s="26"/>
      <c r="Y2745" s="26"/>
      <c r="Z2745" s="26"/>
      <c r="AA2745" s="26"/>
      <c r="AB2745" s="26"/>
      <c r="AC2745" s="26"/>
      <c r="AD2745" s="26"/>
      <c r="AE2745" s="26"/>
      <c r="AR2745" s="144"/>
      <c r="AT2745" s="144"/>
      <c r="AU2745" s="144"/>
      <c r="AY2745" s="14"/>
      <c r="BE2745" s="145"/>
      <c r="BF2745" s="145"/>
      <c r="BG2745" s="145"/>
      <c r="BH2745" s="145"/>
      <c r="BI2745" s="145"/>
      <c r="BJ2745" s="14"/>
      <c r="BK2745" s="145"/>
      <c r="BL2745" s="14"/>
      <c r="BM2745" s="144"/>
    </row>
    <row r="2746" spans="1:65" s="2" customFormat="1" ht="16.5" hidden="1" customHeight="1">
      <c r="A2746" s="26"/>
      <c r="B2746" s="156"/>
      <c r="C2746" s="157"/>
      <c r="D2746" s="157"/>
      <c r="E2746" s="158"/>
      <c r="F2746" s="159"/>
      <c r="G2746" s="160"/>
      <c r="H2746" s="161"/>
      <c r="I2746" s="162"/>
      <c r="J2746" s="162"/>
      <c r="K2746" s="139"/>
      <c r="L2746" s="27"/>
      <c r="M2746" s="140"/>
      <c r="N2746" s="141"/>
      <c r="O2746" s="142"/>
      <c r="P2746" s="142"/>
      <c r="Q2746" s="142"/>
      <c r="R2746" s="142"/>
      <c r="S2746" s="142"/>
      <c r="T2746" s="143"/>
      <c r="U2746" s="26"/>
      <c r="V2746" s="26"/>
      <c r="W2746" s="26"/>
      <c r="X2746" s="26"/>
      <c r="Y2746" s="26"/>
      <c r="Z2746" s="26"/>
      <c r="AA2746" s="26"/>
      <c r="AB2746" s="26"/>
      <c r="AC2746" s="26"/>
      <c r="AD2746" s="26"/>
      <c r="AE2746" s="26"/>
      <c r="AR2746" s="144"/>
      <c r="AT2746" s="144"/>
      <c r="AU2746" s="144"/>
      <c r="AY2746" s="14"/>
      <c r="BE2746" s="145"/>
      <c r="BF2746" s="145"/>
      <c r="BG2746" s="145"/>
      <c r="BH2746" s="145"/>
      <c r="BI2746" s="145"/>
      <c r="BJ2746" s="14"/>
      <c r="BK2746" s="145"/>
      <c r="BL2746" s="14"/>
      <c r="BM2746" s="144"/>
    </row>
    <row r="2747" spans="1:65" s="2" customFormat="1" ht="16.5" hidden="1" customHeight="1">
      <c r="A2747" s="26"/>
      <c r="B2747" s="156"/>
      <c r="C2747" s="157"/>
      <c r="D2747" s="157"/>
      <c r="E2747" s="158"/>
      <c r="F2747" s="159"/>
      <c r="G2747" s="160"/>
      <c r="H2747" s="161"/>
      <c r="I2747" s="162"/>
      <c r="J2747" s="162"/>
      <c r="K2747" s="139"/>
      <c r="L2747" s="27"/>
      <c r="M2747" s="140"/>
      <c r="N2747" s="141"/>
      <c r="O2747" s="142"/>
      <c r="P2747" s="142"/>
      <c r="Q2747" s="142"/>
      <c r="R2747" s="142"/>
      <c r="S2747" s="142"/>
      <c r="T2747" s="143"/>
      <c r="U2747" s="26"/>
      <c r="V2747" s="26"/>
      <c r="W2747" s="26"/>
      <c r="X2747" s="26"/>
      <c r="Y2747" s="26"/>
      <c r="Z2747" s="26"/>
      <c r="AA2747" s="26"/>
      <c r="AB2747" s="26"/>
      <c r="AC2747" s="26"/>
      <c r="AD2747" s="26"/>
      <c r="AE2747" s="26"/>
      <c r="AR2747" s="144"/>
      <c r="AT2747" s="144"/>
      <c r="AU2747" s="144"/>
      <c r="AY2747" s="14"/>
      <c r="BE2747" s="145"/>
      <c r="BF2747" s="145"/>
      <c r="BG2747" s="145"/>
      <c r="BH2747" s="145"/>
      <c r="BI2747" s="145"/>
      <c r="BJ2747" s="14"/>
      <c r="BK2747" s="145"/>
      <c r="BL2747" s="14"/>
      <c r="BM2747" s="144"/>
    </row>
    <row r="2748" spans="1:65" s="2" customFormat="1" ht="16.5" hidden="1" customHeight="1">
      <c r="A2748" s="26"/>
      <c r="B2748" s="156"/>
      <c r="C2748" s="157"/>
      <c r="D2748" s="157"/>
      <c r="E2748" s="158"/>
      <c r="F2748" s="159"/>
      <c r="G2748" s="160"/>
      <c r="H2748" s="161"/>
      <c r="I2748" s="162"/>
      <c r="J2748" s="162"/>
      <c r="K2748" s="139"/>
      <c r="L2748" s="27"/>
      <c r="M2748" s="140"/>
      <c r="N2748" s="141"/>
      <c r="O2748" s="142"/>
      <c r="P2748" s="142"/>
      <c r="Q2748" s="142"/>
      <c r="R2748" s="142"/>
      <c r="S2748" s="142"/>
      <c r="T2748" s="143"/>
      <c r="U2748" s="26"/>
      <c r="V2748" s="26"/>
      <c r="W2748" s="26"/>
      <c r="X2748" s="26"/>
      <c r="Y2748" s="26"/>
      <c r="Z2748" s="26"/>
      <c r="AA2748" s="26"/>
      <c r="AB2748" s="26"/>
      <c r="AC2748" s="26"/>
      <c r="AD2748" s="26"/>
      <c r="AE2748" s="26"/>
      <c r="AR2748" s="144"/>
      <c r="AT2748" s="144"/>
      <c r="AU2748" s="144"/>
      <c r="AY2748" s="14"/>
      <c r="BE2748" s="145"/>
      <c r="BF2748" s="145"/>
      <c r="BG2748" s="145"/>
      <c r="BH2748" s="145"/>
      <c r="BI2748" s="145"/>
      <c r="BJ2748" s="14"/>
      <c r="BK2748" s="145"/>
      <c r="BL2748" s="14"/>
      <c r="BM2748" s="144"/>
    </row>
    <row r="2749" spans="1:65" s="2" customFormat="1" ht="16.5" hidden="1" customHeight="1">
      <c r="A2749" s="26"/>
      <c r="B2749" s="156"/>
      <c r="C2749" s="157"/>
      <c r="D2749" s="157"/>
      <c r="E2749" s="158"/>
      <c r="F2749" s="159"/>
      <c r="G2749" s="160"/>
      <c r="H2749" s="161"/>
      <c r="I2749" s="162"/>
      <c r="J2749" s="162"/>
      <c r="K2749" s="139"/>
      <c r="L2749" s="27"/>
      <c r="M2749" s="140"/>
      <c r="N2749" s="141"/>
      <c r="O2749" s="142"/>
      <c r="P2749" s="142"/>
      <c r="Q2749" s="142"/>
      <c r="R2749" s="142"/>
      <c r="S2749" s="142"/>
      <c r="T2749" s="143"/>
      <c r="U2749" s="26"/>
      <c r="V2749" s="26"/>
      <c r="W2749" s="26"/>
      <c r="X2749" s="26"/>
      <c r="Y2749" s="26"/>
      <c r="Z2749" s="26"/>
      <c r="AA2749" s="26"/>
      <c r="AB2749" s="26"/>
      <c r="AC2749" s="26"/>
      <c r="AD2749" s="26"/>
      <c r="AE2749" s="26"/>
      <c r="AR2749" s="144"/>
      <c r="AT2749" s="144"/>
      <c r="AU2749" s="144"/>
      <c r="AY2749" s="14"/>
      <c r="BE2749" s="145"/>
      <c r="BF2749" s="145"/>
      <c r="BG2749" s="145"/>
      <c r="BH2749" s="145"/>
      <c r="BI2749" s="145"/>
      <c r="BJ2749" s="14"/>
      <c r="BK2749" s="145"/>
      <c r="BL2749" s="14"/>
      <c r="BM2749" s="144"/>
    </row>
    <row r="2750" spans="1:65" s="2" customFormat="1" ht="16.5" hidden="1" customHeight="1">
      <c r="A2750" s="26"/>
      <c r="B2750" s="156"/>
      <c r="C2750" s="157"/>
      <c r="D2750" s="157"/>
      <c r="E2750" s="158"/>
      <c r="F2750" s="159"/>
      <c r="G2750" s="160"/>
      <c r="H2750" s="161"/>
      <c r="I2750" s="162"/>
      <c r="J2750" s="162"/>
      <c r="K2750" s="139"/>
      <c r="L2750" s="27"/>
      <c r="M2750" s="140"/>
      <c r="N2750" s="141"/>
      <c r="O2750" s="142"/>
      <c r="P2750" s="142"/>
      <c r="Q2750" s="142"/>
      <c r="R2750" s="142"/>
      <c r="S2750" s="142"/>
      <c r="T2750" s="143"/>
      <c r="U2750" s="26"/>
      <c r="V2750" s="26"/>
      <c r="W2750" s="26"/>
      <c r="X2750" s="26"/>
      <c r="Y2750" s="26"/>
      <c r="Z2750" s="26"/>
      <c r="AA2750" s="26"/>
      <c r="AB2750" s="26"/>
      <c r="AC2750" s="26"/>
      <c r="AD2750" s="26"/>
      <c r="AE2750" s="26"/>
      <c r="AR2750" s="144"/>
      <c r="AT2750" s="144"/>
      <c r="AU2750" s="144"/>
      <c r="AY2750" s="14"/>
      <c r="BE2750" s="145"/>
      <c r="BF2750" s="145"/>
      <c r="BG2750" s="145"/>
      <c r="BH2750" s="145"/>
      <c r="BI2750" s="145"/>
      <c r="BJ2750" s="14"/>
      <c r="BK2750" s="145"/>
      <c r="BL2750" s="14"/>
      <c r="BM2750" s="144"/>
    </row>
    <row r="2751" spans="1:65" s="2" customFormat="1" ht="16.5" hidden="1" customHeight="1">
      <c r="A2751" s="26"/>
      <c r="B2751" s="156"/>
      <c r="C2751" s="157"/>
      <c r="D2751" s="157"/>
      <c r="E2751" s="158"/>
      <c r="F2751" s="159"/>
      <c r="G2751" s="160"/>
      <c r="H2751" s="161"/>
      <c r="I2751" s="162"/>
      <c r="J2751" s="162"/>
      <c r="K2751" s="139"/>
      <c r="L2751" s="27"/>
      <c r="M2751" s="140"/>
      <c r="N2751" s="141"/>
      <c r="O2751" s="142"/>
      <c r="P2751" s="142"/>
      <c r="Q2751" s="142"/>
      <c r="R2751" s="142"/>
      <c r="S2751" s="142"/>
      <c r="T2751" s="143"/>
      <c r="U2751" s="26"/>
      <c r="V2751" s="26"/>
      <c r="W2751" s="26"/>
      <c r="X2751" s="26"/>
      <c r="Y2751" s="26"/>
      <c r="Z2751" s="26"/>
      <c r="AA2751" s="26"/>
      <c r="AB2751" s="26"/>
      <c r="AC2751" s="26"/>
      <c r="AD2751" s="26"/>
      <c r="AE2751" s="26"/>
      <c r="AR2751" s="144"/>
      <c r="AT2751" s="144"/>
      <c r="AU2751" s="144"/>
      <c r="AY2751" s="14"/>
      <c r="BE2751" s="145"/>
      <c r="BF2751" s="145"/>
      <c r="BG2751" s="145"/>
      <c r="BH2751" s="145"/>
      <c r="BI2751" s="145"/>
      <c r="BJ2751" s="14"/>
      <c r="BK2751" s="145"/>
      <c r="BL2751" s="14"/>
      <c r="BM2751" s="144"/>
    </row>
    <row r="2752" spans="1:65" s="2" customFormat="1" ht="16.5" hidden="1" customHeight="1">
      <c r="A2752" s="26"/>
      <c r="B2752" s="156"/>
      <c r="C2752" s="157"/>
      <c r="D2752" s="157"/>
      <c r="E2752" s="158"/>
      <c r="F2752" s="159"/>
      <c r="G2752" s="160"/>
      <c r="H2752" s="161"/>
      <c r="I2752" s="162"/>
      <c r="J2752" s="162"/>
      <c r="K2752" s="139"/>
      <c r="L2752" s="27"/>
      <c r="M2752" s="140"/>
      <c r="N2752" s="141"/>
      <c r="O2752" s="142"/>
      <c r="P2752" s="142"/>
      <c r="Q2752" s="142"/>
      <c r="R2752" s="142"/>
      <c r="S2752" s="142"/>
      <c r="T2752" s="143"/>
      <c r="U2752" s="26"/>
      <c r="V2752" s="26"/>
      <c r="W2752" s="26"/>
      <c r="X2752" s="26"/>
      <c r="Y2752" s="26"/>
      <c r="Z2752" s="26"/>
      <c r="AA2752" s="26"/>
      <c r="AB2752" s="26"/>
      <c r="AC2752" s="26"/>
      <c r="AD2752" s="26"/>
      <c r="AE2752" s="26"/>
      <c r="AR2752" s="144"/>
      <c r="AT2752" s="144"/>
      <c r="AU2752" s="144"/>
      <c r="AY2752" s="14"/>
      <c r="BE2752" s="145"/>
      <c r="BF2752" s="145"/>
      <c r="BG2752" s="145"/>
      <c r="BH2752" s="145"/>
      <c r="BI2752" s="145"/>
      <c r="BJ2752" s="14"/>
      <c r="BK2752" s="145"/>
      <c r="BL2752" s="14"/>
      <c r="BM2752" s="144"/>
    </row>
    <row r="2753" spans="1:65" s="2" customFormat="1" ht="21.75" hidden="1" customHeight="1">
      <c r="A2753" s="26"/>
      <c r="B2753" s="156"/>
      <c r="C2753" s="157"/>
      <c r="D2753" s="157"/>
      <c r="E2753" s="158"/>
      <c r="F2753" s="159"/>
      <c r="G2753" s="160"/>
      <c r="H2753" s="161"/>
      <c r="I2753" s="162"/>
      <c r="J2753" s="162"/>
      <c r="K2753" s="139"/>
      <c r="L2753" s="27"/>
      <c r="M2753" s="140"/>
      <c r="N2753" s="141"/>
      <c r="O2753" s="142"/>
      <c r="P2753" s="142"/>
      <c r="Q2753" s="142"/>
      <c r="R2753" s="142"/>
      <c r="S2753" s="142"/>
      <c r="T2753" s="143"/>
      <c r="U2753" s="26"/>
      <c r="V2753" s="26"/>
      <c r="W2753" s="26"/>
      <c r="X2753" s="26"/>
      <c r="Y2753" s="26"/>
      <c r="Z2753" s="26"/>
      <c r="AA2753" s="26"/>
      <c r="AB2753" s="26"/>
      <c r="AC2753" s="26"/>
      <c r="AD2753" s="26"/>
      <c r="AE2753" s="26"/>
      <c r="AR2753" s="144"/>
      <c r="AT2753" s="144"/>
      <c r="AU2753" s="144"/>
      <c r="AY2753" s="14"/>
      <c r="BE2753" s="145"/>
      <c r="BF2753" s="145"/>
      <c r="BG2753" s="145"/>
      <c r="BH2753" s="145"/>
      <c r="BI2753" s="145"/>
      <c r="BJ2753" s="14"/>
      <c r="BK2753" s="145"/>
      <c r="BL2753" s="14"/>
      <c r="BM2753" s="144"/>
    </row>
    <row r="2754" spans="1:65" s="2" customFormat="1" ht="16.5" hidden="1" customHeight="1">
      <c r="A2754" s="26"/>
      <c r="B2754" s="156"/>
      <c r="C2754" s="157"/>
      <c r="D2754" s="157"/>
      <c r="E2754" s="158"/>
      <c r="F2754" s="159"/>
      <c r="G2754" s="160"/>
      <c r="H2754" s="161"/>
      <c r="I2754" s="162"/>
      <c r="J2754" s="162"/>
      <c r="K2754" s="139"/>
      <c r="L2754" s="27"/>
      <c r="M2754" s="140"/>
      <c r="N2754" s="141"/>
      <c r="O2754" s="142"/>
      <c r="P2754" s="142"/>
      <c r="Q2754" s="142"/>
      <c r="R2754" s="142"/>
      <c r="S2754" s="142"/>
      <c r="T2754" s="143"/>
      <c r="U2754" s="26"/>
      <c r="V2754" s="26"/>
      <c r="W2754" s="26"/>
      <c r="X2754" s="26"/>
      <c r="Y2754" s="26"/>
      <c r="Z2754" s="26"/>
      <c r="AA2754" s="26"/>
      <c r="AB2754" s="26"/>
      <c r="AC2754" s="26"/>
      <c r="AD2754" s="26"/>
      <c r="AE2754" s="26"/>
      <c r="AR2754" s="144"/>
      <c r="AT2754" s="144"/>
      <c r="AU2754" s="144"/>
      <c r="AY2754" s="14"/>
      <c r="BE2754" s="145"/>
      <c r="BF2754" s="145"/>
      <c r="BG2754" s="145"/>
      <c r="BH2754" s="145"/>
      <c r="BI2754" s="145"/>
      <c r="BJ2754" s="14"/>
      <c r="BK2754" s="145"/>
      <c r="BL2754" s="14"/>
      <c r="BM2754" s="144"/>
    </row>
    <row r="2755" spans="1:65" s="2" customFormat="1" ht="16.5" hidden="1" customHeight="1">
      <c r="A2755" s="26"/>
      <c r="B2755" s="156"/>
      <c r="C2755" s="157"/>
      <c r="D2755" s="157"/>
      <c r="E2755" s="158"/>
      <c r="F2755" s="159"/>
      <c r="G2755" s="160"/>
      <c r="H2755" s="161"/>
      <c r="I2755" s="162"/>
      <c r="J2755" s="162"/>
      <c r="K2755" s="139"/>
      <c r="L2755" s="27"/>
      <c r="M2755" s="140"/>
      <c r="N2755" s="141"/>
      <c r="O2755" s="142"/>
      <c r="P2755" s="142"/>
      <c r="Q2755" s="142"/>
      <c r="R2755" s="142"/>
      <c r="S2755" s="142"/>
      <c r="T2755" s="143"/>
      <c r="U2755" s="26"/>
      <c r="V2755" s="26"/>
      <c r="W2755" s="26"/>
      <c r="X2755" s="26"/>
      <c r="Y2755" s="26"/>
      <c r="Z2755" s="26"/>
      <c r="AA2755" s="26"/>
      <c r="AB2755" s="26"/>
      <c r="AC2755" s="26"/>
      <c r="AD2755" s="26"/>
      <c r="AE2755" s="26"/>
      <c r="AR2755" s="144"/>
      <c r="AT2755" s="144"/>
      <c r="AU2755" s="144"/>
      <c r="AY2755" s="14"/>
      <c r="BE2755" s="145"/>
      <c r="BF2755" s="145"/>
      <c r="BG2755" s="145"/>
      <c r="BH2755" s="145"/>
      <c r="BI2755" s="145"/>
      <c r="BJ2755" s="14"/>
      <c r="BK2755" s="145"/>
      <c r="BL2755" s="14"/>
      <c r="BM2755" s="144"/>
    </row>
    <row r="2756" spans="1:65" s="2" customFormat="1" ht="16.5" hidden="1" customHeight="1">
      <c r="A2756" s="26"/>
      <c r="B2756" s="156"/>
      <c r="C2756" s="157"/>
      <c r="D2756" s="157"/>
      <c r="E2756" s="158"/>
      <c r="F2756" s="159"/>
      <c r="G2756" s="160"/>
      <c r="H2756" s="161"/>
      <c r="I2756" s="162"/>
      <c r="J2756" s="162"/>
      <c r="K2756" s="139"/>
      <c r="L2756" s="27"/>
      <c r="M2756" s="140"/>
      <c r="N2756" s="141"/>
      <c r="O2756" s="142"/>
      <c r="P2756" s="142"/>
      <c r="Q2756" s="142"/>
      <c r="R2756" s="142"/>
      <c r="S2756" s="142"/>
      <c r="T2756" s="143"/>
      <c r="U2756" s="26"/>
      <c r="V2756" s="26"/>
      <c r="W2756" s="26"/>
      <c r="X2756" s="26"/>
      <c r="Y2756" s="26"/>
      <c r="Z2756" s="26"/>
      <c r="AA2756" s="26"/>
      <c r="AB2756" s="26"/>
      <c r="AC2756" s="26"/>
      <c r="AD2756" s="26"/>
      <c r="AE2756" s="26"/>
      <c r="AR2756" s="144"/>
      <c r="AT2756" s="144"/>
      <c r="AU2756" s="144"/>
      <c r="AY2756" s="14"/>
      <c r="BE2756" s="145"/>
      <c r="BF2756" s="145"/>
      <c r="BG2756" s="145"/>
      <c r="BH2756" s="145"/>
      <c r="BI2756" s="145"/>
      <c r="BJ2756" s="14"/>
      <c r="BK2756" s="145"/>
      <c r="BL2756" s="14"/>
      <c r="BM2756" s="144"/>
    </row>
    <row r="2757" spans="1:65" s="2" customFormat="1" ht="16.5" hidden="1" customHeight="1">
      <c r="A2757" s="26"/>
      <c r="B2757" s="156"/>
      <c r="C2757" s="157"/>
      <c r="D2757" s="157"/>
      <c r="E2757" s="158"/>
      <c r="F2757" s="159"/>
      <c r="G2757" s="160"/>
      <c r="H2757" s="161"/>
      <c r="I2757" s="162"/>
      <c r="J2757" s="162"/>
      <c r="K2757" s="139"/>
      <c r="L2757" s="27"/>
      <c r="M2757" s="140"/>
      <c r="N2757" s="141"/>
      <c r="O2757" s="142"/>
      <c r="P2757" s="142"/>
      <c r="Q2757" s="142"/>
      <c r="R2757" s="142"/>
      <c r="S2757" s="142"/>
      <c r="T2757" s="143"/>
      <c r="U2757" s="26"/>
      <c r="V2757" s="26"/>
      <c r="W2757" s="26"/>
      <c r="X2757" s="26"/>
      <c r="Y2757" s="26"/>
      <c r="Z2757" s="26"/>
      <c r="AA2757" s="26"/>
      <c r="AB2757" s="26"/>
      <c r="AC2757" s="26"/>
      <c r="AD2757" s="26"/>
      <c r="AE2757" s="26"/>
      <c r="AR2757" s="144"/>
      <c r="AT2757" s="144"/>
      <c r="AU2757" s="144"/>
      <c r="AY2757" s="14"/>
      <c r="BE2757" s="145"/>
      <c r="BF2757" s="145"/>
      <c r="BG2757" s="145"/>
      <c r="BH2757" s="145"/>
      <c r="BI2757" s="145"/>
      <c r="BJ2757" s="14"/>
      <c r="BK2757" s="145"/>
      <c r="BL2757" s="14"/>
      <c r="BM2757" s="144"/>
    </row>
    <row r="2758" spans="1:65" s="2" customFormat="1" ht="16.5" hidden="1" customHeight="1">
      <c r="A2758" s="26"/>
      <c r="B2758" s="156"/>
      <c r="C2758" s="157"/>
      <c r="D2758" s="157"/>
      <c r="E2758" s="158"/>
      <c r="F2758" s="159"/>
      <c r="G2758" s="160"/>
      <c r="H2758" s="161"/>
      <c r="I2758" s="162"/>
      <c r="J2758" s="162"/>
      <c r="K2758" s="139"/>
      <c r="L2758" s="27"/>
      <c r="M2758" s="140"/>
      <c r="N2758" s="141"/>
      <c r="O2758" s="142"/>
      <c r="P2758" s="142"/>
      <c r="Q2758" s="142"/>
      <c r="R2758" s="142"/>
      <c r="S2758" s="142"/>
      <c r="T2758" s="143"/>
      <c r="U2758" s="26"/>
      <c r="V2758" s="26"/>
      <c r="W2758" s="26"/>
      <c r="X2758" s="26"/>
      <c r="Y2758" s="26"/>
      <c r="Z2758" s="26"/>
      <c r="AA2758" s="26"/>
      <c r="AB2758" s="26"/>
      <c r="AC2758" s="26"/>
      <c r="AD2758" s="26"/>
      <c r="AE2758" s="26"/>
      <c r="AR2758" s="144"/>
      <c r="AT2758" s="144"/>
      <c r="AU2758" s="144"/>
      <c r="AY2758" s="14"/>
      <c r="BE2758" s="145"/>
      <c r="BF2758" s="145"/>
      <c r="BG2758" s="145"/>
      <c r="BH2758" s="145"/>
      <c r="BI2758" s="145"/>
      <c r="BJ2758" s="14"/>
      <c r="BK2758" s="145"/>
      <c r="BL2758" s="14"/>
      <c r="BM2758" s="144"/>
    </row>
    <row r="2759" spans="1:65" s="2" customFormat="1" ht="24.25" hidden="1" customHeight="1">
      <c r="A2759" s="26"/>
      <c r="B2759" s="156"/>
      <c r="C2759" s="157"/>
      <c r="D2759" s="157"/>
      <c r="E2759" s="158"/>
      <c r="F2759" s="159"/>
      <c r="G2759" s="160"/>
      <c r="H2759" s="161"/>
      <c r="I2759" s="162"/>
      <c r="J2759" s="162"/>
      <c r="K2759" s="139"/>
      <c r="L2759" s="27"/>
      <c r="M2759" s="140"/>
      <c r="N2759" s="141"/>
      <c r="O2759" s="142"/>
      <c r="P2759" s="142"/>
      <c r="Q2759" s="142"/>
      <c r="R2759" s="142"/>
      <c r="S2759" s="142"/>
      <c r="T2759" s="143"/>
      <c r="U2759" s="26"/>
      <c r="V2759" s="26"/>
      <c r="W2759" s="26"/>
      <c r="X2759" s="26"/>
      <c r="Y2759" s="26"/>
      <c r="Z2759" s="26"/>
      <c r="AA2759" s="26"/>
      <c r="AB2759" s="26"/>
      <c r="AC2759" s="26"/>
      <c r="AD2759" s="26"/>
      <c r="AE2759" s="26"/>
      <c r="AR2759" s="144"/>
      <c r="AT2759" s="144"/>
      <c r="AU2759" s="144"/>
      <c r="AY2759" s="14"/>
      <c r="BE2759" s="145"/>
      <c r="BF2759" s="145"/>
      <c r="BG2759" s="145"/>
      <c r="BH2759" s="145"/>
      <c r="BI2759" s="145"/>
      <c r="BJ2759" s="14"/>
      <c r="BK2759" s="145"/>
      <c r="BL2759" s="14"/>
      <c r="BM2759" s="144"/>
    </row>
    <row r="2760" spans="1:65" s="2" customFormat="1" ht="16.5" hidden="1" customHeight="1">
      <c r="A2760" s="26"/>
      <c r="B2760" s="156"/>
      <c r="C2760" s="157"/>
      <c r="D2760" s="157"/>
      <c r="E2760" s="158"/>
      <c r="F2760" s="159"/>
      <c r="G2760" s="160"/>
      <c r="H2760" s="161"/>
      <c r="I2760" s="162"/>
      <c r="J2760" s="162"/>
      <c r="K2760" s="139"/>
      <c r="L2760" s="27"/>
      <c r="M2760" s="140"/>
      <c r="N2760" s="141"/>
      <c r="O2760" s="142"/>
      <c r="P2760" s="142"/>
      <c r="Q2760" s="142"/>
      <c r="R2760" s="142"/>
      <c r="S2760" s="142"/>
      <c r="T2760" s="143"/>
      <c r="U2760" s="26"/>
      <c r="V2760" s="26"/>
      <c r="W2760" s="26"/>
      <c r="X2760" s="26"/>
      <c r="Y2760" s="26"/>
      <c r="Z2760" s="26"/>
      <c r="AA2760" s="26"/>
      <c r="AB2760" s="26"/>
      <c r="AC2760" s="26"/>
      <c r="AD2760" s="26"/>
      <c r="AE2760" s="26"/>
      <c r="AR2760" s="144"/>
      <c r="AT2760" s="144"/>
      <c r="AU2760" s="144"/>
      <c r="AY2760" s="14"/>
      <c r="BE2760" s="145"/>
      <c r="BF2760" s="145"/>
      <c r="BG2760" s="145"/>
      <c r="BH2760" s="145"/>
      <c r="BI2760" s="145"/>
      <c r="BJ2760" s="14"/>
      <c r="BK2760" s="145"/>
      <c r="BL2760" s="14"/>
      <c r="BM2760" s="144"/>
    </row>
    <row r="2761" spans="1:65" s="2" customFormat="1" ht="16.5" hidden="1" customHeight="1">
      <c r="A2761" s="26"/>
      <c r="B2761" s="156"/>
      <c r="C2761" s="157"/>
      <c r="D2761" s="157"/>
      <c r="E2761" s="158"/>
      <c r="F2761" s="159"/>
      <c r="G2761" s="160"/>
      <c r="H2761" s="161"/>
      <c r="I2761" s="162"/>
      <c r="J2761" s="162"/>
      <c r="K2761" s="139"/>
      <c r="L2761" s="27"/>
      <c r="M2761" s="140"/>
      <c r="N2761" s="141"/>
      <c r="O2761" s="142"/>
      <c r="P2761" s="142"/>
      <c r="Q2761" s="142"/>
      <c r="R2761" s="142"/>
      <c r="S2761" s="142"/>
      <c r="T2761" s="143"/>
      <c r="U2761" s="26"/>
      <c r="V2761" s="26"/>
      <c r="W2761" s="26"/>
      <c r="X2761" s="26"/>
      <c r="Y2761" s="26"/>
      <c r="Z2761" s="26"/>
      <c r="AA2761" s="26"/>
      <c r="AB2761" s="26"/>
      <c r="AC2761" s="26"/>
      <c r="AD2761" s="26"/>
      <c r="AE2761" s="26"/>
      <c r="AR2761" s="144"/>
      <c r="AT2761" s="144"/>
      <c r="AU2761" s="144"/>
      <c r="AY2761" s="14"/>
      <c r="BE2761" s="145"/>
      <c r="BF2761" s="145"/>
      <c r="BG2761" s="145"/>
      <c r="BH2761" s="145"/>
      <c r="BI2761" s="145"/>
      <c r="BJ2761" s="14"/>
      <c r="BK2761" s="145"/>
      <c r="BL2761" s="14"/>
      <c r="BM2761" s="144"/>
    </row>
    <row r="2762" spans="1:65" s="2" customFormat="1" ht="16.5" hidden="1" customHeight="1">
      <c r="A2762" s="26"/>
      <c r="B2762" s="156"/>
      <c r="C2762" s="157"/>
      <c r="D2762" s="157"/>
      <c r="E2762" s="158"/>
      <c r="F2762" s="159"/>
      <c r="G2762" s="160"/>
      <c r="H2762" s="161"/>
      <c r="I2762" s="162"/>
      <c r="J2762" s="162"/>
      <c r="K2762" s="139"/>
      <c r="L2762" s="27"/>
      <c r="M2762" s="140"/>
      <c r="N2762" s="141"/>
      <c r="O2762" s="142"/>
      <c r="P2762" s="142"/>
      <c r="Q2762" s="142"/>
      <c r="R2762" s="142"/>
      <c r="S2762" s="142"/>
      <c r="T2762" s="143"/>
      <c r="U2762" s="26"/>
      <c r="V2762" s="26"/>
      <c r="W2762" s="26"/>
      <c r="X2762" s="26"/>
      <c r="Y2762" s="26"/>
      <c r="Z2762" s="26"/>
      <c r="AA2762" s="26"/>
      <c r="AB2762" s="26"/>
      <c r="AC2762" s="26"/>
      <c r="AD2762" s="26"/>
      <c r="AE2762" s="26"/>
      <c r="AR2762" s="144"/>
      <c r="AT2762" s="144"/>
      <c r="AU2762" s="144"/>
      <c r="AY2762" s="14"/>
      <c r="BE2762" s="145"/>
      <c r="BF2762" s="145"/>
      <c r="BG2762" s="145"/>
      <c r="BH2762" s="145"/>
      <c r="BI2762" s="145"/>
      <c r="BJ2762" s="14"/>
      <c r="BK2762" s="145"/>
      <c r="BL2762" s="14"/>
      <c r="BM2762" s="144"/>
    </row>
    <row r="2763" spans="1:65" s="2" customFormat="1" ht="21.75" hidden="1" customHeight="1">
      <c r="A2763" s="26"/>
      <c r="B2763" s="156"/>
      <c r="C2763" s="157"/>
      <c r="D2763" s="157"/>
      <c r="E2763" s="158"/>
      <c r="F2763" s="159"/>
      <c r="G2763" s="160"/>
      <c r="H2763" s="161"/>
      <c r="I2763" s="162"/>
      <c r="J2763" s="162"/>
      <c r="K2763" s="139"/>
      <c r="L2763" s="27"/>
      <c r="M2763" s="140"/>
      <c r="N2763" s="141"/>
      <c r="O2763" s="142"/>
      <c r="P2763" s="142"/>
      <c r="Q2763" s="142"/>
      <c r="R2763" s="142"/>
      <c r="S2763" s="142"/>
      <c r="T2763" s="143"/>
      <c r="U2763" s="26"/>
      <c r="V2763" s="26"/>
      <c r="W2763" s="26"/>
      <c r="X2763" s="26"/>
      <c r="Y2763" s="26"/>
      <c r="Z2763" s="26"/>
      <c r="AA2763" s="26"/>
      <c r="AB2763" s="26"/>
      <c r="AC2763" s="26"/>
      <c r="AD2763" s="26"/>
      <c r="AE2763" s="26"/>
      <c r="AR2763" s="144"/>
      <c r="AT2763" s="144"/>
      <c r="AU2763" s="144"/>
      <c r="AY2763" s="14"/>
      <c r="BE2763" s="145"/>
      <c r="BF2763" s="145"/>
      <c r="BG2763" s="145"/>
      <c r="BH2763" s="145"/>
      <c r="BI2763" s="145"/>
      <c r="BJ2763" s="14"/>
      <c r="BK2763" s="145"/>
      <c r="BL2763" s="14"/>
      <c r="BM2763" s="144"/>
    </row>
    <row r="2764" spans="1:65" s="2" customFormat="1" ht="21.75" hidden="1" customHeight="1">
      <c r="A2764" s="26"/>
      <c r="B2764" s="156"/>
      <c r="C2764" s="157"/>
      <c r="D2764" s="157"/>
      <c r="E2764" s="158"/>
      <c r="F2764" s="159"/>
      <c r="G2764" s="160"/>
      <c r="H2764" s="161"/>
      <c r="I2764" s="162"/>
      <c r="J2764" s="162"/>
      <c r="K2764" s="139"/>
      <c r="L2764" s="27"/>
      <c r="M2764" s="140"/>
      <c r="N2764" s="141"/>
      <c r="O2764" s="142"/>
      <c r="P2764" s="142"/>
      <c r="Q2764" s="142"/>
      <c r="R2764" s="142"/>
      <c r="S2764" s="142"/>
      <c r="T2764" s="143"/>
      <c r="U2764" s="26"/>
      <c r="V2764" s="26"/>
      <c r="W2764" s="26"/>
      <c r="X2764" s="26"/>
      <c r="Y2764" s="26"/>
      <c r="Z2764" s="26"/>
      <c r="AA2764" s="26"/>
      <c r="AB2764" s="26"/>
      <c r="AC2764" s="26"/>
      <c r="AD2764" s="26"/>
      <c r="AE2764" s="26"/>
      <c r="AR2764" s="144"/>
      <c r="AT2764" s="144"/>
      <c r="AU2764" s="144"/>
      <c r="AY2764" s="14"/>
      <c r="BE2764" s="145"/>
      <c r="BF2764" s="145"/>
      <c r="BG2764" s="145"/>
      <c r="BH2764" s="145"/>
      <c r="BI2764" s="145"/>
      <c r="BJ2764" s="14"/>
      <c r="BK2764" s="145"/>
      <c r="BL2764" s="14"/>
      <c r="BM2764" s="144"/>
    </row>
    <row r="2765" spans="1:65" s="2" customFormat="1" ht="16.5" hidden="1" customHeight="1">
      <c r="A2765" s="26"/>
      <c r="B2765" s="156"/>
      <c r="C2765" s="157"/>
      <c r="D2765" s="157"/>
      <c r="E2765" s="158"/>
      <c r="F2765" s="159"/>
      <c r="G2765" s="160"/>
      <c r="H2765" s="161"/>
      <c r="I2765" s="162"/>
      <c r="J2765" s="162"/>
      <c r="K2765" s="139"/>
      <c r="L2765" s="27"/>
      <c r="M2765" s="140"/>
      <c r="N2765" s="141"/>
      <c r="O2765" s="142"/>
      <c r="P2765" s="142"/>
      <c r="Q2765" s="142"/>
      <c r="R2765" s="142"/>
      <c r="S2765" s="142"/>
      <c r="T2765" s="143"/>
      <c r="U2765" s="26"/>
      <c r="V2765" s="26"/>
      <c r="W2765" s="26"/>
      <c r="X2765" s="26"/>
      <c r="Y2765" s="26"/>
      <c r="Z2765" s="26"/>
      <c r="AA2765" s="26"/>
      <c r="AB2765" s="26"/>
      <c r="AC2765" s="26"/>
      <c r="AD2765" s="26"/>
      <c r="AE2765" s="26"/>
      <c r="AR2765" s="144"/>
      <c r="AT2765" s="144"/>
      <c r="AU2765" s="144"/>
      <c r="AY2765" s="14"/>
      <c r="BE2765" s="145"/>
      <c r="BF2765" s="145"/>
      <c r="BG2765" s="145"/>
      <c r="BH2765" s="145"/>
      <c r="BI2765" s="145"/>
      <c r="BJ2765" s="14"/>
      <c r="BK2765" s="145"/>
      <c r="BL2765" s="14"/>
      <c r="BM2765" s="144"/>
    </row>
    <row r="2766" spans="1:65" s="2" customFormat="1" ht="16.5" hidden="1" customHeight="1">
      <c r="A2766" s="26"/>
      <c r="B2766" s="156"/>
      <c r="C2766" s="157"/>
      <c r="D2766" s="157"/>
      <c r="E2766" s="158"/>
      <c r="F2766" s="159"/>
      <c r="G2766" s="160"/>
      <c r="H2766" s="161"/>
      <c r="I2766" s="162"/>
      <c r="J2766" s="162"/>
      <c r="K2766" s="139"/>
      <c r="L2766" s="27"/>
      <c r="M2766" s="140"/>
      <c r="N2766" s="141"/>
      <c r="O2766" s="142"/>
      <c r="P2766" s="142"/>
      <c r="Q2766" s="142"/>
      <c r="R2766" s="142"/>
      <c r="S2766" s="142"/>
      <c r="T2766" s="143"/>
      <c r="U2766" s="26"/>
      <c r="V2766" s="26"/>
      <c r="W2766" s="26"/>
      <c r="X2766" s="26"/>
      <c r="Y2766" s="26"/>
      <c r="Z2766" s="26"/>
      <c r="AA2766" s="26"/>
      <c r="AB2766" s="26"/>
      <c r="AC2766" s="26"/>
      <c r="AD2766" s="26"/>
      <c r="AE2766" s="26"/>
      <c r="AR2766" s="144"/>
      <c r="AT2766" s="144"/>
      <c r="AU2766" s="144"/>
      <c r="AY2766" s="14"/>
      <c r="BE2766" s="145"/>
      <c r="BF2766" s="145"/>
      <c r="BG2766" s="145"/>
      <c r="BH2766" s="145"/>
      <c r="BI2766" s="145"/>
      <c r="BJ2766" s="14"/>
      <c r="BK2766" s="145"/>
      <c r="BL2766" s="14"/>
      <c r="BM2766" s="144"/>
    </row>
    <row r="2767" spans="1:65" s="2" customFormat="1" ht="16.5" hidden="1" customHeight="1">
      <c r="A2767" s="26"/>
      <c r="B2767" s="156"/>
      <c r="C2767" s="157"/>
      <c r="D2767" s="157"/>
      <c r="E2767" s="158"/>
      <c r="F2767" s="159"/>
      <c r="G2767" s="160"/>
      <c r="H2767" s="161"/>
      <c r="I2767" s="162"/>
      <c r="J2767" s="162"/>
      <c r="K2767" s="139"/>
      <c r="L2767" s="27"/>
      <c r="M2767" s="140"/>
      <c r="N2767" s="141"/>
      <c r="O2767" s="142"/>
      <c r="P2767" s="142"/>
      <c r="Q2767" s="142"/>
      <c r="R2767" s="142"/>
      <c r="S2767" s="142"/>
      <c r="T2767" s="143"/>
      <c r="U2767" s="26"/>
      <c r="V2767" s="26"/>
      <c r="W2767" s="26"/>
      <c r="X2767" s="26"/>
      <c r="Y2767" s="26"/>
      <c r="Z2767" s="26"/>
      <c r="AA2767" s="26"/>
      <c r="AB2767" s="26"/>
      <c r="AC2767" s="26"/>
      <c r="AD2767" s="26"/>
      <c r="AE2767" s="26"/>
      <c r="AR2767" s="144"/>
      <c r="AT2767" s="144"/>
      <c r="AU2767" s="144"/>
      <c r="AY2767" s="14"/>
      <c r="BE2767" s="145"/>
      <c r="BF2767" s="145"/>
      <c r="BG2767" s="145"/>
      <c r="BH2767" s="145"/>
      <c r="BI2767" s="145"/>
      <c r="BJ2767" s="14"/>
      <c r="BK2767" s="145"/>
      <c r="BL2767" s="14"/>
      <c r="BM2767" s="144"/>
    </row>
    <row r="2768" spans="1:65" s="2" customFormat="1" ht="16.5" hidden="1" customHeight="1">
      <c r="A2768" s="26"/>
      <c r="B2768" s="156"/>
      <c r="C2768" s="157"/>
      <c r="D2768" s="157"/>
      <c r="E2768" s="158"/>
      <c r="F2768" s="159"/>
      <c r="G2768" s="160"/>
      <c r="H2768" s="161"/>
      <c r="I2768" s="162"/>
      <c r="J2768" s="162"/>
      <c r="K2768" s="139"/>
      <c r="L2768" s="27"/>
      <c r="M2768" s="140"/>
      <c r="N2768" s="141"/>
      <c r="O2768" s="142"/>
      <c r="P2768" s="142"/>
      <c r="Q2768" s="142"/>
      <c r="R2768" s="142"/>
      <c r="S2768" s="142"/>
      <c r="T2768" s="143"/>
      <c r="U2768" s="26"/>
      <c r="V2768" s="26"/>
      <c r="W2768" s="26"/>
      <c r="X2768" s="26"/>
      <c r="Y2768" s="26"/>
      <c r="Z2768" s="26"/>
      <c r="AA2768" s="26"/>
      <c r="AB2768" s="26"/>
      <c r="AC2768" s="26"/>
      <c r="AD2768" s="26"/>
      <c r="AE2768" s="26"/>
      <c r="AR2768" s="144"/>
      <c r="AT2768" s="144"/>
      <c r="AU2768" s="144"/>
      <c r="AY2768" s="14"/>
      <c r="BE2768" s="145"/>
      <c r="BF2768" s="145"/>
      <c r="BG2768" s="145"/>
      <c r="BH2768" s="145"/>
      <c r="BI2768" s="145"/>
      <c r="BJ2768" s="14"/>
      <c r="BK2768" s="145"/>
      <c r="BL2768" s="14"/>
      <c r="BM2768" s="144"/>
    </row>
    <row r="2769" spans="1:65" s="2" customFormat="1" ht="16.5" hidden="1" customHeight="1">
      <c r="A2769" s="26"/>
      <c r="B2769" s="156"/>
      <c r="C2769" s="157"/>
      <c r="D2769" s="157"/>
      <c r="E2769" s="158"/>
      <c r="F2769" s="159"/>
      <c r="G2769" s="160"/>
      <c r="H2769" s="161"/>
      <c r="I2769" s="162"/>
      <c r="J2769" s="162"/>
      <c r="K2769" s="139"/>
      <c r="L2769" s="27"/>
      <c r="M2769" s="140"/>
      <c r="N2769" s="141"/>
      <c r="O2769" s="142"/>
      <c r="P2769" s="142"/>
      <c r="Q2769" s="142"/>
      <c r="R2769" s="142"/>
      <c r="S2769" s="142"/>
      <c r="T2769" s="143"/>
      <c r="U2769" s="26"/>
      <c r="V2769" s="26"/>
      <c r="W2769" s="26"/>
      <c r="X2769" s="26"/>
      <c r="Y2769" s="26"/>
      <c r="Z2769" s="26"/>
      <c r="AA2769" s="26"/>
      <c r="AB2769" s="26"/>
      <c r="AC2769" s="26"/>
      <c r="AD2769" s="26"/>
      <c r="AE2769" s="26"/>
      <c r="AR2769" s="144"/>
      <c r="AT2769" s="144"/>
      <c r="AU2769" s="144"/>
      <c r="AY2769" s="14"/>
      <c r="BE2769" s="145"/>
      <c r="BF2769" s="145"/>
      <c r="BG2769" s="145"/>
      <c r="BH2769" s="145"/>
      <c r="BI2769" s="145"/>
      <c r="BJ2769" s="14"/>
      <c r="BK2769" s="145"/>
      <c r="BL2769" s="14"/>
      <c r="BM2769" s="144"/>
    </row>
    <row r="2770" spans="1:65" s="2" customFormat="1" ht="16.5" hidden="1" customHeight="1">
      <c r="A2770" s="26"/>
      <c r="B2770" s="156"/>
      <c r="C2770" s="157"/>
      <c r="D2770" s="157"/>
      <c r="E2770" s="158"/>
      <c r="F2770" s="159"/>
      <c r="G2770" s="160"/>
      <c r="H2770" s="161"/>
      <c r="I2770" s="162"/>
      <c r="J2770" s="162"/>
      <c r="K2770" s="139"/>
      <c r="L2770" s="27"/>
      <c r="M2770" s="140"/>
      <c r="N2770" s="141"/>
      <c r="O2770" s="142"/>
      <c r="P2770" s="142"/>
      <c r="Q2770" s="142"/>
      <c r="R2770" s="142"/>
      <c r="S2770" s="142"/>
      <c r="T2770" s="143"/>
      <c r="U2770" s="26"/>
      <c r="V2770" s="26"/>
      <c r="W2770" s="26"/>
      <c r="X2770" s="26"/>
      <c r="Y2770" s="26"/>
      <c r="Z2770" s="26"/>
      <c r="AA2770" s="26"/>
      <c r="AB2770" s="26"/>
      <c r="AC2770" s="26"/>
      <c r="AD2770" s="26"/>
      <c r="AE2770" s="26"/>
      <c r="AR2770" s="144"/>
      <c r="AT2770" s="144"/>
      <c r="AU2770" s="144"/>
      <c r="AY2770" s="14"/>
      <c r="BE2770" s="145"/>
      <c r="BF2770" s="145"/>
      <c r="BG2770" s="145"/>
      <c r="BH2770" s="145"/>
      <c r="BI2770" s="145"/>
      <c r="BJ2770" s="14"/>
      <c r="BK2770" s="145"/>
      <c r="BL2770" s="14"/>
      <c r="BM2770" s="144"/>
    </row>
    <row r="2771" spans="1:65" s="2" customFormat="1" ht="16.5" hidden="1" customHeight="1">
      <c r="A2771" s="26"/>
      <c r="B2771" s="156"/>
      <c r="C2771" s="157"/>
      <c r="D2771" s="157"/>
      <c r="E2771" s="158"/>
      <c r="F2771" s="159"/>
      <c r="G2771" s="160"/>
      <c r="H2771" s="161"/>
      <c r="I2771" s="162"/>
      <c r="J2771" s="162"/>
      <c r="K2771" s="139"/>
      <c r="L2771" s="27"/>
      <c r="M2771" s="140"/>
      <c r="N2771" s="141"/>
      <c r="O2771" s="142"/>
      <c r="P2771" s="142"/>
      <c r="Q2771" s="142"/>
      <c r="R2771" s="142"/>
      <c r="S2771" s="142"/>
      <c r="T2771" s="143"/>
      <c r="U2771" s="26"/>
      <c r="V2771" s="26"/>
      <c r="W2771" s="26"/>
      <c r="X2771" s="26"/>
      <c r="Y2771" s="26"/>
      <c r="Z2771" s="26"/>
      <c r="AA2771" s="26"/>
      <c r="AB2771" s="26"/>
      <c r="AC2771" s="26"/>
      <c r="AD2771" s="26"/>
      <c r="AE2771" s="26"/>
      <c r="AR2771" s="144"/>
      <c r="AT2771" s="144"/>
      <c r="AU2771" s="144"/>
      <c r="AY2771" s="14"/>
      <c r="BE2771" s="145"/>
      <c r="BF2771" s="145"/>
      <c r="BG2771" s="145"/>
      <c r="BH2771" s="145"/>
      <c r="BI2771" s="145"/>
      <c r="BJ2771" s="14"/>
      <c r="BK2771" s="145"/>
      <c r="BL2771" s="14"/>
      <c r="BM2771" s="144"/>
    </row>
    <row r="2772" spans="1:65" s="2" customFormat="1" ht="24.25" hidden="1" customHeight="1">
      <c r="A2772" s="26"/>
      <c r="B2772" s="156"/>
      <c r="C2772" s="157"/>
      <c r="D2772" s="157"/>
      <c r="E2772" s="158"/>
      <c r="F2772" s="159"/>
      <c r="G2772" s="160"/>
      <c r="H2772" s="161"/>
      <c r="I2772" s="162"/>
      <c r="J2772" s="162"/>
      <c r="K2772" s="139"/>
      <c r="L2772" s="27"/>
      <c r="M2772" s="140"/>
      <c r="N2772" s="141"/>
      <c r="O2772" s="142"/>
      <c r="P2772" s="142"/>
      <c r="Q2772" s="142"/>
      <c r="R2772" s="142"/>
      <c r="S2772" s="142"/>
      <c r="T2772" s="143"/>
      <c r="U2772" s="26"/>
      <c r="V2772" s="26"/>
      <c r="W2772" s="26"/>
      <c r="X2772" s="26"/>
      <c r="Y2772" s="26"/>
      <c r="Z2772" s="26"/>
      <c r="AA2772" s="26"/>
      <c r="AB2772" s="26"/>
      <c r="AC2772" s="26"/>
      <c r="AD2772" s="26"/>
      <c r="AE2772" s="26"/>
      <c r="AR2772" s="144"/>
      <c r="AT2772" s="144"/>
      <c r="AU2772" s="144"/>
      <c r="AY2772" s="14"/>
      <c r="BE2772" s="145"/>
      <c r="BF2772" s="145"/>
      <c r="BG2772" s="145"/>
      <c r="BH2772" s="145"/>
      <c r="BI2772" s="145"/>
      <c r="BJ2772" s="14"/>
      <c r="BK2772" s="145"/>
      <c r="BL2772" s="14"/>
      <c r="BM2772" s="144"/>
    </row>
    <row r="2773" spans="1:65" s="2" customFormat="1" ht="16.5" hidden="1" customHeight="1">
      <c r="A2773" s="26"/>
      <c r="B2773" s="156"/>
      <c r="C2773" s="157"/>
      <c r="D2773" s="157"/>
      <c r="E2773" s="158"/>
      <c r="F2773" s="159"/>
      <c r="G2773" s="160"/>
      <c r="H2773" s="161"/>
      <c r="I2773" s="162"/>
      <c r="J2773" s="162"/>
      <c r="K2773" s="139"/>
      <c r="L2773" s="27"/>
      <c r="M2773" s="140"/>
      <c r="N2773" s="141"/>
      <c r="O2773" s="142"/>
      <c r="P2773" s="142"/>
      <c r="Q2773" s="142"/>
      <c r="R2773" s="142"/>
      <c r="S2773" s="142"/>
      <c r="T2773" s="143"/>
      <c r="U2773" s="26"/>
      <c r="V2773" s="26"/>
      <c r="W2773" s="26"/>
      <c r="X2773" s="26"/>
      <c r="Y2773" s="26"/>
      <c r="Z2773" s="26"/>
      <c r="AA2773" s="26"/>
      <c r="AB2773" s="26"/>
      <c r="AC2773" s="26"/>
      <c r="AD2773" s="26"/>
      <c r="AE2773" s="26"/>
      <c r="AR2773" s="144"/>
      <c r="AT2773" s="144"/>
      <c r="AU2773" s="144"/>
      <c r="AY2773" s="14"/>
      <c r="BE2773" s="145"/>
      <c r="BF2773" s="145"/>
      <c r="BG2773" s="145"/>
      <c r="BH2773" s="145"/>
      <c r="BI2773" s="145"/>
      <c r="BJ2773" s="14"/>
      <c r="BK2773" s="145"/>
      <c r="BL2773" s="14"/>
      <c r="BM2773" s="144"/>
    </row>
    <row r="2774" spans="1:65" s="2" customFormat="1" ht="16.5" hidden="1" customHeight="1">
      <c r="A2774" s="26"/>
      <c r="B2774" s="156"/>
      <c r="C2774" s="157"/>
      <c r="D2774" s="157"/>
      <c r="E2774" s="158"/>
      <c r="F2774" s="159"/>
      <c r="G2774" s="160"/>
      <c r="H2774" s="161"/>
      <c r="I2774" s="162"/>
      <c r="J2774" s="162"/>
      <c r="K2774" s="139"/>
      <c r="L2774" s="27"/>
      <c r="M2774" s="140"/>
      <c r="N2774" s="141"/>
      <c r="O2774" s="142"/>
      <c r="P2774" s="142"/>
      <c r="Q2774" s="142"/>
      <c r="R2774" s="142"/>
      <c r="S2774" s="142"/>
      <c r="T2774" s="143"/>
      <c r="U2774" s="26"/>
      <c r="V2774" s="26"/>
      <c r="W2774" s="26"/>
      <c r="X2774" s="26"/>
      <c r="Y2774" s="26"/>
      <c r="Z2774" s="26"/>
      <c r="AA2774" s="26"/>
      <c r="AB2774" s="26"/>
      <c r="AC2774" s="26"/>
      <c r="AD2774" s="26"/>
      <c r="AE2774" s="26"/>
      <c r="AR2774" s="144"/>
      <c r="AT2774" s="144"/>
      <c r="AU2774" s="144"/>
      <c r="AY2774" s="14"/>
      <c r="BE2774" s="145"/>
      <c r="BF2774" s="145"/>
      <c r="BG2774" s="145"/>
      <c r="BH2774" s="145"/>
      <c r="BI2774" s="145"/>
      <c r="BJ2774" s="14"/>
      <c r="BK2774" s="145"/>
      <c r="BL2774" s="14"/>
      <c r="BM2774" s="144"/>
    </row>
    <row r="2775" spans="1:65" s="2" customFormat="1" ht="21.75" hidden="1" customHeight="1">
      <c r="A2775" s="26"/>
      <c r="B2775" s="156"/>
      <c r="C2775" s="157"/>
      <c r="D2775" s="157"/>
      <c r="E2775" s="158"/>
      <c r="F2775" s="159"/>
      <c r="G2775" s="160"/>
      <c r="H2775" s="161"/>
      <c r="I2775" s="162"/>
      <c r="J2775" s="162"/>
      <c r="K2775" s="139"/>
      <c r="L2775" s="27"/>
      <c r="M2775" s="140"/>
      <c r="N2775" s="141"/>
      <c r="O2775" s="142"/>
      <c r="P2775" s="142"/>
      <c r="Q2775" s="142"/>
      <c r="R2775" s="142"/>
      <c r="S2775" s="142"/>
      <c r="T2775" s="143"/>
      <c r="U2775" s="26"/>
      <c r="V2775" s="26"/>
      <c r="W2775" s="26"/>
      <c r="X2775" s="26"/>
      <c r="Y2775" s="26"/>
      <c r="Z2775" s="26"/>
      <c r="AA2775" s="26"/>
      <c r="AB2775" s="26"/>
      <c r="AC2775" s="26"/>
      <c r="AD2775" s="26"/>
      <c r="AE2775" s="26"/>
      <c r="AR2775" s="144"/>
      <c r="AT2775" s="144"/>
      <c r="AU2775" s="144"/>
      <c r="AY2775" s="14"/>
      <c r="BE2775" s="145"/>
      <c r="BF2775" s="145"/>
      <c r="BG2775" s="145"/>
      <c r="BH2775" s="145"/>
      <c r="BI2775" s="145"/>
      <c r="BJ2775" s="14"/>
      <c r="BK2775" s="145"/>
      <c r="BL2775" s="14"/>
      <c r="BM2775" s="144"/>
    </row>
    <row r="2776" spans="1:65" s="2" customFormat="1" ht="16.5" hidden="1" customHeight="1">
      <c r="A2776" s="26"/>
      <c r="B2776" s="156"/>
      <c r="C2776" s="157"/>
      <c r="D2776" s="157"/>
      <c r="E2776" s="158"/>
      <c r="F2776" s="159"/>
      <c r="G2776" s="160"/>
      <c r="H2776" s="161"/>
      <c r="I2776" s="162"/>
      <c r="J2776" s="162"/>
      <c r="K2776" s="139"/>
      <c r="L2776" s="27"/>
      <c r="M2776" s="140"/>
      <c r="N2776" s="141"/>
      <c r="O2776" s="142"/>
      <c r="P2776" s="142"/>
      <c r="Q2776" s="142"/>
      <c r="R2776" s="142"/>
      <c r="S2776" s="142"/>
      <c r="T2776" s="143"/>
      <c r="U2776" s="26"/>
      <c r="V2776" s="26"/>
      <c r="W2776" s="26"/>
      <c r="X2776" s="26"/>
      <c r="Y2776" s="26"/>
      <c r="Z2776" s="26"/>
      <c r="AA2776" s="26"/>
      <c r="AB2776" s="26"/>
      <c r="AC2776" s="26"/>
      <c r="AD2776" s="26"/>
      <c r="AE2776" s="26"/>
      <c r="AR2776" s="144"/>
      <c r="AT2776" s="144"/>
      <c r="AU2776" s="144"/>
      <c r="AY2776" s="14"/>
      <c r="BE2776" s="145"/>
      <c r="BF2776" s="145"/>
      <c r="BG2776" s="145"/>
      <c r="BH2776" s="145"/>
      <c r="BI2776" s="145"/>
      <c r="BJ2776" s="14"/>
      <c r="BK2776" s="145"/>
      <c r="BL2776" s="14"/>
      <c r="BM2776" s="144"/>
    </row>
    <row r="2777" spans="1:65" s="2" customFormat="1" ht="21.75" hidden="1" customHeight="1">
      <c r="A2777" s="26"/>
      <c r="B2777" s="156"/>
      <c r="C2777" s="157"/>
      <c r="D2777" s="157"/>
      <c r="E2777" s="158"/>
      <c r="F2777" s="159"/>
      <c r="G2777" s="160"/>
      <c r="H2777" s="161"/>
      <c r="I2777" s="162"/>
      <c r="J2777" s="162"/>
      <c r="K2777" s="139"/>
      <c r="L2777" s="27"/>
      <c r="M2777" s="140"/>
      <c r="N2777" s="141"/>
      <c r="O2777" s="142"/>
      <c r="P2777" s="142"/>
      <c r="Q2777" s="142"/>
      <c r="R2777" s="142"/>
      <c r="S2777" s="142"/>
      <c r="T2777" s="143"/>
      <c r="U2777" s="26"/>
      <c r="V2777" s="26"/>
      <c r="W2777" s="26"/>
      <c r="X2777" s="26"/>
      <c r="Y2777" s="26"/>
      <c r="Z2777" s="26"/>
      <c r="AA2777" s="26"/>
      <c r="AB2777" s="26"/>
      <c r="AC2777" s="26"/>
      <c r="AD2777" s="26"/>
      <c r="AE2777" s="26"/>
      <c r="AR2777" s="144"/>
      <c r="AT2777" s="144"/>
      <c r="AU2777" s="144"/>
      <c r="AY2777" s="14"/>
      <c r="BE2777" s="145"/>
      <c r="BF2777" s="145"/>
      <c r="BG2777" s="145"/>
      <c r="BH2777" s="145"/>
      <c r="BI2777" s="145"/>
      <c r="BJ2777" s="14"/>
      <c r="BK2777" s="145"/>
      <c r="BL2777" s="14"/>
      <c r="BM2777" s="144"/>
    </row>
    <row r="2778" spans="1:65" s="2" customFormat="1" ht="21.75" hidden="1" customHeight="1">
      <c r="A2778" s="26"/>
      <c r="B2778" s="156"/>
      <c r="C2778" s="157"/>
      <c r="D2778" s="157"/>
      <c r="E2778" s="158"/>
      <c r="F2778" s="159"/>
      <c r="G2778" s="160"/>
      <c r="H2778" s="161"/>
      <c r="I2778" s="162"/>
      <c r="J2778" s="162"/>
      <c r="K2778" s="139"/>
      <c r="L2778" s="27"/>
      <c r="M2778" s="140"/>
      <c r="N2778" s="141"/>
      <c r="O2778" s="142"/>
      <c r="P2778" s="142"/>
      <c r="Q2778" s="142"/>
      <c r="R2778" s="142"/>
      <c r="S2778" s="142"/>
      <c r="T2778" s="143"/>
      <c r="U2778" s="26"/>
      <c r="V2778" s="26"/>
      <c r="W2778" s="26"/>
      <c r="X2778" s="26"/>
      <c r="Y2778" s="26"/>
      <c r="Z2778" s="26"/>
      <c r="AA2778" s="26"/>
      <c r="AB2778" s="26"/>
      <c r="AC2778" s="26"/>
      <c r="AD2778" s="26"/>
      <c r="AE2778" s="26"/>
      <c r="AR2778" s="144"/>
      <c r="AT2778" s="144"/>
      <c r="AU2778" s="144"/>
      <c r="AY2778" s="14"/>
      <c r="BE2778" s="145"/>
      <c r="BF2778" s="145"/>
      <c r="BG2778" s="145"/>
      <c r="BH2778" s="145"/>
      <c r="BI2778" s="145"/>
      <c r="BJ2778" s="14"/>
      <c r="BK2778" s="145"/>
      <c r="BL2778" s="14"/>
      <c r="BM2778" s="144"/>
    </row>
    <row r="2779" spans="1:65" s="2" customFormat="1" ht="24.25" hidden="1" customHeight="1">
      <c r="A2779" s="26"/>
      <c r="B2779" s="156"/>
      <c r="C2779" s="157"/>
      <c r="D2779" s="157"/>
      <c r="E2779" s="158"/>
      <c r="F2779" s="159"/>
      <c r="G2779" s="160"/>
      <c r="H2779" s="161"/>
      <c r="I2779" s="162"/>
      <c r="J2779" s="162"/>
      <c r="K2779" s="139"/>
      <c r="L2779" s="27"/>
      <c r="M2779" s="140"/>
      <c r="N2779" s="141"/>
      <c r="O2779" s="142"/>
      <c r="P2779" s="142"/>
      <c r="Q2779" s="142"/>
      <c r="R2779" s="142"/>
      <c r="S2779" s="142"/>
      <c r="T2779" s="143"/>
      <c r="U2779" s="26"/>
      <c r="V2779" s="26"/>
      <c r="W2779" s="26"/>
      <c r="X2779" s="26"/>
      <c r="Y2779" s="26"/>
      <c r="Z2779" s="26"/>
      <c r="AA2779" s="26"/>
      <c r="AB2779" s="26"/>
      <c r="AC2779" s="26"/>
      <c r="AD2779" s="26"/>
      <c r="AE2779" s="26"/>
      <c r="AR2779" s="144"/>
      <c r="AT2779" s="144"/>
      <c r="AU2779" s="144"/>
      <c r="AY2779" s="14"/>
      <c r="BE2779" s="145"/>
      <c r="BF2779" s="145"/>
      <c r="BG2779" s="145"/>
      <c r="BH2779" s="145"/>
      <c r="BI2779" s="145"/>
      <c r="BJ2779" s="14"/>
      <c r="BK2779" s="145"/>
      <c r="BL2779" s="14"/>
      <c r="BM2779" s="144"/>
    </row>
    <row r="2780" spans="1:65" s="2" customFormat="1" ht="24.25" hidden="1" customHeight="1">
      <c r="A2780" s="26"/>
      <c r="B2780" s="156"/>
      <c r="C2780" s="157"/>
      <c r="D2780" s="157"/>
      <c r="E2780" s="158"/>
      <c r="F2780" s="159"/>
      <c r="G2780" s="160"/>
      <c r="H2780" s="161"/>
      <c r="I2780" s="162"/>
      <c r="J2780" s="162"/>
      <c r="K2780" s="139"/>
      <c r="L2780" s="27"/>
      <c r="M2780" s="140"/>
      <c r="N2780" s="141"/>
      <c r="O2780" s="142"/>
      <c r="P2780" s="142"/>
      <c r="Q2780" s="142"/>
      <c r="R2780" s="142"/>
      <c r="S2780" s="142"/>
      <c r="T2780" s="143"/>
      <c r="U2780" s="26"/>
      <c r="V2780" s="26"/>
      <c r="W2780" s="26"/>
      <c r="X2780" s="26"/>
      <c r="Y2780" s="26"/>
      <c r="Z2780" s="26"/>
      <c r="AA2780" s="26"/>
      <c r="AB2780" s="26"/>
      <c r="AC2780" s="26"/>
      <c r="AD2780" s="26"/>
      <c r="AE2780" s="26"/>
      <c r="AR2780" s="144"/>
      <c r="AT2780" s="144"/>
      <c r="AU2780" s="144"/>
      <c r="AY2780" s="14"/>
      <c r="BE2780" s="145"/>
      <c r="BF2780" s="145"/>
      <c r="BG2780" s="145"/>
      <c r="BH2780" s="145"/>
      <c r="BI2780" s="145"/>
      <c r="BJ2780" s="14"/>
      <c r="BK2780" s="145"/>
      <c r="BL2780" s="14"/>
      <c r="BM2780" s="144"/>
    </row>
    <row r="2781" spans="1:65" s="2" customFormat="1" ht="24.25" hidden="1" customHeight="1">
      <c r="A2781" s="26"/>
      <c r="B2781" s="156"/>
      <c r="C2781" s="157"/>
      <c r="D2781" s="157"/>
      <c r="E2781" s="158"/>
      <c r="F2781" s="159"/>
      <c r="G2781" s="160"/>
      <c r="H2781" s="161"/>
      <c r="I2781" s="162"/>
      <c r="J2781" s="162"/>
      <c r="K2781" s="139"/>
      <c r="L2781" s="27"/>
      <c r="M2781" s="140"/>
      <c r="N2781" s="141"/>
      <c r="O2781" s="142"/>
      <c r="P2781" s="142"/>
      <c r="Q2781" s="142"/>
      <c r="R2781" s="142"/>
      <c r="S2781" s="142"/>
      <c r="T2781" s="143"/>
      <c r="U2781" s="26"/>
      <c r="V2781" s="26"/>
      <c r="W2781" s="26"/>
      <c r="X2781" s="26"/>
      <c r="Y2781" s="26"/>
      <c r="Z2781" s="26"/>
      <c r="AA2781" s="26"/>
      <c r="AB2781" s="26"/>
      <c r="AC2781" s="26"/>
      <c r="AD2781" s="26"/>
      <c r="AE2781" s="26"/>
      <c r="AR2781" s="144"/>
      <c r="AT2781" s="144"/>
      <c r="AU2781" s="144"/>
      <c r="AY2781" s="14"/>
      <c r="BE2781" s="145"/>
      <c r="BF2781" s="145"/>
      <c r="BG2781" s="145"/>
      <c r="BH2781" s="145"/>
      <c r="BI2781" s="145"/>
      <c r="BJ2781" s="14"/>
      <c r="BK2781" s="145"/>
      <c r="BL2781" s="14"/>
      <c r="BM2781" s="144"/>
    </row>
    <row r="2782" spans="1:65" s="2" customFormat="1" ht="21.75" hidden="1" customHeight="1">
      <c r="A2782" s="26"/>
      <c r="B2782" s="156"/>
      <c r="C2782" s="157"/>
      <c r="D2782" s="157"/>
      <c r="E2782" s="158"/>
      <c r="F2782" s="159"/>
      <c r="G2782" s="160"/>
      <c r="H2782" s="161"/>
      <c r="I2782" s="162"/>
      <c r="J2782" s="162"/>
      <c r="K2782" s="139"/>
      <c r="L2782" s="27"/>
      <c r="M2782" s="140"/>
      <c r="N2782" s="141"/>
      <c r="O2782" s="142"/>
      <c r="P2782" s="142"/>
      <c r="Q2782" s="142"/>
      <c r="R2782" s="142"/>
      <c r="S2782" s="142"/>
      <c r="T2782" s="143"/>
      <c r="U2782" s="26"/>
      <c r="V2782" s="26"/>
      <c r="W2782" s="26"/>
      <c r="X2782" s="26"/>
      <c r="Y2782" s="26"/>
      <c r="Z2782" s="26"/>
      <c r="AA2782" s="26"/>
      <c r="AB2782" s="26"/>
      <c r="AC2782" s="26"/>
      <c r="AD2782" s="26"/>
      <c r="AE2782" s="26"/>
      <c r="AR2782" s="144"/>
      <c r="AT2782" s="144"/>
      <c r="AU2782" s="144"/>
      <c r="AY2782" s="14"/>
      <c r="BE2782" s="145"/>
      <c r="BF2782" s="145"/>
      <c r="BG2782" s="145"/>
      <c r="BH2782" s="145"/>
      <c r="BI2782" s="145"/>
      <c r="BJ2782" s="14"/>
      <c r="BK2782" s="145"/>
      <c r="BL2782" s="14"/>
      <c r="BM2782" s="144"/>
    </row>
    <row r="2783" spans="1:65" s="2" customFormat="1" ht="16.5" hidden="1" customHeight="1">
      <c r="A2783" s="26"/>
      <c r="B2783" s="156"/>
      <c r="C2783" s="157"/>
      <c r="D2783" s="157"/>
      <c r="E2783" s="158"/>
      <c r="F2783" s="159"/>
      <c r="G2783" s="160"/>
      <c r="H2783" s="161"/>
      <c r="I2783" s="162"/>
      <c r="J2783" s="162"/>
      <c r="K2783" s="139"/>
      <c r="L2783" s="27"/>
      <c r="M2783" s="140"/>
      <c r="N2783" s="141"/>
      <c r="O2783" s="142"/>
      <c r="P2783" s="142"/>
      <c r="Q2783" s="142"/>
      <c r="R2783" s="142"/>
      <c r="S2783" s="142"/>
      <c r="T2783" s="143"/>
      <c r="U2783" s="26"/>
      <c r="V2783" s="26"/>
      <c r="W2783" s="26"/>
      <c r="X2783" s="26"/>
      <c r="Y2783" s="26"/>
      <c r="Z2783" s="26"/>
      <c r="AA2783" s="26"/>
      <c r="AB2783" s="26"/>
      <c r="AC2783" s="26"/>
      <c r="AD2783" s="26"/>
      <c r="AE2783" s="26"/>
      <c r="AR2783" s="144"/>
      <c r="AT2783" s="144"/>
      <c r="AU2783" s="144"/>
      <c r="AY2783" s="14"/>
      <c r="BE2783" s="145"/>
      <c r="BF2783" s="145"/>
      <c r="BG2783" s="145"/>
      <c r="BH2783" s="145"/>
      <c r="BI2783" s="145"/>
      <c r="BJ2783" s="14"/>
      <c r="BK2783" s="145"/>
      <c r="BL2783" s="14"/>
      <c r="BM2783" s="144"/>
    </row>
    <row r="2784" spans="1:65" s="2" customFormat="1" ht="16.5" hidden="1" customHeight="1">
      <c r="A2784" s="26"/>
      <c r="B2784" s="156"/>
      <c r="C2784" s="157"/>
      <c r="D2784" s="157"/>
      <c r="E2784" s="158"/>
      <c r="F2784" s="159"/>
      <c r="G2784" s="160"/>
      <c r="H2784" s="161"/>
      <c r="I2784" s="162"/>
      <c r="J2784" s="162"/>
      <c r="K2784" s="139"/>
      <c r="L2784" s="27"/>
      <c r="M2784" s="140"/>
      <c r="N2784" s="141"/>
      <c r="O2784" s="142"/>
      <c r="P2784" s="142"/>
      <c r="Q2784" s="142"/>
      <c r="R2784" s="142"/>
      <c r="S2784" s="142"/>
      <c r="T2784" s="143"/>
      <c r="U2784" s="26"/>
      <c r="V2784" s="26"/>
      <c r="W2784" s="26"/>
      <c r="X2784" s="26"/>
      <c r="Y2784" s="26"/>
      <c r="Z2784" s="26"/>
      <c r="AA2784" s="26"/>
      <c r="AB2784" s="26"/>
      <c r="AC2784" s="26"/>
      <c r="AD2784" s="26"/>
      <c r="AE2784" s="26"/>
      <c r="AR2784" s="144"/>
      <c r="AT2784" s="144"/>
      <c r="AU2784" s="144"/>
      <c r="AY2784" s="14"/>
      <c r="BE2784" s="145"/>
      <c r="BF2784" s="145"/>
      <c r="BG2784" s="145"/>
      <c r="BH2784" s="145"/>
      <c r="BI2784" s="145"/>
      <c r="BJ2784" s="14"/>
      <c r="BK2784" s="145"/>
      <c r="BL2784" s="14"/>
      <c r="BM2784" s="144"/>
    </row>
    <row r="2785" spans="1:65" s="2" customFormat="1" ht="16.5" hidden="1" customHeight="1">
      <c r="A2785" s="26"/>
      <c r="B2785" s="156"/>
      <c r="C2785" s="157"/>
      <c r="D2785" s="157"/>
      <c r="E2785" s="158"/>
      <c r="F2785" s="159"/>
      <c r="G2785" s="160"/>
      <c r="H2785" s="161"/>
      <c r="I2785" s="162"/>
      <c r="J2785" s="162"/>
      <c r="K2785" s="139"/>
      <c r="L2785" s="27"/>
      <c r="M2785" s="140"/>
      <c r="N2785" s="141"/>
      <c r="O2785" s="142"/>
      <c r="P2785" s="142"/>
      <c r="Q2785" s="142"/>
      <c r="R2785" s="142"/>
      <c r="S2785" s="142"/>
      <c r="T2785" s="143"/>
      <c r="U2785" s="26"/>
      <c r="V2785" s="26"/>
      <c r="W2785" s="26"/>
      <c r="X2785" s="26"/>
      <c r="Y2785" s="26"/>
      <c r="Z2785" s="26"/>
      <c r="AA2785" s="26"/>
      <c r="AB2785" s="26"/>
      <c r="AC2785" s="26"/>
      <c r="AD2785" s="26"/>
      <c r="AE2785" s="26"/>
      <c r="AR2785" s="144"/>
      <c r="AT2785" s="144"/>
      <c r="AU2785" s="144"/>
      <c r="AY2785" s="14"/>
      <c r="BE2785" s="145"/>
      <c r="BF2785" s="145"/>
      <c r="BG2785" s="145"/>
      <c r="BH2785" s="145"/>
      <c r="BI2785" s="145"/>
      <c r="BJ2785" s="14"/>
      <c r="BK2785" s="145"/>
      <c r="BL2785" s="14"/>
      <c r="BM2785" s="144"/>
    </row>
    <row r="2786" spans="1:65" s="2" customFormat="1" ht="16.5" hidden="1" customHeight="1">
      <c r="A2786" s="26"/>
      <c r="B2786" s="156"/>
      <c r="C2786" s="157"/>
      <c r="D2786" s="157"/>
      <c r="E2786" s="158"/>
      <c r="F2786" s="159"/>
      <c r="G2786" s="160"/>
      <c r="H2786" s="161"/>
      <c r="I2786" s="162"/>
      <c r="J2786" s="162"/>
      <c r="K2786" s="139"/>
      <c r="L2786" s="27"/>
      <c r="M2786" s="140"/>
      <c r="N2786" s="141"/>
      <c r="O2786" s="142"/>
      <c r="P2786" s="142"/>
      <c r="Q2786" s="142"/>
      <c r="R2786" s="142"/>
      <c r="S2786" s="142"/>
      <c r="T2786" s="143"/>
      <c r="U2786" s="26"/>
      <c r="V2786" s="26"/>
      <c r="W2786" s="26"/>
      <c r="X2786" s="26"/>
      <c r="Y2786" s="26"/>
      <c r="Z2786" s="26"/>
      <c r="AA2786" s="26"/>
      <c r="AB2786" s="26"/>
      <c r="AC2786" s="26"/>
      <c r="AD2786" s="26"/>
      <c r="AE2786" s="26"/>
      <c r="AR2786" s="144"/>
      <c r="AT2786" s="144"/>
      <c r="AU2786" s="144"/>
      <c r="AY2786" s="14"/>
      <c r="BE2786" s="145"/>
      <c r="BF2786" s="145"/>
      <c r="BG2786" s="145"/>
      <c r="BH2786" s="145"/>
      <c r="BI2786" s="145"/>
      <c r="BJ2786" s="14"/>
      <c r="BK2786" s="145"/>
      <c r="BL2786" s="14"/>
      <c r="BM2786" s="144"/>
    </row>
    <row r="2787" spans="1:65" s="2" customFormat="1" ht="24.25" hidden="1" customHeight="1">
      <c r="A2787" s="26"/>
      <c r="B2787" s="156"/>
      <c r="C2787" s="157"/>
      <c r="D2787" s="157"/>
      <c r="E2787" s="158"/>
      <c r="F2787" s="159"/>
      <c r="G2787" s="160"/>
      <c r="H2787" s="161"/>
      <c r="I2787" s="162"/>
      <c r="J2787" s="162"/>
      <c r="K2787" s="139"/>
      <c r="L2787" s="27"/>
      <c r="M2787" s="140"/>
      <c r="N2787" s="141"/>
      <c r="O2787" s="142"/>
      <c r="P2787" s="142"/>
      <c r="Q2787" s="142"/>
      <c r="R2787" s="142"/>
      <c r="S2787" s="142"/>
      <c r="T2787" s="143"/>
      <c r="U2787" s="26"/>
      <c r="V2787" s="26"/>
      <c r="W2787" s="26"/>
      <c r="X2787" s="26"/>
      <c r="Y2787" s="26"/>
      <c r="Z2787" s="26"/>
      <c r="AA2787" s="26"/>
      <c r="AB2787" s="26"/>
      <c r="AC2787" s="26"/>
      <c r="AD2787" s="26"/>
      <c r="AE2787" s="26"/>
      <c r="AR2787" s="144"/>
      <c r="AT2787" s="144"/>
      <c r="AU2787" s="144"/>
      <c r="AY2787" s="14"/>
      <c r="BE2787" s="145"/>
      <c r="BF2787" s="145"/>
      <c r="BG2787" s="145"/>
      <c r="BH2787" s="145"/>
      <c r="BI2787" s="145"/>
      <c r="BJ2787" s="14"/>
      <c r="BK2787" s="145"/>
      <c r="BL2787" s="14"/>
      <c r="BM2787" s="144"/>
    </row>
    <row r="2788" spans="1:65" s="2" customFormat="1" ht="24.25" hidden="1" customHeight="1">
      <c r="A2788" s="26"/>
      <c r="B2788" s="156"/>
      <c r="C2788" s="157"/>
      <c r="D2788" s="157"/>
      <c r="E2788" s="158"/>
      <c r="F2788" s="159"/>
      <c r="G2788" s="160"/>
      <c r="H2788" s="161"/>
      <c r="I2788" s="162"/>
      <c r="J2788" s="162"/>
      <c r="K2788" s="139"/>
      <c r="L2788" s="27"/>
      <c r="M2788" s="140"/>
      <c r="N2788" s="141"/>
      <c r="O2788" s="142"/>
      <c r="P2788" s="142"/>
      <c r="Q2788" s="142"/>
      <c r="R2788" s="142"/>
      <c r="S2788" s="142"/>
      <c r="T2788" s="143"/>
      <c r="U2788" s="26"/>
      <c r="V2788" s="26"/>
      <c r="W2788" s="26"/>
      <c r="X2788" s="26"/>
      <c r="Y2788" s="26"/>
      <c r="Z2788" s="26"/>
      <c r="AA2788" s="26"/>
      <c r="AB2788" s="26"/>
      <c r="AC2788" s="26"/>
      <c r="AD2788" s="26"/>
      <c r="AE2788" s="26"/>
      <c r="AR2788" s="144"/>
      <c r="AT2788" s="144"/>
      <c r="AU2788" s="144"/>
      <c r="AY2788" s="14"/>
      <c r="BE2788" s="145"/>
      <c r="BF2788" s="145"/>
      <c r="BG2788" s="145"/>
      <c r="BH2788" s="145"/>
      <c r="BI2788" s="145"/>
      <c r="BJ2788" s="14"/>
      <c r="BK2788" s="145"/>
      <c r="BL2788" s="14"/>
      <c r="BM2788" s="144"/>
    </row>
    <row r="2789" spans="1:65" s="2" customFormat="1" ht="21.75" hidden="1" customHeight="1">
      <c r="A2789" s="26"/>
      <c r="B2789" s="156"/>
      <c r="C2789" s="157"/>
      <c r="D2789" s="157"/>
      <c r="E2789" s="158"/>
      <c r="F2789" s="159"/>
      <c r="G2789" s="160"/>
      <c r="H2789" s="161"/>
      <c r="I2789" s="162"/>
      <c r="J2789" s="162"/>
      <c r="K2789" s="139"/>
      <c r="L2789" s="27"/>
      <c r="M2789" s="140"/>
      <c r="N2789" s="141"/>
      <c r="O2789" s="142"/>
      <c r="P2789" s="142"/>
      <c r="Q2789" s="142"/>
      <c r="R2789" s="142"/>
      <c r="S2789" s="142"/>
      <c r="T2789" s="143"/>
      <c r="U2789" s="26"/>
      <c r="V2789" s="26"/>
      <c r="W2789" s="26"/>
      <c r="X2789" s="26"/>
      <c r="Y2789" s="26"/>
      <c r="Z2789" s="26"/>
      <c r="AA2789" s="26"/>
      <c r="AB2789" s="26"/>
      <c r="AC2789" s="26"/>
      <c r="AD2789" s="26"/>
      <c r="AE2789" s="26"/>
      <c r="AR2789" s="144"/>
      <c r="AT2789" s="144"/>
      <c r="AU2789" s="144"/>
      <c r="AY2789" s="14"/>
      <c r="BE2789" s="145"/>
      <c r="BF2789" s="145"/>
      <c r="BG2789" s="145"/>
      <c r="BH2789" s="145"/>
      <c r="BI2789" s="145"/>
      <c r="BJ2789" s="14"/>
      <c r="BK2789" s="145"/>
      <c r="BL2789" s="14"/>
      <c r="BM2789" s="144"/>
    </row>
    <row r="2790" spans="1:65" s="2" customFormat="1" ht="21.75" hidden="1" customHeight="1">
      <c r="A2790" s="26"/>
      <c r="B2790" s="156"/>
      <c r="C2790" s="157"/>
      <c r="D2790" s="157"/>
      <c r="E2790" s="158"/>
      <c r="F2790" s="159"/>
      <c r="G2790" s="160"/>
      <c r="H2790" s="161"/>
      <c r="I2790" s="162"/>
      <c r="J2790" s="162"/>
      <c r="K2790" s="139"/>
      <c r="L2790" s="27"/>
      <c r="M2790" s="140"/>
      <c r="N2790" s="141"/>
      <c r="O2790" s="142"/>
      <c r="P2790" s="142"/>
      <c r="Q2790" s="142"/>
      <c r="R2790" s="142"/>
      <c r="S2790" s="142"/>
      <c r="T2790" s="143"/>
      <c r="U2790" s="26"/>
      <c r="V2790" s="26"/>
      <c r="W2790" s="26"/>
      <c r="X2790" s="26"/>
      <c r="Y2790" s="26"/>
      <c r="Z2790" s="26"/>
      <c r="AA2790" s="26"/>
      <c r="AB2790" s="26"/>
      <c r="AC2790" s="26"/>
      <c r="AD2790" s="26"/>
      <c r="AE2790" s="26"/>
      <c r="AR2790" s="144"/>
      <c r="AT2790" s="144"/>
      <c r="AU2790" s="144"/>
      <c r="AY2790" s="14"/>
      <c r="BE2790" s="145"/>
      <c r="BF2790" s="145"/>
      <c r="BG2790" s="145"/>
      <c r="BH2790" s="145"/>
      <c r="BI2790" s="145"/>
      <c r="BJ2790" s="14"/>
      <c r="BK2790" s="145"/>
      <c r="BL2790" s="14"/>
      <c r="BM2790" s="144"/>
    </row>
    <row r="2791" spans="1:65" s="2" customFormat="1" ht="21.75" hidden="1" customHeight="1">
      <c r="A2791" s="26"/>
      <c r="B2791" s="156"/>
      <c r="C2791" s="157"/>
      <c r="D2791" s="157"/>
      <c r="E2791" s="158"/>
      <c r="F2791" s="159"/>
      <c r="G2791" s="160"/>
      <c r="H2791" s="161"/>
      <c r="I2791" s="162"/>
      <c r="J2791" s="162"/>
      <c r="K2791" s="139"/>
      <c r="L2791" s="27"/>
      <c r="M2791" s="140"/>
      <c r="N2791" s="141"/>
      <c r="O2791" s="142"/>
      <c r="P2791" s="142"/>
      <c r="Q2791" s="142"/>
      <c r="R2791" s="142"/>
      <c r="S2791" s="142"/>
      <c r="T2791" s="143"/>
      <c r="U2791" s="26"/>
      <c r="V2791" s="26"/>
      <c r="W2791" s="26"/>
      <c r="X2791" s="26"/>
      <c r="Y2791" s="26"/>
      <c r="Z2791" s="26"/>
      <c r="AA2791" s="26"/>
      <c r="AB2791" s="26"/>
      <c r="AC2791" s="26"/>
      <c r="AD2791" s="26"/>
      <c r="AE2791" s="26"/>
      <c r="AR2791" s="144"/>
      <c r="AT2791" s="144"/>
      <c r="AU2791" s="144"/>
      <c r="AY2791" s="14"/>
      <c r="BE2791" s="145"/>
      <c r="BF2791" s="145"/>
      <c r="BG2791" s="145"/>
      <c r="BH2791" s="145"/>
      <c r="BI2791" s="145"/>
      <c r="BJ2791" s="14"/>
      <c r="BK2791" s="145"/>
      <c r="BL2791" s="14"/>
      <c r="BM2791" s="144"/>
    </row>
    <row r="2792" spans="1:65" s="2" customFormat="1" ht="16.5" hidden="1" customHeight="1">
      <c r="A2792" s="26"/>
      <c r="B2792" s="156"/>
      <c r="C2792" s="157"/>
      <c r="D2792" s="157"/>
      <c r="E2792" s="158"/>
      <c r="F2792" s="159"/>
      <c r="G2792" s="160"/>
      <c r="H2792" s="161"/>
      <c r="I2792" s="162"/>
      <c r="J2792" s="162"/>
      <c r="K2792" s="139"/>
      <c r="L2792" s="27"/>
      <c r="M2792" s="140"/>
      <c r="N2792" s="141"/>
      <c r="O2792" s="142"/>
      <c r="P2792" s="142"/>
      <c r="Q2792" s="142"/>
      <c r="R2792" s="142"/>
      <c r="S2792" s="142"/>
      <c r="T2792" s="143"/>
      <c r="U2792" s="26"/>
      <c r="V2792" s="26"/>
      <c r="W2792" s="26"/>
      <c r="X2792" s="26"/>
      <c r="Y2792" s="26"/>
      <c r="Z2792" s="26"/>
      <c r="AA2792" s="26"/>
      <c r="AB2792" s="26"/>
      <c r="AC2792" s="26"/>
      <c r="AD2792" s="26"/>
      <c r="AE2792" s="26"/>
      <c r="AR2792" s="144"/>
      <c r="AT2792" s="144"/>
      <c r="AU2792" s="144"/>
      <c r="AY2792" s="14"/>
      <c r="BE2792" s="145"/>
      <c r="BF2792" s="145"/>
      <c r="BG2792" s="145"/>
      <c r="BH2792" s="145"/>
      <c r="BI2792" s="145"/>
      <c r="BJ2792" s="14"/>
      <c r="BK2792" s="145"/>
      <c r="BL2792" s="14"/>
      <c r="BM2792" s="144"/>
    </row>
    <row r="2793" spans="1:65" s="2" customFormat="1" ht="24.25" hidden="1" customHeight="1">
      <c r="A2793" s="26"/>
      <c r="B2793" s="156"/>
      <c r="C2793" s="157"/>
      <c r="D2793" s="157"/>
      <c r="E2793" s="158"/>
      <c r="F2793" s="159"/>
      <c r="G2793" s="160"/>
      <c r="H2793" s="161"/>
      <c r="I2793" s="162"/>
      <c r="J2793" s="162"/>
      <c r="K2793" s="139"/>
      <c r="L2793" s="27"/>
      <c r="M2793" s="140"/>
      <c r="N2793" s="141"/>
      <c r="O2793" s="142"/>
      <c r="P2793" s="142"/>
      <c r="Q2793" s="142"/>
      <c r="R2793" s="142"/>
      <c r="S2793" s="142"/>
      <c r="T2793" s="143"/>
      <c r="U2793" s="26"/>
      <c r="V2793" s="26"/>
      <c r="W2793" s="26"/>
      <c r="X2793" s="26"/>
      <c r="Y2793" s="26"/>
      <c r="Z2793" s="26"/>
      <c r="AA2793" s="26"/>
      <c r="AB2793" s="26"/>
      <c r="AC2793" s="26"/>
      <c r="AD2793" s="26"/>
      <c r="AE2793" s="26"/>
      <c r="AR2793" s="144"/>
      <c r="AT2793" s="144"/>
      <c r="AU2793" s="144"/>
      <c r="AY2793" s="14"/>
      <c r="BE2793" s="145"/>
      <c r="BF2793" s="145"/>
      <c r="BG2793" s="145"/>
      <c r="BH2793" s="145"/>
      <c r="BI2793" s="145"/>
      <c r="BJ2793" s="14"/>
      <c r="BK2793" s="145"/>
      <c r="BL2793" s="14"/>
      <c r="BM2793" s="144"/>
    </row>
    <row r="2794" spans="1:65" s="2" customFormat="1" ht="24.25" hidden="1" customHeight="1">
      <c r="A2794" s="26"/>
      <c r="B2794" s="156"/>
      <c r="C2794" s="157"/>
      <c r="D2794" s="157"/>
      <c r="E2794" s="158"/>
      <c r="F2794" s="159"/>
      <c r="G2794" s="160"/>
      <c r="H2794" s="161"/>
      <c r="I2794" s="162"/>
      <c r="J2794" s="162"/>
      <c r="K2794" s="139"/>
      <c r="L2794" s="27"/>
      <c r="M2794" s="140"/>
      <c r="N2794" s="141"/>
      <c r="O2794" s="142"/>
      <c r="P2794" s="142"/>
      <c r="Q2794" s="142"/>
      <c r="R2794" s="142"/>
      <c r="S2794" s="142"/>
      <c r="T2794" s="143"/>
      <c r="U2794" s="26"/>
      <c r="V2794" s="26"/>
      <c r="W2794" s="26"/>
      <c r="X2794" s="26"/>
      <c r="Y2794" s="26"/>
      <c r="Z2794" s="26"/>
      <c r="AA2794" s="26"/>
      <c r="AB2794" s="26"/>
      <c r="AC2794" s="26"/>
      <c r="AD2794" s="26"/>
      <c r="AE2794" s="26"/>
      <c r="AR2794" s="144"/>
      <c r="AT2794" s="144"/>
      <c r="AU2794" s="144"/>
      <c r="AY2794" s="14"/>
      <c r="BE2794" s="145"/>
      <c r="BF2794" s="145"/>
      <c r="BG2794" s="145"/>
      <c r="BH2794" s="145"/>
      <c r="BI2794" s="145"/>
      <c r="BJ2794" s="14"/>
      <c r="BK2794" s="145"/>
      <c r="BL2794" s="14"/>
      <c r="BM2794" s="144"/>
    </row>
    <row r="2795" spans="1:65" s="2" customFormat="1" ht="16.5" hidden="1" customHeight="1">
      <c r="A2795" s="26"/>
      <c r="B2795" s="156"/>
      <c r="C2795" s="157"/>
      <c r="D2795" s="157"/>
      <c r="E2795" s="158"/>
      <c r="F2795" s="159"/>
      <c r="G2795" s="160"/>
      <c r="H2795" s="161"/>
      <c r="I2795" s="162"/>
      <c r="J2795" s="162"/>
      <c r="K2795" s="139"/>
      <c r="L2795" s="27"/>
      <c r="M2795" s="140"/>
      <c r="N2795" s="141"/>
      <c r="O2795" s="142"/>
      <c r="P2795" s="142"/>
      <c r="Q2795" s="142"/>
      <c r="R2795" s="142"/>
      <c r="S2795" s="142"/>
      <c r="T2795" s="143"/>
      <c r="U2795" s="26"/>
      <c r="V2795" s="26"/>
      <c r="W2795" s="26"/>
      <c r="X2795" s="26"/>
      <c r="Y2795" s="26"/>
      <c r="Z2795" s="26"/>
      <c r="AA2795" s="26"/>
      <c r="AB2795" s="26"/>
      <c r="AC2795" s="26"/>
      <c r="AD2795" s="26"/>
      <c r="AE2795" s="26"/>
      <c r="AR2795" s="144"/>
      <c r="AT2795" s="144"/>
      <c r="AU2795" s="144"/>
      <c r="AY2795" s="14"/>
      <c r="BE2795" s="145"/>
      <c r="BF2795" s="145"/>
      <c r="BG2795" s="145"/>
      <c r="BH2795" s="145"/>
      <c r="BI2795" s="145"/>
      <c r="BJ2795" s="14"/>
      <c r="BK2795" s="145"/>
      <c r="BL2795" s="14"/>
      <c r="BM2795" s="144"/>
    </row>
    <row r="2796" spans="1:65" s="2" customFormat="1" ht="16.5" hidden="1" customHeight="1">
      <c r="A2796" s="26"/>
      <c r="B2796" s="156"/>
      <c r="C2796" s="157"/>
      <c r="D2796" s="157"/>
      <c r="E2796" s="158"/>
      <c r="F2796" s="159"/>
      <c r="G2796" s="160"/>
      <c r="H2796" s="161"/>
      <c r="I2796" s="162"/>
      <c r="J2796" s="162"/>
      <c r="K2796" s="139"/>
      <c r="L2796" s="27"/>
      <c r="M2796" s="140"/>
      <c r="N2796" s="141"/>
      <c r="O2796" s="142"/>
      <c r="P2796" s="142"/>
      <c r="Q2796" s="142"/>
      <c r="R2796" s="142"/>
      <c r="S2796" s="142"/>
      <c r="T2796" s="143"/>
      <c r="U2796" s="26"/>
      <c r="V2796" s="26"/>
      <c r="W2796" s="26"/>
      <c r="X2796" s="26"/>
      <c r="Y2796" s="26"/>
      <c r="Z2796" s="26"/>
      <c r="AA2796" s="26"/>
      <c r="AB2796" s="26"/>
      <c r="AC2796" s="26"/>
      <c r="AD2796" s="26"/>
      <c r="AE2796" s="26"/>
      <c r="AR2796" s="144"/>
      <c r="AT2796" s="144"/>
      <c r="AU2796" s="144"/>
      <c r="AY2796" s="14"/>
      <c r="BE2796" s="145"/>
      <c r="BF2796" s="145"/>
      <c r="BG2796" s="145"/>
      <c r="BH2796" s="145"/>
      <c r="BI2796" s="145"/>
      <c r="BJ2796" s="14"/>
      <c r="BK2796" s="145"/>
      <c r="BL2796" s="14"/>
      <c r="BM2796" s="144"/>
    </row>
    <row r="2797" spans="1:65" s="2" customFormat="1" ht="16.5" hidden="1" customHeight="1">
      <c r="A2797" s="26"/>
      <c r="B2797" s="156"/>
      <c r="C2797" s="157"/>
      <c r="D2797" s="157"/>
      <c r="E2797" s="158"/>
      <c r="F2797" s="159"/>
      <c r="G2797" s="160"/>
      <c r="H2797" s="161"/>
      <c r="I2797" s="162"/>
      <c r="J2797" s="162"/>
      <c r="K2797" s="139"/>
      <c r="L2797" s="27"/>
      <c r="M2797" s="140"/>
      <c r="N2797" s="141"/>
      <c r="O2797" s="142"/>
      <c r="P2797" s="142"/>
      <c r="Q2797" s="142"/>
      <c r="R2797" s="142"/>
      <c r="S2797" s="142"/>
      <c r="T2797" s="143"/>
      <c r="U2797" s="26"/>
      <c r="V2797" s="26"/>
      <c r="W2797" s="26"/>
      <c r="X2797" s="26"/>
      <c r="Y2797" s="26"/>
      <c r="Z2797" s="26"/>
      <c r="AA2797" s="26"/>
      <c r="AB2797" s="26"/>
      <c r="AC2797" s="26"/>
      <c r="AD2797" s="26"/>
      <c r="AE2797" s="26"/>
      <c r="AR2797" s="144"/>
      <c r="AT2797" s="144"/>
      <c r="AU2797" s="144"/>
      <c r="AY2797" s="14"/>
      <c r="BE2797" s="145"/>
      <c r="BF2797" s="145"/>
      <c r="BG2797" s="145"/>
      <c r="BH2797" s="145"/>
      <c r="BI2797" s="145"/>
      <c r="BJ2797" s="14"/>
      <c r="BK2797" s="145"/>
      <c r="BL2797" s="14"/>
      <c r="BM2797" s="144"/>
    </row>
    <row r="2798" spans="1:65" s="2" customFormat="1" ht="16.5" hidden="1" customHeight="1">
      <c r="A2798" s="26"/>
      <c r="B2798" s="156"/>
      <c r="C2798" s="157"/>
      <c r="D2798" s="157"/>
      <c r="E2798" s="158"/>
      <c r="F2798" s="159"/>
      <c r="G2798" s="160"/>
      <c r="H2798" s="161"/>
      <c r="I2798" s="162"/>
      <c r="J2798" s="162"/>
      <c r="K2798" s="139"/>
      <c r="L2798" s="27"/>
      <c r="M2798" s="140"/>
      <c r="N2798" s="141"/>
      <c r="O2798" s="142"/>
      <c r="P2798" s="142"/>
      <c r="Q2798" s="142"/>
      <c r="R2798" s="142"/>
      <c r="S2798" s="142"/>
      <c r="T2798" s="143"/>
      <c r="U2798" s="26"/>
      <c r="V2798" s="26"/>
      <c r="W2798" s="26"/>
      <c r="X2798" s="26"/>
      <c r="Y2798" s="26"/>
      <c r="Z2798" s="26"/>
      <c r="AA2798" s="26"/>
      <c r="AB2798" s="26"/>
      <c r="AC2798" s="26"/>
      <c r="AD2798" s="26"/>
      <c r="AE2798" s="26"/>
      <c r="AR2798" s="144"/>
      <c r="AT2798" s="144"/>
      <c r="AU2798" s="144"/>
      <c r="AY2798" s="14"/>
      <c r="BE2798" s="145"/>
      <c r="BF2798" s="145"/>
      <c r="BG2798" s="145"/>
      <c r="BH2798" s="145"/>
      <c r="BI2798" s="145"/>
      <c r="BJ2798" s="14"/>
      <c r="BK2798" s="145"/>
      <c r="BL2798" s="14"/>
      <c r="BM2798" s="144"/>
    </row>
    <row r="2799" spans="1:65" s="2" customFormat="1" ht="16.5" hidden="1" customHeight="1">
      <c r="A2799" s="26"/>
      <c r="B2799" s="156"/>
      <c r="C2799" s="157"/>
      <c r="D2799" s="157"/>
      <c r="E2799" s="158"/>
      <c r="F2799" s="159"/>
      <c r="G2799" s="160"/>
      <c r="H2799" s="161"/>
      <c r="I2799" s="162"/>
      <c r="J2799" s="162"/>
      <c r="K2799" s="139"/>
      <c r="L2799" s="27"/>
      <c r="M2799" s="140"/>
      <c r="N2799" s="141"/>
      <c r="O2799" s="142"/>
      <c r="P2799" s="142"/>
      <c r="Q2799" s="142"/>
      <c r="R2799" s="142"/>
      <c r="S2799" s="142"/>
      <c r="T2799" s="143"/>
      <c r="U2799" s="26"/>
      <c r="V2799" s="26"/>
      <c r="W2799" s="26"/>
      <c r="X2799" s="26"/>
      <c r="Y2799" s="26"/>
      <c r="Z2799" s="26"/>
      <c r="AA2799" s="26"/>
      <c r="AB2799" s="26"/>
      <c r="AC2799" s="26"/>
      <c r="AD2799" s="26"/>
      <c r="AE2799" s="26"/>
      <c r="AR2799" s="144"/>
      <c r="AT2799" s="144"/>
      <c r="AU2799" s="144"/>
      <c r="AY2799" s="14"/>
      <c r="BE2799" s="145"/>
      <c r="BF2799" s="145"/>
      <c r="BG2799" s="145"/>
      <c r="BH2799" s="145"/>
      <c r="BI2799" s="145"/>
      <c r="BJ2799" s="14"/>
      <c r="BK2799" s="145"/>
      <c r="BL2799" s="14"/>
      <c r="BM2799" s="144"/>
    </row>
    <row r="2800" spans="1:65" s="2" customFormat="1" ht="16.5" hidden="1" customHeight="1">
      <c r="A2800" s="26"/>
      <c r="B2800" s="156"/>
      <c r="C2800" s="157"/>
      <c r="D2800" s="157"/>
      <c r="E2800" s="158"/>
      <c r="F2800" s="159"/>
      <c r="G2800" s="160"/>
      <c r="H2800" s="161"/>
      <c r="I2800" s="162"/>
      <c r="J2800" s="162"/>
      <c r="K2800" s="139"/>
      <c r="L2800" s="27"/>
      <c r="M2800" s="140"/>
      <c r="N2800" s="141"/>
      <c r="O2800" s="142"/>
      <c r="P2800" s="142"/>
      <c r="Q2800" s="142"/>
      <c r="R2800" s="142"/>
      <c r="S2800" s="142"/>
      <c r="T2800" s="143"/>
      <c r="U2800" s="26"/>
      <c r="V2800" s="26"/>
      <c r="W2800" s="26"/>
      <c r="X2800" s="26"/>
      <c r="Y2800" s="26"/>
      <c r="Z2800" s="26"/>
      <c r="AA2800" s="26"/>
      <c r="AB2800" s="26"/>
      <c r="AC2800" s="26"/>
      <c r="AD2800" s="26"/>
      <c r="AE2800" s="26"/>
      <c r="AR2800" s="144"/>
      <c r="AT2800" s="144"/>
      <c r="AU2800" s="144"/>
      <c r="AY2800" s="14"/>
      <c r="BE2800" s="145"/>
      <c r="BF2800" s="145"/>
      <c r="BG2800" s="145"/>
      <c r="BH2800" s="145"/>
      <c r="BI2800" s="145"/>
      <c r="BJ2800" s="14"/>
      <c r="BK2800" s="145"/>
      <c r="BL2800" s="14"/>
      <c r="BM2800" s="144"/>
    </row>
    <row r="2801" spans="1:65" s="2" customFormat="1" ht="16.5" hidden="1" customHeight="1">
      <c r="A2801" s="26"/>
      <c r="B2801" s="156"/>
      <c r="C2801" s="157"/>
      <c r="D2801" s="157"/>
      <c r="E2801" s="158"/>
      <c r="F2801" s="159"/>
      <c r="G2801" s="160"/>
      <c r="H2801" s="161"/>
      <c r="I2801" s="162"/>
      <c r="J2801" s="162"/>
      <c r="K2801" s="139"/>
      <c r="L2801" s="27"/>
      <c r="M2801" s="140"/>
      <c r="N2801" s="141"/>
      <c r="O2801" s="142"/>
      <c r="P2801" s="142"/>
      <c r="Q2801" s="142"/>
      <c r="R2801" s="142"/>
      <c r="S2801" s="142"/>
      <c r="T2801" s="143"/>
      <c r="U2801" s="26"/>
      <c r="V2801" s="26"/>
      <c r="W2801" s="26"/>
      <c r="X2801" s="26"/>
      <c r="Y2801" s="26"/>
      <c r="Z2801" s="26"/>
      <c r="AA2801" s="26"/>
      <c r="AB2801" s="26"/>
      <c r="AC2801" s="26"/>
      <c r="AD2801" s="26"/>
      <c r="AE2801" s="26"/>
      <c r="AR2801" s="144"/>
      <c r="AT2801" s="144"/>
      <c r="AU2801" s="144"/>
      <c r="AY2801" s="14"/>
      <c r="BE2801" s="145"/>
      <c r="BF2801" s="145"/>
      <c r="BG2801" s="145"/>
      <c r="BH2801" s="145"/>
      <c r="BI2801" s="145"/>
      <c r="BJ2801" s="14"/>
      <c r="BK2801" s="145"/>
      <c r="BL2801" s="14"/>
      <c r="BM2801" s="144"/>
    </row>
    <row r="2802" spans="1:65" s="2" customFormat="1" ht="16.5" hidden="1" customHeight="1">
      <c r="A2802" s="26"/>
      <c r="B2802" s="156"/>
      <c r="C2802" s="157"/>
      <c r="D2802" s="157"/>
      <c r="E2802" s="158"/>
      <c r="F2802" s="159"/>
      <c r="G2802" s="160"/>
      <c r="H2802" s="161"/>
      <c r="I2802" s="162"/>
      <c r="J2802" s="162"/>
      <c r="K2802" s="139"/>
      <c r="L2802" s="27"/>
      <c r="M2802" s="140"/>
      <c r="N2802" s="141"/>
      <c r="O2802" s="142"/>
      <c r="P2802" s="142"/>
      <c r="Q2802" s="142"/>
      <c r="R2802" s="142"/>
      <c r="S2802" s="142"/>
      <c r="T2802" s="143"/>
      <c r="U2802" s="26"/>
      <c r="V2802" s="26"/>
      <c r="W2802" s="26"/>
      <c r="X2802" s="26"/>
      <c r="Y2802" s="26"/>
      <c r="Z2802" s="26"/>
      <c r="AA2802" s="26"/>
      <c r="AB2802" s="26"/>
      <c r="AC2802" s="26"/>
      <c r="AD2802" s="26"/>
      <c r="AE2802" s="26"/>
      <c r="AR2802" s="144"/>
      <c r="AT2802" s="144"/>
      <c r="AU2802" s="144"/>
      <c r="AY2802" s="14"/>
      <c r="BE2802" s="145"/>
      <c r="BF2802" s="145"/>
      <c r="BG2802" s="145"/>
      <c r="BH2802" s="145"/>
      <c r="BI2802" s="145"/>
      <c r="BJ2802" s="14"/>
      <c r="BK2802" s="145"/>
      <c r="BL2802" s="14"/>
      <c r="BM2802" s="144"/>
    </row>
    <row r="2803" spans="1:65" s="2" customFormat="1" ht="16.5" hidden="1" customHeight="1">
      <c r="A2803" s="26"/>
      <c r="B2803" s="156"/>
      <c r="C2803" s="157"/>
      <c r="D2803" s="157"/>
      <c r="E2803" s="158"/>
      <c r="F2803" s="159"/>
      <c r="G2803" s="160"/>
      <c r="H2803" s="161"/>
      <c r="I2803" s="162"/>
      <c r="J2803" s="162"/>
      <c r="K2803" s="139"/>
      <c r="L2803" s="27"/>
      <c r="M2803" s="140"/>
      <c r="N2803" s="141"/>
      <c r="O2803" s="142"/>
      <c r="P2803" s="142"/>
      <c r="Q2803" s="142"/>
      <c r="R2803" s="142"/>
      <c r="S2803" s="142"/>
      <c r="T2803" s="143"/>
      <c r="U2803" s="26"/>
      <c r="V2803" s="26"/>
      <c r="W2803" s="26"/>
      <c r="X2803" s="26"/>
      <c r="Y2803" s="26"/>
      <c r="Z2803" s="26"/>
      <c r="AA2803" s="26"/>
      <c r="AB2803" s="26"/>
      <c r="AC2803" s="26"/>
      <c r="AD2803" s="26"/>
      <c r="AE2803" s="26"/>
      <c r="AR2803" s="144"/>
      <c r="AT2803" s="144"/>
      <c r="AU2803" s="144"/>
      <c r="AY2803" s="14"/>
      <c r="BE2803" s="145"/>
      <c r="BF2803" s="145"/>
      <c r="BG2803" s="145"/>
      <c r="BH2803" s="145"/>
      <c r="BI2803" s="145"/>
      <c r="BJ2803" s="14"/>
      <c r="BK2803" s="145"/>
      <c r="BL2803" s="14"/>
      <c r="BM2803" s="144"/>
    </row>
    <row r="2804" spans="1:65" s="2" customFormat="1" ht="24.25" hidden="1" customHeight="1">
      <c r="A2804" s="26"/>
      <c r="B2804" s="156"/>
      <c r="C2804" s="157"/>
      <c r="D2804" s="157"/>
      <c r="E2804" s="158"/>
      <c r="F2804" s="159"/>
      <c r="G2804" s="160"/>
      <c r="H2804" s="161"/>
      <c r="I2804" s="162"/>
      <c r="J2804" s="162"/>
      <c r="K2804" s="139"/>
      <c r="L2804" s="27"/>
      <c r="M2804" s="140"/>
      <c r="N2804" s="141"/>
      <c r="O2804" s="142"/>
      <c r="P2804" s="142"/>
      <c r="Q2804" s="142"/>
      <c r="R2804" s="142"/>
      <c r="S2804" s="142"/>
      <c r="T2804" s="143"/>
      <c r="U2804" s="26"/>
      <c r="V2804" s="26"/>
      <c r="W2804" s="26"/>
      <c r="X2804" s="26"/>
      <c r="Y2804" s="26"/>
      <c r="Z2804" s="26"/>
      <c r="AA2804" s="26"/>
      <c r="AB2804" s="26"/>
      <c r="AC2804" s="26"/>
      <c r="AD2804" s="26"/>
      <c r="AE2804" s="26"/>
      <c r="AR2804" s="144"/>
      <c r="AT2804" s="144"/>
      <c r="AU2804" s="144"/>
      <c r="AY2804" s="14"/>
      <c r="BE2804" s="145"/>
      <c r="BF2804" s="145"/>
      <c r="BG2804" s="145"/>
      <c r="BH2804" s="145"/>
      <c r="BI2804" s="145"/>
      <c r="BJ2804" s="14"/>
      <c r="BK2804" s="145"/>
      <c r="BL2804" s="14"/>
      <c r="BM2804" s="144"/>
    </row>
    <row r="2805" spans="1:65" s="2" customFormat="1" ht="24.25" hidden="1" customHeight="1">
      <c r="A2805" s="26"/>
      <c r="B2805" s="156"/>
      <c r="C2805" s="157"/>
      <c r="D2805" s="157"/>
      <c r="E2805" s="158"/>
      <c r="F2805" s="159"/>
      <c r="G2805" s="160"/>
      <c r="H2805" s="161"/>
      <c r="I2805" s="162"/>
      <c r="J2805" s="162"/>
      <c r="K2805" s="139"/>
      <c r="L2805" s="27"/>
      <c r="M2805" s="140"/>
      <c r="N2805" s="141"/>
      <c r="O2805" s="142"/>
      <c r="P2805" s="142"/>
      <c r="Q2805" s="142"/>
      <c r="R2805" s="142"/>
      <c r="S2805" s="142"/>
      <c r="T2805" s="143"/>
      <c r="U2805" s="26"/>
      <c r="V2805" s="26"/>
      <c r="W2805" s="26"/>
      <c r="X2805" s="26"/>
      <c r="Y2805" s="26"/>
      <c r="Z2805" s="26"/>
      <c r="AA2805" s="26"/>
      <c r="AB2805" s="26"/>
      <c r="AC2805" s="26"/>
      <c r="AD2805" s="26"/>
      <c r="AE2805" s="26"/>
      <c r="AR2805" s="144"/>
      <c r="AT2805" s="144"/>
      <c r="AU2805" s="144"/>
      <c r="AY2805" s="14"/>
      <c r="BE2805" s="145"/>
      <c r="BF2805" s="145"/>
      <c r="BG2805" s="145"/>
      <c r="BH2805" s="145"/>
      <c r="BI2805" s="145"/>
      <c r="BJ2805" s="14"/>
      <c r="BK2805" s="145"/>
      <c r="BL2805" s="14"/>
      <c r="BM2805" s="144"/>
    </row>
    <row r="2806" spans="1:65" s="2" customFormat="1" ht="21.75" hidden="1" customHeight="1">
      <c r="A2806" s="26"/>
      <c r="B2806" s="156"/>
      <c r="C2806" s="157"/>
      <c r="D2806" s="157"/>
      <c r="E2806" s="158"/>
      <c r="F2806" s="159"/>
      <c r="G2806" s="160"/>
      <c r="H2806" s="161"/>
      <c r="I2806" s="162"/>
      <c r="J2806" s="162"/>
      <c r="K2806" s="139"/>
      <c r="L2806" s="27"/>
      <c r="M2806" s="140"/>
      <c r="N2806" s="141"/>
      <c r="O2806" s="142"/>
      <c r="P2806" s="142"/>
      <c r="Q2806" s="142"/>
      <c r="R2806" s="142"/>
      <c r="S2806" s="142"/>
      <c r="T2806" s="143"/>
      <c r="U2806" s="26"/>
      <c r="V2806" s="26"/>
      <c r="W2806" s="26"/>
      <c r="X2806" s="26"/>
      <c r="Y2806" s="26"/>
      <c r="Z2806" s="26"/>
      <c r="AA2806" s="26"/>
      <c r="AB2806" s="26"/>
      <c r="AC2806" s="26"/>
      <c r="AD2806" s="26"/>
      <c r="AE2806" s="26"/>
      <c r="AR2806" s="144"/>
      <c r="AT2806" s="144"/>
      <c r="AU2806" s="144"/>
      <c r="AY2806" s="14"/>
      <c r="BE2806" s="145"/>
      <c r="BF2806" s="145"/>
      <c r="BG2806" s="145"/>
      <c r="BH2806" s="145"/>
      <c r="BI2806" s="145"/>
      <c r="BJ2806" s="14"/>
      <c r="BK2806" s="145"/>
      <c r="BL2806" s="14"/>
      <c r="BM2806" s="144"/>
    </row>
    <row r="2807" spans="1:65" s="2" customFormat="1" ht="21.75" hidden="1" customHeight="1">
      <c r="A2807" s="26"/>
      <c r="B2807" s="156"/>
      <c r="C2807" s="157"/>
      <c r="D2807" s="157"/>
      <c r="E2807" s="158"/>
      <c r="F2807" s="159"/>
      <c r="G2807" s="160"/>
      <c r="H2807" s="161"/>
      <c r="I2807" s="162"/>
      <c r="J2807" s="162"/>
      <c r="K2807" s="139"/>
      <c r="L2807" s="27"/>
      <c r="M2807" s="140"/>
      <c r="N2807" s="141"/>
      <c r="O2807" s="142"/>
      <c r="P2807" s="142"/>
      <c r="Q2807" s="142"/>
      <c r="R2807" s="142"/>
      <c r="S2807" s="142"/>
      <c r="T2807" s="143"/>
      <c r="U2807" s="26"/>
      <c r="V2807" s="26"/>
      <c r="W2807" s="26"/>
      <c r="X2807" s="26"/>
      <c r="Y2807" s="26"/>
      <c r="Z2807" s="26"/>
      <c r="AA2807" s="26"/>
      <c r="AB2807" s="26"/>
      <c r="AC2807" s="26"/>
      <c r="AD2807" s="26"/>
      <c r="AE2807" s="26"/>
      <c r="AR2807" s="144"/>
      <c r="AT2807" s="144"/>
      <c r="AU2807" s="144"/>
      <c r="AY2807" s="14"/>
      <c r="BE2807" s="145"/>
      <c r="BF2807" s="145"/>
      <c r="BG2807" s="145"/>
      <c r="BH2807" s="145"/>
      <c r="BI2807" s="145"/>
      <c r="BJ2807" s="14"/>
      <c r="BK2807" s="145"/>
      <c r="BL2807" s="14"/>
      <c r="BM2807" s="144"/>
    </row>
    <row r="2808" spans="1:65" s="2" customFormat="1" ht="16.5" hidden="1" customHeight="1">
      <c r="A2808" s="26"/>
      <c r="B2808" s="156"/>
      <c r="C2808" s="157"/>
      <c r="D2808" s="157"/>
      <c r="E2808" s="158"/>
      <c r="F2808" s="159"/>
      <c r="G2808" s="160"/>
      <c r="H2808" s="161"/>
      <c r="I2808" s="162"/>
      <c r="J2808" s="162"/>
      <c r="K2808" s="139"/>
      <c r="L2808" s="27"/>
      <c r="M2808" s="140"/>
      <c r="N2808" s="141"/>
      <c r="O2808" s="142"/>
      <c r="P2808" s="142"/>
      <c r="Q2808" s="142"/>
      <c r="R2808" s="142"/>
      <c r="S2808" s="142"/>
      <c r="T2808" s="143"/>
      <c r="U2808" s="26"/>
      <c r="V2808" s="26"/>
      <c r="W2808" s="26"/>
      <c r="X2808" s="26"/>
      <c r="Y2808" s="26"/>
      <c r="Z2808" s="26"/>
      <c r="AA2808" s="26"/>
      <c r="AB2808" s="26"/>
      <c r="AC2808" s="26"/>
      <c r="AD2808" s="26"/>
      <c r="AE2808" s="26"/>
      <c r="AR2808" s="144"/>
      <c r="AT2808" s="144"/>
      <c r="AU2808" s="144"/>
      <c r="AY2808" s="14"/>
      <c r="BE2808" s="145"/>
      <c r="BF2808" s="145"/>
      <c r="BG2808" s="145"/>
      <c r="BH2808" s="145"/>
      <c r="BI2808" s="145"/>
      <c r="BJ2808" s="14"/>
      <c r="BK2808" s="145"/>
      <c r="BL2808" s="14"/>
      <c r="BM2808" s="144"/>
    </row>
    <row r="2809" spans="1:65" s="2" customFormat="1" ht="16.5" hidden="1" customHeight="1">
      <c r="A2809" s="26"/>
      <c r="B2809" s="156"/>
      <c r="C2809" s="157"/>
      <c r="D2809" s="157"/>
      <c r="E2809" s="158"/>
      <c r="F2809" s="159"/>
      <c r="G2809" s="160"/>
      <c r="H2809" s="161"/>
      <c r="I2809" s="162"/>
      <c r="J2809" s="162"/>
      <c r="K2809" s="139"/>
      <c r="L2809" s="27"/>
      <c r="M2809" s="140"/>
      <c r="N2809" s="141"/>
      <c r="O2809" s="142"/>
      <c r="P2809" s="142"/>
      <c r="Q2809" s="142"/>
      <c r="R2809" s="142"/>
      <c r="S2809" s="142"/>
      <c r="T2809" s="143"/>
      <c r="U2809" s="26"/>
      <c r="V2809" s="26"/>
      <c r="W2809" s="26"/>
      <c r="X2809" s="26"/>
      <c r="Y2809" s="26"/>
      <c r="Z2809" s="26"/>
      <c r="AA2809" s="26"/>
      <c r="AB2809" s="26"/>
      <c r="AC2809" s="26"/>
      <c r="AD2809" s="26"/>
      <c r="AE2809" s="26"/>
      <c r="AR2809" s="144"/>
      <c r="AT2809" s="144"/>
      <c r="AU2809" s="144"/>
      <c r="AY2809" s="14"/>
      <c r="BE2809" s="145"/>
      <c r="BF2809" s="145"/>
      <c r="BG2809" s="145"/>
      <c r="BH2809" s="145"/>
      <c r="BI2809" s="145"/>
      <c r="BJ2809" s="14"/>
      <c r="BK2809" s="145"/>
      <c r="BL2809" s="14"/>
      <c r="BM2809" s="144"/>
    </row>
    <row r="2810" spans="1:65" s="2" customFormat="1" ht="21.75" hidden="1" customHeight="1">
      <c r="A2810" s="26"/>
      <c r="B2810" s="156"/>
      <c r="C2810" s="157"/>
      <c r="D2810" s="157"/>
      <c r="E2810" s="158"/>
      <c r="F2810" s="159"/>
      <c r="G2810" s="160"/>
      <c r="H2810" s="161"/>
      <c r="I2810" s="162"/>
      <c r="J2810" s="162"/>
      <c r="K2810" s="139"/>
      <c r="L2810" s="27"/>
      <c r="M2810" s="140"/>
      <c r="N2810" s="141"/>
      <c r="O2810" s="142"/>
      <c r="P2810" s="142"/>
      <c r="Q2810" s="142"/>
      <c r="R2810" s="142"/>
      <c r="S2810" s="142"/>
      <c r="T2810" s="143"/>
      <c r="U2810" s="26"/>
      <c r="V2810" s="26"/>
      <c r="W2810" s="26"/>
      <c r="X2810" s="26"/>
      <c r="Y2810" s="26"/>
      <c r="Z2810" s="26"/>
      <c r="AA2810" s="26"/>
      <c r="AB2810" s="26"/>
      <c r="AC2810" s="26"/>
      <c r="AD2810" s="26"/>
      <c r="AE2810" s="26"/>
      <c r="AR2810" s="144"/>
      <c r="AT2810" s="144"/>
      <c r="AU2810" s="144"/>
      <c r="AY2810" s="14"/>
      <c r="BE2810" s="145"/>
      <c r="BF2810" s="145"/>
      <c r="BG2810" s="145"/>
      <c r="BH2810" s="145"/>
      <c r="BI2810" s="145"/>
      <c r="BJ2810" s="14"/>
      <c r="BK2810" s="145"/>
      <c r="BL2810" s="14"/>
      <c r="BM2810" s="144"/>
    </row>
    <row r="2811" spans="1:65" s="2" customFormat="1" ht="21.75" hidden="1" customHeight="1">
      <c r="A2811" s="26"/>
      <c r="B2811" s="156"/>
      <c r="C2811" s="157"/>
      <c r="D2811" s="157"/>
      <c r="E2811" s="158"/>
      <c r="F2811" s="159"/>
      <c r="G2811" s="160"/>
      <c r="H2811" s="161"/>
      <c r="I2811" s="162"/>
      <c r="J2811" s="162"/>
      <c r="K2811" s="139"/>
      <c r="L2811" s="27"/>
      <c r="M2811" s="140"/>
      <c r="N2811" s="141"/>
      <c r="O2811" s="142"/>
      <c r="P2811" s="142"/>
      <c r="Q2811" s="142"/>
      <c r="R2811" s="142"/>
      <c r="S2811" s="142"/>
      <c r="T2811" s="143"/>
      <c r="U2811" s="26"/>
      <c r="V2811" s="26"/>
      <c r="W2811" s="26"/>
      <c r="X2811" s="26"/>
      <c r="Y2811" s="26"/>
      <c r="Z2811" s="26"/>
      <c r="AA2811" s="26"/>
      <c r="AB2811" s="26"/>
      <c r="AC2811" s="26"/>
      <c r="AD2811" s="26"/>
      <c r="AE2811" s="26"/>
      <c r="AR2811" s="144"/>
      <c r="AT2811" s="144"/>
      <c r="AU2811" s="144"/>
      <c r="AY2811" s="14"/>
      <c r="BE2811" s="145"/>
      <c r="BF2811" s="145"/>
      <c r="BG2811" s="145"/>
      <c r="BH2811" s="145"/>
      <c r="BI2811" s="145"/>
      <c r="BJ2811" s="14"/>
      <c r="BK2811" s="145"/>
      <c r="BL2811" s="14"/>
      <c r="BM2811" s="144"/>
    </row>
    <row r="2812" spans="1:65" s="2" customFormat="1" ht="16.5" hidden="1" customHeight="1">
      <c r="A2812" s="26"/>
      <c r="B2812" s="156"/>
      <c r="C2812" s="157"/>
      <c r="D2812" s="157"/>
      <c r="E2812" s="158"/>
      <c r="F2812" s="159"/>
      <c r="G2812" s="160"/>
      <c r="H2812" s="161"/>
      <c r="I2812" s="162"/>
      <c r="J2812" s="162"/>
      <c r="K2812" s="139"/>
      <c r="L2812" s="27"/>
      <c r="M2812" s="140"/>
      <c r="N2812" s="141"/>
      <c r="O2812" s="142"/>
      <c r="P2812" s="142"/>
      <c r="Q2812" s="142"/>
      <c r="R2812" s="142"/>
      <c r="S2812" s="142"/>
      <c r="T2812" s="143"/>
      <c r="U2812" s="26"/>
      <c r="V2812" s="26"/>
      <c r="W2812" s="26"/>
      <c r="X2812" s="26"/>
      <c r="Y2812" s="26"/>
      <c r="Z2812" s="26"/>
      <c r="AA2812" s="26"/>
      <c r="AB2812" s="26"/>
      <c r="AC2812" s="26"/>
      <c r="AD2812" s="26"/>
      <c r="AE2812" s="26"/>
      <c r="AR2812" s="144"/>
      <c r="AT2812" s="144"/>
      <c r="AU2812" s="144"/>
      <c r="AY2812" s="14"/>
      <c r="BE2812" s="145"/>
      <c r="BF2812" s="145"/>
      <c r="BG2812" s="145"/>
      <c r="BH2812" s="145"/>
      <c r="BI2812" s="145"/>
      <c r="BJ2812" s="14"/>
      <c r="BK2812" s="145"/>
      <c r="BL2812" s="14"/>
      <c r="BM2812" s="144"/>
    </row>
    <row r="2813" spans="1:65" s="2" customFormat="1" ht="24.25" hidden="1" customHeight="1">
      <c r="A2813" s="26"/>
      <c r="B2813" s="156"/>
      <c r="C2813" s="157"/>
      <c r="D2813" s="157"/>
      <c r="E2813" s="158"/>
      <c r="F2813" s="159"/>
      <c r="G2813" s="160"/>
      <c r="H2813" s="161"/>
      <c r="I2813" s="162"/>
      <c r="J2813" s="162"/>
      <c r="K2813" s="139"/>
      <c r="L2813" s="27"/>
      <c r="M2813" s="140"/>
      <c r="N2813" s="141"/>
      <c r="O2813" s="142"/>
      <c r="P2813" s="142"/>
      <c r="Q2813" s="142"/>
      <c r="R2813" s="142"/>
      <c r="S2813" s="142"/>
      <c r="T2813" s="143"/>
      <c r="U2813" s="26"/>
      <c r="V2813" s="26"/>
      <c r="W2813" s="26"/>
      <c r="X2813" s="26"/>
      <c r="Y2813" s="26"/>
      <c r="Z2813" s="26"/>
      <c r="AA2813" s="26"/>
      <c r="AB2813" s="26"/>
      <c r="AC2813" s="26"/>
      <c r="AD2813" s="26"/>
      <c r="AE2813" s="26"/>
      <c r="AR2813" s="144"/>
      <c r="AT2813" s="144"/>
      <c r="AU2813" s="144"/>
      <c r="AY2813" s="14"/>
      <c r="BE2813" s="145"/>
      <c r="BF2813" s="145"/>
      <c r="BG2813" s="145"/>
      <c r="BH2813" s="145"/>
      <c r="BI2813" s="145"/>
      <c r="BJ2813" s="14"/>
      <c r="BK2813" s="145"/>
      <c r="BL2813" s="14"/>
      <c r="BM2813" s="144"/>
    </row>
    <row r="2814" spans="1:65" s="2" customFormat="1" ht="24.25" hidden="1" customHeight="1">
      <c r="A2814" s="26"/>
      <c r="B2814" s="156"/>
      <c r="C2814" s="157"/>
      <c r="D2814" s="157"/>
      <c r="E2814" s="158"/>
      <c r="F2814" s="159"/>
      <c r="G2814" s="160"/>
      <c r="H2814" s="161"/>
      <c r="I2814" s="162"/>
      <c r="J2814" s="162"/>
      <c r="K2814" s="139"/>
      <c r="L2814" s="27"/>
      <c r="M2814" s="140"/>
      <c r="N2814" s="141"/>
      <c r="O2814" s="142"/>
      <c r="P2814" s="142"/>
      <c r="Q2814" s="142"/>
      <c r="R2814" s="142"/>
      <c r="S2814" s="142"/>
      <c r="T2814" s="143"/>
      <c r="U2814" s="26"/>
      <c r="V2814" s="26"/>
      <c r="W2814" s="26"/>
      <c r="X2814" s="26"/>
      <c r="Y2814" s="26"/>
      <c r="Z2814" s="26"/>
      <c r="AA2814" s="26"/>
      <c r="AB2814" s="26"/>
      <c r="AC2814" s="26"/>
      <c r="AD2814" s="26"/>
      <c r="AE2814" s="26"/>
      <c r="AR2814" s="144"/>
      <c r="AT2814" s="144"/>
      <c r="AU2814" s="144"/>
      <c r="AY2814" s="14"/>
      <c r="BE2814" s="145"/>
      <c r="BF2814" s="145"/>
      <c r="BG2814" s="145"/>
      <c r="BH2814" s="145"/>
      <c r="BI2814" s="145"/>
      <c r="BJ2814" s="14"/>
      <c r="BK2814" s="145"/>
      <c r="BL2814" s="14"/>
      <c r="BM2814" s="144"/>
    </row>
    <row r="2815" spans="1:65" s="2" customFormat="1" ht="24.25" hidden="1" customHeight="1">
      <c r="A2815" s="26"/>
      <c r="B2815" s="156"/>
      <c r="C2815" s="157"/>
      <c r="D2815" s="157"/>
      <c r="E2815" s="158"/>
      <c r="F2815" s="159"/>
      <c r="G2815" s="160"/>
      <c r="H2815" s="161"/>
      <c r="I2815" s="162"/>
      <c r="J2815" s="162"/>
      <c r="K2815" s="139"/>
      <c r="L2815" s="27"/>
      <c r="M2815" s="140"/>
      <c r="N2815" s="141"/>
      <c r="O2815" s="142"/>
      <c r="P2815" s="142"/>
      <c r="Q2815" s="142"/>
      <c r="R2815" s="142"/>
      <c r="S2815" s="142"/>
      <c r="T2815" s="143"/>
      <c r="U2815" s="26"/>
      <c r="V2815" s="26"/>
      <c r="W2815" s="26"/>
      <c r="X2815" s="26"/>
      <c r="Y2815" s="26"/>
      <c r="Z2815" s="26"/>
      <c r="AA2815" s="26"/>
      <c r="AB2815" s="26"/>
      <c r="AC2815" s="26"/>
      <c r="AD2815" s="26"/>
      <c r="AE2815" s="26"/>
      <c r="AR2815" s="144"/>
      <c r="AT2815" s="144"/>
      <c r="AU2815" s="144"/>
      <c r="AY2815" s="14"/>
      <c r="BE2815" s="145"/>
      <c r="BF2815" s="145"/>
      <c r="BG2815" s="145"/>
      <c r="BH2815" s="145"/>
      <c r="BI2815" s="145"/>
      <c r="BJ2815" s="14"/>
      <c r="BK2815" s="145"/>
      <c r="BL2815" s="14"/>
      <c r="BM2815" s="144"/>
    </row>
    <row r="2816" spans="1:65" s="2" customFormat="1" ht="21.75" hidden="1" customHeight="1">
      <c r="A2816" s="26"/>
      <c r="B2816" s="156"/>
      <c r="C2816" s="157"/>
      <c r="D2816" s="157"/>
      <c r="E2816" s="158"/>
      <c r="F2816" s="159"/>
      <c r="G2816" s="160"/>
      <c r="H2816" s="161"/>
      <c r="I2816" s="162"/>
      <c r="J2816" s="162"/>
      <c r="K2816" s="139"/>
      <c r="L2816" s="27"/>
      <c r="M2816" s="140"/>
      <c r="N2816" s="141"/>
      <c r="O2816" s="142"/>
      <c r="P2816" s="142"/>
      <c r="Q2816" s="142"/>
      <c r="R2816" s="142"/>
      <c r="S2816" s="142"/>
      <c r="T2816" s="143"/>
      <c r="U2816" s="26"/>
      <c r="V2816" s="26"/>
      <c r="W2816" s="26"/>
      <c r="X2816" s="26"/>
      <c r="Y2816" s="26"/>
      <c r="Z2816" s="26"/>
      <c r="AA2816" s="26"/>
      <c r="AB2816" s="26"/>
      <c r="AC2816" s="26"/>
      <c r="AD2816" s="26"/>
      <c r="AE2816" s="26"/>
      <c r="AR2816" s="144"/>
      <c r="AT2816" s="144"/>
      <c r="AU2816" s="144"/>
      <c r="AY2816" s="14"/>
      <c r="BE2816" s="145"/>
      <c r="BF2816" s="145"/>
      <c r="BG2816" s="145"/>
      <c r="BH2816" s="145"/>
      <c r="BI2816" s="145"/>
      <c r="BJ2816" s="14"/>
      <c r="BK2816" s="145"/>
      <c r="BL2816" s="14"/>
      <c r="BM2816" s="144"/>
    </row>
    <row r="2817" spans="1:65" s="2" customFormat="1" ht="24.25" hidden="1" customHeight="1">
      <c r="A2817" s="26"/>
      <c r="B2817" s="156"/>
      <c r="C2817" s="157"/>
      <c r="D2817" s="157"/>
      <c r="E2817" s="158"/>
      <c r="F2817" s="159"/>
      <c r="G2817" s="160"/>
      <c r="H2817" s="161"/>
      <c r="I2817" s="162"/>
      <c r="J2817" s="162"/>
      <c r="K2817" s="139"/>
      <c r="L2817" s="27"/>
      <c r="M2817" s="140"/>
      <c r="N2817" s="141"/>
      <c r="O2817" s="142"/>
      <c r="P2817" s="142"/>
      <c r="Q2817" s="142"/>
      <c r="R2817" s="142"/>
      <c r="S2817" s="142"/>
      <c r="T2817" s="143"/>
      <c r="U2817" s="26"/>
      <c r="V2817" s="26"/>
      <c r="W2817" s="26"/>
      <c r="X2817" s="26"/>
      <c r="Y2817" s="26"/>
      <c r="Z2817" s="26"/>
      <c r="AA2817" s="26"/>
      <c r="AB2817" s="26"/>
      <c r="AC2817" s="26"/>
      <c r="AD2817" s="26"/>
      <c r="AE2817" s="26"/>
      <c r="AR2817" s="144"/>
      <c r="AT2817" s="144"/>
      <c r="AU2817" s="144"/>
      <c r="AY2817" s="14"/>
      <c r="BE2817" s="145"/>
      <c r="BF2817" s="145"/>
      <c r="BG2817" s="145"/>
      <c r="BH2817" s="145"/>
      <c r="BI2817" s="145"/>
      <c r="BJ2817" s="14"/>
      <c r="BK2817" s="145"/>
      <c r="BL2817" s="14"/>
      <c r="BM2817" s="144"/>
    </row>
    <row r="2818" spans="1:65" s="2" customFormat="1" ht="16.5" hidden="1" customHeight="1">
      <c r="A2818" s="26"/>
      <c r="B2818" s="156"/>
      <c r="C2818" s="157"/>
      <c r="D2818" s="157"/>
      <c r="E2818" s="158"/>
      <c r="F2818" s="159"/>
      <c r="G2818" s="160"/>
      <c r="H2818" s="161"/>
      <c r="I2818" s="162"/>
      <c r="J2818" s="162"/>
      <c r="K2818" s="139"/>
      <c r="L2818" s="27"/>
      <c r="M2818" s="140"/>
      <c r="N2818" s="141"/>
      <c r="O2818" s="142"/>
      <c r="P2818" s="142"/>
      <c r="Q2818" s="142"/>
      <c r="R2818" s="142"/>
      <c r="S2818" s="142"/>
      <c r="T2818" s="143"/>
      <c r="U2818" s="26"/>
      <c r="V2818" s="26"/>
      <c r="W2818" s="26"/>
      <c r="X2818" s="26"/>
      <c r="Y2818" s="26"/>
      <c r="Z2818" s="26"/>
      <c r="AA2818" s="26"/>
      <c r="AB2818" s="26"/>
      <c r="AC2818" s="26"/>
      <c r="AD2818" s="26"/>
      <c r="AE2818" s="26"/>
      <c r="AR2818" s="144"/>
      <c r="AT2818" s="144"/>
      <c r="AU2818" s="144"/>
      <c r="AY2818" s="14"/>
      <c r="BE2818" s="145"/>
      <c r="BF2818" s="145"/>
      <c r="BG2818" s="145"/>
      <c r="BH2818" s="145"/>
      <c r="BI2818" s="145"/>
      <c r="BJ2818" s="14"/>
      <c r="BK2818" s="145"/>
      <c r="BL2818" s="14"/>
      <c r="BM2818" s="144"/>
    </row>
    <row r="2819" spans="1:65" s="2" customFormat="1" ht="16.5" hidden="1" customHeight="1">
      <c r="A2819" s="26"/>
      <c r="B2819" s="156"/>
      <c r="C2819" s="157"/>
      <c r="D2819" s="157"/>
      <c r="E2819" s="158"/>
      <c r="F2819" s="159"/>
      <c r="G2819" s="160"/>
      <c r="H2819" s="161"/>
      <c r="I2819" s="162"/>
      <c r="J2819" s="162"/>
      <c r="K2819" s="139"/>
      <c r="L2819" s="27"/>
      <c r="M2819" s="140"/>
      <c r="N2819" s="141"/>
      <c r="O2819" s="142"/>
      <c r="P2819" s="142"/>
      <c r="Q2819" s="142"/>
      <c r="R2819" s="142"/>
      <c r="S2819" s="142"/>
      <c r="T2819" s="143"/>
      <c r="U2819" s="26"/>
      <c r="V2819" s="26"/>
      <c r="W2819" s="26"/>
      <c r="X2819" s="26"/>
      <c r="Y2819" s="26"/>
      <c r="Z2819" s="26"/>
      <c r="AA2819" s="26"/>
      <c r="AB2819" s="26"/>
      <c r="AC2819" s="26"/>
      <c r="AD2819" s="26"/>
      <c r="AE2819" s="26"/>
      <c r="AR2819" s="144"/>
      <c r="AT2819" s="144"/>
      <c r="AU2819" s="144"/>
      <c r="AY2819" s="14"/>
      <c r="BE2819" s="145"/>
      <c r="BF2819" s="145"/>
      <c r="BG2819" s="145"/>
      <c r="BH2819" s="145"/>
      <c r="BI2819" s="145"/>
      <c r="BJ2819" s="14"/>
      <c r="BK2819" s="145"/>
      <c r="BL2819" s="14"/>
      <c r="BM2819" s="144"/>
    </row>
    <row r="2820" spans="1:65" s="2" customFormat="1" ht="16.5" hidden="1" customHeight="1">
      <c r="A2820" s="26"/>
      <c r="B2820" s="156"/>
      <c r="C2820" s="157"/>
      <c r="D2820" s="157"/>
      <c r="E2820" s="158"/>
      <c r="F2820" s="159"/>
      <c r="G2820" s="160"/>
      <c r="H2820" s="161"/>
      <c r="I2820" s="162"/>
      <c r="J2820" s="162"/>
      <c r="K2820" s="139"/>
      <c r="L2820" s="27"/>
      <c r="M2820" s="140"/>
      <c r="N2820" s="141"/>
      <c r="O2820" s="142"/>
      <c r="P2820" s="142"/>
      <c r="Q2820" s="142"/>
      <c r="R2820" s="142"/>
      <c r="S2820" s="142"/>
      <c r="T2820" s="143"/>
      <c r="U2820" s="26"/>
      <c r="V2820" s="26"/>
      <c r="W2820" s="26"/>
      <c r="X2820" s="26"/>
      <c r="Y2820" s="26"/>
      <c r="Z2820" s="26"/>
      <c r="AA2820" s="26"/>
      <c r="AB2820" s="26"/>
      <c r="AC2820" s="26"/>
      <c r="AD2820" s="26"/>
      <c r="AE2820" s="26"/>
      <c r="AR2820" s="144"/>
      <c r="AT2820" s="144"/>
      <c r="AU2820" s="144"/>
      <c r="AY2820" s="14"/>
      <c r="BE2820" s="145"/>
      <c r="BF2820" s="145"/>
      <c r="BG2820" s="145"/>
      <c r="BH2820" s="145"/>
      <c r="BI2820" s="145"/>
      <c r="BJ2820" s="14"/>
      <c r="BK2820" s="145"/>
      <c r="BL2820" s="14"/>
      <c r="BM2820" s="144"/>
    </row>
    <row r="2821" spans="1:65" s="2" customFormat="1" ht="16.5" hidden="1" customHeight="1">
      <c r="A2821" s="26"/>
      <c r="B2821" s="156"/>
      <c r="C2821" s="157"/>
      <c r="D2821" s="157"/>
      <c r="E2821" s="158"/>
      <c r="F2821" s="159"/>
      <c r="G2821" s="160"/>
      <c r="H2821" s="161"/>
      <c r="I2821" s="162"/>
      <c r="J2821" s="162"/>
      <c r="K2821" s="139"/>
      <c r="L2821" s="27"/>
      <c r="M2821" s="140"/>
      <c r="N2821" s="141"/>
      <c r="O2821" s="142"/>
      <c r="P2821" s="142"/>
      <c r="Q2821" s="142"/>
      <c r="R2821" s="142"/>
      <c r="S2821" s="142"/>
      <c r="T2821" s="143"/>
      <c r="U2821" s="26"/>
      <c r="V2821" s="26"/>
      <c r="W2821" s="26"/>
      <c r="X2821" s="26"/>
      <c r="Y2821" s="26"/>
      <c r="Z2821" s="26"/>
      <c r="AA2821" s="26"/>
      <c r="AB2821" s="26"/>
      <c r="AC2821" s="26"/>
      <c r="AD2821" s="26"/>
      <c r="AE2821" s="26"/>
      <c r="AR2821" s="144"/>
      <c r="AT2821" s="144"/>
      <c r="AU2821" s="144"/>
      <c r="AY2821" s="14"/>
      <c r="BE2821" s="145"/>
      <c r="BF2821" s="145"/>
      <c r="BG2821" s="145"/>
      <c r="BH2821" s="145"/>
      <c r="BI2821" s="145"/>
      <c r="BJ2821" s="14"/>
      <c r="BK2821" s="145"/>
      <c r="BL2821" s="14"/>
      <c r="BM2821" s="144"/>
    </row>
    <row r="2822" spans="1:65" s="2" customFormat="1" ht="16.5" hidden="1" customHeight="1">
      <c r="A2822" s="26"/>
      <c r="B2822" s="156"/>
      <c r="C2822" s="157"/>
      <c r="D2822" s="157"/>
      <c r="E2822" s="158"/>
      <c r="F2822" s="159"/>
      <c r="G2822" s="160"/>
      <c r="H2822" s="161"/>
      <c r="I2822" s="162"/>
      <c r="J2822" s="162"/>
      <c r="K2822" s="139"/>
      <c r="L2822" s="27"/>
      <c r="M2822" s="140"/>
      <c r="N2822" s="141"/>
      <c r="O2822" s="142"/>
      <c r="P2822" s="142"/>
      <c r="Q2822" s="142"/>
      <c r="R2822" s="142"/>
      <c r="S2822" s="142"/>
      <c r="T2822" s="143"/>
      <c r="U2822" s="26"/>
      <c r="V2822" s="26"/>
      <c r="W2822" s="26"/>
      <c r="X2822" s="26"/>
      <c r="Y2822" s="26"/>
      <c r="Z2822" s="26"/>
      <c r="AA2822" s="26"/>
      <c r="AB2822" s="26"/>
      <c r="AC2822" s="26"/>
      <c r="AD2822" s="26"/>
      <c r="AE2822" s="26"/>
      <c r="AR2822" s="144"/>
      <c r="AT2822" s="144"/>
      <c r="AU2822" s="144"/>
      <c r="AY2822" s="14"/>
      <c r="BE2822" s="145"/>
      <c r="BF2822" s="145"/>
      <c r="BG2822" s="145"/>
      <c r="BH2822" s="145"/>
      <c r="BI2822" s="145"/>
      <c r="BJ2822" s="14"/>
      <c r="BK2822" s="145"/>
      <c r="BL2822" s="14"/>
      <c r="BM2822" s="144"/>
    </row>
    <row r="2823" spans="1:65" s="2" customFormat="1" ht="16.5" hidden="1" customHeight="1">
      <c r="A2823" s="26"/>
      <c r="B2823" s="156"/>
      <c r="C2823" s="157"/>
      <c r="D2823" s="157"/>
      <c r="E2823" s="158"/>
      <c r="F2823" s="159"/>
      <c r="G2823" s="160"/>
      <c r="H2823" s="161"/>
      <c r="I2823" s="162"/>
      <c r="J2823" s="162"/>
      <c r="K2823" s="139"/>
      <c r="L2823" s="27"/>
      <c r="M2823" s="140"/>
      <c r="N2823" s="141"/>
      <c r="O2823" s="142"/>
      <c r="P2823" s="142"/>
      <c r="Q2823" s="142"/>
      <c r="R2823" s="142"/>
      <c r="S2823" s="142"/>
      <c r="T2823" s="143"/>
      <c r="U2823" s="26"/>
      <c r="V2823" s="26"/>
      <c r="W2823" s="26"/>
      <c r="X2823" s="26"/>
      <c r="Y2823" s="26"/>
      <c r="Z2823" s="26"/>
      <c r="AA2823" s="26"/>
      <c r="AB2823" s="26"/>
      <c r="AC2823" s="26"/>
      <c r="AD2823" s="26"/>
      <c r="AE2823" s="26"/>
      <c r="AR2823" s="144"/>
      <c r="AT2823" s="144"/>
      <c r="AU2823" s="144"/>
      <c r="AY2823" s="14"/>
      <c r="BE2823" s="145"/>
      <c r="BF2823" s="145"/>
      <c r="BG2823" s="145"/>
      <c r="BH2823" s="145"/>
      <c r="BI2823" s="145"/>
      <c r="BJ2823" s="14"/>
      <c r="BK2823" s="145"/>
      <c r="BL2823" s="14"/>
      <c r="BM2823" s="144"/>
    </row>
    <row r="2824" spans="1:65" s="2" customFormat="1" ht="21.75" hidden="1" customHeight="1">
      <c r="A2824" s="26"/>
      <c r="B2824" s="156"/>
      <c r="C2824" s="157"/>
      <c r="D2824" s="157"/>
      <c r="E2824" s="158"/>
      <c r="F2824" s="159"/>
      <c r="G2824" s="160"/>
      <c r="H2824" s="161"/>
      <c r="I2824" s="162"/>
      <c r="J2824" s="162"/>
      <c r="K2824" s="139"/>
      <c r="L2824" s="27"/>
      <c r="M2824" s="140"/>
      <c r="N2824" s="141"/>
      <c r="O2824" s="142"/>
      <c r="P2824" s="142"/>
      <c r="Q2824" s="142"/>
      <c r="R2824" s="142"/>
      <c r="S2824" s="142"/>
      <c r="T2824" s="143"/>
      <c r="U2824" s="26"/>
      <c r="V2824" s="26"/>
      <c r="W2824" s="26"/>
      <c r="X2824" s="26"/>
      <c r="Y2824" s="26"/>
      <c r="Z2824" s="26"/>
      <c r="AA2824" s="26"/>
      <c r="AB2824" s="26"/>
      <c r="AC2824" s="26"/>
      <c r="AD2824" s="26"/>
      <c r="AE2824" s="26"/>
      <c r="AR2824" s="144"/>
      <c r="AT2824" s="144"/>
      <c r="AU2824" s="144"/>
      <c r="AY2824" s="14"/>
      <c r="BE2824" s="145"/>
      <c r="BF2824" s="145"/>
      <c r="BG2824" s="145"/>
      <c r="BH2824" s="145"/>
      <c r="BI2824" s="145"/>
      <c r="BJ2824" s="14"/>
      <c r="BK2824" s="145"/>
      <c r="BL2824" s="14"/>
      <c r="BM2824" s="144"/>
    </row>
    <row r="2825" spans="1:65" s="2" customFormat="1" ht="16.5" hidden="1" customHeight="1">
      <c r="A2825" s="26"/>
      <c r="B2825" s="156"/>
      <c r="C2825" s="157"/>
      <c r="D2825" s="157"/>
      <c r="E2825" s="158"/>
      <c r="F2825" s="159"/>
      <c r="G2825" s="160"/>
      <c r="H2825" s="161"/>
      <c r="I2825" s="162"/>
      <c r="J2825" s="162"/>
      <c r="K2825" s="139"/>
      <c r="L2825" s="27"/>
      <c r="M2825" s="140"/>
      <c r="N2825" s="141"/>
      <c r="O2825" s="142"/>
      <c r="P2825" s="142"/>
      <c r="Q2825" s="142"/>
      <c r="R2825" s="142"/>
      <c r="S2825" s="142"/>
      <c r="T2825" s="143"/>
      <c r="U2825" s="26"/>
      <c r="V2825" s="26"/>
      <c r="W2825" s="26"/>
      <c r="X2825" s="26"/>
      <c r="Y2825" s="26"/>
      <c r="Z2825" s="26"/>
      <c r="AA2825" s="26"/>
      <c r="AB2825" s="26"/>
      <c r="AC2825" s="26"/>
      <c r="AD2825" s="26"/>
      <c r="AE2825" s="26"/>
      <c r="AR2825" s="144"/>
      <c r="AT2825" s="144"/>
      <c r="AU2825" s="144"/>
      <c r="AY2825" s="14"/>
      <c r="BE2825" s="145"/>
      <c r="BF2825" s="145"/>
      <c r="BG2825" s="145"/>
      <c r="BH2825" s="145"/>
      <c r="BI2825" s="145"/>
      <c r="BJ2825" s="14"/>
      <c r="BK2825" s="145"/>
      <c r="BL2825" s="14"/>
      <c r="BM2825" s="144"/>
    </row>
    <row r="2826" spans="1:65" s="2" customFormat="1" ht="16.5" hidden="1" customHeight="1">
      <c r="A2826" s="26"/>
      <c r="B2826" s="156"/>
      <c r="C2826" s="157"/>
      <c r="D2826" s="157"/>
      <c r="E2826" s="158"/>
      <c r="F2826" s="159"/>
      <c r="G2826" s="160"/>
      <c r="H2826" s="161"/>
      <c r="I2826" s="162"/>
      <c r="J2826" s="162"/>
      <c r="K2826" s="139"/>
      <c r="L2826" s="27"/>
      <c r="M2826" s="140"/>
      <c r="N2826" s="141"/>
      <c r="O2826" s="142"/>
      <c r="P2826" s="142"/>
      <c r="Q2826" s="142"/>
      <c r="R2826" s="142"/>
      <c r="S2826" s="142"/>
      <c r="T2826" s="143"/>
      <c r="U2826" s="26"/>
      <c r="V2826" s="26"/>
      <c r="W2826" s="26"/>
      <c r="X2826" s="26"/>
      <c r="Y2826" s="26"/>
      <c r="Z2826" s="26"/>
      <c r="AA2826" s="26"/>
      <c r="AB2826" s="26"/>
      <c r="AC2826" s="26"/>
      <c r="AD2826" s="26"/>
      <c r="AE2826" s="26"/>
      <c r="AR2826" s="144"/>
      <c r="AT2826" s="144"/>
      <c r="AU2826" s="144"/>
      <c r="AY2826" s="14"/>
      <c r="BE2826" s="145"/>
      <c r="BF2826" s="145"/>
      <c r="BG2826" s="145"/>
      <c r="BH2826" s="145"/>
      <c r="BI2826" s="145"/>
      <c r="BJ2826" s="14"/>
      <c r="BK2826" s="145"/>
      <c r="BL2826" s="14"/>
      <c r="BM2826" s="144"/>
    </row>
    <row r="2827" spans="1:65" s="2" customFormat="1" ht="16.5" hidden="1" customHeight="1">
      <c r="A2827" s="26"/>
      <c r="B2827" s="156"/>
      <c r="C2827" s="157"/>
      <c r="D2827" s="157"/>
      <c r="E2827" s="158"/>
      <c r="F2827" s="159"/>
      <c r="G2827" s="160"/>
      <c r="H2827" s="161"/>
      <c r="I2827" s="162"/>
      <c r="J2827" s="162"/>
      <c r="K2827" s="139"/>
      <c r="L2827" s="27"/>
      <c r="M2827" s="140"/>
      <c r="N2827" s="141"/>
      <c r="O2827" s="142"/>
      <c r="P2827" s="142"/>
      <c r="Q2827" s="142"/>
      <c r="R2827" s="142"/>
      <c r="S2827" s="142"/>
      <c r="T2827" s="143"/>
      <c r="U2827" s="26"/>
      <c r="V2827" s="26"/>
      <c r="W2827" s="26"/>
      <c r="X2827" s="26"/>
      <c r="Y2827" s="26"/>
      <c r="Z2827" s="26"/>
      <c r="AA2827" s="26"/>
      <c r="AB2827" s="26"/>
      <c r="AC2827" s="26"/>
      <c r="AD2827" s="26"/>
      <c r="AE2827" s="26"/>
      <c r="AR2827" s="144"/>
      <c r="AT2827" s="144"/>
      <c r="AU2827" s="144"/>
      <c r="AY2827" s="14"/>
      <c r="BE2827" s="145"/>
      <c r="BF2827" s="145"/>
      <c r="BG2827" s="145"/>
      <c r="BH2827" s="145"/>
      <c r="BI2827" s="145"/>
      <c r="BJ2827" s="14"/>
      <c r="BK2827" s="145"/>
      <c r="BL2827" s="14"/>
      <c r="BM2827" s="144"/>
    </row>
    <row r="2828" spans="1:65" s="2" customFormat="1" ht="16.5" hidden="1" customHeight="1">
      <c r="A2828" s="26"/>
      <c r="B2828" s="156"/>
      <c r="C2828" s="157"/>
      <c r="D2828" s="157"/>
      <c r="E2828" s="158"/>
      <c r="F2828" s="159"/>
      <c r="G2828" s="160"/>
      <c r="H2828" s="161"/>
      <c r="I2828" s="162"/>
      <c r="J2828" s="162"/>
      <c r="K2828" s="139"/>
      <c r="L2828" s="27"/>
      <c r="M2828" s="140"/>
      <c r="N2828" s="141"/>
      <c r="O2828" s="142"/>
      <c r="P2828" s="142"/>
      <c r="Q2828" s="142"/>
      <c r="R2828" s="142"/>
      <c r="S2828" s="142"/>
      <c r="T2828" s="143"/>
      <c r="U2828" s="26"/>
      <c r="V2828" s="26"/>
      <c r="W2828" s="26"/>
      <c r="X2828" s="26"/>
      <c r="Y2828" s="26"/>
      <c r="Z2828" s="26"/>
      <c r="AA2828" s="26"/>
      <c r="AB2828" s="26"/>
      <c r="AC2828" s="26"/>
      <c r="AD2828" s="26"/>
      <c r="AE2828" s="26"/>
      <c r="AR2828" s="144"/>
      <c r="AT2828" s="144"/>
      <c r="AU2828" s="144"/>
      <c r="AY2828" s="14"/>
      <c r="BE2828" s="145"/>
      <c r="BF2828" s="145"/>
      <c r="BG2828" s="145"/>
      <c r="BH2828" s="145"/>
      <c r="BI2828" s="145"/>
      <c r="BJ2828" s="14"/>
      <c r="BK2828" s="145"/>
      <c r="BL2828" s="14"/>
      <c r="BM2828" s="144"/>
    </row>
    <row r="2829" spans="1:65" s="2" customFormat="1" ht="16.5" hidden="1" customHeight="1">
      <c r="A2829" s="26"/>
      <c r="B2829" s="156"/>
      <c r="C2829" s="157"/>
      <c r="D2829" s="157"/>
      <c r="E2829" s="158"/>
      <c r="F2829" s="159"/>
      <c r="G2829" s="160"/>
      <c r="H2829" s="161"/>
      <c r="I2829" s="162"/>
      <c r="J2829" s="162"/>
      <c r="K2829" s="139"/>
      <c r="L2829" s="27"/>
      <c r="M2829" s="140"/>
      <c r="N2829" s="141"/>
      <c r="O2829" s="142"/>
      <c r="P2829" s="142"/>
      <c r="Q2829" s="142"/>
      <c r="R2829" s="142"/>
      <c r="S2829" s="142"/>
      <c r="T2829" s="143"/>
      <c r="U2829" s="26"/>
      <c r="V2829" s="26"/>
      <c r="W2829" s="26"/>
      <c r="X2829" s="26"/>
      <c r="Y2829" s="26"/>
      <c r="Z2829" s="26"/>
      <c r="AA2829" s="26"/>
      <c r="AB2829" s="26"/>
      <c r="AC2829" s="26"/>
      <c r="AD2829" s="26"/>
      <c r="AE2829" s="26"/>
      <c r="AR2829" s="144"/>
      <c r="AT2829" s="144"/>
      <c r="AU2829" s="144"/>
      <c r="AY2829" s="14"/>
      <c r="BE2829" s="145"/>
      <c r="BF2829" s="145"/>
      <c r="BG2829" s="145"/>
      <c r="BH2829" s="145"/>
      <c r="BI2829" s="145"/>
      <c r="BJ2829" s="14"/>
      <c r="BK2829" s="145"/>
      <c r="BL2829" s="14"/>
      <c r="BM2829" s="144"/>
    </row>
    <row r="2830" spans="1:65" s="2" customFormat="1" ht="16.5" hidden="1" customHeight="1">
      <c r="A2830" s="26"/>
      <c r="B2830" s="156"/>
      <c r="C2830" s="157"/>
      <c r="D2830" s="157"/>
      <c r="E2830" s="158"/>
      <c r="F2830" s="159"/>
      <c r="G2830" s="160"/>
      <c r="H2830" s="161"/>
      <c r="I2830" s="162"/>
      <c r="J2830" s="162"/>
      <c r="K2830" s="139"/>
      <c r="L2830" s="27"/>
      <c r="M2830" s="140"/>
      <c r="N2830" s="141"/>
      <c r="O2830" s="142"/>
      <c r="P2830" s="142"/>
      <c r="Q2830" s="142"/>
      <c r="R2830" s="142"/>
      <c r="S2830" s="142"/>
      <c r="T2830" s="143"/>
      <c r="U2830" s="26"/>
      <c r="V2830" s="26"/>
      <c r="W2830" s="26"/>
      <c r="X2830" s="26"/>
      <c r="Y2830" s="26"/>
      <c r="Z2830" s="26"/>
      <c r="AA2830" s="26"/>
      <c r="AB2830" s="26"/>
      <c r="AC2830" s="26"/>
      <c r="AD2830" s="26"/>
      <c r="AE2830" s="26"/>
      <c r="AR2830" s="144"/>
      <c r="AT2830" s="144"/>
      <c r="AU2830" s="144"/>
      <c r="AY2830" s="14"/>
      <c r="BE2830" s="145"/>
      <c r="BF2830" s="145"/>
      <c r="BG2830" s="145"/>
      <c r="BH2830" s="145"/>
      <c r="BI2830" s="145"/>
      <c r="BJ2830" s="14"/>
      <c r="BK2830" s="145"/>
      <c r="BL2830" s="14"/>
      <c r="BM2830" s="144"/>
    </row>
    <row r="2831" spans="1:65" s="2" customFormat="1" ht="21.75" hidden="1" customHeight="1">
      <c r="A2831" s="26"/>
      <c r="B2831" s="156"/>
      <c r="C2831" s="157"/>
      <c r="D2831" s="157"/>
      <c r="E2831" s="158"/>
      <c r="F2831" s="159"/>
      <c r="G2831" s="160"/>
      <c r="H2831" s="161"/>
      <c r="I2831" s="162"/>
      <c r="J2831" s="162"/>
      <c r="K2831" s="139"/>
      <c r="L2831" s="27"/>
      <c r="M2831" s="140"/>
      <c r="N2831" s="141"/>
      <c r="O2831" s="142"/>
      <c r="P2831" s="142"/>
      <c r="Q2831" s="142"/>
      <c r="R2831" s="142"/>
      <c r="S2831" s="142"/>
      <c r="T2831" s="143"/>
      <c r="U2831" s="26"/>
      <c r="V2831" s="26"/>
      <c r="W2831" s="26"/>
      <c r="X2831" s="26"/>
      <c r="Y2831" s="26"/>
      <c r="Z2831" s="26"/>
      <c r="AA2831" s="26"/>
      <c r="AB2831" s="26"/>
      <c r="AC2831" s="26"/>
      <c r="AD2831" s="26"/>
      <c r="AE2831" s="26"/>
      <c r="AR2831" s="144"/>
      <c r="AT2831" s="144"/>
      <c r="AU2831" s="144"/>
      <c r="AY2831" s="14"/>
      <c r="BE2831" s="145"/>
      <c r="BF2831" s="145"/>
      <c r="BG2831" s="145"/>
      <c r="BH2831" s="145"/>
      <c r="BI2831" s="145"/>
      <c r="BJ2831" s="14"/>
      <c r="BK2831" s="145"/>
      <c r="BL2831" s="14"/>
      <c r="BM2831" s="144"/>
    </row>
    <row r="2832" spans="1:65" s="2" customFormat="1" ht="16.5" hidden="1" customHeight="1">
      <c r="A2832" s="26"/>
      <c r="B2832" s="156"/>
      <c r="C2832" s="157"/>
      <c r="D2832" s="157"/>
      <c r="E2832" s="158"/>
      <c r="F2832" s="159"/>
      <c r="G2832" s="160"/>
      <c r="H2832" s="161"/>
      <c r="I2832" s="162"/>
      <c r="J2832" s="162"/>
      <c r="K2832" s="139"/>
      <c r="L2832" s="27"/>
      <c r="M2832" s="140"/>
      <c r="N2832" s="141"/>
      <c r="O2832" s="142"/>
      <c r="P2832" s="142"/>
      <c r="Q2832" s="142"/>
      <c r="R2832" s="142"/>
      <c r="S2832" s="142"/>
      <c r="T2832" s="143"/>
      <c r="U2832" s="26"/>
      <c r="V2832" s="26"/>
      <c r="W2832" s="26"/>
      <c r="X2832" s="26"/>
      <c r="Y2832" s="26"/>
      <c r="Z2832" s="26"/>
      <c r="AA2832" s="26"/>
      <c r="AB2832" s="26"/>
      <c r="AC2832" s="26"/>
      <c r="AD2832" s="26"/>
      <c r="AE2832" s="26"/>
      <c r="AR2832" s="144"/>
      <c r="AT2832" s="144"/>
      <c r="AU2832" s="144"/>
      <c r="AY2832" s="14"/>
      <c r="BE2832" s="145"/>
      <c r="BF2832" s="145"/>
      <c r="BG2832" s="145"/>
      <c r="BH2832" s="145"/>
      <c r="BI2832" s="145"/>
      <c r="BJ2832" s="14"/>
      <c r="BK2832" s="145"/>
      <c r="BL2832" s="14"/>
      <c r="BM2832" s="144"/>
    </row>
    <row r="2833" spans="1:65" s="2" customFormat="1" ht="16.5" hidden="1" customHeight="1">
      <c r="A2833" s="26"/>
      <c r="B2833" s="156"/>
      <c r="C2833" s="157"/>
      <c r="D2833" s="157"/>
      <c r="E2833" s="158"/>
      <c r="F2833" s="159"/>
      <c r="G2833" s="160"/>
      <c r="H2833" s="161"/>
      <c r="I2833" s="162"/>
      <c r="J2833" s="162"/>
      <c r="K2833" s="139"/>
      <c r="L2833" s="27"/>
      <c r="M2833" s="140"/>
      <c r="N2833" s="141"/>
      <c r="O2833" s="142"/>
      <c r="P2833" s="142"/>
      <c r="Q2833" s="142"/>
      <c r="R2833" s="142"/>
      <c r="S2833" s="142"/>
      <c r="T2833" s="143"/>
      <c r="U2833" s="26"/>
      <c r="V2833" s="26"/>
      <c r="W2833" s="26"/>
      <c r="X2833" s="26"/>
      <c r="Y2833" s="26"/>
      <c r="Z2833" s="26"/>
      <c r="AA2833" s="26"/>
      <c r="AB2833" s="26"/>
      <c r="AC2833" s="26"/>
      <c r="AD2833" s="26"/>
      <c r="AE2833" s="26"/>
      <c r="AR2833" s="144"/>
      <c r="AT2833" s="144"/>
      <c r="AU2833" s="144"/>
      <c r="AY2833" s="14"/>
      <c r="BE2833" s="145"/>
      <c r="BF2833" s="145"/>
      <c r="BG2833" s="145"/>
      <c r="BH2833" s="145"/>
      <c r="BI2833" s="145"/>
      <c r="BJ2833" s="14"/>
      <c r="BK2833" s="145"/>
      <c r="BL2833" s="14"/>
      <c r="BM2833" s="144"/>
    </row>
    <row r="2834" spans="1:65" s="2" customFormat="1" ht="24.25" hidden="1" customHeight="1">
      <c r="A2834" s="26"/>
      <c r="B2834" s="156"/>
      <c r="C2834" s="157"/>
      <c r="D2834" s="157"/>
      <c r="E2834" s="158"/>
      <c r="F2834" s="159"/>
      <c r="G2834" s="160"/>
      <c r="H2834" s="161"/>
      <c r="I2834" s="162"/>
      <c r="J2834" s="162"/>
      <c r="K2834" s="139"/>
      <c r="L2834" s="27"/>
      <c r="M2834" s="140"/>
      <c r="N2834" s="141"/>
      <c r="O2834" s="142"/>
      <c r="P2834" s="142"/>
      <c r="Q2834" s="142"/>
      <c r="R2834" s="142"/>
      <c r="S2834" s="142"/>
      <c r="T2834" s="143"/>
      <c r="U2834" s="26"/>
      <c r="V2834" s="26"/>
      <c r="W2834" s="26"/>
      <c r="X2834" s="26"/>
      <c r="Y2834" s="26"/>
      <c r="Z2834" s="26"/>
      <c r="AA2834" s="26"/>
      <c r="AB2834" s="26"/>
      <c r="AC2834" s="26"/>
      <c r="AD2834" s="26"/>
      <c r="AE2834" s="26"/>
      <c r="AR2834" s="144"/>
      <c r="AT2834" s="144"/>
      <c r="AU2834" s="144"/>
      <c r="AY2834" s="14"/>
      <c r="BE2834" s="145"/>
      <c r="BF2834" s="145"/>
      <c r="BG2834" s="145"/>
      <c r="BH2834" s="145"/>
      <c r="BI2834" s="145"/>
      <c r="BJ2834" s="14"/>
      <c r="BK2834" s="145"/>
      <c r="BL2834" s="14"/>
      <c r="BM2834" s="144"/>
    </row>
    <row r="2835" spans="1:65" s="2" customFormat="1" ht="24.25" hidden="1" customHeight="1">
      <c r="A2835" s="26"/>
      <c r="B2835" s="156"/>
      <c r="C2835" s="157"/>
      <c r="D2835" s="157"/>
      <c r="E2835" s="158"/>
      <c r="F2835" s="159"/>
      <c r="G2835" s="160"/>
      <c r="H2835" s="161"/>
      <c r="I2835" s="162"/>
      <c r="J2835" s="162"/>
      <c r="K2835" s="139"/>
      <c r="L2835" s="27"/>
      <c r="M2835" s="140"/>
      <c r="N2835" s="141"/>
      <c r="O2835" s="142"/>
      <c r="P2835" s="142"/>
      <c r="Q2835" s="142"/>
      <c r="R2835" s="142"/>
      <c r="S2835" s="142"/>
      <c r="T2835" s="143"/>
      <c r="U2835" s="26"/>
      <c r="V2835" s="26"/>
      <c r="W2835" s="26"/>
      <c r="X2835" s="26"/>
      <c r="Y2835" s="26"/>
      <c r="Z2835" s="26"/>
      <c r="AA2835" s="26"/>
      <c r="AB2835" s="26"/>
      <c r="AC2835" s="26"/>
      <c r="AD2835" s="26"/>
      <c r="AE2835" s="26"/>
      <c r="AR2835" s="144"/>
      <c r="AT2835" s="144"/>
      <c r="AU2835" s="144"/>
      <c r="AY2835" s="14"/>
      <c r="BE2835" s="145"/>
      <c r="BF2835" s="145"/>
      <c r="BG2835" s="145"/>
      <c r="BH2835" s="145"/>
      <c r="BI2835" s="145"/>
      <c r="BJ2835" s="14"/>
      <c r="BK2835" s="145"/>
      <c r="BL2835" s="14"/>
      <c r="BM2835" s="144"/>
    </row>
    <row r="2836" spans="1:65" s="2" customFormat="1" ht="24.25" hidden="1" customHeight="1">
      <c r="A2836" s="26"/>
      <c r="B2836" s="156"/>
      <c r="C2836" s="157"/>
      <c r="D2836" s="157"/>
      <c r="E2836" s="158"/>
      <c r="F2836" s="159"/>
      <c r="G2836" s="160"/>
      <c r="H2836" s="161"/>
      <c r="I2836" s="162"/>
      <c r="J2836" s="162"/>
      <c r="K2836" s="139"/>
      <c r="L2836" s="27"/>
      <c r="M2836" s="140"/>
      <c r="N2836" s="141"/>
      <c r="O2836" s="142"/>
      <c r="P2836" s="142"/>
      <c r="Q2836" s="142"/>
      <c r="R2836" s="142"/>
      <c r="S2836" s="142"/>
      <c r="T2836" s="143"/>
      <c r="U2836" s="26"/>
      <c r="V2836" s="26"/>
      <c r="W2836" s="26"/>
      <c r="X2836" s="26"/>
      <c r="Y2836" s="26"/>
      <c r="Z2836" s="26"/>
      <c r="AA2836" s="26"/>
      <c r="AB2836" s="26"/>
      <c r="AC2836" s="26"/>
      <c r="AD2836" s="26"/>
      <c r="AE2836" s="26"/>
      <c r="AR2836" s="144"/>
      <c r="AT2836" s="144"/>
      <c r="AU2836" s="144"/>
      <c r="AY2836" s="14"/>
      <c r="BE2836" s="145"/>
      <c r="BF2836" s="145"/>
      <c r="BG2836" s="145"/>
      <c r="BH2836" s="145"/>
      <c r="BI2836" s="145"/>
      <c r="BJ2836" s="14"/>
      <c r="BK2836" s="145"/>
      <c r="BL2836" s="14"/>
      <c r="BM2836" s="144"/>
    </row>
    <row r="2837" spans="1:65" s="2" customFormat="1" ht="16.5" hidden="1" customHeight="1">
      <c r="A2837" s="26"/>
      <c r="B2837" s="156"/>
      <c r="C2837" s="157"/>
      <c r="D2837" s="157"/>
      <c r="E2837" s="158"/>
      <c r="F2837" s="159"/>
      <c r="G2837" s="160"/>
      <c r="H2837" s="161"/>
      <c r="I2837" s="162"/>
      <c r="J2837" s="162"/>
      <c r="K2837" s="139"/>
      <c r="L2837" s="27"/>
      <c r="M2837" s="140"/>
      <c r="N2837" s="141"/>
      <c r="O2837" s="142"/>
      <c r="P2837" s="142"/>
      <c r="Q2837" s="142"/>
      <c r="R2837" s="142"/>
      <c r="S2837" s="142"/>
      <c r="T2837" s="143"/>
      <c r="U2837" s="26"/>
      <c r="V2837" s="26"/>
      <c r="W2837" s="26"/>
      <c r="X2837" s="26"/>
      <c r="Y2837" s="26"/>
      <c r="Z2837" s="26"/>
      <c r="AA2837" s="26"/>
      <c r="AB2837" s="26"/>
      <c r="AC2837" s="26"/>
      <c r="AD2837" s="26"/>
      <c r="AE2837" s="26"/>
      <c r="AR2837" s="144"/>
      <c r="AT2837" s="144"/>
      <c r="AU2837" s="144"/>
      <c r="AY2837" s="14"/>
      <c r="BE2837" s="145"/>
      <c r="BF2837" s="145"/>
      <c r="BG2837" s="145"/>
      <c r="BH2837" s="145"/>
      <c r="BI2837" s="145"/>
      <c r="BJ2837" s="14"/>
      <c r="BK2837" s="145"/>
      <c r="BL2837" s="14"/>
      <c r="BM2837" s="144"/>
    </row>
    <row r="2838" spans="1:65" s="2" customFormat="1" ht="16.5" hidden="1" customHeight="1">
      <c r="A2838" s="26"/>
      <c r="B2838" s="156"/>
      <c r="C2838" s="157"/>
      <c r="D2838" s="157"/>
      <c r="E2838" s="158"/>
      <c r="F2838" s="159"/>
      <c r="G2838" s="160"/>
      <c r="H2838" s="161"/>
      <c r="I2838" s="162"/>
      <c r="J2838" s="162"/>
      <c r="K2838" s="139"/>
      <c r="L2838" s="27"/>
      <c r="M2838" s="140"/>
      <c r="N2838" s="141"/>
      <c r="O2838" s="142"/>
      <c r="P2838" s="142"/>
      <c r="Q2838" s="142"/>
      <c r="R2838" s="142"/>
      <c r="S2838" s="142"/>
      <c r="T2838" s="143"/>
      <c r="U2838" s="26"/>
      <c r="V2838" s="26"/>
      <c r="W2838" s="26"/>
      <c r="X2838" s="26"/>
      <c r="Y2838" s="26"/>
      <c r="Z2838" s="26"/>
      <c r="AA2838" s="26"/>
      <c r="AB2838" s="26"/>
      <c r="AC2838" s="26"/>
      <c r="AD2838" s="26"/>
      <c r="AE2838" s="26"/>
      <c r="AR2838" s="144"/>
      <c r="AT2838" s="144"/>
      <c r="AU2838" s="144"/>
      <c r="AY2838" s="14"/>
      <c r="BE2838" s="145"/>
      <c r="BF2838" s="145"/>
      <c r="BG2838" s="145"/>
      <c r="BH2838" s="145"/>
      <c r="BI2838" s="145"/>
      <c r="BJ2838" s="14"/>
      <c r="BK2838" s="145"/>
      <c r="BL2838" s="14"/>
      <c r="BM2838" s="144"/>
    </row>
    <row r="2839" spans="1:65" s="2" customFormat="1" ht="16.5" hidden="1" customHeight="1">
      <c r="A2839" s="26"/>
      <c r="B2839" s="156"/>
      <c r="C2839" s="157"/>
      <c r="D2839" s="157"/>
      <c r="E2839" s="158"/>
      <c r="F2839" s="159"/>
      <c r="G2839" s="160"/>
      <c r="H2839" s="161"/>
      <c r="I2839" s="162"/>
      <c r="J2839" s="162"/>
      <c r="K2839" s="139"/>
      <c r="L2839" s="27"/>
      <c r="M2839" s="140"/>
      <c r="N2839" s="141"/>
      <c r="O2839" s="142"/>
      <c r="P2839" s="142"/>
      <c r="Q2839" s="142"/>
      <c r="R2839" s="142"/>
      <c r="S2839" s="142"/>
      <c r="T2839" s="143"/>
      <c r="U2839" s="26"/>
      <c r="V2839" s="26"/>
      <c r="W2839" s="26"/>
      <c r="X2839" s="26"/>
      <c r="Y2839" s="26"/>
      <c r="Z2839" s="26"/>
      <c r="AA2839" s="26"/>
      <c r="AB2839" s="26"/>
      <c r="AC2839" s="26"/>
      <c r="AD2839" s="26"/>
      <c r="AE2839" s="26"/>
      <c r="AR2839" s="144"/>
      <c r="AT2839" s="144"/>
      <c r="AU2839" s="144"/>
      <c r="AY2839" s="14"/>
      <c r="BE2839" s="145"/>
      <c r="BF2839" s="145"/>
      <c r="BG2839" s="145"/>
      <c r="BH2839" s="145"/>
      <c r="BI2839" s="145"/>
      <c r="BJ2839" s="14"/>
      <c r="BK2839" s="145"/>
      <c r="BL2839" s="14"/>
      <c r="BM2839" s="144"/>
    </row>
    <row r="2840" spans="1:65" s="2" customFormat="1" ht="24.25" hidden="1" customHeight="1">
      <c r="A2840" s="26"/>
      <c r="B2840" s="156"/>
      <c r="C2840" s="157"/>
      <c r="D2840" s="157"/>
      <c r="E2840" s="158"/>
      <c r="F2840" s="159"/>
      <c r="G2840" s="160"/>
      <c r="H2840" s="161"/>
      <c r="I2840" s="162"/>
      <c r="J2840" s="162"/>
      <c r="K2840" s="139"/>
      <c r="L2840" s="27"/>
      <c r="M2840" s="140"/>
      <c r="N2840" s="141"/>
      <c r="O2840" s="142"/>
      <c r="P2840" s="142"/>
      <c r="Q2840" s="142"/>
      <c r="R2840" s="142"/>
      <c r="S2840" s="142"/>
      <c r="T2840" s="143"/>
      <c r="U2840" s="26"/>
      <c r="V2840" s="26"/>
      <c r="W2840" s="26"/>
      <c r="X2840" s="26"/>
      <c r="Y2840" s="26"/>
      <c r="Z2840" s="26"/>
      <c r="AA2840" s="26"/>
      <c r="AB2840" s="26"/>
      <c r="AC2840" s="26"/>
      <c r="AD2840" s="26"/>
      <c r="AE2840" s="26"/>
      <c r="AR2840" s="144"/>
      <c r="AT2840" s="144"/>
      <c r="AU2840" s="144"/>
      <c r="AY2840" s="14"/>
      <c r="BE2840" s="145"/>
      <c r="BF2840" s="145"/>
      <c r="BG2840" s="145"/>
      <c r="BH2840" s="145"/>
      <c r="BI2840" s="145"/>
      <c r="BJ2840" s="14"/>
      <c r="BK2840" s="145"/>
      <c r="BL2840" s="14"/>
      <c r="BM2840" s="144"/>
    </row>
    <row r="2841" spans="1:65" s="2" customFormat="1" ht="24.25" hidden="1" customHeight="1">
      <c r="A2841" s="26"/>
      <c r="B2841" s="156"/>
      <c r="C2841" s="157"/>
      <c r="D2841" s="157"/>
      <c r="E2841" s="158"/>
      <c r="F2841" s="159"/>
      <c r="G2841" s="160"/>
      <c r="H2841" s="161"/>
      <c r="I2841" s="162"/>
      <c r="J2841" s="162"/>
      <c r="K2841" s="139"/>
      <c r="L2841" s="27"/>
      <c r="M2841" s="140"/>
      <c r="N2841" s="141"/>
      <c r="O2841" s="142"/>
      <c r="P2841" s="142"/>
      <c r="Q2841" s="142"/>
      <c r="R2841" s="142"/>
      <c r="S2841" s="142"/>
      <c r="T2841" s="143"/>
      <c r="U2841" s="26"/>
      <c r="V2841" s="26"/>
      <c r="W2841" s="26"/>
      <c r="X2841" s="26"/>
      <c r="Y2841" s="26"/>
      <c r="Z2841" s="26"/>
      <c r="AA2841" s="26"/>
      <c r="AB2841" s="26"/>
      <c r="AC2841" s="26"/>
      <c r="AD2841" s="26"/>
      <c r="AE2841" s="26"/>
      <c r="AR2841" s="144"/>
      <c r="AT2841" s="144"/>
      <c r="AU2841" s="144"/>
      <c r="AY2841" s="14"/>
      <c r="BE2841" s="145"/>
      <c r="BF2841" s="145"/>
      <c r="BG2841" s="145"/>
      <c r="BH2841" s="145"/>
      <c r="BI2841" s="145"/>
      <c r="BJ2841" s="14"/>
      <c r="BK2841" s="145"/>
      <c r="BL2841" s="14"/>
      <c r="BM2841" s="144"/>
    </row>
    <row r="2842" spans="1:65" s="2" customFormat="1" ht="24.25" hidden="1" customHeight="1">
      <c r="A2842" s="26"/>
      <c r="B2842" s="156"/>
      <c r="C2842" s="157"/>
      <c r="D2842" s="157"/>
      <c r="E2842" s="158"/>
      <c r="F2842" s="159"/>
      <c r="G2842" s="160"/>
      <c r="H2842" s="161"/>
      <c r="I2842" s="162"/>
      <c r="J2842" s="162"/>
      <c r="K2842" s="139"/>
      <c r="L2842" s="27"/>
      <c r="M2842" s="140"/>
      <c r="N2842" s="141"/>
      <c r="O2842" s="142"/>
      <c r="P2842" s="142"/>
      <c r="Q2842" s="142"/>
      <c r="R2842" s="142"/>
      <c r="S2842" s="142"/>
      <c r="T2842" s="143"/>
      <c r="U2842" s="26"/>
      <c r="V2842" s="26"/>
      <c r="W2842" s="26"/>
      <c r="X2842" s="26"/>
      <c r="Y2842" s="26"/>
      <c r="Z2842" s="26"/>
      <c r="AA2842" s="26"/>
      <c r="AB2842" s="26"/>
      <c r="AC2842" s="26"/>
      <c r="AD2842" s="26"/>
      <c r="AE2842" s="26"/>
      <c r="AR2842" s="144"/>
      <c r="AT2842" s="144"/>
      <c r="AU2842" s="144"/>
      <c r="AY2842" s="14"/>
      <c r="BE2842" s="145"/>
      <c r="BF2842" s="145"/>
      <c r="BG2842" s="145"/>
      <c r="BH2842" s="145"/>
      <c r="BI2842" s="145"/>
      <c r="BJ2842" s="14"/>
      <c r="BK2842" s="145"/>
      <c r="BL2842" s="14"/>
      <c r="BM2842" s="144"/>
    </row>
    <row r="2843" spans="1:65" s="2" customFormat="1" ht="16.5" hidden="1" customHeight="1">
      <c r="A2843" s="26"/>
      <c r="B2843" s="156"/>
      <c r="C2843" s="157"/>
      <c r="D2843" s="157"/>
      <c r="E2843" s="158"/>
      <c r="F2843" s="159"/>
      <c r="G2843" s="160"/>
      <c r="H2843" s="161"/>
      <c r="I2843" s="162"/>
      <c r="J2843" s="162"/>
      <c r="K2843" s="139"/>
      <c r="L2843" s="27"/>
      <c r="M2843" s="140"/>
      <c r="N2843" s="141"/>
      <c r="O2843" s="142"/>
      <c r="P2843" s="142"/>
      <c r="Q2843" s="142"/>
      <c r="R2843" s="142"/>
      <c r="S2843" s="142"/>
      <c r="T2843" s="143"/>
      <c r="U2843" s="26"/>
      <c r="V2843" s="26"/>
      <c r="W2843" s="26"/>
      <c r="X2843" s="26"/>
      <c r="Y2843" s="26"/>
      <c r="Z2843" s="26"/>
      <c r="AA2843" s="26"/>
      <c r="AB2843" s="26"/>
      <c r="AC2843" s="26"/>
      <c r="AD2843" s="26"/>
      <c r="AE2843" s="26"/>
      <c r="AR2843" s="144"/>
      <c r="AT2843" s="144"/>
      <c r="AU2843" s="144"/>
      <c r="AY2843" s="14"/>
      <c r="BE2843" s="145"/>
      <c r="BF2843" s="145"/>
      <c r="BG2843" s="145"/>
      <c r="BH2843" s="145"/>
      <c r="BI2843" s="145"/>
      <c r="BJ2843" s="14"/>
      <c r="BK2843" s="145"/>
      <c r="BL2843" s="14"/>
      <c r="BM2843" s="144"/>
    </row>
    <row r="2844" spans="1:65" s="2" customFormat="1" ht="16.5" hidden="1" customHeight="1">
      <c r="A2844" s="26"/>
      <c r="B2844" s="156"/>
      <c r="C2844" s="157"/>
      <c r="D2844" s="157"/>
      <c r="E2844" s="158"/>
      <c r="F2844" s="159"/>
      <c r="G2844" s="160"/>
      <c r="H2844" s="161"/>
      <c r="I2844" s="162"/>
      <c r="J2844" s="162"/>
      <c r="K2844" s="139"/>
      <c r="L2844" s="27"/>
      <c r="M2844" s="140"/>
      <c r="N2844" s="141"/>
      <c r="O2844" s="142"/>
      <c r="P2844" s="142"/>
      <c r="Q2844" s="142"/>
      <c r="R2844" s="142"/>
      <c r="S2844" s="142"/>
      <c r="T2844" s="143"/>
      <c r="U2844" s="26"/>
      <c r="V2844" s="26"/>
      <c r="W2844" s="26"/>
      <c r="X2844" s="26"/>
      <c r="Y2844" s="26"/>
      <c r="Z2844" s="26"/>
      <c r="AA2844" s="26"/>
      <c r="AB2844" s="26"/>
      <c r="AC2844" s="26"/>
      <c r="AD2844" s="26"/>
      <c r="AE2844" s="26"/>
      <c r="AR2844" s="144"/>
      <c r="AT2844" s="144"/>
      <c r="AU2844" s="144"/>
      <c r="AY2844" s="14"/>
      <c r="BE2844" s="145"/>
      <c r="BF2844" s="145"/>
      <c r="BG2844" s="145"/>
      <c r="BH2844" s="145"/>
      <c r="BI2844" s="145"/>
      <c r="BJ2844" s="14"/>
      <c r="BK2844" s="145"/>
      <c r="BL2844" s="14"/>
      <c r="BM2844" s="144"/>
    </row>
    <row r="2845" spans="1:65" s="2" customFormat="1" ht="24.25" hidden="1" customHeight="1">
      <c r="A2845" s="26"/>
      <c r="B2845" s="156"/>
      <c r="C2845" s="157"/>
      <c r="D2845" s="157"/>
      <c r="E2845" s="158"/>
      <c r="F2845" s="159"/>
      <c r="G2845" s="160"/>
      <c r="H2845" s="161"/>
      <c r="I2845" s="162"/>
      <c r="J2845" s="162"/>
      <c r="K2845" s="139"/>
      <c r="L2845" s="27"/>
      <c r="M2845" s="140"/>
      <c r="N2845" s="141"/>
      <c r="O2845" s="142"/>
      <c r="P2845" s="142"/>
      <c r="Q2845" s="142"/>
      <c r="R2845" s="142"/>
      <c r="S2845" s="142"/>
      <c r="T2845" s="143"/>
      <c r="U2845" s="26"/>
      <c r="V2845" s="26"/>
      <c r="W2845" s="26"/>
      <c r="X2845" s="26"/>
      <c r="Y2845" s="26"/>
      <c r="Z2845" s="26"/>
      <c r="AA2845" s="26"/>
      <c r="AB2845" s="26"/>
      <c r="AC2845" s="26"/>
      <c r="AD2845" s="26"/>
      <c r="AE2845" s="26"/>
      <c r="AR2845" s="144"/>
      <c r="AT2845" s="144"/>
      <c r="AU2845" s="144"/>
      <c r="AY2845" s="14"/>
      <c r="BE2845" s="145"/>
      <c r="BF2845" s="145"/>
      <c r="BG2845" s="145"/>
      <c r="BH2845" s="145"/>
      <c r="BI2845" s="145"/>
      <c r="BJ2845" s="14"/>
      <c r="BK2845" s="145"/>
      <c r="BL2845" s="14"/>
      <c r="BM2845" s="144"/>
    </row>
    <row r="2846" spans="1:65" s="2" customFormat="1" ht="16.5" hidden="1" customHeight="1">
      <c r="A2846" s="26"/>
      <c r="B2846" s="156"/>
      <c r="C2846" s="157"/>
      <c r="D2846" s="157"/>
      <c r="E2846" s="158"/>
      <c r="F2846" s="159"/>
      <c r="G2846" s="160"/>
      <c r="H2846" s="161"/>
      <c r="I2846" s="162"/>
      <c r="J2846" s="162"/>
      <c r="K2846" s="139"/>
      <c r="L2846" s="27"/>
      <c r="M2846" s="140"/>
      <c r="N2846" s="141"/>
      <c r="O2846" s="142"/>
      <c r="P2846" s="142"/>
      <c r="Q2846" s="142"/>
      <c r="R2846" s="142"/>
      <c r="S2846" s="142"/>
      <c r="T2846" s="143"/>
      <c r="U2846" s="26"/>
      <c r="V2846" s="26"/>
      <c r="W2846" s="26"/>
      <c r="X2846" s="26"/>
      <c r="Y2846" s="26"/>
      <c r="Z2846" s="26"/>
      <c r="AA2846" s="26"/>
      <c r="AB2846" s="26"/>
      <c r="AC2846" s="26"/>
      <c r="AD2846" s="26"/>
      <c r="AE2846" s="26"/>
      <c r="AR2846" s="144"/>
      <c r="AT2846" s="144"/>
      <c r="AU2846" s="144"/>
      <c r="AY2846" s="14"/>
      <c r="BE2846" s="145"/>
      <c r="BF2846" s="145"/>
      <c r="BG2846" s="145"/>
      <c r="BH2846" s="145"/>
      <c r="BI2846" s="145"/>
      <c r="BJ2846" s="14"/>
      <c r="BK2846" s="145"/>
      <c r="BL2846" s="14"/>
      <c r="BM2846" s="144"/>
    </row>
    <row r="2847" spans="1:65" s="2" customFormat="1" ht="16.5" hidden="1" customHeight="1">
      <c r="A2847" s="26"/>
      <c r="B2847" s="156"/>
      <c r="C2847" s="157"/>
      <c r="D2847" s="157"/>
      <c r="E2847" s="158"/>
      <c r="F2847" s="159"/>
      <c r="G2847" s="160"/>
      <c r="H2847" s="161"/>
      <c r="I2847" s="162"/>
      <c r="J2847" s="162"/>
      <c r="K2847" s="139"/>
      <c r="L2847" s="27"/>
      <c r="M2847" s="140"/>
      <c r="N2847" s="141"/>
      <c r="O2847" s="142"/>
      <c r="P2847" s="142"/>
      <c r="Q2847" s="142"/>
      <c r="R2847" s="142"/>
      <c r="S2847" s="142"/>
      <c r="T2847" s="143"/>
      <c r="U2847" s="26"/>
      <c r="V2847" s="26"/>
      <c r="W2847" s="26"/>
      <c r="X2847" s="26"/>
      <c r="Y2847" s="26"/>
      <c r="Z2847" s="26"/>
      <c r="AA2847" s="26"/>
      <c r="AB2847" s="26"/>
      <c r="AC2847" s="26"/>
      <c r="AD2847" s="26"/>
      <c r="AE2847" s="26"/>
      <c r="AR2847" s="144"/>
      <c r="AT2847" s="144"/>
      <c r="AU2847" s="144"/>
      <c r="AY2847" s="14"/>
      <c r="BE2847" s="145"/>
      <c r="BF2847" s="145"/>
      <c r="BG2847" s="145"/>
      <c r="BH2847" s="145"/>
      <c r="BI2847" s="145"/>
      <c r="BJ2847" s="14"/>
      <c r="BK2847" s="145"/>
      <c r="BL2847" s="14"/>
      <c r="BM2847" s="144"/>
    </row>
    <row r="2848" spans="1:65" s="2" customFormat="1" ht="16.5" hidden="1" customHeight="1">
      <c r="A2848" s="26"/>
      <c r="B2848" s="156"/>
      <c r="C2848" s="157"/>
      <c r="D2848" s="157"/>
      <c r="E2848" s="158"/>
      <c r="F2848" s="159"/>
      <c r="G2848" s="160"/>
      <c r="H2848" s="161"/>
      <c r="I2848" s="162"/>
      <c r="J2848" s="162"/>
      <c r="K2848" s="139"/>
      <c r="L2848" s="27"/>
      <c r="M2848" s="140"/>
      <c r="N2848" s="141"/>
      <c r="O2848" s="142"/>
      <c r="P2848" s="142"/>
      <c r="Q2848" s="142"/>
      <c r="R2848" s="142"/>
      <c r="S2848" s="142"/>
      <c r="T2848" s="143"/>
      <c r="U2848" s="26"/>
      <c r="V2848" s="26"/>
      <c r="W2848" s="26"/>
      <c r="X2848" s="26"/>
      <c r="Y2848" s="26"/>
      <c r="Z2848" s="26"/>
      <c r="AA2848" s="26"/>
      <c r="AB2848" s="26"/>
      <c r="AC2848" s="26"/>
      <c r="AD2848" s="26"/>
      <c r="AE2848" s="26"/>
      <c r="AR2848" s="144"/>
      <c r="AT2848" s="144"/>
      <c r="AU2848" s="144"/>
      <c r="AY2848" s="14"/>
      <c r="BE2848" s="145"/>
      <c r="BF2848" s="145"/>
      <c r="BG2848" s="145"/>
      <c r="BH2848" s="145"/>
      <c r="BI2848" s="145"/>
      <c r="BJ2848" s="14"/>
      <c r="BK2848" s="145"/>
      <c r="BL2848" s="14"/>
      <c r="BM2848" s="144"/>
    </row>
    <row r="2849" spans="1:65" s="2" customFormat="1" ht="24.25" hidden="1" customHeight="1">
      <c r="A2849" s="26"/>
      <c r="B2849" s="156"/>
      <c r="C2849" s="157"/>
      <c r="D2849" s="157"/>
      <c r="E2849" s="158"/>
      <c r="F2849" s="159"/>
      <c r="G2849" s="160"/>
      <c r="H2849" s="161"/>
      <c r="I2849" s="162"/>
      <c r="J2849" s="162"/>
      <c r="K2849" s="139"/>
      <c r="L2849" s="27"/>
      <c r="M2849" s="140"/>
      <c r="N2849" s="141"/>
      <c r="O2849" s="142"/>
      <c r="P2849" s="142"/>
      <c r="Q2849" s="142"/>
      <c r="R2849" s="142"/>
      <c r="S2849" s="142"/>
      <c r="T2849" s="143"/>
      <c r="U2849" s="26"/>
      <c r="V2849" s="26"/>
      <c r="W2849" s="26"/>
      <c r="X2849" s="26"/>
      <c r="Y2849" s="26"/>
      <c r="Z2849" s="26"/>
      <c r="AA2849" s="26"/>
      <c r="AB2849" s="26"/>
      <c r="AC2849" s="26"/>
      <c r="AD2849" s="26"/>
      <c r="AE2849" s="26"/>
      <c r="AR2849" s="144"/>
      <c r="AT2849" s="144"/>
      <c r="AU2849" s="144"/>
      <c r="AY2849" s="14"/>
      <c r="BE2849" s="145"/>
      <c r="BF2849" s="145"/>
      <c r="BG2849" s="145"/>
      <c r="BH2849" s="145"/>
      <c r="BI2849" s="145"/>
      <c r="BJ2849" s="14"/>
      <c r="BK2849" s="145"/>
      <c r="BL2849" s="14"/>
      <c r="BM2849" s="144"/>
    </row>
    <row r="2850" spans="1:65" s="2" customFormat="1" ht="16.5" hidden="1" customHeight="1">
      <c r="A2850" s="26"/>
      <c r="B2850" s="156"/>
      <c r="C2850" s="157"/>
      <c r="D2850" s="157"/>
      <c r="E2850" s="158"/>
      <c r="F2850" s="159"/>
      <c r="G2850" s="160"/>
      <c r="H2850" s="161"/>
      <c r="I2850" s="162"/>
      <c r="J2850" s="162"/>
      <c r="K2850" s="139"/>
      <c r="L2850" s="27"/>
      <c r="M2850" s="140"/>
      <c r="N2850" s="141"/>
      <c r="O2850" s="142"/>
      <c r="P2850" s="142"/>
      <c r="Q2850" s="142"/>
      <c r="R2850" s="142"/>
      <c r="S2850" s="142"/>
      <c r="T2850" s="143"/>
      <c r="U2850" s="26"/>
      <c r="V2850" s="26"/>
      <c r="W2850" s="26"/>
      <c r="X2850" s="26"/>
      <c r="Y2850" s="26"/>
      <c r="Z2850" s="26"/>
      <c r="AA2850" s="26"/>
      <c r="AB2850" s="26"/>
      <c r="AC2850" s="26"/>
      <c r="AD2850" s="26"/>
      <c r="AE2850" s="26"/>
      <c r="AR2850" s="144"/>
      <c r="AT2850" s="144"/>
      <c r="AU2850" s="144"/>
      <c r="AY2850" s="14"/>
      <c r="BE2850" s="145"/>
      <c r="BF2850" s="145"/>
      <c r="BG2850" s="145"/>
      <c r="BH2850" s="145"/>
      <c r="BI2850" s="145"/>
      <c r="BJ2850" s="14"/>
      <c r="BK2850" s="145"/>
      <c r="BL2850" s="14"/>
      <c r="BM2850" s="144"/>
    </row>
    <row r="2851" spans="1:65" s="2" customFormat="1" ht="16.5" hidden="1" customHeight="1">
      <c r="A2851" s="26"/>
      <c r="B2851" s="156"/>
      <c r="C2851" s="157"/>
      <c r="D2851" s="157"/>
      <c r="E2851" s="158"/>
      <c r="F2851" s="159"/>
      <c r="G2851" s="160"/>
      <c r="H2851" s="161"/>
      <c r="I2851" s="162"/>
      <c r="J2851" s="162"/>
      <c r="K2851" s="139"/>
      <c r="L2851" s="27"/>
      <c r="M2851" s="140"/>
      <c r="N2851" s="141"/>
      <c r="O2851" s="142"/>
      <c r="P2851" s="142"/>
      <c r="Q2851" s="142"/>
      <c r="R2851" s="142"/>
      <c r="S2851" s="142"/>
      <c r="T2851" s="143"/>
      <c r="U2851" s="26"/>
      <c r="V2851" s="26"/>
      <c r="W2851" s="26"/>
      <c r="X2851" s="26"/>
      <c r="Y2851" s="26"/>
      <c r="Z2851" s="26"/>
      <c r="AA2851" s="26"/>
      <c r="AB2851" s="26"/>
      <c r="AC2851" s="26"/>
      <c r="AD2851" s="26"/>
      <c r="AE2851" s="26"/>
      <c r="AR2851" s="144"/>
      <c r="AT2851" s="144"/>
      <c r="AU2851" s="144"/>
      <c r="AY2851" s="14"/>
      <c r="BE2851" s="145"/>
      <c r="BF2851" s="145"/>
      <c r="BG2851" s="145"/>
      <c r="BH2851" s="145"/>
      <c r="BI2851" s="145"/>
      <c r="BJ2851" s="14"/>
      <c r="BK2851" s="145"/>
      <c r="BL2851" s="14"/>
      <c r="BM2851" s="144"/>
    </row>
    <row r="2852" spans="1:65" s="2" customFormat="1" ht="16.5" hidden="1" customHeight="1">
      <c r="A2852" s="26"/>
      <c r="B2852" s="156"/>
      <c r="C2852" s="157"/>
      <c r="D2852" s="157"/>
      <c r="E2852" s="158"/>
      <c r="F2852" s="159"/>
      <c r="G2852" s="160"/>
      <c r="H2852" s="161"/>
      <c r="I2852" s="162"/>
      <c r="J2852" s="162"/>
      <c r="K2852" s="139"/>
      <c r="L2852" s="27"/>
      <c r="M2852" s="140"/>
      <c r="N2852" s="141"/>
      <c r="O2852" s="142"/>
      <c r="P2852" s="142"/>
      <c r="Q2852" s="142"/>
      <c r="R2852" s="142"/>
      <c r="S2852" s="142"/>
      <c r="T2852" s="143"/>
      <c r="U2852" s="26"/>
      <c r="V2852" s="26"/>
      <c r="W2852" s="26"/>
      <c r="X2852" s="26"/>
      <c r="Y2852" s="26"/>
      <c r="Z2852" s="26"/>
      <c r="AA2852" s="26"/>
      <c r="AB2852" s="26"/>
      <c r="AC2852" s="26"/>
      <c r="AD2852" s="26"/>
      <c r="AE2852" s="26"/>
      <c r="AR2852" s="144"/>
      <c r="AT2852" s="144"/>
      <c r="AU2852" s="144"/>
      <c r="AY2852" s="14"/>
      <c r="BE2852" s="145"/>
      <c r="BF2852" s="145"/>
      <c r="BG2852" s="145"/>
      <c r="BH2852" s="145"/>
      <c r="BI2852" s="145"/>
      <c r="BJ2852" s="14"/>
      <c r="BK2852" s="145"/>
      <c r="BL2852" s="14"/>
      <c r="BM2852" s="144"/>
    </row>
    <row r="2853" spans="1:65" s="2" customFormat="1" ht="16.5" hidden="1" customHeight="1">
      <c r="A2853" s="26"/>
      <c r="B2853" s="156"/>
      <c r="C2853" s="157"/>
      <c r="D2853" s="157"/>
      <c r="E2853" s="158"/>
      <c r="F2853" s="159"/>
      <c r="G2853" s="160"/>
      <c r="H2853" s="161"/>
      <c r="I2853" s="162"/>
      <c r="J2853" s="162"/>
      <c r="K2853" s="139"/>
      <c r="L2853" s="27"/>
      <c r="M2853" s="140"/>
      <c r="N2853" s="141"/>
      <c r="O2853" s="142"/>
      <c r="P2853" s="142"/>
      <c r="Q2853" s="142"/>
      <c r="R2853" s="142"/>
      <c r="S2853" s="142"/>
      <c r="T2853" s="143"/>
      <c r="U2853" s="26"/>
      <c r="V2853" s="26"/>
      <c r="W2853" s="26"/>
      <c r="X2853" s="26"/>
      <c r="Y2853" s="26"/>
      <c r="Z2853" s="26"/>
      <c r="AA2853" s="26"/>
      <c r="AB2853" s="26"/>
      <c r="AC2853" s="26"/>
      <c r="AD2853" s="26"/>
      <c r="AE2853" s="26"/>
      <c r="AR2853" s="144"/>
      <c r="AT2853" s="144"/>
      <c r="AU2853" s="144"/>
      <c r="AY2853" s="14"/>
      <c r="BE2853" s="145"/>
      <c r="BF2853" s="145"/>
      <c r="BG2853" s="145"/>
      <c r="BH2853" s="145"/>
      <c r="BI2853" s="145"/>
      <c r="BJ2853" s="14"/>
      <c r="BK2853" s="145"/>
      <c r="BL2853" s="14"/>
      <c r="BM2853" s="144"/>
    </row>
    <row r="2854" spans="1:65" s="2" customFormat="1" ht="16.5" hidden="1" customHeight="1">
      <c r="A2854" s="26"/>
      <c r="B2854" s="156"/>
      <c r="C2854" s="157"/>
      <c r="D2854" s="157"/>
      <c r="E2854" s="158"/>
      <c r="F2854" s="159"/>
      <c r="G2854" s="160"/>
      <c r="H2854" s="161"/>
      <c r="I2854" s="162"/>
      <c r="J2854" s="162"/>
      <c r="K2854" s="139"/>
      <c r="L2854" s="27"/>
      <c r="M2854" s="140"/>
      <c r="N2854" s="141"/>
      <c r="O2854" s="142"/>
      <c r="P2854" s="142"/>
      <c r="Q2854" s="142"/>
      <c r="R2854" s="142"/>
      <c r="S2854" s="142"/>
      <c r="T2854" s="143"/>
      <c r="U2854" s="26"/>
      <c r="V2854" s="26"/>
      <c r="W2854" s="26"/>
      <c r="X2854" s="26"/>
      <c r="Y2854" s="26"/>
      <c r="Z2854" s="26"/>
      <c r="AA2854" s="26"/>
      <c r="AB2854" s="26"/>
      <c r="AC2854" s="26"/>
      <c r="AD2854" s="26"/>
      <c r="AE2854" s="26"/>
      <c r="AR2854" s="144"/>
      <c r="AT2854" s="144"/>
      <c r="AU2854" s="144"/>
      <c r="AY2854" s="14"/>
      <c r="BE2854" s="145"/>
      <c r="BF2854" s="145"/>
      <c r="BG2854" s="145"/>
      <c r="BH2854" s="145"/>
      <c r="BI2854" s="145"/>
      <c r="BJ2854" s="14"/>
      <c r="BK2854" s="145"/>
      <c r="BL2854" s="14"/>
      <c r="BM2854" s="144"/>
    </row>
    <row r="2855" spans="1:65" s="2" customFormat="1" ht="16.5" hidden="1" customHeight="1">
      <c r="A2855" s="26"/>
      <c r="B2855" s="156"/>
      <c r="C2855" s="157"/>
      <c r="D2855" s="157"/>
      <c r="E2855" s="158"/>
      <c r="F2855" s="159"/>
      <c r="G2855" s="160"/>
      <c r="H2855" s="161"/>
      <c r="I2855" s="162"/>
      <c r="J2855" s="162"/>
      <c r="K2855" s="139"/>
      <c r="L2855" s="27"/>
      <c r="M2855" s="140"/>
      <c r="N2855" s="141"/>
      <c r="O2855" s="142"/>
      <c r="P2855" s="142"/>
      <c r="Q2855" s="142"/>
      <c r="R2855" s="142"/>
      <c r="S2855" s="142"/>
      <c r="T2855" s="143"/>
      <c r="U2855" s="26"/>
      <c r="V2855" s="26"/>
      <c r="W2855" s="26"/>
      <c r="X2855" s="26"/>
      <c r="Y2855" s="26"/>
      <c r="Z2855" s="26"/>
      <c r="AA2855" s="26"/>
      <c r="AB2855" s="26"/>
      <c r="AC2855" s="26"/>
      <c r="AD2855" s="26"/>
      <c r="AE2855" s="26"/>
      <c r="AR2855" s="144"/>
      <c r="AT2855" s="144"/>
      <c r="AU2855" s="144"/>
      <c r="AY2855" s="14"/>
      <c r="BE2855" s="145"/>
      <c r="BF2855" s="145"/>
      <c r="BG2855" s="145"/>
      <c r="BH2855" s="145"/>
      <c r="BI2855" s="145"/>
      <c r="BJ2855" s="14"/>
      <c r="BK2855" s="145"/>
      <c r="BL2855" s="14"/>
      <c r="BM2855" s="144"/>
    </row>
    <row r="2856" spans="1:65" s="2" customFormat="1" ht="16.5" hidden="1" customHeight="1">
      <c r="A2856" s="26"/>
      <c r="B2856" s="156"/>
      <c r="C2856" s="157"/>
      <c r="D2856" s="157"/>
      <c r="E2856" s="158"/>
      <c r="F2856" s="159"/>
      <c r="G2856" s="160"/>
      <c r="H2856" s="161"/>
      <c r="I2856" s="162"/>
      <c r="J2856" s="162"/>
      <c r="K2856" s="139"/>
      <c r="L2856" s="27"/>
      <c r="M2856" s="140"/>
      <c r="N2856" s="141"/>
      <c r="O2856" s="142"/>
      <c r="P2856" s="142"/>
      <c r="Q2856" s="142"/>
      <c r="R2856" s="142"/>
      <c r="S2856" s="142"/>
      <c r="T2856" s="143"/>
      <c r="U2856" s="26"/>
      <c r="V2856" s="26"/>
      <c r="W2856" s="26"/>
      <c r="X2856" s="26"/>
      <c r="Y2856" s="26"/>
      <c r="Z2856" s="26"/>
      <c r="AA2856" s="26"/>
      <c r="AB2856" s="26"/>
      <c r="AC2856" s="26"/>
      <c r="AD2856" s="26"/>
      <c r="AE2856" s="26"/>
      <c r="AR2856" s="144"/>
      <c r="AT2856" s="144"/>
      <c r="AU2856" s="144"/>
      <c r="AY2856" s="14"/>
      <c r="BE2856" s="145"/>
      <c r="BF2856" s="145"/>
      <c r="BG2856" s="145"/>
      <c r="BH2856" s="145"/>
      <c r="BI2856" s="145"/>
      <c r="BJ2856" s="14"/>
      <c r="BK2856" s="145"/>
      <c r="BL2856" s="14"/>
      <c r="BM2856" s="144"/>
    </row>
    <row r="2857" spans="1:65" s="2" customFormat="1" ht="16.5" hidden="1" customHeight="1">
      <c r="A2857" s="26"/>
      <c r="B2857" s="156"/>
      <c r="C2857" s="157"/>
      <c r="D2857" s="157"/>
      <c r="E2857" s="158"/>
      <c r="F2857" s="159"/>
      <c r="G2857" s="160"/>
      <c r="H2857" s="161"/>
      <c r="I2857" s="162"/>
      <c r="J2857" s="162"/>
      <c r="K2857" s="139"/>
      <c r="L2857" s="27"/>
      <c r="M2857" s="140"/>
      <c r="N2857" s="141"/>
      <c r="O2857" s="142"/>
      <c r="P2857" s="142"/>
      <c r="Q2857" s="142"/>
      <c r="R2857" s="142"/>
      <c r="S2857" s="142"/>
      <c r="T2857" s="143"/>
      <c r="U2857" s="26"/>
      <c r="V2857" s="26"/>
      <c r="W2857" s="26"/>
      <c r="X2857" s="26"/>
      <c r="Y2857" s="26"/>
      <c r="Z2857" s="26"/>
      <c r="AA2857" s="26"/>
      <c r="AB2857" s="26"/>
      <c r="AC2857" s="26"/>
      <c r="AD2857" s="26"/>
      <c r="AE2857" s="26"/>
      <c r="AR2857" s="144"/>
      <c r="AT2857" s="144"/>
      <c r="AU2857" s="144"/>
      <c r="AY2857" s="14"/>
      <c r="BE2857" s="145"/>
      <c r="BF2857" s="145"/>
      <c r="BG2857" s="145"/>
      <c r="BH2857" s="145"/>
      <c r="BI2857" s="145"/>
      <c r="BJ2857" s="14"/>
      <c r="BK2857" s="145"/>
      <c r="BL2857" s="14"/>
      <c r="BM2857" s="144"/>
    </row>
    <row r="2858" spans="1:65" s="2" customFormat="1" ht="16.5" hidden="1" customHeight="1">
      <c r="A2858" s="26"/>
      <c r="B2858" s="156"/>
      <c r="C2858" s="157"/>
      <c r="D2858" s="157"/>
      <c r="E2858" s="158"/>
      <c r="F2858" s="159"/>
      <c r="G2858" s="160"/>
      <c r="H2858" s="161"/>
      <c r="I2858" s="162"/>
      <c r="J2858" s="162"/>
      <c r="K2858" s="139"/>
      <c r="L2858" s="27"/>
      <c r="M2858" s="140"/>
      <c r="N2858" s="141"/>
      <c r="O2858" s="142"/>
      <c r="P2858" s="142"/>
      <c r="Q2858" s="142"/>
      <c r="R2858" s="142"/>
      <c r="S2858" s="142"/>
      <c r="T2858" s="143"/>
      <c r="U2858" s="26"/>
      <c r="V2858" s="26"/>
      <c r="W2858" s="26"/>
      <c r="X2858" s="26"/>
      <c r="Y2858" s="26"/>
      <c r="Z2858" s="26"/>
      <c r="AA2858" s="26"/>
      <c r="AB2858" s="26"/>
      <c r="AC2858" s="26"/>
      <c r="AD2858" s="26"/>
      <c r="AE2858" s="26"/>
      <c r="AR2858" s="144"/>
      <c r="AT2858" s="144"/>
      <c r="AU2858" s="144"/>
      <c r="AY2858" s="14"/>
      <c r="BE2858" s="145"/>
      <c r="BF2858" s="145"/>
      <c r="BG2858" s="145"/>
      <c r="BH2858" s="145"/>
      <c r="BI2858" s="145"/>
      <c r="BJ2858" s="14"/>
      <c r="BK2858" s="145"/>
      <c r="BL2858" s="14"/>
      <c r="BM2858" s="144"/>
    </row>
    <row r="2859" spans="1:65" s="2" customFormat="1" ht="16.5" hidden="1" customHeight="1">
      <c r="A2859" s="26"/>
      <c r="B2859" s="156"/>
      <c r="C2859" s="157"/>
      <c r="D2859" s="157"/>
      <c r="E2859" s="158"/>
      <c r="F2859" s="159"/>
      <c r="G2859" s="160"/>
      <c r="H2859" s="161"/>
      <c r="I2859" s="162"/>
      <c r="J2859" s="162"/>
      <c r="K2859" s="139"/>
      <c r="L2859" s="27"/>
      <c r="M2859" s="140"/>
      <c r="N2859" s="141"/>
      <c r="O2859" s="142"/>
      <c r="P2859" s="142"/>
      <c r="Q2859" s="142"/>
      <c r="R2859" s="142"/>
      <c r="S2859" s="142"/>
      <c r="T2859" s="143"/>
      <c r="U2859" s="26"/>
      <c r="V2859" s="26"/>
      <c r="W2859" s="26"/>
      <c r="X2859" s="26"/>
      <c r="Y2859" s="26"/>
      <c r="Z2859" s="26"/>
      <c r="AA2859" s="26"/>
      <c r="AB2859" s="26"/>
      <c r="AC2859" s="26"/>
      <c r="AD2859" s="26"/>
      <c r="AE2859" s="26"/>
      <c r="AR2859" s="144"/>
      <c r="AT2859" s="144"/>
      <c r="AU2859" s="144"/>
      <c r="AY2859" s="14"/>
      <c r="BE2859" s="145"/>
      <c r="BF2859" s="145"/>
      <c r="BG2859" s="145"/>
      <c r="BH2859" s="145"/>
      <c r="BI2859" s="145"/>
      <c r="BJ2859" s="14"/>
      <c r="BK2859" s="145"/>
      <c r="BL2859" s="14"/>
      <c r="BM2859" s="144"/>
    </row>
    <row r="2860" spans="1:65" s="2" customFormat="1" ht="16.5" hidden="1" customHeight="1">
      <c r="A2860" s="26"/>
      <c r="B2860" s="156"/>
      <c r="C2860" s="157"/>
      <c r="D2860" s="157"/>
      <c r="E2860" s="158"/>
      <c r="F2860" s="159"/>
      <c r="G2860" s="160"/>
      <c r="H2860" s="161"/>
      <c r="I2860" s="162"/>
      <c r="J2860" s="162"/>
      <c r="K2860" s="139"/>
      <c r="L2860" s="27"/>
      <c r="M2860" s="140"/>
      <c r="N2860" s="141"/>
      <c r="O2860" s="142"/>
      <c r="P2860" s="142"/>
      <c r="Q2860" s="142"/>
      <c r="R2860" s="142"/>
      <c r="S2860" s="142"/>
      <c r="T2860" s="143"/>
      <c r="U2860" s="26"/>
      <c r="V2860" s="26"/>
      <c r="W2860" s="26"/>
      <c r="X2860" s="26"/>
      <c r="Y2860" s="26"/>
      <c r="Z2860" s="26"/>
      <c r="AA2860" s="26"/>
      <c r="AB2860" s="26"/>
      <c r="AC2860" s="26"/>
      <c r="AD2860" s="26"/>
      <c r="AE2860" s="26"/>
      <c r="AR2860" s="144"/>
      <c r="AT2860" s="144"/>
      <c r="AU2860" s="144"/>
      <c r="AY2860" s="14"/>
      <c r="BE2860" s="145"/>
      <c r="BF2860" s="145"/>
      <c r="BG2860" s="145"/>
      <c r="BH2860" s="145"/>
      <c r="BI2860" s="145"/>
      <c r="BJ2860" s="14"/>
      <c r="BK2860" s="145"/>
      <c r="BL2860" s="14"/>
      <c r="BM2860" s="144"/>
    </row>
    <row r="2861" spans="1:65" s="2" customFormat="1" ht="16.5" hidden="1" customHeight="1">
      <c r="A2861" s="26"/>
      <c r="B2861" s="156"/>
      <c r="C2861" s="157"/>
      <c r="D2861" s="157"/>
      <c r="E2861" s="158"/>
      <c r="F2861" s="159"/>
      <c r="G2861" s="160"/>
      <c r="H2861" s="161"/>
      <c r="I2861" s="162"/>
      <c r="J2861" s="162"/>
      <c r="K2861" s="139"/>
      <c r="L2861" s="27"/>
      <c r="M2861" s="140"/>
      <c r="N2861" s="141"/>
      <c r="O2861" s="142"/>
      <c r="P2861" s="142"/>
      <c r="Q2861" s="142"/>
      <c r="R2861" s="142"/>
      <c r="S2861" s="142"/>
      <c r="T2861" s="143"/>
      <c r="U2861" s="26"/>
      <c r="V2861" s="26"/>
      <c r="W2861" s="26"/>
      <c r="X2861" s="26"/>
      <c r="Y2861" s="26"/>
      <c r="Z2861" s="26"/>
      <c r="AA2861" s="26"/>
      <c r="AB2861" s="26"/>
      <c r="AC2861" s="26"/>
      <c r="AD2861" s="26"/>
      <c r="AE2861" s="26"/>
      <c r="AR2861" s="144"/>
      <c r="AT2861" s="144"/>
      <c r="AU2861" s="144"/>
      <c r="AY2861" s="14"/>
      <c r="BE2861" s="145"/>
      <c r="BF2861" s="145"/>
      <c r="BG2861" s="145"/>
      <c r="BH2861" s="145"/>
      <c r="BI2861" s="145"/>
      <c r="BJ2861" s="14"/>
      <c r="BK2861" s="145"/>
      <c r="BL2861" s="14"/>
      <c r="BM2861" s="144"/>
    </row>
    <row r="2862" spans="1:65" s="2" customFormat="1" ht="16.5" hidden="1" customHeight="1">
      <c r="A2862" s="26"/>
      <c r="B2862" s="156"/>
      <c r="C2862" s="157"/>
      <c r="D2862" s="157"/>
      <c r="E2862" s="158"/>
      <c r="F2862" s="159"/>
      <c r="G2862" s="160"/>
      <c r="H2862" s="161"/>
      <c r="I2862" s="162"/>
      <c r="J2862" s="162"/>
      <c r="K2862" s="139"/>
      <c r="L2862" s="27"/>
      <c r="M2862" s="140"/>
      <c r="N2862" s="141"/>
      <c r="O2862" s="142"/>
      <c r="P2862" s="142"/>
      <c r="Q2862" s="142"/>
      <c r="R2862" s="142"/>
      <c r="S2862" s="142"/>
      <c r="T2862" s="143"/>
      <c r="U2862" s="26"/>
      <c r="V2862" s="26"/>
      <c r="W2862" s="26"/>
      <c r="X2862" s="26"/>
      <c r="Y2862" s="26"/>
      <c r="Z2862" s="26"/>
      <c r="AA2862" s="26"/>
      <c r="AB2862" s="26"/>
      <c r="AC2862" s="26"/>
      <c r="AD2862" s="26"/>
      <c r="AE2862" s="26"/>
      <c r="AR2862" s="144"/>
      <c r="AT2862" s="144"/>
      <c r="AU2862" s="144"/>
      <c r="AY2862" s="14"/>
      <c r="BE2862" s="145"/>
      <c r="BF2862" s="145"/>
      <c r="BG2862" s="145"/>
      <c r="BH2862" s="145"/>
      <c r="BI2862" s="145"/>
      <c r="BJ2862" s="14"/>
      <c r="BK2862" s="145"/>
      <c r="BL2862" s="14"/>
      <c r="BM2862" s="144"/>
    </row>
    <row r="2863" spans="1:65" s="2" customFormat="1" ht="16.5" hidden="1" customHeight="1">
      <c r="A2863" s="26"/>
      <c r="B2863" s="156"/>
      <c r="C2863" s="157"/>
      <c r="D2863" s="157"/>
      <c r="E2863" s="158"/>
      <c r="F2863" s="159"/>
      <c r="G2863" s="160"/>
      <c r="H2863" s="161"/>
      <c r="I2863" s="162"/>
      <c r="J2863" s="162"/>
      <c r="K2863" s="139"/>
      <c r="L2863" s="27"/>
      <c r="M2863" s="140"/>
      <c r="N2863" s="141"/>
      <c r="O2863" s="142"/>
      <c r="P2863" s="142"/>
      <c r="Q2863" s="142"/>
      <c r="R2863" s="142"/>
      <c r="S2863" s="142"/>
      <c r="T2863" s="143"/>
      <c r="U2863" s="26"/>
      <c r="V2863" s="26"/>
      <c r="W2863" s="26"/>
      <c r="X2863" s="26"/>
      <c r="Y2863" s="26"/>
      <c r="Z2863" s="26"/>
      <c r="AA2863" s="26"/>
      <c r="AB2863" s="26"/>
      <c r="AC2863" s="26"/>
      <c r="AD2863" s="26"/>
      <c r="AE2863" s="26"/>
      <c r="AR2863" s="144"/>
      <c r="AT2863" s="144"/>
      <c r="AU2863" s="144"/>
      <c r="AY2863" s="14"/>
      <c r="BE2863" s="145"/>
      <c r="BF2863" s="145"/>
      <c r="BG2863" s="145"/>
      <c r="BH2863" s="145"/>
      <c r="BI2863" s="145"/>
      <c r="BJ2863" s="14"/>
      <c r="BK2863" s="145"/>
      <c r="BL2863" s="14"/>
      <c r="BM2863" s="144"/>
    </row>
    <row r="2864" spans="1:65" s="2" customFormat="1" ht="16.5" hidden="1" customHeight="1">
      <c r="A2864" s="26"/>
      <c r="B2864" s="156"/>
      <c r="C2864" s="157"/>
      <c r="D2864" s="157"/>
      <c r="E2864" s="158"/>
      <c r="F2864" s="159"/>
      <c r="G2864" s="160"/>
      <c r="H2864" s="161"/>
      <c r="I2864" s="162"/>
      <c r="J2864" s="162"/>
      <c r="K2864" s="139"/>
      <c r="L2864" s="27"/>
      <c r="M2864" s="140"/>
      <c r="N2864" s="141"/>
      <c r="O2864" s="142"/>
      <c r="P2864" s="142"/>
      <c r="Q2864" s="142"/>
      <c r="R2864" s="142"/>
      <c r="S2864" s="142"/>
      <c r="T2864" s="143"/>
      <c r="U2864" s="26"/>
      <c r="V2864" s="26"/>
      <c r="W2864" s="26"/>
      <c r="X2864" s="26"/>
      <c r="Y2864" s="26"/>
      <c r="Z2864" s="26"/>
      <c r="AA2864" s="26"/>
      <c r="AB2864" s="26"/>
      <c r="AC2864" s="26"/>
      <c r="AD2864" s="26"/>
      <c r="AE2864" s="26"/>
      <c r="AR2864" s="144"/>
      <c r="AT2864" s="144"/>
      <c r="AU2864" s="144"/>
      <c r="AY2864" s="14"/>
      <c r="BE2864" s="145"/>
      <c r="BF2864" s="145"/>
      <c r="BG2864" s="145"/>
      <c r="BH2864" s="145"/>
      <c r="BI2864" s="145"/>
      <c r="BJ2864" s="14"/>
      <c r="BK2864" s="145"/>
      <c r="BL2864" s="14"/>
      <c r="BM2864" s="144"/>
    </row>
    <row r="2865" spans="1:65" s="2" customFormat="1" ht="16.5" hidden="1" customHeight="1">
      <c r="A2865" s="26"/>
      <c r="B2865" s="156"/>
      <c r="C2865" s="157"/>
      <c r="D2865" s="157"/>
      <c r="E2865" s="158"/>
      <c r="F2865" s="159"/>
      <c r="G2865" s="160"/>
      <c r="H2865" s="161"/>
      <c r="I2865" s="162"/>
      <c r="J2865" s="162"/>
      <c r="K2865" s="139"/>
      <c r="L2865" s="27"/>
      <c r="M2865" s="140"/>
      <c r="N2865" s="141"/>
      <c r="O2865" s="142"/>
      <c r="P2865" s="142"/>
      <c r="Q2865" s="142"/>
      <c r="R2865" s="142"/>
      <c r="S2865" s="142"/>
      <c r="T2865" s="143"/>
      <c r="U2865" s="26"/>
      <c r="V2865" s="26"/>
      <c r="W2865" s="26"/>
      <c r="X2865" s="26"/>
      <c r="Y2865" s="26"/>
      <c r="Z2865" s="26"/>
      <c r="AA2865" s="26"/>
      <c r="AB2865" s="26"/>
      <c r="AC2865" s="26"/>
      <c r="AD2865" s="26"/>
      <c r="AE2865" s="26"/>
      <c r="AR2865" s="144"/>
      <c r="AT2865" s="144"/>
      <c r="AU2865" s="144"/>
      <c r="AY2865" s="14"/>
      <c r="BE2865" s="145"/>
      <c r="BF2865" s="145"/>
      <c r="BG2865" s="145"/>
      <c r="BH2865" s="145"/>
      <c r="BI2865" s="145"/>
      <c r="BJ2865" s="14"/>
      <c r="BK2865" s="145"/>
      <c r="BL2865" s="14"/>
      <c r="BM2865" s="144"/>
    </row>
    <row r="2866" spans="1:65" s="2" customFormat="1" ht="16.5" hidden="1" customHeight="1">
      <c r="A2866" s="26"/>
      <c r="B2866" s="156"/>
      <c r="C2866" s="157"/>
      <c r="D2866" s="157"/>
      <c r="E2866" s="158"/>
      <c r="F2866" s="159"/>
      <c r="G2866" s="160"/>
      <c r="H2866" s="161"/>
      <c r="I2866" s="162"/>
      <c r="J2866" s="162"/>
      <c r="K2866" s="139"/>
      <c r="L2866" s="27"/>
      <c r="M2866" s="140"/>
      <c r="N2866" s="141"/>
      <c r="O2866" s="142"/>
      <c r="P2866" s="142"/>
      <c r="Q2866" s="142"/>
      <c r="R2866" s="142"/>
      <c r="S2866" s="142"/>
      <c r="T2866" s="143"/>
      <c r="U2866" s="26"/>
      <c r="V2866" s="26"/>
      <c r="W2866" s="26"/>
      <c r="X2866" s="26"/>
      <c r="Y2866" s="26"/>
      <c r="Z2866" s="26"/>
      <c r="AA2866" s="26"/>
      <c r="AB2866" s="26"/>
      <c r="AC2866" s="26"/>
      <c r="AD2866" s="26"/>
      <c r="AE2866" s="26"/>
      <c r="AR2866" s="144"/>
      <c r="AT2866" s="144"/>
      <c r="AU2866" s="144"/>
      <c r="AY2866" s="14"/>
      <c r="BE2866" s="145"/>
      <c r="BF2866" s="145"/>
      <c r="BG2866" s="145"/>
      <c r="BH2866" s="145"/>
      <c r="BI2866" s="145"/>
      <c r="BJ2866" s="14"/>
      <c r="BK2866" s="145"/>
      <c r="BL2866" s="14"/>
      <c r="BM2866" s="144"/>
    </row>
    <row r="2867" spans="1:65" s="2" customFormat="1" ht="16.5" hidden="1" customHeight="1">
      <c r="A2867" s="26"/>
      <c r="B2867" s="156"/>
      <c r="C2867" s="157"/>
      <c r="D2867" s="157"/>
      <c r="E2867" s="158"/>
      <c r="F2867" s="159"/>
      <c r="G2867" s="160"/>
      <c r="H2867" s="161"/>
      <c r="I2867" s="162"/>
      <c r="J2867" s="162"/>
      <c r="K2867" s="139"/>
      <c r="L2867" s="27"/>
      <c r="M2867" s="140"/>
      <c r="N2867" s="141"/>
      <c r="O2867" s="142"/>
      <c r="P2867" s="142"/>
      <c r="Q2867" s="142"/>
      <c r="R2867" s="142"/>
      <c r="S2867" s="142"/>
      <c r="T2867" s="143"/>
      <c r="U2867" s="26"/>
      <c r="V2867" s="26"/>
      <c r="W2867" s="26"/>
      <c r="X2867" s="26"/>
      <c r="Y2867" s="26"/>
      <c r="Z2867" s="26"/>
      <c r="AA2867" s="26"/>
      <c r="AB2867" s="26"/>
      <c r="AC2867" s="26"/>
      <c r="AD2867" s="26"/>
      <c r="AE2867" s="26"/>
      <c r="AR2867" s="144"/>
      <c r="AT2867" s="144"/>
      <c r="AU2867" s="144"/>
      <c r="AY2867" s="14"/>
      <c r="BE2867" s="145"/>
      <c r="BF2867" s="145"/>
      <c r="BG2867" s="145"/>
      <c r="BH2867" s="145"/>
      <c r="BI2867" s="145"/>
      <c r="BJ2867" s="14"/>
      <c r="BK2867" s="145"/>
      <c r="BL2867" s="14"/>
      <c r="BM2867" s="144"/>
    </row>
    <row r="2868" spans="1:65" s="2" customFormat="1" ht="16.5" hidden="1" customHeight="1">
      <c r="A2868" s="26"/>
      <c r="B2868" s="156"/>
      <c r="C2868" s="157"/>
      <c r="D2868" s="157"/>
      <c r="E2868" s="158"/>
      <c r="F2868" s="159"/>
      <c r="G2868" s="160"/>
      <c r="H2868" s="161"/>
      <c r="I2868" s="162"/>
      <c r="J2868" s="162"/>
      <c r="K2868" s="139"/>
      <c r="L2868" s="27"/>
      <c r="M2868" s="140"/>
      <c r="N2868" s="141"/>
      <c r="O2868" s="142"/>
      <c r="P2868" s="142"/>
      <c r="Q2868" s="142"/>
      <c r="R2868" s="142"/>
      <c r="S2868" s="142"/>
      <c r="T2868" s="143"/>
      <c r="U2868" s="26"/>
      <c r="V2868" s="26"/>
      <c r="W2868" s="26"/>
      <c r="X2868" s="26"/>
      <c r="Y2868" s="26"/>
      <c r="Z2868" s="26"/>
      <c r="AA2868" s="26"/>
      <c r="AB2868" s="26"/>
      <c r="AC2868" s="26"/>
      <c r="AD2868" s="26"/>
      <c r="AE2868" s="26"/>
      <c r="AR2868" s="144"/>
      <c r="AT2868" s="144"/>
      <c r="AU2868" s="144"/>
      <c r="AY2868" s="14"/>
      <c r="BE2868" s="145"/>
      <c r="BF2868" s="145"/>
      <c r="BG2868" s="145"/>
      <c r="BH2868" s="145"/>
      <c r="BI2868" s="145"/>
      <c r="BJ2868" s="14"/>
      <c r="BK2868" s="145"/>
      <c r="BL2868" s="14"/>
      <c r="BM2868" s="144"/>
    </row>
    <row r="2869" spans="1:65" s="2" customFormat="1" ht="16.5" hidden="1" customHeight="1">
      <c r="A2869" s="26"/>
      <c r="B2869" s="156"/>
      <c r="C2869" s="157"/>
      <c r="D2869" s="157"/>
      <c r="E2869" s="158"/>
      <c r="F2869" s="159"/>
      <c r="G2869" s="160"/>
      <c r="H2869" s="161"/>
      <c r="I2869" s="162"/>
      <c r="J2869" s="162"/>
      <c r="K2869" s="139"/>
      <c r="L2869" s="27"/>
      <c r="M2869" s="140"/>
      <c r="N2869" s="141"/>
      <c r="O2869" s="142"/>
      <c r="P2869" s="142"/>
      <c r="Q2869" s="142"/>
      <c r="R2869" s="142"/>
      <c r="S2869" s="142"/>
      <c r="T2869" s="143"/>
      <c r="U2869" s="26"/>
      <c r="V2869" s="26"/>
      <c r="W2869" s="26"/>
      <c r="X2869" s="26"/>
      <c r="Y2869" s="26"/>
      <c r="Z2869" s="26"/>
      <c r="AA2869" s="26"/>
      <c r="AB2869" s="26"/>
      <c r="AC2869" s="26"/>
      <c r="AD2869" s="26"/>
      <c r="AE2869" s="26"/>
      <c r="AR2869" s="144"/>
      <c r="AT2869" s="144"/>
      <c r="AU2869" s="144"/>
      <c r="AY2869" s="14"/>
      <c r="BE2869" s="145"/>
      <c r="BF2869" s="145"/>
      <c r="BG2869" s="145"/>
      <c r="BH2869" s="145"/>
      <c r="BI2869" s="145"/>
      <c r="BJ2869" s="14"/>
      <c r="BK2869" s="145"/>
      <c r="BL2869" s="14"/>
      <c r="BM2869" s="144"/>
    </row>
    <row r="2870" spans="1:65" s="2" customFormat="1" ht="16.5" hidden="1" customHeight="1">
      <c r="A2870" s="26"/>
      <c r="B2870" s="156"/>
      <c r="C2870" s="157"/>
      <c r="D2870" s="157"/>
      <c r="E2870" s="158"/>
      <c r="F2870" s="159"/>
      <c r="G2870" s="160"/>
      <c r="H2870" s="161"/>
      <c r="I2870" s="162"/>
      <c r="J2870" s="162"/>
      <c r="K2870" s="139"/>
      <c r="L2870" s="27"/>
      <c r="M2870" s="140"/>
      <c r="N2870" s="141"/>
      <c r="O2870" s="142"/>
      <c r="P2870" s="142"/>
      <c r="Q2870" s="142"/>
      <c r="R2870" s="142"/>
      <c r="S2870" s="142"/>
      <c r="T2870" s="143"/>
      <c r="U2870" s="26"/>
      <c r="V2870" s="26"/>
      <c r="W2870" s="26"/>
      <c r="X2870" s="26"/>
      <c r="Y2870" s="26"/>
      <c r="Z2870" s="26"/>
      <c r="AA2870" s="26"/>
      <c r="AB2870" s="26"/>
      <c r="AC2870" s="26"/>
      <c r="AD2870" s="26"/>
      <c r="AE2870" s="26"/>
      <c r="AR2870" s="144"/>
      <c r="AT2870" s="144"/>
      <c r="AU2870" s="144"/>
      <c r="AY2870" s="14"/>
      <c r="BE2870" s="145"/>
      <c r="BF2870" s="145"/>
      <c r="BG2870" s="145"/>
      <c r="BH2870" s="145"/>
      <c r="BI2870" s="145"/>
      <c r="BJ2870" s="14"/>
      <c r="BK2870" s="145"/>
      <c r="BL2870" s="14"/>
      <c r="BM2870" s="144"/>
    </row>
    <row r="2871" spans="1:65" s="2" customFormat="1" ht="16.5" hidden="1" customHeight="1">
      <c r="A2871" s="26"/>
      <c r="B2871" s="156"/>
      <c r="C2871" s="157"/>
      <c r="D2871" s="157"/>
      <c r="E2871" s="158"/>
      <c r="F2871" s="159"/>
      <c r="G2871" s="160"/>
      <c r="H2871" s="161"/>
      <c r="I2871" s="162"/>
      <c r="J2871" s="162"/>
      <c r="K2871" s="139"/>
      <c r="L2871" s="27"/>
      <c r="M2871" s="140"/>
      <c r="N2871" s="141"/>
      <c r="O2871" s="142"/>
      <c r="P2871" s="142"/>
      <c r="Q2871" s="142"/>
      <c r="R2871" s="142"/>
      <c r="S2871" s="142"/>
      <c r="T2871" s="143"/>
      <c r="U2871" s="26"/>
      <c r="V2871" s="26"/>
      <c r="W2871" s="26"/>
      <c r="X2871" s="26"/>
      <c r="Y2871" s="26"/>
      <c r="Z2871" s="26"/>
      <c r="AA2871" s="26"/>
      <c r="AB2871" s="26"/>
      <c r="AC2871" s="26"/>
      <c r="AD2871" s="26"/>
      <c r="AE2871" s="26"/>
      <c r="AR2871" s="144"/>
      <c r="AT2871" s="144"/>
      <c r="AU2871" s="144"/>
      <c r="AY2871" s="14"/>
      <c r="BE2871" s="145"/>
      <c r="BF2871" s="145"/>
      <c r="BG2871" s="145"/>
      <c r="BH2871" s="145"/>
      <c r="BI2871" s="145"/>
      <c r="BJ2871" s="14"/>
      <c r="BK2871" s="145"/>
      <c r="BL2871" s="14"/>
      <c r="BM2871" s="144"/>
    </row>
    <row r="2872" spans="1:65" s="2" customFormat="1" ht="16.5" hidden="1" customHeight="1">
      <c r="A2872" s="26"/>
      <c r="B2872" s="156"/>
      <c r="C2872" s="157"/>
      <c r="D2872" s="157"/>
      <c r="E2872" s="158"/>
      <c r="F2872" s="159"/>
      <c r="G2872" s="160"/>
      <c r="H2872" s="161"/>
      <c r="I2872" s="162"/>
      <c r="J2872" s="162"/>
      <c r="K2872" s="139"/>
      <c r="L2872" s="27"/>
      <c r="M2872" s="140"/>
      <c r="N2872" s="141"/>
      <c r="O2872" s="142"/>
      <c r="P2872" s="142"/>
      <c r="Q2872" s="142"/>
      <c r="R2872" s="142"/>
      <c r="S2872" s="142"/>
      <c r="T2872" s="143"/>
      <c r="U2872" s="26"/>
      <c r="V2872" s="26"/>
      <c r="W2872" s="26"/>
      <c r="X2872" s="26"/>
      <c r="Y2872" s="26"/>
      <c r="Z2872" s="26"/>
      <c r="AA2872" s="26"/>
      <c r="AB2872" s="26"/>
      <c r="AC2872" s="26"/>
      <c r="AD2872" s="26"/>
      <c r="AE2872" s="26"/>
      <c r="AR2872" s="144"/>
      <c r="AT2872" s="144"/>
      <c r="AU2872" s="144"/>
      <c r="AY2872" s="14"/>
      <c r="BE2872" s="145"/>
      <c r="BF2872" s="145"/>
      <c r="BG2872" s="145"/>
      <c r="BH2872" s="145"/>
      <c r="BI2872" s="145"/>
      <c r="BJ2872" s="14"/>
      <c r="BK2872" s="145"/>
      <c r="BL2872" s="14"/>
      <c r="BM2872" s="144"/>
    </row>
    <row r="2873" spans="1:65" s="2" customFormat="1" ht="16.5" hidden="1" customHeight="1">
      <c r="A2873" s="26"/>
      <c r="B2873" s="156"/>
      <c r="C2873" s="157"/>
      <c r="D2873" s="157"/>
      <c r="E2873" s="158"/>
      <c r="F2873" s="159"/>
      <c r="G2873" s="160"/>
      <c r="H2873" s="161"/>
      <c r="I2873" s="162"/>
      <c r="J2873" s="162"/>
      <c r="K2873" s="139"/>
      <c r="L2873" s="27"/>
      <c r="M2873" s="140"/>
      <c r="N2873" s="141"/>
      <c r="O2873" s="142"/>
      <c r="P2873" s="142"/>
      <c r="Q2873" s="142"/>
      <c r="R2873" s="142"/>
      <c r="S2873" s="142"/>
      <c r="T2873" s="143"/>
      <c r="U2873" s="26"/>
      <c r="V2873" s="26"/>
      <c r="W2873" s="26"/>
      <c r="X2873" s="26"/>
      <c r="Y2873" s="26"/>
      <c r="Z2873" s="26"/>
      <c r="AA2873" s="26"/>
      <c r="AB2873" s="26"/>
      <c r="AC2873" s="26"/>
      <c r="AD2873" s="26"/>
      <c r="AE2873" s="26"/>
      <c r="AR2873" s="144"/>
      <c r="AT2873" s="144"/>
      <c r="AU2873" s="144"/>
      <c r="AY2873" s="14"/>
      <c r="BE2873" s="145"/>
      <c r="BF2873" s="145"/>
      <c r="BG2873" s="145"/>
      <c r="BH2873" s="145"/>
      <c r="BI2873" s="145"/>
      <c r="BJ2873" s="14"/>
      <c r="BK2873" s="145"/>
      <c r="BL2873" s="14"/>
      <c r="BM2873" s="144"/>
    </row>
    <row r="2874" spans="1:65" s="2" customFormat="1" ht="21.75" hidden="1" customHeight="1">
      <c r="A2874" s="26"/>
      <c r="B2874" s="156"/>
      <c r="C2874" s="157"/>
      <c r="D2874" s="157"/>
      <c r="E2874" s="158"/>
      <c r="F2874" s="159"/>
      <c r="G2874" s="160"/>
      <c r="H2874" s="161"/>
      <c r="I2874" s="162"/>
      <c r="J2874" s="162"/>
      <c r="K2874" s="139"/>
      <c r="L2874" s="27"/>
      <c r="M2874" s="140"/>
      <c r="N2874" s="141"/>
      <c r="O2874" s="142"/>
      <c r="P2874" s="142"/>
      <c r="Q2874" s="142"/>
      <c r="R2874" s="142"/>
      <c r="S2874" s="142"/>
      <c r="T2874" s="143"/>
      <c r="U2874" s="26"/>
      <c r="V2874" s="26"/>
      <c r="W2874" s="26"/>
      <c r="X2874" s="26"/>
      <c r="Y2874" s="26"/>
      <c r="Z2874" s="26"/>
      <c r="AA2874" s="26"/>
      <c r="AB2874" s="26"/>
      <c r="AC2874" s="26"/>
      <c r="AD2874" s="26"/>
      <c r="AE2874" s="26"/>
      <c r="AR2874" s="144"/>
      <c r="AT2874" s="144"/>
      <c r="AU2874" s="144"/>
      <c r="AY2874" s="14"/>
      <c r="BE2874" s="145"/>
      <c r="BF2874" s="145"/>
      <c r="BG2874" s="145"/>
      <c r="BH2874" s="145"/>
      <c r="BI2874" s="145"/>
      <c r="BJ2874" s="14"/>
      <c r="BK2874" s="145"/>
      <c r="BL2874" s="14"/>
      <c r="BM2874" s="144"/>
    </row>
    <row r="2875" spans="1:65" s="2" customFormat="1" ht="16.5" hidden="1" customHeight="1">
      <c r="A2875" s="26"/>
      <c r="B2875" s="156"/>
      <c r="C2875" s="157"/>
      <c r="D2875" s="157"/>
      <c r="E2875" s="158"/>
      <c r="F2875" s="159"/>
      <c r="G2875" s="160"/>
      <c r="H2875" s="161"/>
      <c r="I2875" s="162"/>
      <c r="J2875" s="162"/>
      <c r="K2875" s="139"/>
      <c r="L2875" s="27"/>
      <c r="M2875" s="140"/>
      <c r="N2875" s="141"/>
      <c r="O2875" s="142"/>
      <c r="P2875" s="142"/>
      <c r="Q2875" s="142"/>
      <c r="R2875" s="142"/>
      <c r="S2875" s="142"/>
      <c r="T2875" s="143"/>
      <c r="U2875" s="26"/>
      <c r="V2875" s="26"/>
      <c r="W2875" s="26"/>
      <c r="X2875" s="26"/>
      <c r="Y2875" s="26"/>
      <c r="Z2875" s="26"/>
      <c r="AA2875" s="26"/>
      <c r="AB2875" s="26"/>
      <c r="AC2875" s="26"/>
      <c r="AD2875" s="26"/>
      <c r="AE2875" s="26"/>
      <c r="AR2875" s="144"/>
      <c r="AT2875" s="144"/>
      <c r="AU2875" s="144"/>
      <c r="AY2875" s="14"/>
      <c r="BE2875" s="145"/>
      <c r="BF2875" s="145"/>
      <c r="BG2875" s="145"/>
      <c r="BH2875" s="145"/>
      <c r="BI2875" s="145"/>
      <c r="BJ2875" s="14"/>
      <c r="BK2875" s="145"/>
      <c r="BL2875" s="14"/>
      <c r="BM2875" s="144"/>
    </row>
    <row r="2876" spans="1:65" s="2" customFormat="1" ht="16.5" hidden="1" customHeight="1">
      <c r="A2876" s="26"/>
      <c r="B2876" s="156"/>
      <c r="C2876" s="157"/>
      <c r="D2876" s="157"/>
      <c r="E2876" s="158"/>
      <c r="F2876" s="159"/>
      <c r="G2876" s="160"/>
      <c r="H2876" s="161"/>
      <c r="I2876" s="162"/>
      <c r="J2876" s="162"/>
      <c r="K2876" s="139"/>
      <c r="L2876" s="27"/>
      <c r="M2876" s="140"/>
      <c r="N2876" s="141"/>
      <c r="O2876" s="142"/>
      <c r="P2876" s="142"/>
      <c r="Q2876" s="142"/>
      <c r="R2876" s="142"/>
      <c r="S2876" s="142"/>
      <c r="T2876" s="143"/>
      <c r="U2876" s="26"/>
      <c r="V2876" s="26"/>
      <c r="W2876" s="26"/>
      <c r="X2876" s="26"/>
      <c r="Y2876" s="26"/>
      <c r="Z2876" s="26"/>
      <c r="AA2876" s="26"/>
      <c r="AB2876" s="26"/>
      <c r="AC2876" s="26"/>
      <c r="AD2876" s="26"/>
      <c r="AE2876" s="26"/>
      <c r="AR2876" s="144"/>
      <c r="AT2876" s="144"/>
      <c r="AU2876" s="144"/>
      <c r="AY2876" s="14"/>
      <c r="BE2876" s="145"/>
      <c r="BF2876" s="145"/>
      <c r="BG2876" s="145"/>
      <c r="BH2876" s="145"/>
      <c r="BI2876" s="145"/>
      <c r="BJ2876" s="14"/>
      <c r="BK2876" s="145"/>
      <c r="BL2876" s="14"/>
      <c r="BM2876" s="144"/>
    </row>
    <row r="2877" spans="1:65" s="2" customFormat="1" ht="16.5" hidden="1" customHeight="1">
      <c r="A2877" s="26"/>
      <c r="B2877" s="156"/>
      <c r="C2877" s="157"/>
      <c r="D2877" s="157"/>
      <c r="E2877" s="158"/>
      <c r="F2877" s="159"/>
      <c r="G2877" s="160"/>
      <c r="H2877" s="161"/>
      <c r="I2877" s="162"/>
      <c r="J2877" s="162"/>
      <c r="K2877" s="139"/>
      <c r="L2877" s="27"/>
      <c r="M2877" s="140"/>
      <c r="N2877" s="141"/>
      <c r="O2877" s="142"/>
      <c r="P2877" s="142"/>
      <c r="Q2877" s="142"/>
      <c r="R2877" s="142"/>
      <c r="S2877" s="142"/>
      <c r="T2877" s="143"/>
      <c r="U2877" s="26"/>
      <c r="V2877" s="26"/>
      <c r="W2877" s="26"/>
      <c r="X2877" s="26"/>
      <c r="Y2877" s="26"/>
      <c r="Z2877" s="26"/>
      <c r="AA2877" s="26"/>
      <c r="AB2877" s="26"/>
      <c r="AC2877" s="26"/>
      <c r="AD2877" s="26"/>
      <c r="AE2877" s="26"/>
      <c r="AR2877" s="144"/>
      <c r="AT2877" s="144"/>
      <c r="AU2877" s="144"/>
      <c r="AY2877" s="14"/>
      <c r="BE2877" s="145"/>
      <c r="BF2877" s="145"/>
      <c r="BG2877" s="145"/>
      <c r="BH2877" s="145"/>
      <c r="BI2877" s="145"/>
      <c r="BJ2877" s="14"/>
      <c r="BK2877" s="145"/>
      <c r="BL2877" s="14"/>
      <c r="BM2877" s="144"/>
    </row>
    <row r="2878" spans="1:65" s="2" customFormat="1" ht="16.5" hidden="1" customHeight="1">
      <c r="A2878" s="26"/>
      <c r="B2878" s="156"/>
      <c r="C2878" s="157"/>
      <c r="D2878" s="157"/>
      <c r="E2878" s="158"/>
      <c r="F2878" s="159"/>
      <c r="G2878" s="160"/>
      <c r="H2878" s="161"/>
      <c r="I2878" s="162"/>
      <c r="J2878" s="162"/>
      <c r="K2878" s="139"/>
      <c r="L2878" s="27"/>
      <c r="M2878" s="140"/>
      <c r="N2878" s="141"/>
      <c r="O2878" s="142"/>
      <c r="P2878" s="142"/>
      <c r="Q2878" s="142"/>
      <c r="R2878" s="142"/>
      <c r="S2878" s="142"/>
      <c r="T2878" s="143"/>
      <c r="U2878" s="26"/>
      <c r="V2878" s="26"/>
      <c r="W2878" s="26"/>
      <c r="X2878" s="26"/>
      <c r="Y2878" s="26"/>
      <c r="Z2878" s="26"/>
      <c r="AA2878" s="26"/>
      <c r="AB2878" s="26"/>
      <c r="AC2878" s="26"/>
      <c r="AD2878" s="26"/>
      <c r="AE2878" s="26"/>
      <c r="AR2878" s="144"/>
      <c r="AT2878" s="144"/>
      <c r="AU2878" s="144"/>
      <c r="AY2878" s="14"/>
      <c r="BE2878" s="145"/>
      <c r="BF2878" s="145"/>
      <c r="BG2878" s="145"/>
      <c r="BH2878" s="145"/>
      <c r="BI2878" s="145"/>
      <c r="BJ2878" s="14"/>
      <c r="BK2878" s="145"/>
      <c r="BL2878" s="14"/>
      <c r="BM2878" s="144"/>
    </row>
    <row r="2879" spans="1:65" s="2" customFormat="1" ht="16.5" hidden="1" customHeight="1">
      <c r="A2879" s="26"/>
      <c r="B2879" s="156"/>
      <c r="C2879" s="157"/>
      <c r="D2879" s="157"/>
      <c r="E2879" s="158"/>
      <c r="F2879" s="159"/>
      <c r="G2879" s="160"/>
      <c r="H2879" s="161"/>
      <c r="I2879" s="162"/>
      <c r="J2879" s="162"/>
      <c r="K2879" s="139"/>
      <c r="L2879" s="27"/>
      <c r="M2879" s="140"/>
      <c r="N2879" s="141"/>
      <c r="O2879" s="142"/>
      <c r="P2879" s="142"/>
      <c r="Q2879" s="142"/>
      <c r="R2879" s="142"/>
      <c r="S2879" s="142"/>
      <c r="T2879" s="143"/>
      <c r="U2879" s="26"/>
      <c r="V2879" s="26"/>
      <c r="W2879" s="26"/>
      <c r="X2879" s="26"/>
      <c r="Y2879" s="26"/>
      <c r="Z2879" s="26"/>
      <c r="AA2879" s="26"/>
      <c r="AB2879" s="26"/>
      <c r="AC2879" s="26"/>
      <c r="AD2879" s="26"/>
      <c r="AE2879" s="26"/>
      <c r="AR2879" s="144"/>
      <c r="AT2879" s="144"/>
      <c r="AU2879" s="144"/>
      <c r="AY2879" s="14"/>
      <c r="BE2879" s="145"/>
      <c r="BF2879" s="145"/>
      <c r="BG2879" s="145"/>
      <c r="BH2879" s="145"/>
      <c r="BI2879" s="145"/>
      <c r="BJ2879" s="14"/>
      <c r="BK2879" s="145"/>
      <c r="BL2879" s="14"/>
      <c r="BM2879" s="144"/>
    </row>
    <row r="2880" spans="1:65" s="2" customFormat="1" ht="16.5" hidden="1" customHeight="1">
      <c r="A2880" s="26"/>
      <c r="B2880" s="156"/>
      <c r="C2880" s="157"/>
      <c r="D2880" s="157"/>
      <c r="E2880" s="158"/>
      <c r="F2880" s="159"/>
      <c r="G2880" s="160"/>
      <c r="H2880" s="161"/>
      <c r="I2880" s="162"/>
      <c r="J2880" s="162"/>
      <c r="K2880" s="139"/>
      <c r="L2880" s="27"/>
      <c r="M2880" s="140"/>
      <c r="N2880" s="141"/>
      <c r="O2880" s="142"/>
      <c r="P2880" s="142"/>
      <c r="Q2880" s="142"/>
      <c r="R2880" s="142"/>
      <c r="S2880" s="142"/>
      <c r="T2880" s="143"/>
      <c r="U2880" s="26"/>
      <c r="V2880" s="26"/>
      <c r="W2880" s="26"/>
      <c r="X2880" s="26"/>
      <c r="Y2880" s="26"/>
      <c r="Z2880" s="26"/>
      <c r="AA2880" s="26"/>
      <c r="AB2880" s="26"/>
      <c r="AC2880" s="26"/>
      <c r="AD2880" s="26"/>
      <c r="AE2880" s="26"/>
      <c r="AR2880" s="144"/>
      <c r="AT2880" s="144"/>
      <c r="AU2880" s="144"/>
      <c r="AY2880" s="14"/>
      <c r="BE2880" s="145"/>
      <c r="BF2880" s="145"/>
      <c r="BG2880" s="145"/>
      <c r="BH2880" s="145"/>
      <c r="BI2880" s="145"/>
      <c r="BJ2880" s="14"/>
      <c r="BK2880" s="145"/>
      <c r="BL2880" s="14"/>
      <c r="BM2880" s="144"/>
    </row>
    <row r="2881" spans="1:65" s="2" customFormat="1" ht="16.5" hidden="1" customHeight="1">
      <c r="A2881" s="26"/>
      <c r="B2881" s="156"/>
      <c r="C2881" s="157"/>
      <c r="D2881" s="157"/>
      <c r="E2881" s="158"/>
      <c r="F2881" s="159"/>
      <c r="G2881" s="160"/>
      <c r="H2881" s="161"/>
      <c r="I2881" s="162"/>
      <c r="J2881" s="162"/>
      <c r="K2881" s="139"/>
      <c r="L2881" s="27"/>
      <c r="M2881" s="140"/>
      <c r="N2881" s="141"/>
      <c r="O2881" s="142"/>
      <c r="P2881" s="142"/>
      <c r="Q2881" s="142"/>
      <c r="R2881" s="142"/>
      <c r="S2881" s="142"/>
      <c r="T2881" s="143"/>
      <c r="U2881" s="26"/>
      <c r="V2881" s="26"/>
      <c r="W2881" s="26"/>
      <c r="X2881" s="26"/>
      <c r="Y2881" s="26"/>
      <c r="Z2881" s="26"/>
      <c r="AA2881" s="26"/>
      <c r="AB2881" s="26"/>
      <c r="AC2881" s="26"/>
      <c r="AD2881" s="26"/>
      <c r="AE2881" s="26"/>
      <c r="AR2881" s="144"/>
      <c r="AT2881" s="144"/>
      <c r="AU2881" s="144"/>
      <c r="AY2881" s="14"/>
      <c r="BE2881" s="145"/>
      <c r="BF2881" s="145"/>
      <c r="BG2881" s="145"/>
      <c r="BH2881" s="145"/>
      <c r="BI2881" s="145"/>
      <c r="BJ2881" s="14"/>
      <c r="BK2881" s="145"/>
      <c r="BL2881" s="14"/>
      <c r="BM2881" s="144"/>
    </row>
    <row r="2882" spans="1:65" s="2" customFormat="1" ht="16.5" hidden="1" customHeight="1">
      <c r="A2882" s="26"/>
      <c r="B2882" s="156"/>
      <c r="C2882" s="157"/>
      <c r="D2882" s="157"/>
      <c r="E2882" s="158"/>
      <c r="F2882" s="159"/>
      <c r="G2882" s="160"/>
      <c r="H2882" s="161"/>
      <c r="I2882" s="162"/>
      <c r="J2882" s="162"/>
      <c r="K2882" s="139"/>
      <c r="L2882" s="27"/>
      <c r="M2882" s="140"/>
      <c r="N2882" s="141"/>
      <c r="O2882" s="142"/>
      <c r="P2882" s="142"/>
      <c r="Q2882" s="142"/>
      <c r="R2882" s="142"/>
      <c r="S2882" s="142"/>
      <c r="T2882" s="143"/>
      <c r="U2882" s="26"/>
      <c r="V2882" s="26"/>
      <c r="W2882" s="26"/>
      <c r="X2882" s="26"/>
      <c r="Y2882" s="26"/>
      <c r="Z2882" s="26"/>
      <c r="AA2882" s="26"/>
      <c r="AB2882" s="26"/>
      <c r="AC2882" s="26"/>
      <c r="AD2882" s="26"/>
      <c r="AE2882" s="26"/>
      <c r="AR2882" s="144"/>
      <c r="AT2882" s="144"/>
      <c r="AU2882" s="144"/>
      <c r="AY2882" s="14"/>
      <c r="BE2882" s="145"/>
      <c r="BF2882" s="145"/>
      <c r="BG2882" s="145"/>
      <c r="BH2882" s="145"/>
      <c r="BI2882" s="145"/>
      <c r="BJ2882" s="14"/>
      <c r="BK2882" s="145"/>
      <c r="BL2882" s="14"/>
      <c r="BM2882" s="144"/>
    </row>
    <row r="2883" spans="1:65" s="2" customFormat="1" ht="16.5" hidden="1" customHeight="1">
      <c r="A2883" s="26"/>
      <c r="B2883" s="156"/>
      <c r="C2883" s="157"/>
      <c r="D2883" s="157"/>
      <c r="E2883" s="158"/>
      <c r="F2883" s="159"/>
      <c r="G2883" s="160"/>
      <c r="H2883" s="161"/>
      <c r="I2883" s="162"/>
      <c r="J2883" s="162"/>
      <c r="K2883" s="139"/>
      <c r="L2883" s="27"/>
      <c r="M2883" s="140"/>
      <c r="N2883" s="141"/>
      <c r="O2883" s="142"/>
      <c r="P2883" s="142"/>
      <c r="Q2883" s="142"/>
      <c r="R2883" s="142"/>
      <c r="S2883" s="142"/>
      <c r="T2883" s="143"/>
      <c r="U2883" s="26"/>
      <c r="V2883" s="26"/>
      <c r="W2883" s="26"/>
      <c r="X2883" s="26"/>
      <c r="Y2883" s="26"/>
      <c r="Z2883" s="26"/>
      <c r="AA2883" s="26"/>
      <c r="AB2883" s="26"/>
      <c r="AC2883" s="26"/>
      <c r="AD2883" s="26"/>
      <c r="AE2883" s="26"/>
      <c r="AR2883" s="144"/>
      <c r="AT2883" s="144"/>
      <c r="AU2883" s="144"/>
      <c r="AY2883" s="14"/>
      <c r="BE2883" s="145"/>
      <c r="BF2883" s="145"/>
      <c r="BG2883" s="145"/>
      <c r="BH2883" s="145"/>
      <c r="BI2883" s="145"/>
      <c r="BJ2883" s="14"/>
      <c r="BK2883" s="145"/>
      <c r="BL2883" s="14"/>
      <c r="BM2883" s="144"/>
    </row>
    <row r="2884" spans="1:65" s="2" customFormat="1" ht="16.5" hidden="1" customHeight="1">
      <c r="A2884" s="26"/>
      <c r="B2884" s="156"/>
      <c r="C2884" s="157"/>
      <c r="D2884" s="157"/>
      <c r="E2884" s="158"/>
      <c r="F2884" s="159"/>
      <c r="G2884" s="160"/>
      <c r="H2884" s="161"/>
      <c r="I2884" s="162"/>
      <c r="J2884" s="162"/>
      <c r="K2884" s="139"/>
      <c r="L2884" s="27"/>
      <c r="M2884" s="140"/>
      <c r="N2884" s="141"/>
      <c r="O2884" s="142"/>
      <c r="P2884" s="142"/>
      <c r="Q2884" s="142"/>
      <c r="R2884" s="142"/>
      <c r="S2884" s="142"/>
      <c r="T2884" s="143"/>
      <c r="U2884" s="26"/>
      <c r="V2884" s="26"/>
      <c r="W2884" s="26"/>
      <c r="X2884" s="26"/>
      <c r="Y2884" s="26"/>
      <c r="Z2884" s="26"/>
      <c r="AA2884" s="26"/>
      <c r="AB2884" s="26"/>
      <c r="AC2884" s="26"/>
      <c r="AD2884" s="26"/>
      <c r="AE2884" s="26"/>
      <c r="AR2884" s="144"/>
      <c r="AT2884" s="144"/>
      <c r="AU2884" s="144"/>
      <c r="AY2884" s="14"/>
      <c r="BE2884" s="145"/>
      <c r="BF2884" s="145"/>
      <c r="BG2884" s="145"/>
      <c r="BH2884" s="145"/>
      <c r="BI2884" s="145"/>
      <c r="BJ2884" s="14"/>
      <c r="BK2884" s="145"/>
      <c r="BL2884" s="14"/>
      <c r="BM2884" s="144"/>
    </row>
    <row r="2885" spans="1:65" s="2" customFormat="1" ht="16.5" hidden="1" customHeight="1">
      <c r="A2885" s="26"/>
      <c r="B2885" s="156"/>
      <c r="C2885" s="157"/>
      <c r="D2885" s="157"/>
      <c r="E2885" s="158"/>
      <c r="F2885" s="159"/>
      <c r="G2885" s="160"/>
      <c r="H2885" s="161"/>
      <c r="I2885" s="162"/>
      <c r="J2885" s="162"/>
      <c r="K2885" s="139"/>
      <c r="L2885" s="27"/>
      <c r="M2885" s="140"/>
      <c r="N2885" s="141"/>
      <c r="O2885" s="142"/>
      <c r="P2885" s="142"/>
      <c r="Q2885" s="142"/>
      <c r="R2885" s="142"/>
      <c r="S2885" s="142"/>
      <c r="T2885" s="143"/>
      <c r="U2885" s="26"/>
      <c r="V2885" s="26"/>
      <c r="W2885" s="26"/>
      <c r="X2885" s="26"/>
      <c r="Y2885" s="26"/>
      <c r="Z2885" s="26"/>
      <c r="AA2885" s="26"/>
      <c r="AB2885" s="26"/>
      <c r="AC2885" s="26"/>
      <c r="AD2885" s="26"/>
      <c r="AE2885" s="26"/>
      <c r="AR2885" s="144"/>
      <c r="AT2885" s="144"/>
      <c r="AU2885" s="144"/>
      <c r="AY2885" s="14"/>
      <c r="BE2885" s="145"/>
      <c r="BF2885" s="145"/>
      <c r="BG2885" s="145"/>
      <c r="BH2885" s="145"/>
      <c r="BI2885" s="145"/>
      <c r="BJ2885" s="14"/>
      <c r="BK2885" s="145"/>
      <c r="BL2885" s="14"/>
      <c r="BM2885" s="144"/>
    </row>
    <row r="2886" spans="1:65" s="2" customFormat="1" ht="16.5" hidden="1" customHeight="1">
      <c r="A2886" s="26"/>
      <c r="B2886" s="156"/>
      <c r="C2886" s="157"/>
      <c r="D2886" s="157"/>
      <c r="E2886" s="158"/>
      <c r="F2886" s="159"/>
      <c r="G2886" s="160"/>
      <c r="H2886" s="161"/>
      <c r="I2886" s="162"/>
      <c r="J2886" s="162"/>
      <c r="K2886" s="139"/>
      <c r="L2886" s="27"/>
      <c r="M2886" s="140"/>
      <c r="N2886" s="141"/>
      <c r="O2886" s="142"/>
      <c r="P2886" s="142"/>
      <c r="Q2886" s="142"/>
      <c r="R2886" s="142"/>
      <c r="S2886" s="142"/>
      <c r="T2886" s="143"/>
      <c r="U2886" s="26"/>
      <c r="V2886" s="26"/>
      <c r="W2886" s="26"/>
      <c r="X2886" s="26"/>
      <c r="Y2886" s="26"/>
      <c r="Z2886" s="26"/>
      <c r="AA2886" s="26"/>
      <c r="AB2886" s="26"/>
      <c r="AC2886" s="26"/>
      <c r="AD2886" s="26"/>
      <c r="AE2886" s="26"/>
      <c r="AR2886" s="144"/>
      <c r="AT2886" s="144"/>
      <c r="AU2886" s="144"/>
      <c r="AY2886" s="14"/>
      <c r="BE2886" s="145"/>
      <c r="BF2886" s="145"/>
      <c r="BG2886" s="145"/>
      <c r="BH2886" s="145"/>
      <c r="BI2886" s="145"/>
      <c r="BJ2886" s="14"/>
      <c r="BK2886" s="145"/>
      <c r="BL2886" s="14"/>
      <c r="BM2886" s="144"/>
    </row>
    <row r="2887" spans="1:65" s="2" customFormat="1" ht="16.5" hidden="1" customHeight="1">
      <c r="A2887" s="26"/>
      <c r="B2887" s="156"/>
      <c r="C2887" s="157"/>
      <c r="D2887" s="157"/>
      <c r="E2887" s="158"/>
      <c r="F2887" s="159"/>
      <c r="G2887" s="160"/>
      <c r="H2887" s="161"/>
      <c r="I2887" s="162"/>
      <c r="J2887" s="162"/>
      <c r="K2887" s="139"/>
      <c r="L2887" s="27"/>
      <c r="M2887" s="140"/>
      <c r="N2887" s="141"/>
      <c r="O2887" s="142"/>
      <c r="P2887" s="142"/>
      <c r="Q2887" s="142"/>
      <c r="R2887" s="142"/>
      <c r="S2887" s="142"/>
      <c r="T2887" s="143"/>
      <c r="U2887" s="26"/>
      <c r="V2887" s="26"/>
      <c r="W2887" s="26"/>
      <c r="X2887" s="26"/>
      <c r="Y2887" s="26"/>
      <c r="Z2887" s="26"/>
      <c r="AA2887" s="26"/>
      <c r="AB2887" s="26"/>
      <c r="AC2887" s="26"/>
      <c r="AD2887" s="26"/>
      <c r="AE2887" s="26"/>
      <c r="AR2887" s="144"/>
      <c r="AT2887" s="144"/>
      <c r="AU2887" s="144"/>
      <c r="AY2887" s="14"/>
      <c r="BE2887" s="145"/>
      <c r="BF2887" s="145"/>
      <c r="BG2887" s="145"/>
      <c r="BH2887" s="145"/>
      <c r="BI2887" s="145"/>
      <c r="BJ2887" s="14"/>
      <c r="BK2887" s="145"/>
      <c r="BL2887" s="14"/>
      <c r="BM2887" s="144"/>
    </row>
    <row r="2888" spans="1:65" s="2" customFormat="1" ht="16.5" hidden="1" customHeight="1">
      <c r="A2888" s="26"/>
      <c r="B2888" s="156"/>
      <c r="C2888" s="157"/>
      <c r="D2888" s="157"/>
      <c r="E2888" s="158"/>
      <c r="F2888" s="159"/>
      <c r="G2888" s="160"/>
      <c r="H2888" s="161"/>
      <c r="I2888" s="162"/>
      <c r="J2888" s="162"/>
      <c r="K2888" s="139"/>
      <c r="L2888" s="27"/>
      <c r="M2888" s="140"/>
      <c r="N2888" s="141"/>
      <c r="O2888" s="142"/>
      <c r="P2888" s="142"/>
      <c r="Q2888" s="142"/>
      <c r="R2888" s="142"/>
      <c r="S2888" s="142"/>
      <c r="T2888" s="143"/>
      <c r="U2888" s="26"/>
      <c r="V2888" s="26"/>
      <c r="W2888" s="26"/>
      <c r="X2888" s="26"/>
      <c r="Y2888" s="26"/>
      <c r="Z2888" s="26"/>
      <c r="AA2888" s="26"/>
      <c r="AB2888" s="26"/>
      <c r="AC2888" s="26"/>
      <c r="AD2888" s="26"/>
      <c r="AE2888" s="26"/>
      <c r="AR2888" s="144"/>
      <c r="AT2888" s="144"/>
      <c r="AU2888" s="144"/>
      <c r="AY2888" s="14"/>
      <c r="BE2888" s="145"/>
      <c r="BF2888" s="145"/>
      <c r="BG2888" s="145"/>
      <c r="BH2888" s="145"/>
      <c r="BI2888" s="145"/>
      <c r="BJ2888" s="14"/>
      <c r="BK2888" s="145"/>
      <c r="BL2888" s="14"/>
      <c r="BM2888" s="144"/>
    </row>
    <row r="2889" spans="1:65" s="2" customFormat="1" ht="16.5" hidden="1" customHeight="1">
      <c r="A2889" s="26"/>
      <c r="B2889" s="156"/>
      <c r="C2889" s="157"/>
      <c r="D2889" s="157"/>
      <c r="E2889" s="158"/>
      <c r="F2889" s="159"/>
      <c r="G2889" s="160"/>
      <c r="H2889" s="161"/>
      <c r="I2889" s="162"/>
      <c r="J2889" s="162"/>
      <c r="K2889" s="139"/>
      <c r="L2889" s="27"/>
      <c r="M2889" s="140"/>
      <c r="N2889" s="141"/>
      <c r="O2889" s="142"/>
      <c r="P2889" s="142"/>
      <c r="Q2889" s="142"/>
      <c r="R2889" s="142"/>
      <c r="S2889" s="142"/>
      <c r="T2889" s="143"/>
      <c r="U2889" s="26"/>
      <c r="V2889" s="26"/>
      <c r="W2889" s="26"/>
      <c r="X2889" s="26"/>
      <c r="Y2889" s="26"/>
      <c r="Z2889" s="26"/>
      <c r="AA2889" s="26"/>
      <c r="AB2889" s="26"/>
      <c r="AC2889" s="26"/>
      <c r="AD2889" s="26"/>
      <c r="AE2889" s="26"/>
      <c r="AR2889" s="144"/>
      <c r="AT2889" s="144"/>
      <c r="AU2889" s="144"/>
      <c r="AY2889" s="14"/>
      <c r="BE2889" s="145"/>
      <c r="BF2889" s="145"/>
      <c r="BG2889" s="145"/>
      <c r="BH2889" s="145"/>
      <c r="BI2889" s="145"/>
      <c r="BJ2889" s="14"/>
      <c r="BK2889" s="145"/>
      <c r="BL2889" s="14"/>
      <c r="BM2889" s="144"/>
    </row>
    <row r="2890" spans="1:65" s="2" customFormat="1" ht="16.5" hidden="1" customHeight="1">
      <c r="A2890" s="26"/>
      <c r="B2890" s="156"/>
      <c r="C2890" s="157"/>
      <c r="D2890" s="157"/>
      <c r="E2890" s="158"/>
      <c r="F2890" s="159"/>
      <c r="G2890" s="160"/>
      <c r="H2890" s="161"/>
      <c r="I2890" s="162"/>
      <c r="J2890" s="162"/>
      <c r="K2890" s="139"/>
      <c r="L2890" s="27"/>
      <c r="M2890" s="140"/>
      <c r="N2890" s="141"/>
      <c r="O2890" s="142"/>
      <c r="P2890" s="142"/>
      <c r="Q2890" s="142"/>
      <c r="R2890" s="142"/>
      <c r="S2890" s="142"/>
      <c r="T2890" s="143"/>
      <c r="U2890" s="26"/>
      <c r="V2890" s="26"/>
      <c r="W2890" s="26"/>
      <c r="X2890" s="26"/>
      <c r="Y2890" s="26"/>
      <c r="Z2890" s="26"/>
      <c r="AA2890" s="26"/>
      <c r="AB2890" s="26"/>
      <c r="AC2890" s="26"/>
      <c r="AD2890" s="26"/>
      <c r="AE2890" s="26"/>
      <c r="AR2890" s="144"/>
      <c r="AT2890" s="144"/>
      <c r="AU2890" s="144"/>
      <c r="AY2890" s="14"/>
      <c r="BE2890" s="145"/>
      <c r="BF2890" s="145"/>
      <c r="BG2890" s="145"/>
      <c r="BH2890" s="145"/>
      <c r="BI2890" s="145"/>
      <c r="BJ2890" s="14"/>
      <c r="BK2890" s="145"/>
      <c r="BL2890" s="14"/>
      <c r="BM2890" s="144"/>
    </row>
    <row r="2891" spans="1:65" s="2" customFormat="1" ht="16.5" hidden="1" customHeight="1">
      <c r="A2891" s="26"/>
      <c r="B2891" s="156"/>
      <c r="C2891" s="157"/>
      <c r="D2891" s="157"/>
      <c r="E2891" s="158"/>
      <c r="F2891" s="159"/>
      <c r="G2891" s="160"/>
      <c r="H2891" s="161"/>
      <c r="I2891" s="162"/>
      <c r="J2891" s="162"/>
      <c r="K2891" s="139"/>
      <c r="L2891" s="27"/>
      <c r="M2891" s="140"/>
      <c r="N2891" s="141"/>
      <c r="O2891" s="142"/>
      <c r="P2891" s="142"/>
      <c r="Q2891" s="142"/>
      <c r="R2891" s="142"/>
      <c r="S2891" s="142"/>
      <c r="T2891" s="143"/>
      <c r="U2891" s="26"/>
      <c r="V2891" s="26"/>
      <c r="W2891" s="26"/>
      <c r="X2891" s="26"/>
      <c r="Y2891" s="26"/>
      <c r="Z2891" s="26"/>
      <c r="AA2891" s="26"/>
      <c r="AB2891" s="26"/>
      <c r="AC2891" s="26"/>
      <c r="AD2891" s="26"/>
      <c r="AE2891" s="26"/>
      <c r="AR2891" s="144"/>
      <c r="AT2891" s="144"/>
      <c r="AU2891" s="144"/>
      <c r="AY2891" s="14"/>
      <c r="BE2891" s="145"/>
      <c r="BF2891" s="145"/>
      <c r="BG2891" s="145"/>
      <c r="BH2891" s="145"/>
      <c r="BI2891" s="145"/>
      <c r="BJ2891" s="14"/>
      <c r="BK2891" s="145"/>
      <c r="BL2891" s="14"/>
      <c r="BM2891" s="144"/>
    </row>
    <row r="2892" spans="1:65" s="2" customFormat="1" ht="16.5" hidden="1" customHeight="1">
      <c r="A2892" s="26"/>
      <c r="B2892" s="156"/>
      <c r="C2892" s="157"/>
      <c r="D2892" s="157"/>
      <c r="E2892" s="158"/>
      <c r="F2892" s="159"/>
      <c r="G2892" s="160"/>
      <c r="H2892" s="161"/>
      <c r="I2892" s="162"/>
      <c r="J2892" s="162"/>
      <c r="K2892" s="139"/>
      <c r="L2892" s="27"/>
      <c r="M2892" s="140"/>
      <c r="N2892" s="141"/>
      <c r="O2892" s="142"/>
      <c r="P2892" s="142"/>
      <c r="Q2892" s="142"/>
      <c r="R2892" s="142"/>
      <c r="S2892" s="142"/>
      <c r="T2892" s="143"/>
      <c r="U2892" s="26"/>
      <c r="V2892" s="26"/>
      <c r="W2892" s="26"/>
      <c r="X2892" s="26"/>
      <c r="Y2892" s="26"/>
      <c r="Z2892" s="26"/>
      <c r="AA2892" s="26"/>
      <c r="AB2892" s="26"/>
      <c r="AC2892" s="26"/>
      <c r="AD2892" s="26"/>
      <c r="AE2892" s="26"/>
      <c r="AR2892" s="144"/>
      <c r="AT2892" s="144"/>
      <c r="AU2892" s="144"/>
      <c r="AY2892" s="14"/>
      <c r="BE2892" s="145"/>
      <c r="BF2892" s="145"/>
      <c r="BG2892" s="145"/>
      <c r="BH2892" s="145"/>
      <c r="BI2892" s="145"/>
      <c r="BJ2892" s="14"/>
      <c r="BK2892" s="145"/>
      <c r="BL2892" s="14"/>
      <c r="BM2892" s="144"/>
    </row>
    <row r="2893" spans="1:65" s="2" customFormat="1" ht="16.5" hidden="1" customHeight="1">
      <c r="A2893" s="26"/>
      <c r="B2893" s="156"/>
      <c r="C2893" s="157"/>
      <c r="D2893" s="157"/>
      <c r="E2893" s="158"/>
      <c r="F2893" s="159"/>
      <c r="G2893" s="160"/>
      <c r="H2893" s="161"/>
      <c r="I2893" s="162"/>
      <c r="J2893" s="162"/>
      <c r="K2893" s="139"/>
      <c r="L2893" s="27"/>
      <c r="M2893" s="140"/>
      <c r="N2893" s="141"/>
      <c r="O2893" s="142"/>
      <c r="P2893" s="142"/>
      <c r="Q2893" s="142"/>
      <c r="R2893" s="142"/>
      <c r="S2893" s="142"/>
      <c r="T2893" s="143"/>
      <c r="U2893" s="26"/>
      <c r="V2893" s="26"/>
      <c r="W2893" s="26"/>
      <c r="X2893" s="26"/>
      <c r="Y2893" s="26"/>
      <c r="Z2893" s="26"/>
      <c r="AA2893" s="26"/>
      <c r="AB2893" s="26"/>
      <c r="AC2893" s="26"/>
      <c r="AD2893" s="26"/>
      <c r="AE2893" s="26"/>
      <c r="AR2893" s="144"/>
      <c r="AT2893" s="144"/>
      <c r="AU2893" s="144"/>
      <c r="AY2893" s="14"/>
      <c r="BE2893" s="145"/>
      <c r="BF2893" s="145"/>
      <c r="BG2893" s="145"/>
      <c r="BH2893" s="145"/>
      <c r="BI2893" s="145"/>
      <c r="BJ2893" s="14"/>
      <c r="BK2893" s="145"/>
      <c r="BL2893" s="14"/>
      <c r="BM2893" s="144"/>
    </row>
    <row r="2894" spans="1:65" s="12" customFormat="1" ht="26" hidden="1" customHeight="1">
      <c r="B2894" s="169"/>
      <c r="C2894" s="170"/>
      <c r="D2894" s="171"/>
      <c r="E2894" s="174"/>
      <c r="F2894" s="174"/>
      <c r="G2894" s="170"/>
      <c r="H2894" s="170"/>
      <c r="I2894" s="170"/>
      <c r="J2894" s="175"/>
      <c r="L2894" s="127"/>
      <c r="M2894" s="131"/>
      <c r="N2894" s="132"/>
      <c r="O2894" s="132"/>
      <c r="P2894" s="133"/>
      <c r="Q2894" s="132"/>
      <c r="R2894" s="133"/>
      <c r="S2894" s="132"/>
      <c r="T2894" s="134"/>
      <c r="AR2894" s="128"/>
      <c r="AT2894" s="135"/>
      <c r="AU2894" s="135"/>
      <c r="AY2894" s="128"/>
      <c r="BK2894" s="136"/>
    </row>
    <row r="2895" spans="1:65" s="2" customFormat="1" ht="16.5" hidden="1" customHeight="1">
      <c r="A2895" s="26"/>
      <c r="B2895" s="156"/>
      <c r="C2895" s="157"/>
      <c r="D2895" s="157"/>
      <c r="E2895" s="158"/>
      <c r="F2895" s="159"/>
      <c r="G2895" s="160"/>
      <c r="H2895" s="161"/>
      <c r="I2895" s="162"/>
      <c r="J2895" s="162"/>
      <c r="K2895" s="139"/>
      <c r="L2895" s="27"/>
      <c r="M2895" s="140"/>
      <c r="N2895" s="141"/>
      <c r="O2895" s="142"/>
      <c r="P2895" s="142"/>
      <c r="Q2895" s="142"/>
      <c r="R2895" s="142"/>
      <c r="S2895" s="142"/>
      <c r="T2895" s="143"/>
      <c r="U2895" s="26"/>
      <c r="V2895" s="26"/>
      <c r="W2895" s="26"/>
      <c r="X2895" s="26"/>
      <c r="Y2895" s="26"/>
      <c r="Z2895" s="26"/>
      <c r="AA2895" s="26"/>
      <c r="AB2895" s="26"/>
      <c r="AC2895" s="26"/>
      <c r="AD2895" s="26"/>
      <c r="AE2895" s="26"/>
      <c r="AR2895" s="144"/>
      <c r="AT2895" s="144"/>
      <c r="AU2895" s="144"/>
      <c r="AY2895" s="14"/>
      <c r="BE2895" s="145"/>
      <c r="BF2895" s="145"/>
      <c r="BG2895" s="145"/>
      <c r="BH2895" s="145"/>
      <c r="BI2895" s="145"/>
      <c r="BJ2895" s="14"/>
      <c r="BK2895" s="145"/>
      <c r="BL2895" s="14"/>
      <c r="BM2895" s="144"/>
    </row>
    <row r="2896" spans="1:65" s="2" customFormat="1" ht="16.5" hidden="1" customHeight="1">
      <c r="A2896" s="26"/>
      <c r="B2896" s="156"/>
      <c r="C2896" s="157"/>
      <c r="D2896" s="157"/>
      <c r="E2896" s="158"/>
      <c r="F2896" s="159"/>
      <c r="G2896" s="160"/>
      <c r="H2896" s="161"/>
      <c r="I2896" s="162"/>
      <c r="J2896" s="162"/>
      <c r="K2896" s="139"/>
      <c r="L2896" s="27"/>
      <c r="M2896" s="140"/>
      <c r="N2896" s="141"/>
      <c r="O2896" s="142"/>
      <c r="P2896" s="142"/>
      <c r="Q2896" s="142"/>
      <c r="R2896" s="142"/>
      <c r="S2896" s="142"/>
      <c r="T2896" s="143"/>
      <c r="U2896" s="26"/>
      <c r="V2896" s="26"/>
      <c r="W2896" s="26"/>
      <c r="X2896" s="26"/>
      <c r="Y2896" s="26"/>
      <c r="Z2896" s="26"/>
      <c r="AA2896" s="26"/>
      <c r="AB2896" s="26"/>
      <c r="AC2896" s="26"/>
      <c r="AD2896" s="26"/>
      <c r="AE2896" s="26"/>
      <c r="AR2896" s="144"/>
      <c r="AT2896" s="144"/>
      <c r="AU2896" s="144"/>
      <c r="AY2896" s="14"/>
      <c r="BE2896" s="145"/>
      <c r="BF2896" s="145"/>
      <c r="BG2896" s="145"/>
      <c r="BH2896" s="145"/>
      <c r="BI2896" s="145"/>
      <c r="BJ2896" s="14"/>
      <c r="BK2896" s="145"/>
      <c r="BL2896" s="14"/>
      <c r="BM2896" s="144"/>
    </row>
    <row r="2897" spans="1:65" s="2" customFormat="1" ht="16.5" hidden="1" customHeight="1">
      <c r="A2897" s="26"/>
      <c r="B2897" s="156"/>
      <c r="C2897" s="157"/>
      <c r="D2897" s="157"/>
      <c r="E2897" s="158"/>
      <c r="F2897" s="159"/>
      <c r="G2897" s="160"/>
      <c r="H2897" s="161"/>
      <c r="I2897" s="162"/>
      <c r="J2897" s="162"/>
      <c r="K2897" s="139"/>
      <c r="L2897" s="27"/>
      <c r="M2897" s="140"/>
      <c r="N2897" s="141"/>
      <c r="O2897" s="142"/>
      <c r="P2897" s="142"/>
      <c r="Q2897" s="142"/>
      <c r="R2897" s="142"/>
      <c r="S2897" s="142"/>
      <c r="T2897" s="143"/>
      <c r="U2897" s="26"/>
      <c r="V2897" s="26"/>
      <c r="W2897" s="26"/>
      <c r="X2897" s="26"/>
      <c r="Y2897" s="26"/>
      <c r="Z2897" s="26"/>
      <c r="AA2897" s="26"/>
      <c r="AB2897" s="26"/>
      <c r="AC2897" s="26"/>
      <c r="AD2897" s="26"/>
      <c r="AE2897" s="26"/>
      <c r="AR2897" s="144"/>
      <c r="AT2897" s="144"/>
      <c r="AU2897" s="144"/>
      <c r="AY2897" s="14"/>
      <c r="BE2897" s="145"/>
      <c r="BF2897" s="145"/>
      <c r="BG2897" s="145"/>
      <c r="BH2897" s="145"/>
      <c r="BI2897" s="145"/>
      <c r="BJ2897" s="14"/>
      <c r="BK2897" s="145"/>
      <c r="BL2897" s="14"/>
      <c r="BM2897" s="144"/>
    </row>
    <row r="2898" spans="1:65" s="2" customFormat="1" ht="16.5" hidden="1" customHeight="1">
      <c r="A2898" s="26"/>
      <c r="B2898" s="156"/>
      <c r="C2898" s="157"/>
      <c r="D2898" s="157"/>
      <c r="E2898" s="158"/>
      <c r="F2898" s="159"/>
      <c r="G2898" s="160"/>
      <c r="H2898" s="161"/>
      <c r="I2898" s="162"/>
      <c r="J2898" s="162"/>
      <c r="K2898" s="139"/>
      <c r="L2898" s="27"/>
      <c r="M2898" s="140"/>
      <c r="N2898" s="141"/>
      <c r="O2898" s="142"/>
      <c r="P2898" s="142"/>
      <c r="Q2898" s="142"/>
      <c r="R2898" s="142"/>
      <c r="S2898" s="142"/>
      <c r="T2898" s="143"/>
      <c r="U2898" s="26"/>
      <c r="V2898" s="26"/>
      <c r="W2898" s="26"/>
      <c r="X2898" s="26"/>
      <c r="Y2898" s="26"/>
      <c r="Z2898" s="26"/>
      <c r="AA2898" s="26"/>
      <c r="AB2898" s="26"/>
      <c r="AC2898" s="26"/>
      <c r="AD2898" s="26"/>
      <c r="AE2898" s="26"/>
      <c r="AR2898" s="144"/>
      <c r="AT2898" s="144"/>
      <c r="AU2898" s="144"/>
      <c r="AY2898" s="14"/>
      <c r="BE2898" s="145"/>
      <c r="BF2898" s="145"/>
      <c r="BG2898" s="145"/>
      <c r="BH2898" s="145"/>
      <c r="BI2898" s="145"/>
      <c r="BJ2898" s="14"/>
      <c r="BK2898" s="145"/>
      <c r="BL2898" s="14"/>
      <c r="BM2898" s="144"/>
    </row>
    <row r="2899" spans="1:65" s="2" customFormat="1" ht="21.75" hidden="1" customHeight="1">
      <c r="A2899" s="26"/>
      <c r="B2899" s="156"/>
      <c r="C2899" s="157"/>
      <c r="D2899" s="157"/>
      <c r="E2899" s="158"/>
      <c r="F2899" s="159"/>
      <c r="G2899" s="160"/>
      <c r="H2899" s="161"/>
      <c r="I2899" s="162"/>
      <c r="J2899" s="162"/>
      <c r="K2899" s="139"/>
      <c r="L2899" s="27"/>
      <c r="M2899" s="140"/>
      <c r="N2899" s="141"/>
      <c r="O2899" s="142"/>
      <c r="P2899" s="142"/>
      <c r="Q2899" s="142"/>
      <c r="R2899" s="142"/>
      <c r="S2899" s="142"/>
      <c r="T2899" s="143"/>
      <c r="U2899" s="26"/>
      <c r="V2899" s="26"/>
      <c r="W2899" s="26"/>
      <c r="X2899" s="26"/>
      <c r="Y2899" s="26"/>
      <c r="Z2899" s="26"/>
      <c r="AA2899" s="26"/>
      <c r="AB2899" s="26"/>
      <c r="AC2899" s="26"/>
      <c r="AD2899" s="26"/>
      <c r="AE2899" s="26"/>
      <c r="AR2899" s="144"/>
      <c r="AT2899" s="144"/>
      <c r="AU2899" s="144"/>
      <c r="AY2899" s="14"/>
      <c r="BE2899" s="145"/>
      <c r="BF2899" s="145"/>
      <c r="BG2899" s="145"/>
      <c r="BH2899" s="145"/>
      <c r="BI2899" s="145"/>
      <c r="BJ2899" s="14"/>
      <c r="BK2899" s="145"/>
      <c r="BL2899" s="14"/>
      <c r="BM2899" s="144"/>
    </row>
    <row r="2900" spans="1:65" s="2" customFormat="1" ht="24.25" hidden="1" customHeight="1">
      <c r="A2900" s="26"/>
      <c r="B2900" s="156"/>
      <c r="C2900" s="157"/>
      <c r="D2900" s="157"/>
      <c r="E2900" s="158"/>
      <c r="F2900" s="159"/>
      <c r="G2900" s="160"/>
      <c r="H2900" s="161"/>
      <c r="I2900" s="162"/>
      <c r="J2900" s="162"/>
      <c r="K2900" s="139"/>
      <c r="L2900" s="27"/>
      <c r="M2900" s="140"/>
      <c r="N2900" s="141"/>
      <c r="O2900" s="142"/>
      <c r="P2900" s="142"/>
      <c r="Q2900" s="142"/>
      <c r="R2900" s="142"/>
      <c r="S2900" s="142"/>
      <c r="T2900" s="143"/>
      <c r="U2900" s="26"/>
      <c r="V2900" s="26"/>
      <c r="W2900" s="26"/>
      <c r="X2900" s="26"/>
      <c r="Y2900" s="26"/>
      <c r="Z2900" s="26"/>
      <c r="AA2900" s="26"/>
      <c r="AB2900" s="26"/>
      <c r="AC2900" s="26"/>
      <c r="AD2900" s="26"/>
      <c r="AE2900" s="26"/>
      <c r="AR2900" s="144"/>
      <c r="AT2900" s="144"/>
      <c r="AU2900" s="144"/>
      <c r="AY2900" s="14"/>
      <c r="BE2900" s="145"/>
      <c r="BF2900" s="145"/>
      <c r="BG2900" s="145"/>
      <c r="BH2900" s="145"/>
      <c r="BI2900" s="145"/>
      <c r="BJ2900" s="14"/>
      <c r="BK2900" s="145"/>
      <c r="BL2900" s="14"/>
      <c r="BM2900" s="144"/>
    </row>
    <row r="2901" spans="1:65" s="2" customFormat="1" ht="16.5" hidden="1" customHeight="1">
      <c r="A2901" s="26"/>
      <c r="B2901" s="156"/>
      <c r="C2901" s="157"/>
      <c r="D2901" s="157"/>
      <c r="E2901" s="158"/>
      <c r="F2901" s="159"/>
      <c r="G2901" s="160"/>
      <c r="H2901" s="161"/>
      <c r="I2901" s="162"/>
      <c r="J2901" s="162"/>
      <c r="K2901" s="139"/>
      <c r="L2901" s="27"/>
      <c r="M2901" s="140"/>
      <c r="N2901" s="141"/>
      <c r="O2901" s="142"/>
      <c r="P2901" s="142"/>
      <c r="Q2901" s="142"/>
      <c r="R2901" s="142"/>
      <c r="S2901" s="142"/>
      <c r="T2901" s="143"/>
      <c r="U2901" s="26"/>
      <c r="V2901" s="26"/>
      <c r="W2901" s="26"/>
      <c r="X2901" s="26"/>
      <c r="Y2901" s="26"/>
      <c r="Z2901" s="26"/>
      <c r="AA2901" s="26"/>
      <c r="AB2901" s="26"/>
      <c r="AC2901" s="26"/>
      <c r="AD2901" s="26"/>
      <c r="AE2901" s="26"/>
      <c r="AR2901" s="144"/>
      <c r="AT2901" s="144"/>
      <c r="AU2901" s="144"/>
      <c r="AY2901" s="14"/>
      <c r="BE2901" s="145"/>
      <c r="BF2901" s="145"/>
      <c r="BG2901" s="145"/>
      <c r="BH2901" s="145"/>
      <c r="BI2901" s="145"/>
      <c r="BJ2901" s="14"/>
      <c r="BK2901" s="145"/>
      <c r="BL2901" s="14"/>
      <c r="BM2901" s="144"/>
    </row>
    <row r="2902" spans="1:65" s="2" customFormat="1" ht="16.5" hidden="1" customHeight="1">
      <c r="A2902" s="26"/>
      <c r="B2902" s="156"/>
      <c r="C2902" s="157"/>
      <c r="D2902" s="157"/>
      <c r="E2902" s="158"/>
      <c r="F2902" s="159"/>
      <c r="G2902" s="160"/>
      <c r="H2902" s="161"/>
      <c r="I2902" s="162"/>
      <c r="J2902" s="162"/>
      <c r="K2902" s="139"/>
      <c r="L2902" s="27"/>
      <c r="M2902" s="140"/>
      <c r="N2902" s="141"/>
      <c r="O2902" s="142"/>
      <c r="P2902" s="142"/>
      <c r="Q2902" s="142"/>
      <c r="R2902" s="142"/>
      <c r="S2902" s="142"/>
      <c r="T2902" s="143"/>
      <c r="U2902" s="26"/>
      <c r="V2902" s="26"/>
      <c r="W2902" s="26"/>
      <c r="X2902" s="26"/>
      <c r="Y2902" s="26"/>
      <c r="Z2902" s="26"/>
      <c r="AA2902" s="26"/>
      <c r="AB2902" s="26"/>
      <c r="AC2902" s="26"/>
      <c r="AD2902" s="26"/>
      <c r="AE2902" s="26"/>
      <c r="AR2902" s="144"/>
      <c r="AT2902" s="144"/>
      <c r="AU2902" s="144"/>
      <c r="AY2902" s="14"/>
      <c r="BE2902" s="145"/>
      <c r="BF2902" s="145"/>
      <c r="BG2902" s="145"/>
      <c r="BH2902" s="145"/>
      <c r="BI2902" s="145"/>
      <c r="BJ2902" s="14"/>
      <c r="BK2902" s="145"/>
      <c r="BL2902" s="14"/>
      <c r="BM2902" s="144"/>
    </row>
    <row r="2903" spans="1:65" s="2" customFormat="1" ht="16.5" hidden="1" customHeight="1">
      <c r="A2903" s="26"/>
      <c r="B2903" s="156"/>
      <c r="C2903" s="157"/>
      <c r="D2903" s="157"/>
      <c r="E2903" s="158"/>
      <c r="F2903" s="159"/>
      <c r="G2903" s="160"/>
      <c r="H2903" s="161"/>
      <c r="I2903" s="162"/>
      <c r="J2903" s="162"/>
      <c r="K2903" s="139"/>
      <c r="L2903" s="27"/>
      <c r="M2903" s="140"/>
      <c r="N2903" s="141"/>
      <c r="O2903" s="142"/>
      <c r="P2903" s="142"/>
      <c r="Q2903" s="142"/>
      <c r="R2903" s="142"/>
      <c r="S2903" s="142"/>
      <c r="T2903" s="143"/>
      <c r="U2903" s="26"/>
      <c r="V2903" s="26"/>
      <c r="W2903" s="26"/>
      <c r="X2903" s="26"/>
      <c r="Y2903" s="26"/>
      <c r="Z2903" s="26"/>
      <c r="AA2903" s="26"/>
      <c r="AB2903" s="26"/>
      <c r="AC2903" s="26"/>
      <c r="AD2903" s="26"/>
      <c r="AE2903" s="26"/>
      <c r="AR2903" s="144"/>
      <c r="AT2903" s="144"/>
      <c r="AU2903" s="144"/>
      <c r="AY2903" s="14"/>
      <c r="BE2903" s="145"/>
      <c r="BF2903" s="145"/>
      <c r="BG2903" s="145"/>
      <c r="BH2903" s="145"/>
      <c r="BI2903" s="145"/>
      <c r="BJ2903" s="14"/>
      <c r="BK2903" s="145"/>
      <c r="BL2903" s="14"/>
      <c r="BM2903" s="144"/>
    </row>
    <row r="2904" spans="1:65" s="2" customFormat="1" ht="16.5" hidden="1" customHeight="1">
      <c r="A2904" s="26"/>
      <c r="B2904" s="156"/>
      <c r="C2904" s="157"/>
      <c r="D2904" s="157"/>
      <c r="E2904" s="158"/>
      <c r="F2904" s="159"/>
      <c r="G2904" s="160"/>
      <c r="H2904" s="161"/>
      <c r="I2904" s="162"/>
      <c r="J2904" s="162"/>
      <c r="K2904" s="139"/>
      <c r="L2904" s="27"/>
      <c r="M2904" s="140"/>
      <c r="N2904" s="141"/>
      <c r="O2904" s="142"/>
      <c r="P2904" s="142"/>
      <c r="Q2904" s="142"/>
      <c r="R2904" s="142"/>
      <c r="S2904" s="142"/>
      <c r="T2904" s="143"/>
      <c r="U2904" s="26"/>
      <c r="V2904" s="26"/>
      <c r="W2904" s="26"/>
      <c r="X2904" s="26"/>
      <c r="Y2904" s="26"/>
      <c r="Z2904" s="26"/>
      <c r="AA2904" s="26"/>
      <c r="AB2904" s="26"/>
      <c r="AC2904" s="26"/>
      <c r="AD2904" s="26"/>
      <c r="AE2904" s="26"/>
      <c r="AR2904" s="144"/>
      <c r="AT2904" s="144"/>
      <c r="AU2904" s="144"/>
      <c r="AY2904" s="14"/>
      <c r="BE2904" s="145"/>
      <c r="BF2904" s="145"/>
      <c r="BG2904" s="145"/>
      <c r="BH2904" s="145"/>
      <c r="BI2904" s="145"/>
      <c r="BJ2904" s="14"/>
      <c r="BK2904" s="145"/>
      <c r="BL2904" s="14"/>
      <c r="BM2904" s="144"/>
    </row>
    <row r="2905" spans="1:65" s="2" customFormat="1" ht="16.5" hidden="1" customHeight="1">
      <c r="A2905" s="26"/>
      <c r="B2905" s="156"/>
      <c r="C2905" s="157"/>
      <c r="D2905" s="157"/>
      <c r="E2905" s="158"/>
      <c r="F2905" s="159"/>
      <c r="G2905" s="160"/>
      <c r="H2905" s="161"/>
      <c r="I2905" s="162"/>
      <c r="J2905" s="162"/>
      <c r="K2905" s="139"/>
      <c r="L2905" s="27"/>
      <c r="M2905" s="140"/>
      <c r="N2905" s="141"/>
      <c r="O2905" s="142"/>
      <c r="P2905" s="142"/>
      <c r="Q2905" s="142"/>
      <c r="R2905" s="142"/>
      <c r="S2905" s="142"/>
      <c r="T2905" s="143"/>
      <c r="U2905" s="26"/>
      <c r="V2905" s="26"/>
      <c r="W2905" s="26"/>
      <c r="X2905" s="26"/>
      <c r="Y2905" s="26"/>
      <c r="Z2905" s="26"/>
      <c r="AA2905" s="26"/>
      <c r="AB2905" s="26"/>
      <c r="AC2905" s="26"/>
      <c r="AD2905" s="26"/>
      <c r="AE2905" s="26"/>
      <c r="AR2905" s="144"/>
      <c r="AT2905" s="144"/>
      <c r="AU2905" s="144"/>
      <c r="AY2905" s="14"/>
      <c r="BE2905" s="145"/>
      <c r="BF2905" s="145"/>
      <c r="BG2905" s="145"/>
      <c r="BH2905" s="145"/>
      <c r="BI2905" s="145"/>
      <c r="BJ2905" s="14"/>
      <c r="BK2905" s="145"/>
      <c r="BL2905" s="14"/>
      <c r="BM2905" s="144"/>
    </row>
    <row r="2906" spans="1:65" s="2" customFormat="1" ht="16.5" hidden="1" customHeight="1">
      <c r="A2906" s="26"/>
      <c r="B2906" s="156"/>
      <c r="C2906" s="157"/>
      <c r="D2906" s="157"/>
      <c r="E2906" s="158"/>
      <c r="F2906" s="159"/>
      <c r="G2906" s="160"/>
      <c r="H2906" s="161"/>
      <c r="I2906" s="162"/>
      <c r="J2906" s="162"/>
      <c r="K2906" s="139"/>
      <c r="L2906" s="27"/>
      <c r="M2906" s="140"/>
      <c r="N2906" s="141"/>
      <c r="O2906" s="142"/>
      <c r="P2906" s="142"/>
      <c r="Q2906" s="142"/>
      <c r="R2906" s="142"/>
      <c r="S2906" s="142"/>
      <c r="T2906" s="143"/>
      <c r="U2906" s="26"/>
      <c r="V2906" s="26"/>
      <c r="W2906" s="26"/>
      <c r="X2906" s="26"/>
      <c r="Y2906" s="26"/>
      <c r="Z2906" s="26"/>
      <c r="AA2906" s="26"/>
      <c r="AB2906" s="26"/>
      <c r="AC2906" s="26"/>
      <c r="AD2906" s="26"/>
      <c r="AE2906" s="26"/>
      <c r="AR2906" s="144"/>
      <c r="AT2906" s="144"/>
      <c r="AU2906" s="144"/>
      <c r="AY2906" s="14"/>
      <c r="BE2906" s="145"/>
      <c r="BF2906" s="145"/>
      <c r="BG2906" s="145"/>
      <c r="BH2906" s="145"/>
      <c r="BI2906" s="145"/>
      <c r="BJ2906" s="14"/>
      <c r="BK2906" s="145"/>
      <c r="BL2906" s="14"/>
      <c r="BM2906" s="144"/>
    </row>
    <row r="2907" spans="1:65" s="2" customFormat="1" ht="16.5" hidden="1" customHeight="1">
      <c r="A2907" s="26"/>
      <c r="B2907" s="156"/>
      <c r="C2907" s="157"/>
      <c r="D2907" s="157"/>
      <c r="E2907" s="158"/>
      <c r="F2907" s="159"/>
      <c r="G2907" s="160"/>
      <c r="H2907" s="161"/>
      <c r="I2907" s="162"/>
      <c r="J2907" s="162"/>
      <c r="K2907" s="139"/>
      <c r="L2907" s="27"/>
      <c r="M2907" s="140"/>
      <c r="N2907" s="141"/>
      <c r="O2907" s="142"/>
      <c r="P2907" s="142"/>
      <c r="Q2907" s="142"/>
      <c r="R2907" s="142"/>
      <c r="S2907" s="142"/>
      <c r="T2907" s="143"/>
      <c r="U2907" s="26"/>
      <c r="V2907" s="26"/>
      <c r="W2907" s="26"/>
      <c r="X2907" s="26"/>
      <c r="Y2907" s="26"/>
      <c r="Z2907" s="26"/>
      <c r="AA2907" s="26"/>
      <c r="AB2907" s="26"/>
      <c r="AC2907" s="26"/>
      <c r="AD2907" s="26"/>
      <c r="AE2907" s="26"/>
      <c r="AR2907" s="144"/>
      <c r="AT2907" s="144"/>
      <c r="AU2907" s="144"/>
      <c r="AY2907" s="14"/>
      <c r="BE2907" s="145"/>
      <c r="BF2907" s="145"/>
      <c r="BG2907" s="145"/>
      <c r="BH2907" s="145"/>
      <c r="BI2907" s="145"/>
      <c r="BJ2907" s="14"/>
      <c r="BK2907" s="145"/>
      <c r="BL2907" s="14"/>
      <c r="BM2907" s="144"/>
    </row>
    <row r="2908" spans="1:65" s="2" customFormat="1" ht="16.5" hidden="1" customHeight="1">
      <c r="A2908" s="26"/>
      <c r="B2908" s="156"/>
      <c r="C2908" s="157"/>
      <c r="D2908" s="157"/>
      <c r="E2908" s="158"/>
      <c r="F2908" s="159"/>
      <c r="G2908" s="160"/>
      <c r="H2908" s="161"/>
      <c r="I2908" s="162"/>
      <c r="J2908" s="162"/>
      <c r="K2908" s="139"/>
      <c r="L2908" s="27"/>
      <c r="M2908" s="140"/>
      <c r="N2908" s="141"/>
      <c r="O2908" s="142"/>
      <c r="P2908" s="142"/>
      <c r="Q2908" s="142"/>
      <c r="R2908" s="142"/>
      <c r="S2908" s="142"/>
      <c r="T2908" s="143"/>
      <c r="U2908" s="26"/>
      <c r="V2908" s="26"/>
      <c r="W2908" s="26"/>
      <c r="X2908" s="26"/>
      <c r="Y2908" s="26"/>
      <c r="Z2908" s="26"/>
      <c r="AA2908" s="26"/>
      <c r="AB2908" s="26"/>
      <c r="AC2908" s="26"/>
      <c r="AD2908" s="26"/>
      <c r="AE2908" s="26"/>
      <c r="AR2908" s="144"/>
      <c r="AT2908" s="144"/>
      <c r="AU2908" s="144"/>
      <c r="AY2908" s="14"/>
      <c r="BE2908" s="145"/>
      <c r="BF2908" s="145"/>
      <c r="BG2908" s="145"/>
      <c r="BH2908" s="145"/>
      <c r="BI2908" s="145"/>
      <c r="BJ2908" s="14"/>
      <c r="BK2908" s="145"/>
      <c r="BL2908" s="14"/>
      <c r="BM2908" s="144"/>
    </row>
    <row r="2909" spans="1:65" s="2" customFormat="1" ht="16.5" hidden="1" customHeight="1">
      <c r="A2909" s="26"/>
      <c r="B2909" s="156"/>
      <c r="C2909" s="157"/>
      <c r="D2909" s="157"/>
      <c r="E2909" s="158"/>
      <c r="F2909" s="159"/>
      <c r="G2909" s="160"/>
      <c r="H2909" s="161"/>
      <c r="I2909" s="162"/>
      <c r="J2909" s="162"/>
      <c r="K2909" s="139"/>
      <c r="L2909" s="27"/>
      <c r="M2909" s="140"/>
      <c r="N2909" s="141"/>
      <c r="O2909" s="142"/>
      <c r="P2909" s="142"/>
      <c r="Q2909" s="142"/>
      <c r="R2909" s="142"/>
      <c r="S2909" s="142"/>
      <c r="T2909" s="143"/>
      <c r="U2909" s="26"/>
      <c r="V2909" s="26"/>
      <c r="W2909" s="26"/>
      <c r="X2909" s="26"/>
      <c r="Y2909" s="26"/>
      <c r="Z2909" s="26"/>
      <c r="AA2909" s="26"/>
      <c r="AB2909" s="26"/>
      <c r="AC2909" s="26"/>
      <c r="AD2909" s="26"/>
      <c r="AE2909" s="26"/>
      <c r="AR2909" s="144"/>
      <c r="AT2909" s="144"/>
      <c r="AU2909" s="144"/>
      <c r="AY2909" s="14"/>
      <c r="BE2909" s="145"/>
      <c r="BF2909" s="145"/>
      <c r="BG2909" s="145"/>
      <c r="BH2909" s="145"/>
      <c r="BI2909" s="145"/>
      <c r="BJ2909" s="14"/>
      <c r="BK2909" s="145"/>
      <c r="BL2909" s="14"/>
      <c r="BM2909" s="144"/>
    </row>
    <row r="2910" spans="1:65" s="2" customFormat="1" ht="24.25" hidden="1" customHeight="1">
      <c r="A2910" s="26"/>
      <c r="B2910" s="156"/>
      <c r="C2910" s="157"/>
      <c r="D2910" s="157"/>
      <c r="E2910" s="158"/>
      <c r="F2910" s="159"/>
      <c r="G2910" s="160"/>
      <c r="H2910" s="161"/>
      <c r="I2910" s="162"/>
      <c r="J2910" s="162"/>
      <c r="K2910" s="139"/>
      <c r="L2910" s="27"/>
      <c r="M2910" s="140"/>
      <c r="N2910" s="141"/>
      <c r="O2910" s="142"/>
      <c r="P2910" s="142"/>
      <c r="Q2910" s="142"/>
      <c r="R2910" s="142"/>
      <c r="S2910" s="142"/>
      <c r="T2910" s="143"/>
      <c r="U2910" s="26"/>
      <c r="V2910" s="26"/>
      <c r="W2910" s="26"/>
      <c r="X2910" s="26"/>
      <c r="Y2910" s="26"/>
      <c r="Z2910" s="26"/>
      <c r="AA2910" s="26"/>
      <c r="AB2910" s="26"/>
      <c r="AC2910" s="26"/>
      <c r="AD2910" s="26"/>
      <c r="AE2910" s="26"/>
      <c r="AR2910" s="144"/>
      <c r="AT2910" s="144"/>
      <c r="AU2910" s="144"/>
      <c r="AY2910" s="14"/>
      <c r="BE2910" s="145"/>
      <c r="BF2910" s="145"/>
      <c r="BG2910" s="145"/>
      <c r="BH2910" s="145"/>
      <c r="BI2910" s="145"/>
      <c r="BJ2910" s="14"/>
      <c r="BK2910" s="145"/>
      <c r="BL2910" s="14"/>
      <c r="BM2910" s="144"/>
    </row>
    <row r="2911" spans="1:65" s="2" customFormat="1" ht="16.5" hidden="1" customHeight="1">
      <c r="A2911" s="26"/>
      <c r="B2911" s="156"/>
      <c r="C2911" s="157"/>
      <c r="D2911" s="157"/>
      <c r="E2911" s="158"/>
      <c r="F2911" s="159"/>
      <c r="G2911" s="160"/>
      <c r="H2911" s="161"/>
      <c r="I2911" s="162"/>
      <c r="J2911" s="162"/>
      <c r="K2911" s="139"/>
      <c r="L2911" s="27"/>
      <c r="M2911" s="140"/>
      <c r="N2911" s="141"/>
      <c r="O2911" s="142"/>
      <c r="P2911" s="142"/>
      <c r="Q2911" s="142"/>
      <c r="R2911" s="142"/>
      <c r="S2911" s="142"/>
      <c r="T2911" s="143"/>
      <c r="U2911" s="26"/>
      <c r="V2911" s="26"/>
      <c r="W2911" s="26"/>
      <c r="X2911" s="26"/>
      <c r="Y2911" s="26"/>
      <c r="Z2911" s="26"/>
      <c r="AA2911" s="26"/>
      <c r="AB2911" s="26"/>
      <c r="AC2911" s="26"/>
      <c r="AD2911" s="26"/>
      <c r="AE2911" s="26"/>
      <c r="AR2911" s="144"/>
      <c r="AT2911" s="144"/>
      <c r="AU2911" s="144"/>
      <c r="AY2911" s="14"/>
      <c r="BE2911" s="145"/>
      <c r="BF2911" s="145"/>
      <c r="BG2911" s="145"/>
      <c r="BH2911" s="145"/>
      <c r="BI2911" s="145"/>
      <c r="BJ2911" s="14"/>
      <c r="BK2911" s="145"/>
      <c r="BL2911" s="14"/>
      <c r="BM2911" s="144"/>
    </row>
    <row r="2912" spans="1:65" s="2" customFormat="1" ht="16.5" hidden="1" customHeight="1">
      <c r="A2912" s="26"/>
      <c r="B2912" s="156"/>
      <c r="C2912" s="157"/>
      <c r="D2912" s="157"/>
      <c r="E2912" s="158"/>
      <c r="F2912" s="159"/>
      <c r="G2912" s="160"/>
      <c r="H2912" s="161"/>
      <c r="I2912" s="162"/>
      <c r="J2912" s="162"/>
      <c r="K2912" s="139"/>
      <c r="L2912" s="27"/>
      <c r="M2912" s="140"/>
      <c r="N2912" s="141"/>
      <c r="O2912" s="142"/>
      <c r="P2912" s="142"/>
      <c r="Q2912" s="142"/>
      <c r="R2912" s="142"/>
      <c r="S2912" s="142"/>
      <c r="T2912" s="143"/>
      <c r="U2912" s="26"/>
      <c r="V2912" s="26"/>
      <c r="W2912" s="26"/>
      <c r="X2912" s="26"/>
      <c r="Y2912" s="26"/>
      <c r="Z2912" s="26"/>
      <c r="AA2912" s="26"/>
      <c r="AB2912" s="26"/>
      <c r="AC2912" s="26"/>
      <c r="AD2912" s="26"/>
      <c r="AE2912" s="26"/>
      <c r="AR2912" s="144"/>
      <c r="AT2912" s="144"/>
      <c r="AU2912" s="144"/>
      <c r="AY2912" s="14"/>
      <c r="BE2912" s="145"/>
      <c r="BF2912" s="145"/>
      <c r="BG2912" s="145"/>
      <c r="BH2912" s="145"/>
      <c r="BI2912" s="145"/>
      <c r="BJ2912" s="14"/>
      <c r="BK2912" s="145"/>
      <c r="BL2912" s="14"/>
      <c r="BM2912" s="144"/>
    </row>
    <row r="2913" spans="1:65" s="12" customFormat="1" ht="26" hidden="1" customHeight="1">
      <c r="B2913" s="169"/>
      <c r="C2913" s="170"/>
      <c r="D2913" s="171"/>
      <c r="E2913" s="174"/>
      <c r="F2913" s="174"/>
      <c r="G2913" s="170"/>
      <c r="H2913" s="170"/>
      <c r="I2913" s="170"/>
      <c r="J2913" s="175"/>
      <c r="L2913" s="127"/>
      <c r="M2913" s="131"/>
      <c r="N2913" s="132"/>
      <c r="O2913" s="132"/>
      <c r="P2913" s="133"/>
      <c r="Q2913" s="132"/>
      <c r="R2913" s="133"/>
      <c r="S2913" s="132"/>
      <c r="T2913" s="134"/>
      <c r="AR2913" s="128"/>
      <c r="AT2913" s="135"/>
      <c r="AU2913" s="135"/>
      <c r="AY2913" s="128"/>
      <c r="BK2913" s="136"/>
    </row>
    <row r="2914" spans="1:65" s="2" customFormat="1" ht="24.25" hidden="1" customHeight="1">
      <c r="A2914" s="26"/>
      <c r="B2914" s="156"/>
      <c r="C2914" s="157"/>
      <c r="D2914" s="157"/>
      <c r="E2914" s="158"/>
      <c r="F2914" s="159"/>
      <c r="G2914" s="160"/>
      <c r="H2914" s="161"/>
      <c r="I2914" s="162"/>
      <c r="J2914" s="162"/>
      <c r="K2914" s="139"/>
      <c r="L2914" s="27"/>
      <c r="M2914" s="140"/>
      <c r="N2914" s="141"/>
      <c r="O2914" s="142"/>
      <c r="P2914" s="142"/>
      <c r="Q2914" s="142"/>
      <c r="R2914" s="142"/>
      <c r="S2914" s="142"/>
      <c r="T2914" s="143"/>
      <c r="U2914" s="26"/>
      <c r="V2914" s="26"/>
      <c r="W2914" s="26"/>
      <c r="X2914" s="26"/>
      <c r="Y2914" s="26"/>
      <c r="Z2914" s="26"/>
      <c r="AA2914" s="26"/>
      <c r="AB2914" s="26"/>
      <c r="AC2914" s="26"/>
      <c r="AD2914" s="26"/>
      <c r="AE2914" s="26"/>
      <c r="AR2914" s="144"/>
      <c r="AT2914" s="144"/>
      <c r="AU2914" s="144"/>
      <c r="AY2914" s="14"/>
      <c r="BE2914" s="145"/>
      <c r="BF2914" s="145"/>
      <c r="BG2914" s="145"/>
      <c r="BH2914" s="145"/>
      <c r="BI2914" s="145"/>
      <c r="BJ2914" s="14"/>
      <c r="BK2914" s="145"/>
      <c r="BL2914" s="14"/>
      <c r="BM2914" s="144"/>
    </row>
    <row r="2915" spans="1:65" s="2" customFormat="1" ht="24.25" hidden="1" customHeight="1">
      <c r="A2915" s="26"/>
      <c r="B2915" s="156"/>
      <c r="C2915" s="157"/>
      <c r="D2915" s="157"/>
      <c r="E2915" s="158"/>
      <c r="F2915" s="159"/>
      <c r="G2915" s="160"/>
      <c r="H2915" s="161"/>
      <c r="I2915" s="162"/>
      <c r="J2915" s="162"/>
      <c r="K2915" s="139"/>
      <c r="L2915" s="27"/>
      <c r="M2915" s="140"/>
      <c r="N2915" s="141"/>
      <c r="O2915" s="142"/>
      <c r="P2915" s="142"/>
      <c r="Q2915" s="142"/>
      <c r="R2915" s="142"/>
      <c r="S2915" s="142"/>
      <c r="T2915" s="143"/>
      <c r="U2915" s="26"/>
      <c r="V2915" s="26"/>
      <c r="W2915" s="26"/>
      <c r="X2915" s="26"/>
      <c r="Y2915" s="26"/>
      <c r="Z2915" s="26"/>
      <c r="AA2915" s="26"/>
      <c r="AB2915" s="26"/>
      <c r="AC2915" s="26"/>
      <c r="AD2915" s="26"/>
      <c r="AE2915" s="26"/>
      <c r="AR2915" s="144"/>
      <c r="AT2915" s="144"/>
      <c r="AU2915" s="144"/>
      <c r="AY2915" s="14"/>
      <c r="BE2915" s="145"/>
      <c r="BF2915" s="145"/>
      <c r="BG2915" s="145"/>
      <c r="BH2915" s="145"/>
      <c r="BI2915" s="145"/>
      <c r="BJ2915" s="14"/>
      <c r="BK2915" s="145"/>
      <c r="BL2915" s="14"/>
      <c r="BM2915" s="144"/>
    </row>
    <row r="2916" spans="1:65" s="2" customFormat="1" ht="24.25" hidden="1" customHeight="1">
      <c r="A2916" s="26"/>
      <c r="B2916" s="156"/>
      <c r="C2916" s="157"/>
      <c r="D2916" s="157"/>
      <c r="E2916" s="158"/>
      <c r="F2916" s="159"/>
      <c r="G2916" s="160"/>
      <c r="H2916" s="161"/>
      <c r="I2916" s="162"/>
      <c r="J2916" s="162"/>
      <c r="K2916" s="139"/>
      <c r="L2916" s="27"/>
      <c r="M2916" s="140"/>
      <c r="N2916" s="141"/>
      <c r="O2916" s="142"/>
      <c r="P2916" s="142"/>
      <c r="Q2916" s="142"/>
      <c r="R2916" s="142"/>
      <c r="S2916" s="142"/>
      <c r="T2916" s="143"/>
      <c r="U2916" s="26"/>
      <c r="V2916" s="26"/>
      <c r="W2916" s="26"/>
      <c r="X2916" s="26"/>
      <c r="Y2916" s="26"/>
      <c r="Z2916" s="26"/>
      <c r="AA2916" s="26"/>
      <c r="AB2916" s="26"/>
      <c r="AC2916" s="26"/>
      <c r="AD2916" s="26"/>
      <c r="AE2916" s="26"/>
      <c r="AR2916" s="144"/>
      <c r="AT2916" s="144"/>
      <c r="AU2916" s="144"/>
      <c r="AY2916" s="14"/>
      <c r="BE2916" s="145"/>
      <c r="BF2916" s="145"/>
      <c r="BG2916" s="145"/>
      <c r="BH2916" s="145"/>
      <c r="BI2916" s="145"/>
      <c r="BJ2916" s="14"/>
      <c r="BK2916" s="145"/>
      <c r="BL2916" s="14"/>
      <c r="BM2916" s="144"/>
    </row>
    <row r="2917" spans="1:65" s="2" customFormat="1" ht="16.5" hidden="1" customHeight="1">
      <c r="A2917" s="26"/>
      <c r="B2917" s="156"/>
      <c r="C2917" s="157"/>
      <c r="D2917" s="157"/>
      <c r="E2917" s="158"/>
      <c r="F2917" s="159"/>
      <c r="G2917" s="160"/>
      <c r="H2917" s="161"/>
      <c r="I2917" s="162"/>
      <c r="J2917" s="162"/>
      <c r="K2917" s="139"/>
      <c r="L2917" s="27"/>
      <c r="M2917" s="140"/>
      <c r="N2917" s="141"/>
      <c r="O2917" s="142"/>
      <c r="P2917" s="142"/>
      <c r="Q2917" s="142"/>
      <c r="R2917" s="142"/>
      <c r="S2917" s="142"/>
      <c r="T2917" s="143"/>
      <c r="U2917" s="26"/>
      <c r="V2917" s="26"/>
      <c r="W2917" s="26"/>
      <c r="X2917" s="26"/>
      <c r="Y2917" s="26"/>
      <c r="Z2917" s="26"/>
      <c r="AA2917" s="26"/>
      <c r="AB2917" s="26"/>
      <c r="AC2917" s="26"/>
      <c r="AD2917" s="26"/>
      <c r="AE2917" s="26"/>
      <c r="AR2917" s="144"/>
      <c r="AT2917" s="144"/>
      <c r="AU2917" s="144"/>
      <c r="AY2917" s="14"/>
      <c r="BE2917" s="145"/>
      <c r="BF2917" s="145"/>
      <c r="BG2917" s="145"/>
      <c r="BH2917" s="145"/>
      <c r="BI2917" s="145"/>
      <c r="BJ2917" s="14"/>
      <c r="BK2917" s="145"/>
      <c r="BL2917" s="14"/>
      <c r="BM2917" s="144"/>
    </row>
    <row r="2918" spans="1:65" s="2" customFormat="1" ht="24.25" hidden="1" customHeight="1">
      <c r="A2918" s="26"/>
      <c r="B2918" s="156"/>
      <c r="C2918" s="157"/>
      <c r="D2918" s="157"/>
      <c r="E2918" s="158"/>
      <c r="F2918" s="159"/>
      <c r="G2918" s="160"/>
      <c r="H2918" s="161"/>
      <c r="I2918" s="162"/>
      <c r="J2918" s="162"/>
      <c r="K2918" s="139"/>
      <c r="L2918" s="27"/>
      <c r="M2918" s="140"/>
      <c r="N2918" s="141"/>
      <c r="O2918" s="142"/>
      <c r="P2918" s="142"/>
      <c r="Q2918" s="142"/>
      <c r="R2918" s="142"/>
      <c r="S2918" s="142"/>
      <c r="T2918" s="143"/>
      <c r="U2918" s="26"/>
      <c r="V2918" s="26"/>
      <c r="W2918" s="26"/>
      <c r="X2918" s="26"/>
      <c r="Y2918" s="26"/>
      <c r="Z2918" s="26"/>
      <c r="AA2918" s="26"/>
      <c r="AB2918" s="26"/>
      <c r="AC2918" s="26"/>
      <c r="AD2918" s="26"/>
      <c r="AE2918" s="26"/>
      <c r="AR2918" s="144"/>
      <c r="AT2918" s="144"/>
      <c r="AU2918" s="144"/>
      <c r="AY2918" s="14"/>
      <c r="BE2918" s="145"/>
      <c r="BF2918" s="145"/>
      <c r="BG2918" s="145"/>
      <c r="BH2918" s="145"/>
      <c r="BI2918" s="145"/>
      <c r="BJ2918" s="14"/>
      <c r="BK2918" s="145"/>
      <c r="BL2918" s="14"/>
      <c r="BM2918" s="144"/>
    </row>
    <row r="2919" spans="1:65" s="2" customFormat="1" ht="24.25" hidden="1" customHeight="1">
      <c r="A2919" s="26"/>
      <c r="B2919" s="156"/>
      <c r="C2919" s="157"/>
      <c r="D2919" s="157"/>
      <c r="E2919" s="158"/>
      <c r="F2919" s="159"/>
      <c r="G2919" s="160"/>
      <c r="H2919" s="161"/>
      <c r="I2919" s="162"/>
      <c r="J2919" s="162"/>
      <c r="K2919" s="139"/>
      <c r="L2919" s="27"/>
      <c r="M2919" s="140"/>
      <c r="N2919" s="141"/>
      <c r="O2919" s="142"/>
      <c r="P2919" s="142"/>
      <c r="Q2919" s="142"/>
      <c r="R2919" s="142"/>
      <c r="S2919" s="142"/>
      <c r="T2919" s="143"/>
      <c r="U2919" s="26"/>
      <c r="V2919" s="26"/>
      <c r="W2919" s="26"/>
      <c r="X2919" s="26"/>
      <c r="Y2919" s="26"/>
      <c r="Z2919" s="26"/>
      <c r="AA2919" s="26"/>
      <c r="AB2919" s="26"/>
      <c r="AC2919" s="26"/>
      <c r="AD2919" s="26"/>
      <c r="AE2919" s="26"/>
      <c r="AR2919" s="144"/>
      <c r="AT2919" s="144"/>
      <c r="AU2919" s="144"/>
      <c r="AY2919" s="14"/>
      <c r="BE2919" s="145"/>
      <c r="BF2919" s="145"/>
      <c r="BG2919" s="145"/>
      <c r="BH2919" s="145"/>
      <c r="BI2919" s="145"/>
      <c r="BJ2919" s="14"/>
      <c r="BK2919" s="145"/>
      <c r="BL2919" s="14"/>
      <c r="BM2919" s="144"/>
    </row>
    <row r="2920" spans="1:65" s="2" customFormat="1" ht="16.5" hidden="1" customHeight="1">
      <c r="A2920" s="26"/>
      <c r="B2920" s="156"/>
      <c r="C2920" s="157"/>
      <c r="D2920" s="157"/>
      <c r="E2920" s="158"/>
      <c r="F2920" s="159"/>
      <c r="G2920" s="160"/>
      <c r="H2920" s="161"/>
      <c r="I2920" s="162"/>
      <c r="J2920" s="162"/>
      <c r="K2920" s="139"/>
      <c r="L2920" s="27"/>
      <c r="M2920" s="140"/>
      <c r="N2920" s="141"/>
      <c r="O2920" s="142"/>
      <c r="P2920" s="142"/>
      <c r="Q2920" s="142"/>
      <c r="R2920" s="142"/>
      <c r="S2920" s="142"/>
      <c r="T2920" s="143"/>
      <c r="U2920" s="26"/>
      <c r="V2920" s="26"/>
      <c r="W2920" s="26"/>
      <c r="X2920" s="26"/>
      <c r="Y2920" s="26"/>
      <c r="Z2920" s="26"/>
      <c r="AA2920" s="26"/>
      <c r="AB2920" s="26"/>
      <c r="AC2920" s="26"/>
      <c r="AD2920" s="26"/>
      <c r="AE2920" s="26"/>
      <c r="AR2920" s="144"/>
      <c r="AT2920" s="144"/>
      <c r="AU2920" s="144"/>
      <c r="AY2920" s="14"/>
      <c r="BE2920" s="145"/>
      <c r="BF2920" s="145"/>
      <c r="BG2920" s="145"/>
      <c r="BH2920" s="145"/>
      <c r="BI2920" s="145"/>
      <c r="BJ2920" s="14"/>
      <c r="BK2920" s="145"/>
      <c r="BL2920" s="14"/>
      <c r="BM2920" s="144"/>
    </row>
    <row r="2921" spans="1:65" s="2" customFormat="1" ht="24.25" hidden="1" customHeight="1">
      <c r="A2921" s="26"/>
      <c r="B2921" s="156"/>
      <c r="C2921" s="157"/>
      <c r="D2921" s="157"/>
      <c r="E2921" s="158"/>
      <c r="F2921" s="159"/>
      <c r="G2921" s="160"/>
      <c r="H2921" s="161"/>
      <c r="I2921" s="162"/>
      <c r="J2921" s="162"/>
      <c r="K2921" s="139"/>
      <c r="L2921" s="27"/>
      <c r="M2921" s="140"/>
      <c r="N2921" s="141"/>
      <c r="O2921" s="142"/>
      <c r="P2921" s="142"/>
      <c r="Q2921" s="142"/>
      <c r="R2921" s="142"/>
      <c r="S2921" s="142"/>
      <c r="T2921" s="143"/>
      <c r="U2921" s="26"/>
      <c r="V2921" s="26"/>
      <c r="W2921" s="26"/>
      <c r="X2921" s="26"/>
      <c r="Y2921" s="26"/>
      <c r="Z2921" s="26"/>
      <c r="AA2921" s="26"/>
      <c r="AB2921" s="26"/>
      <c r="AC2921" s="26"/>
      <c r="AD2921" s="26"/>
      <c r="AE2921" s="26"/>
      <c r="AR2921" s="144"/>
      <c r="AT2921" s="144"/>
      <c r="AU2921" s="144"/>
      <c r="AY2921" s="14"/>
      <c r="BE2921" s="145"/>
      <c r="BF2921" s="145"/>
      <c r="BG2921" s="145"/>
      <c r="BH2921" s="145"/>
      <c r="BI2921" s="145"/>
      <c r="BJ2921" s="14"/>
      <c r="BK2921" s="145"/>
      <c r="BL2921" s="14"/>
      <c r="BM2921" s="144"/>
    </row>
    <row r="2922" spans="1:65" s="2" customFormat="1" ht="16.5" hidden="1" customHeight="1">
      <c r="A2922" s="26"/>
      <c r="B2922" s="156"/>
      <c r="C2922" s="157"/>
      <c r="D2922" s="157"/>
      <c r="E2922" s="158"/>
      <c r="F2922" s="159"/>
      <c r="G2922" s="160"/>
      <c r="H2922" s="161"/>
      <c r="I2922" s="162"/>
      <c r="J2922" s="162"/>
      <c r="K2922" s="139"/>
      <c r="L2922" s="27"/>
      <c r="M2922" s="140"/>
      <c r="N2922" s="141"/>
      <c r="O2922" s="142"/>
      <c r="P2922" s="142"/>
      <c r="Q2922" s="142"/>
      <c r="R2922" s="142"/>
      <c r="S2922" s="142"/>
      <c r="T2922" s="143"/>
      <c r="U2922" s="26"/>
      <c r="V2922" s="26"/>
      <c r="W2922" s="26"/>
      <c r="X2922" s="26"/>
      <c r="Y2922" s="26"/>
      <c r="Z2922" s="26"/>
      <c r="AA2922" s="26"/>
      <c r="AB2922" s="26"/>
      <c r="AC2922" s="26"/>
      <c r="AD2922" s="26"/>
      <c r="AE2922" s="26"/>
      <c r="AR2922" s="144"/>
      <c r="AT2922" s="144"/>
      <c r="AU2922" s="144"/>
      <c r="AY2922" s="14"/>
      <c r="BE2922" s="145"/>
      <c r="BF2922" s="145"/>
      <c r="BG2922" s="145"/>
      <c r="BH2922" s="145"/>
      <c r="BI2922" s="145"/>
      <c r="BJ2922" s="14"/>
      <c r="BK2922" s="145"/>
      <c r="BL2922" s="14"/>
      <c r="BM2922" s="144"/>
    </row>
    <row r="2923" spans="1:65" s="2" customFormat="1" ht="24.25" hidden="1" customHeight="1">
      <c r="A2923" s="26"/>
      <c r="B2923" s="156"/>
      <c r="C2923" s="157"/>
      <c r="D2923" s="157"/>
      <c r="E2923" s="158"/>
      <c r="F2923" s="159"/>
      <c r="G2923" s="160"/>
      <c r="H2923" s="161"/>
      <c r="I2923" s="162"/>
      <c r="J2923" s="162"/>
      <c r="K2923" s="139"/>
      <c r="L2923" s="27"/>
      <c r="M2923" s="140"/>
      <c r="N2923" s="141"/>
      <c r="O2923" s="142"/>
      <c r="P2923" s="142"/>
      <c r="Q2923" s="142"/>
      <c r="R2923" s="142"/>
      <c r="S2923" s="142"/>
      <c r="T2923" s="143"/>
      <c r="U2923" s="26"/>
      <c r="V2923" s="26"/>
      <c r="W2923" s="26"/>
      <c r="X2923" s="26"/>
      <c r="Y2923" s="26"/>
      <c r="Z2923" s="26"/>
      <c r="AA2923" s="26"/>
      <c r="AB2923" s="26"/>
      <c r="AC2923" s="26"/>
      <c r="AD2923" s="26"/>
      <c r="AE2923" s="26"/>
      <c r="AR2923" s="144"/>
      <c r="AT2923" s="144"/>
      <c r="AU2923" s="144"/>
      <c r="AY2923" s="14"/>
      <c r="BE2923" s="145"/>
      <c r="BF2923" s="145"/>
      <c r="BG2923" s="145"/>
      <c r="BH2923" s="145"/>
      <c r="BI2923" s="145"/>
      <c r="BJ2923" s="14"/>
      <c r="BK2923" s="145"/>
      <c r="BL2923" s="14"/>
      <c r="BM2923" s="144"/>
    </row>
    <row r="2924" spans="1:65" s="2" customFormat="1" ht="24.25" hidden="1" customHeight="1">
      <c r="A2924" s="26"/>
      <c r="B2924" s="156"/>
      <c r="C2924" s="157"/>
      <c r="D2924" s="157"/>
      <c r="E2924" s="158"/>
      <c r="F2924" s="159"/>
      <c r="G2924" s="160"/>
      <c r="H2924" s="161"/>
      <c r="I2924" s="162"/>
      <c r="J2924" s="162"/>
      <c r="K2924" s="139"/>
      <c r="L2924" s="27"/>
      <c r="M2924" s="140"/>
      <c r="N2924" s="141"/>
      <c r="O2924" s="142"/>
      <c r="P2924" s="142"/>
      <c r="Q2924" s="142"/>
      <c r="R2924" s="142"/>
      <c r="S2924" s="142"/>
      <c r="T2924" s="143"/>
      <c r="U2924" s="26"/>
      <c r="V2924" s="26"/>
      <c r="W2924" s="26"/>
      <c r="X2924" s="26"/>
      <c r="Y2924" s="26"/>
      <c r="Z2924" s="26"/>
      <c r="AA2924" s="26"/>
      <c r="AB2924" s="26"/>
      <c r="AC2924" s="26"/>
      <c r="AD2924" s="26"/>
      <c r="AE2924" s="26"/>
      <c r="AR2924" s="144"/>
      <c r="AT2924" s="144"/>
      <c r="AU2924" s="144"/>
      <c r="AY2924" s="14"/>
      <c r="BE2924" s="145"/>
      <c r="BF2924" s="145"/>
      <c r="BG2924" s="145"/>
      <c r="BH2924" s="145"/>
      <c r="BI2924" s="145"/>
      <c r="BJ2924" s="14"/>
      <c r="BK2924" s="145"/>
      <c r="BL2924" s="14"/>
      <c r="BM2924" s="144"/>
    </row>
    <row r="2925" spans="1:65" s="2" customFormat="1" ht="24.25" hidden="1" customHeight="1">
      <c r="A2925" s="26"/>
      <c r="B2925" s="156"/>
      <c r="C2925" s="157"/>
      <c r="D2925" s="157"/>
      <c r="E2925" s="158"/>
      <c r="F2925" s="159"/>
      <c r="G2925" s="160"/>
      <c r="H2925" s="161"/>
      <c r="I2925" s="162"/>
      <c r="J2925" s="162"/>
      <c r="K2925" s="139"/>
      <c r="L2925" s="27"/>
      <c r="M2925" s="140"/>
      <c r="N2925" s="141"/>
      <c r="O2925" s="142"/>
      <c r="P2925" s="142"/>
      <c r="Q2925" s="142"/>
      <c r="R2925" s="142"/>
      <c r="S2925" s="142"/>
      <c r="T2925" s="143"/>
      <c r="U2925" s="26"/>
      <c r="V2925" s="26"/>
      <c r="W2925" s="26"/>
      <c r="X2925" s="26"/>
      <c r="Y2925" s="26"/>
      <c r="Z2925" s="26"/>
      <c r="AA2925" s="26"/>
      <c r="AB2925" s="26"/>
      <c r="AC2925" s="26"/>
      <c r="AD2925" s="26"/>
      <c r="AE2925" s="26"/>
      <c r="AR2925" s="144"/>
      <c r="AT2925" s="144"/>
      <c r="AU2925" s="144"/>
      <c r="AY2925" s="14"/>
      <c r="BE2925" s="145"/>
      <c r="BF2925" s="145"/>
      <c r="BG2925" s="145"/>
      <c r="BH2925" s="145"/>
      <c r="BI2925" s="145"/>
      <c r="BJ2925" s="14"/>
      <c r="BK2925" s="145"/>
      <c r="BL2925" s="14"/>
      <c r="BM2925" s="144"/>
    </row>
    <row r="2926" spans="1:65" s="2" customFormat="1" ht="16.5" hidden="1" customHeight="1">
      <c r="A2926" s="26"/>
      <c r="B2926" s="156"/>
      <c r="C2926" s="157"/>
      <c r="D2926" s="157"/>
      <c r="E2926" s="158"/>
      <c r="F2926" s="159"/>
      <c r="G2926" s="160"/>
      <c r="H2926" s="161"/>
      <c r="I2926" s="162"/>
      <c r="J2926" s="162"/>
      <c r="K2926" s="139"/>
      <c r="L2926" s="27"/>
      <c r="M2926" s="140"/>
      <c r="N2926" s="141"/>
      <c r="O2926" s="142"/>
      <c r="P2926" s="142"/>
      <c r="Q2926" s="142"/>
      <c r="R2926" s="142"/>
      <c r="S2926" s="142"/>
      <c r="T2926" s="143"/>
      <c r="U2926" s="26"/>
      <c r="V2926" s="26"/>
      <c r="W2926" s="26"/>
      <c r="X2926" s="26"/>
      <c r="Y2926" s="26"/>
      <c r="Z2926" s="26"/>
      <c r="AA2926" s="26"/>
      <c r="AB2926" s="26"/>
      <c r="AC2926" s="26"/>
      <c r="AD2926" s="26"/>
      <c r="AE2926" s="26"/>
      <c r="AR2926" s="144"/>
      <c r="AT2926" s="144"/>
      <c r="AU2926" s="144"/>
      <c r="AY2926" s="14"/>
      <c r="BE2926" s="145"/>
      <c r="BF2926" s="145"/>
      <c r="BG2926" s="145"/>
      <c r="BH2926" s="145"/>
      <c r="BI2926" s="145"/>
      <c r="BJ2926" s="14"/>
      <c r="BK2926" s="145"/>
      <c r="BL2926" s="14"/>
      <c r="BM2926" s="144"/>
    </row>
    <row r="2927" spans="1:65" s="2" customFormat="1" ht="24.25" hidden="1" customHeight="1">
      <c r="A2927" s="26"/>
      <c r="B2927" s="156"/>
      <c r="C2927" s="157"/>
      <c r="D2927" s="157"/>
      <c r="E2927" s="158"/>
      <c r="F2927" s="159"/>
      <c r="G2927" s="160"/>
      <c r="H2927" s="161"/>
      <c r="I2927" s="162"/>
      <c r="J2927" s="162"/>
      <c r="K2927" s="139"/>
      <c r="L2927" s="27"/>
      <c r="M2927" s="140"/>
      <c r="N2927" s="141"/>
      <c r="O2927" s="142"/>
      <c r="P2927" s="142"/>
      <c r="Q2927" s="142"/>
      <c r="R2927" s="142"/>
      <c r="S2927" s="142"/>
      <c r="T2927" s="143"/>
      <c r="U2927" s="26"/>
      <c r="V2927" s="26"/>
      <c r="W2927" s="26"/>
      <c r="X2927" s="26"/>
      <c r="Y2927" s="26"/>
      <c r="Z2927" s="26"/>
      <c r="AA2927" s="26"/>
      <c r="AB2927" s="26"/>
      <c r="AC2927" s="26"/>
      <c r="AD2927" s="26"/>
      <c r="AE2927" s="26"/>
      <c r="AR2927" s="144"/>
      <c r="AT2927" s="144"/>
      <c r="AU2927" s="144"/>
      <c r="AY2927" s="14"/>
      <c r="BE2927" s="145"/>
      <c r="BF2927" s="145"/>
      <c r="BG2927" s="145"/>
      <c r="BH2927" s="145"/>
      <c r="BI2927" s="145"/>
      <c r="BJ2927" s="14"/>
      <c r="BK2927" s="145"/>
      <c r="BL2927" s="14"/>
      <c r="BM2927" s="144"/>
    </row>
    <row r="2928" spans="1:65" s="2" customFormat="1" ht="24.25" hidden="1" customHeight="1">
      <c r="A2928" s="26"/>
      <c r="B2928" s="156"/>
      <c r="C2928" s="157"/>
      <c r="D2928" s="157"/>
      <c r="E2928" s="158"/>
      <c r="F2928" s="159"/>
      <c r="G2928" s="160"/>
      <c r="H2928" s="161"/>
      <c r="I2928" s="162"/>
      <c r="J2928" s="162"/>
      <c r="K2928" s="139"/>
      <c r="L2928" s="27"/>
      <c r="M2928" s="140"/>
      <c r="N2928" s="141"/>
      <c r="O2928" s="142"/>
      <c r="P2928" s="142"/>
      <c r="Q2928" s="142"/>
      <c r="R2928" s="142"/>
      <c r="S2928" s="142"/>
      <c r="T2928" s="143"/>
      <c r="U2928" s="26"/>
      <c r="V2928" s="26"/>
      <c r="W2928" s="26"/>
      <c r="X2928" s="26"/>
      <c r="Y2928" s="26"/>
      <c r="Z2928" s="26"/>
      <c r="AA2928" s="26"/>
      <c r="AB2928" s="26"/>
      <c r="AC2928" s="26"/>
      <c r="AD2928" s="26"/>
      <c r="AE2928" s="26"/>
      <c r="AR2928" s="144"/>
      <c r="AT2928" s="144"/>
      <c r="AU2928" s="144"/>
      <c r="AY2928" s="14"/>
      <c r="BE2928" s="145"/>
      <c r="BF2928" s="145"/>
      <c r="BG2928" s="145"/>
      <c r="BH2928" s="145"/>
      <c r="BI2928" s="145"/>
      <c r="BJ2928" s="14"/>
      <c r="BK2928" s="145"/>
      <c r="BL2928" s="14"/>
      <c r="BM2928" s="144"/>
    </row>
    <row r="2929" spans="1:65" s="2" customFormat="1" ht="16.5" hidden="1" customHeight="1">
      <c r="A2929" s="26"/>
      <c r="B2929" s="156"/>
      <c r="C2929" s="157"/>
      <c r="D2929" s="157"/>
      <c r="E2929" s="158"/>
      <c r="F2929" s="159"/>
      <c r="G2929" s="160"/>
      <c r="H2929" s="161"/>
      <c r="I2929" s="162"/>
      <c r="J2929" s="162"/>
      <c r="K2929" s="139"/>
      <c r="L2929" s="27"/>
      <c r="M2929" s="140"/>
      <c r="N2929" s="141"/>
      <c r="O2929" s="142"/>
      <c r="P2929" s="142"/>
      <c r="Q2929" s="142"/>
      <c r="R2929" s="142"/>
      <c r="S2929" s="142"/>
      <c r="T2929" s="143"/>
      <c r="U2929" s="26"/>
      <c r="V2929" s="26"/>
      <c r="W2929" s="26"/>
      <c r="X2929" s="26"/>
      <c r="Y2929" s="26"/>
      <c r="Z2929" s="26"/>
      <c r="AA2929" s="26"/>
      <c r="AB2929" s="26"/>
      <c r="AC2929" s="26"/>
      <c r="AD2929" s="26"/>
      <c r="AE2929" s="26"/>
      <c r="AR2929" s="144"/>
      <c r="AT2929" s="144"/>
      <c r="AU2929" s="144"/>
      <c r="AY2929" s="14"/>
      <c r="BE2929" s="145"/>
      <c r="BF2929" s="145"/>
      <c r="BG2929" s="145"/>
      <c r="BH2929" s="145"/>
      <c r="BI2929" s="145"/>
      <c r="BJ2929" s="14"/>
      <c r="BK2929" s="145"/>
      <c r="BL2929" s="14"/>
      <c r="BM2929" s="144"/>
    </row>
    <row r="2930" spans="1:65" s="2" customFormat="1" ht="16.5" hidden="1" customHeight="1">
      <c r="A2930" s="26"/>
      <c r="B2930" s="156"/>
      <c r="C2930" s="157"/>
      <c r="D2930" s="157"/>
      <c r="E2930" s="158"/>
      <c r="F2930" s="159"/>
      <c r="G2930" s="160"/>
      <c r="H2930" s="161"/>
      <c r="I2930" s="162"/>
      <c r="J2930" s="162"/>
      <c r="K2930" s="139"/>
      <c r="L2930" s="27"/>
      <c r="M2930" s="140"/>
      <c r="N2930" s="141"/>
      <c r="O2930" s="142"/>
      <c r="P2930" s="142"/>
      <c r="Q2930" s="142"/>
      <c r="R2930" s="142"/>
      <c r="S2930" s="142"/>
      <c r="T2930" s="143"/>
      <c r="U2930" s="26"/>
      <c r="V2930" s="26"/>
      <c r="W2930" s="26"/>
      <c r="X2930" s="26"/>
      <c r="Y2930" s="26"/>
      <c r="Z2930" s="26"/>
      <c r="AA2930" s="26"/>
      <c r="AB2930" s="26"/>
      <c r="AC2930" s="26"/>
      <c r="AD2930" s="26"/>
      <c r="AE2930" s="26"/>
      <c r="AR2930" s="144"/>
      <c r="AT2930" s="144"/>
      <c r="AU2930" s="144"/>
      <c r="AY2930" s="14"/>
      <c r="BE2930" s="145"/>
      <c r="BF2930" s="145"/>
      <c r="BG2930" s="145"/>
      <c r="BH2930" s="145"/>
      <c r="BI2930" s="145"/>
      <c r="BJ2930" s="14"/>
      <c r="BK2930" s="145"/>
      <c r="BL2930" s="14"/>
      <c r="BM2930" s="144"/>
    </row>
    <row r="2931" spans="1:65" s="2" customFormat="1" ht="21.75" hidden="1" customHeight="1">
      <c r="A2931" s="26"/>
      <c r="B2931" s="156"/>
      <c r="C2931" s="157"/>
      <c r="D2931" s="157"/>
      <c r="E2931" s="158"/>
      <c r="F2931" s="159"/>
      <c r="G2931" s="160"/>
      <c r="H2931" s="161"/>
      <c r="I2931" s="162"/>
      <c r="J2931" s="162"/>
      <c r="K2931" s="139"/>
      <c r="L2931" s="27"/>
      <c r="M2931" s="140"/>
      <c r="N2931" s="141"/>
      <c r="O2931" s="142"/>
      <c r="P2931" s="142"/>
      <c r="Q2931" s="142"/>
      <c r="R2931" s="142"/>
      <c r="S2931" s="142"/>
      <c r="T2931" s="143"/>
      <c r="U2931" s="26"/>
      <c r="V2931" s="26"/>
      <c r="W2931" s="26"/>
      <c r="X2931" s="26"/>
      <c r="Y2931" s="26"/>
      <c r="Z2931" s="26"/>
      <c r="AA2931" s="26"/>
      <c r="AB2931" s="26"/>
      <c r="AC2931" s="26"/>
      <c r="AD2931" s="26"/>
      <c r="AE2931" s="26"/>
      <c r="AR2931" s="144"/>
      <c r="AT2931" s="144"/>
      <c r="AU2931" s="144"/>
      <c r="AY2931" s="14"/>
      <c r="BE2931" s="145"/>
      <c r="BF2931" s="145"/>
      <c r="BG2931" s="145"/>
      <c r="BH2931" s="145"/>
      <c r="BI2931" s="145"/>
      <c r="BJ2931" s="14"/>
      <c r="BK2931" s="145"/>
      <c r="BL2931" s="14"/>
      <c r="BM2931" s="144"/>
    </row>
    <row r="2932" spans="1:65" s="2" customFormat="1" ht="16.5" hidden="1" customHeight="1">
      <c r="A2932" s="26"/>
      <c r="B2932" s="156"/>
      <c r="C2932" s="157"/>
      <c r="D2932" s="157"/>
      <c r="E2932" s="158"/>
      <c r="F2932" s="159"/>
      <c r="G2932" s="160"/>
      <c r="H2932" s="161"/>
      <c r="I2932" s="162"/>
      <c r="J2932" s="162"/>
      <c r="K2932" s="139"/>
      <c r="L2932" s="27"/>
      <c r="M2932" s="140"/>
      <c r="N2932" s="141"/>
      <c r="O2932" s="142"/>
      <c r="P2932" s="142"/>
      <c r="Q2932" s="142"/>
      <c r="R2932" s="142"/>
      <c r="S2932" s="142"/>
      <c r="T2932" s="143"/>
      <c r="U2932" s="26"/>
      <c r="V2932" s="26"/>
      <c r="W2932" s="26"/>
      <c r="X2932" s="26"/>
      <c r="Y2932" s="26"/>
      <c r="Z2932" s="26"/>
      <c r="AA2932" s="26"/>
      <c r="AB2932" s="26"/>
      <c r="AC2932" s="26"/>
      <c r="AD2932" s="26"/>
      <c r="AE2932" s="26"/>
      <c r="AR2932" s="144"/>
      <c r="AT2932" s="144"/>
      <c r="AU2932" s="144"/>
      <c r="AY2932" s="14"/>
      <c r="BE2932" s="145"/>
      <c r="BF2932" s="145"/>
      <c r="BG2932" s="145"/>
      <c r="BH2932" s="145"/>
      <c r="BI2932" s="145"/>
      <c r="BJ2932" s="14"/>
      <c r="BK2932" s="145"/>
      <c r="BL2932" s="14"/>
      <c r="BM2932" s="144"/>
    </row>
    <row r="2933" spans="1:65" s="2" customFormat="1" ht="21.75" hidden="1" customHeight="1">
      <c r="A2933" s="26"/>
      <c r="B2933" s="156"/>
      <c r="C2933" s="157"/>
      <c r="D2933" s="157"/>
      <c r="E2933" s="158"/>
      <c r="F2933" s="159"/>
      <c r="G2933" s="160"/>
      <c r="H2933" s="161"/>
      <c r="I2933" s="162"/>
      <c r="J2933" s="162"/>
      <c r="K2933" s="139"/>
      <c r="L2933" s="27"/>
      <c r="M2933" s="140"/>
      <c r="N2933" s="141"/>
      <c r="O2933" s="142"/>
      <c r="P2933" s="142"/>
      <c r="Q2933" s="142"/>
      <c r="R2933" s="142"/>
      <c r="S2933" s="142"/>
      <c r="T2933" s="143"/>
      <c r="U2933" s="26"/>
      <c r="V2933" s="26"/>
      <c r="W2933" s="26"/>
      <c r="X2933" s="26"/>
      <c r="Y2933" s="26"/>
      <c r="Z2933" s="26"/>
      <c r="AA2933" s="26"/>
      <c r="AB2933" s="26"/>
      <c r="AC2933" s="26"/>
      <c r="AD2933" s="26"/>
      <c r="AE2933" s="26"/>
      <c r="AR2933" s="144"/>
      <c r="AT2933" s="144"/>
      <c r="AU2933" s="144"/>
      <c r="AY2933" s="14"/>
      <c r="BE2933" s="145"/>
      <c r="BF2933" s="145"/>
      <c r="BG2933" s="145"/>
      <c r="BH2933" s="145"/>
      <c r="BI2933" s="145"/>
      <c r="BJ2933" s="14"/>
      <c r="BK2933" s="145"/>
      <c r="BL2933" s="14"/>
      <c r="BM2933" s="144"/>
    </row>
    <row r="2934" spans="1:65" s="2" customFormat="1" ht="16.5" hidden="1" customHeight="1">
      <c r="A2934" s="26"/>
      <c r="B2934" s="156"/>
      <c r="C2934" s="157"/>
      <c r="D2934" s="157"/>
      <c r="E2934" s="158"/>
      <c r="F2934" s="159"/>
      <c r="G2934" s="160"/>
      <c r="H2934" s="161"/>
      <c r="I2934" s="162"/>
      <c r="J2934" s="162"/>
      <c r="K2934" s="139"/>
      <c r="L2934" s="27"/>
      <c r="M2934" s="140"/>
      <c r="N2934" s="141"/>
      <c r="O2934" s="142"/>
      <c r="P2934" s="142"/>
      <c r="Q2934" s="142"/>
      <c r="R2934" s="142"/>
      <c r="S2934" s="142"/>
      <c r="T2934" s="143"/>
      <c r="U2934" s="26"/>
      <c r="V2934" s="26"/>
      <c r="W2934" s="26"/>
      <c r="X2934" s="26"/>
      <c r="Y2934" s="26"/>
      <c r="Z2934" s="26"/>
      <c r="AA2934" s="26"/>
      <c r="AB2934" s="26"/>
      <c r="AC2934" s="26"/>
      <c r="AD2934" s="26"/>
      <c r="AE2934" s="26"/>
      <c r="AR2934" s="144"/>
      <c r="AT2934" s="144"/>
      <c r="AU2934" s="144"/>
      <c r="AY2934" s="14"/>
      <c r="BE2934" s="145"/>
      <c r="BF2934" s="145"/>
      <c r="BG2934" s="145"/>
      <c r="BH2934" s="145"/>
      <c r="BI2934" s="145"/>
      <c r="BJ2934" s="14"/>
      <c r="BK2934" s="145"/>
      <c r="BL2934" s="14"/>
      <c r="BM2934" s="144"/>
    </row>
    <row r="2935" spans="1:65" s="2" customFormat="1" ht="16.5" hidden="1" customHeight="1">
      <c r="A2935" s="26"/>
      <c r="B2935" s="156"/>
      <c r="C2935" s="157"/>
      <c r="D2935" s="157"/>
      <c r="E2935" s="158"/>
      <c r="F2935" s="159"/>
      <c r="G2935" s="160"/>
      <c r="H2935" s="161"/>
      <c r="I2935" s="162"/>
      <c r="J2935" s="162"/>
      <c r="K2935" s="139"/>
      <c r="L2935" s="27"/>
      <c r="M2935" s="140"/>
      <c r="N2935" s="141"/>
      <c r="O2935" s="142"/>
      <c r="P2935" s="142"/>
      <c r="Q2935" s="142"/>
      <c r="R2935" s="142"/>
      <c r="S2935" s="142"/>
      <c r="T2935" s="143"/>
      <c r="U2935" s="26"/>
      <c r="V2935" s="26"/>
      <c r="W2935" s="26"/>
      <c r="X2935" s="26"/>
      <c r="Y2935" s="26"/>
      <c r="Z2935" s="26"/>
      <c r="AA2935" s="26"/>
      <c r="AB2935" s="26"/>
      <c r="AC2935" s="26"/>
      <c r="AD2935" s="26"/>
      <c r="AE2935" s="26"/>
      <c r="AR2935" s="144"/>
      <c r="AT2935" s="144"/>
      <c r="AU2935" s="144"/>
      <c r="AY2935" s="14"/>
      <c r="BE2935" s="145"/>
      <c r="BF2935" s="145"/>
      <c r="BG2935" s="145"/>
      <c r="BH2935" s="145"/>
      <c r="BI2935" s="145"/>
      <c r="BJ2935" s="14"/>
      <c r="BK2935" s="145"/>
      <c r="BL2935" s="14"/>
      <c r="BM2935" s="144"/>
    </row>
    <row r="2936" spans="1:65" s="2" customFormat="1" ht="33" hidden="1" customHeight="1">
      <c r="A2936" s="26"/>
      <c r="B2936" s="156"/>
      <c r="C2936" s="157"/>
      <c r="D2936" s="157"/>
      <c r="E2936" s="158"/>
      <c r="F2936" s="159"/>
      <c r="G2936" s="160"/>
      <c r="H2936" s="161"/>
      <c r="I2936" s="162"/>
      <c r="J2936" s="162"/>
      <c r="K2936" s="139"/>
      <c r="L2936" s="27"/>
      <c r="M2936" s="140"/>
      <c r="N2936" s="141"/>
      <c r="O2936" s="142"/>
      <c r="P2936" s="142"/>
      <c r="Q2936" s="142"/>
      <c r="R2936" s="142"/>
      <c r="S2936" s="142"/>
      <c r="T2936" s="143"/>
      <c r="U2936" s="26"/>
      <c r="V2936" s="26"/>
      <c r="W2936" s="26"/>
      <c r="X2936" s="26"/>
      <c r="Y2936" s="26"/>
      <c r="Z2936" s="26"/>
      <c r="AA2936" s="26"/>
      <c r="AB2936" s="26"/>
      <c r="AC2936" s="26"/>
      <c r="AD2936" s="26"/>
      <c r="AE2936" s="26"/>
      <c r="AR2936" s="144"/>
      <c r="AT2936" s="144"/>
      <c r="AU2936" s="144"/>
      <c r="AY2936" s="14"/>
      <c r="BE2936" s="145"/>
      <c r="BF2936" s="145"/>
      <c r="BG2936" s="145"/>
      <c r="BH2936" s="145"/>
      <c r="BI2936" s="145"/>
      <c r="BJ2936" s="14"/>
      <c r="BK2936" s="145"/>
      <c r="BL2936" s="14"/>
      <c r="BM2936" s="144"/>
    </row>
    <row r="2937" spans="1:65" s="2" customFormat="1" ht="16.5" hidden="1" customHeight="1">
      <c r="A2937" s="26"/>
      <c r="B2937" s="156"/>
      <c r="C2937" s="157"/>
      <c r="D2937" s="157"/>
      <c r="E2937" s="158"/>
      <c r="F2937" s="159"/>
      <c r="G2937" s="160"/>
      <c r="H2937" s="161"/>
      <c r="I2937" s="162"/>
      <c r="J2937" s="162"/>
      <c r="K2937" s="139"/>
      <c r="L2937" s="27"/>
      <c r="M2937" s="140"/>
      <c r="N2937" s="141"/>
      <c r="O2937" s="142"/>
      <c r="P2937" s="142"/>
      <c r="Q2937" s="142"/>
      <c r="R2937" s="142"/>
      <c r="S2937" s="142"/>
      <c r="T2937" s="143"/>
      <c r="U2937" s="26"/>
      <c r="V2937" s="26"/>
      <c r="W2937" s="26"/>
      <c r="X2937" s="26"/>
      <c r="Y2937" s="26"/>
      <c r="Z2937" s="26"/>
      <c r="AA2937" s="26"/>
      <c r="AB2937" s="26"/>
      <c r="AC2937" s="26"/>
      <c r="AD2937" s="26"/>
      <c r="AE2937" s="26"/>
      <c r="AR2937" s="144"/>
      <c r="AT2937" s="144"/>
      <c r="AU2937" s="144"/>
      <c r="AY2937" s="14"/>
      <c r="BE2937" s="145"/>
      <c r="BF2937" s="145"/>
      <c r="BG2937" s="145"/>
      <c r="BH2937" s="145"/>
      <c r="BI2937" s="145"/>
      <c r="BJ2937" s="14"/>
      <c r="BK2937" s="145"/>
      <c r="BL2937" s="14"/>
      <c r="BM2937" s="144"/>
    </row>
    <row r="2938" spans="1:65" s="2" customFormat="1" ht="16.5" hidden="1" customHeight="1">
      <c r="A2938" s="26"/>
      <c r="B2938" s="156"/>
      <c r="C2938" s="157"/>
      <c r="D2938" s="157"/>
      <c r="E2938" s="158"/>
      <c r="F2938" s="159"/>
      <c r="G2938" s="160"/>
      <c r="H2938" s="161"/>
      <c r="I2938" s="162"/>
      <c r="J2938" s="162"/>
      <c r="K2938" s="139"/>
      <c r="L2938" s="27"/>
      <c r="M2938" s="140"/>
      <c r="N2938" s="141"/>
      <c r="O2938" s="142"/>
      <c r="P2938" s="142"/>
      <c r="Q2938" s="142"/>
      <c r="R2938" s="142"/>
      <c r="S2938" s="142"/>
      <c r="T2938" s="143"/>
      <c r="U2938" s="26"/>
      <c r="V2938" s="26"/>
      <c r="W2938" s="26"/>
      <c r="X2938" s="26"/>
      <c r="Y2938" s="26"/>
      <c r="Z2938" s="26"/>
      <c r="AA2938" s="26"/>
      <c r="AB2938" s="26"/>
      <c r="AC2938" s="26"/>
      <c r="AD2938" s="26"/>
      <c r="AE2938" s="26"/>
      <c r="AR2938" s="144"/>
      <c r="AT2938" s="144"/>
      <c r="AU2938" s="144"/>
      <c r="AY2938" s="14"/>
      <c r="BE2938" s="145"/>
      <c r="BF2938" s="145"/>
      <c r="BG2938" s="145"/>
      <c r="BH2938" s="145"/>
      <c r="BI2938" s="145"/>
      <c r="BJ2938" s="14"/>
      <c r="BK2938" s="145"/>
      <c r="BL2938" s="14"/>
      <c r="BM2938" s="144"/>
    </row>
    <row r="2939" spans="1:65" s="2" customFormat="1" ht="24.25" hidden="1" customHeight="1">
      <c r="A2939" s="26"/>
      <c r="B2939" s="156"/>
      <c r="C2939" s="157"/>
      <c r="D2939" s="157"/>
      <c r="E2939" s="158"/>
      <c r="F2939" s="159"/>
      <c r="G2939" s="160"/>
      <c r="H2939" s="161"/>
      <c r="I2939" s="162"/>
      <c r="J2939" s="162"/>
      <c r="K2939" s="139"/>
      <c r="L2939" s="27"/>
      <c r="M2939" s="140"/>
      <c r="N2939" s="141"/>
      <c r="O2939" s="142"/>
      <c r="P2939" s="142"/>
      <c r="Q2939" s="142"/>
      <c r="R2939" s="142"/>
      <c r="S2939" s="142"/>
      <c r="T2939" s="143"/>
      <c r="U2939" s="26"/>
      <c r="V2939" s="26"/>
      <c r="W2939" s="26"/>
      <c r="X2939" s="26"/>
      <c r="Y2939" s="26"/>
      <c r="Z2939" s="26"/>
      <c r="AA2939" s="26"/>
      <c r="AB2939" s="26"/>
      <c r="AC2939" s="26"/>
      <c r="AD2939" s="26"/>
      <c r="AE2939" s="26"/>
      <c r="AR2939" s="144"/>
      <c r="AT2939" s="144"/>
      <c r="AU2939" s="144"/>
      <c r="AY2939" s="14"/>
      <c r="BE2939" s="145"/>
      <c r="BF2939" s="145"/>
      <c r="BG2939" s="145"/>
      <c r="BH2939" s="145"/>
      <c r="BI2939" s="145"/>
      <c r="BJ2939" s="14"/>
      <c r="BK2939" s="145"/>
      <c r="BL2939" s="14"/>
      <c r="BM2939" s="144"/>
    </row>
    <row r="2940" spans="1:65" s="2" customFormat="1" ht="21.75" hidden="1" customHeight="1">
      <c r="A2940" s="26"/>
      <c r="B2940" s="156"/>
      <c r="C2940" s="157"/>
      <c r="D2940" s="157"/>
      <c r="E2940" s="158"/>
      <c r="F2940" s="159"/>
      <c r="G2940" s="160"/>
      <c r="H2940" s="161"/>
      <c r="I2940" s="162"/>
      <c r="J2940" s="162"/>
      <c r="K2940" s="139"/>
      <c r="L2940" s="27"/>
      <c r="M2940" s="140"/>
      <c r="N2940" s="141"/>
      <c r="O2940" s="142"/>
      <c r="P2940" s="142"/>
      <c r="Q2940" s="142"/>
      <c r="R2940" s="142"/>
      <c r="S2940" s="142"/>
      <c r="T2940" s="143"/>
      <c r="U2940" s="26"/>
      <c r="V2940" s="26"/>
      <c r="W2940" s="26"/>
      <c r="X2940" s="26"/>
      <c r="Y2940" s="26"/>
      <c r="Z2940" s="26"/>
      <c r="AA2940" s="26"/>
      <c r="AB2940" s="26"/>
      <c r="AC2940" s="26"/>
      <c r="AD2940" s="26"/>
      <c r="AE2940" s="26"/>
      <c r="AR2940" s="144"/>
      <c r="AT2940" s="144"/>
      <c r="AU2940" s="144"/>
      <c r="AY2940" s="14"/>
      <c r="BE2940" s="145"/>
      <c r="BF2940" s="145"/>
      <c r="BG2940" s="145"/>
      <c r="BH2940" s="145"/>
      <c r="BI2940" s="145"/>
      <c r="BJ2940" s="14"/>
      <c r="BK2940" s="145"/>
      <c r="BL2940" s="14"/>
      <c r="BM2940" s="144"/>
    </row>
    <row r="2941" spans="1:65" s="2" customFormat="1" ht="16.5" hidden="1" customHeight="1">
      <c r="A2941" s="26"/>
      <c r="B2941" s="156"/>
      <c r="C2941" s="157"/>
      <c r="D2941" s="157"/>
      <c r="E2941" s="158"/>
      <c r="F2941" s="159"/>
      <c r="G2941" s="160"/>
      <c r="H2941" s="161"/>
      <c r="I2941" s="162"/>
      <c r="J2941" s="162"/>
      <c r="K2941" s="139"/>
      <c r="L2941" s="27"/>
      <c r="M2941" s="140"/>
      <c r="N2941" s="141"/>
      <c r="O2941" s="142"/>
      <c r="P2941" s="142"/>
      <c r="Q2941" s="142"/>
      <c r="R2941" s="142"/>
      <c r="S2941" s="142"/>
      <c r="T2941" s="143"/>
      <c r="U2941" s="26"/>
      <c r="V2941" s="26"/>
      <c r="W2941" s="26"/>
      <c r="X2941" s="26"/>
      <c r="Y2941" s="26"/>
      <c r="Z2941" s="26"/>
      <c r="AA2941" s="26"/>
      <c r="AB2941" s="26"/>
      <c r="AC2941" s="26"/>
      <c r="AD2941" s="26"/>
      <c r="AE2941" s="26"/>
      <c r="AR2941" s="144"/>
      <c r="AT2941" s="144"/>
      <c r="AU2941" s="144"/>
      <c r="AY2941" s="14"/>
      <c r="BE2941" s="145"/>
      <c r="BF2941" s="145"/>
      <c r="BG2941" s="145"/>
      <c r="BH2941" s="145"/>
      <c r="BI2941" s="145"/>
      <c r="BJ2941" s="14"/>
      <c r="BK2941" s="145"/>
      <c r="BL2941" s="14"/>
      <c r="BM2941" s="144"/>
    </row>
    <row r="2942" spans="1:65" s="2" customFormat="1" ht="16.5" hidden="1" customHeight="1">
      <c r="A2942" s="26"/>
      <c r="B2942" s="156"/>
      <c r="C2942" s="157"/>
      <c r="D2942" s="157"/>
      <c r="E2942" s="158"/>
      <c r="F2942" s="159"/>
      <c r="G2942" s="160"/>
      <c r="H2942" s="161"/>
      <c r="I2942" s="162"/>
      <c r="J2942" s="162"/>
      <c r="K2942" s="139"/>
      <c r="L2942" s="27"/>
      <c r="M2942" s="140"/>
      <c r="N2942" s="141"/>
      <c r="O2942" s="142"/>
      <c r="P2942" s="142"/>
      <c r="Q2942" s="142"/>
      <c r="R2942" s="142"/>
      <c r="S2942" s="142"/>
      <c r="T2942" s="143"/>
      <c r="U2942" s="26"/>
      <c r="V2942" s="26"/>
      <c r="W2942" s="26"/>
      <c r="X2942" s="26"/>
      <c r="Y2942" s="26"/>
      <c r="Z2942" s="26"/>
      <c r="AA2942" s="26"/>
      <c r="AB2942" s="26"/>
      <c r="AC2942" s="26"/>
      <c r="AD2942" s="26"/>
      <c r="AE2942" s="26"/>
      <c r="AR2942" s="144"/>
      <c r="AT2942" s="144"/>
      <c r="AU2942" s="144"/>
      <c r="AY2942" s="14"/>
      <c r="BE2942" s="145"/>
      <c r="BF2942" s="145"/>
      <c r="BG2942" s="145"/>
      <c r="BH2942" s="145"/>
      <c r="BI2942" s="145"/>
      <c r="BJ2942" s="14"/>
      <c r="BK2942" s="145"/>
      <c r="BL2942" s="14"/>
      <c r="BM2942" s="144"/>
    </row>
    <row r="2943" spans="1:65" s="2" customFormat="1" ht="16.5" hidden="1" customHeight="1">
      <c r="A2943" s="26"/>
      <c r="B2943" s="156"/>
      <c r="C2943" s="157"/>
      <c r="D2943" s="157"/>
      <c r="E2943" s="158"/>
      <c r="F2943" s="159"/>
      <c r="G2943" s="160"/>
      <c r="H2943" s="161"/>
      <c r="I2943" s="162"/>
      <c r="J2943" s="162"/>
      <c r="K2943" s="139"/>
      <c r="L2943" s="27"/>
      <c r="M2943" s="140"/>
      <c r="N2943" s="141"/>
      <c r="O2943" s="142"/>
      <c r="P2943" s="142"/>
      <c r="Q2943" s="142"/>
      <c r="R2943" s="142"/>
      <c r="S2943" s="142"/>
      <c r="T2943" s="143"/>
      <c r="U2943" s="26"/>
      <c r="V2943" s="26"/>
      <c r="W2943" s="26"/>
      <c r="X2943" s="26"/>
      <c r="Y2943" s="26"/>
      <c r="Z2943" s="26"/>
      <c r="AA2943" s="26"/>
      <c r="AB2943" s="26"/>
      <c r="AC2943" s="26"/>
      <c r="AD2943" s="26"/>
      <c r="AE2943" s="26"/>
      <c r="AR2943" s="144"/>
      <c r="AT2943" s="144"/>
      <c r="AU2943" s="144"/>
      <c r="AY2943" s="14"/>
      <c r="BE2943" s="145"/>
      <c r="BF2943" s="145"/>
      <c r="BG2943" s="145"/>
      <c r="BH2943" s="145"/>
      <c r="BI2943" s="145"/>
      <c r="BJ2943" s="14"/>
      <c r="BK2943" s="145"/>
      <c r="BL2943" s="14"/>
      <c r="BM2943" s="144"/>
    </row>
    <row r="2944" spans="1:65" s="2" customFormat="1" ht="21.75" hidden="1" customHeight="1">
      <c r="A2944" s="26"/>
      <c r="B2944" s="156"/>
      <c r="C2944" s="157"/>
      <c r="D2944" s="157"/>
      <c r="E2944" s="158"/>
      <c r="F2944" s="159"/>
      <c r="G2944" s="160"/>
      <c r="H2944" s="161"/>
      <c r="I2944" s="162"/>
      <c r="J2944" s="162"/>
      <c r="K2944" s="139"/>
      <c r="L2944" s="27"/>
      <c r="M2944" s="140"/>
      <c r="N2944" s="141"/>
      <c r="O2944" s="142"/>
      <c r="P2944" s="142"/>
      <c r="Q2944" s="142"/>
      <c r="R2944" s="142"/>
      <c r="S2944" s="142"/>
      <c r="T2944" s="143"/>
      <c r="U2944" s="26"/>
      <c r="V2944" s="26"/>
      <c r="W2944" s="26"/>
      <c r="X2944" s="26"/>
      <c r="Y2944" s="26"/>
      <c r="Z2944" s="26"/>
      <c r="AA2944" s="26"/>
      <c r="AB2944" s="26"/>
      <c r="AC2944" s="26"/>
      <c r="AD2944" s="26"/>
      <c r="AE2944" s="26"/>
      <c r="AR2944" s="144"/>
      <c r="AT2944" s="144"/>
      <c r="AU2944" s="144"/>
      <c r="AY2944" s="14"/>
      <c r="BE2944" s="145"/>
      <c r="BF2944" s="145"/>
      <c r="BG2944" s="145"/>
      <c r="BH2944" s="145"/>
      <c r="BI2944" s="145"/>
      <c r="BJ2944" s="14"/>
      <c r="BK2944" s="145"/>
      <c r="BL2944" s="14"/>
      <c r="BM2944" s="144"/>
    </row>
    <row r="2945" spans="1:65" s="2" customFormat="1" ht="16.5" hidden="1" customHeight="1">
      <c r="A2945" s="26"/>
      <c r="B2945" s="156"/>
      <c r="C2945" s="157"/>
      <c r="D2945" s="157"/>
      <c r="E2945" s="158"/>
      <c r="F2945" s="159"/>
      <c r="G2945" s="160"/>
      <c r="H2945" s="161"/>
      <c r="I2945" s="162"/>
      <c r="J2945" s="162"/>
      <c r="K2945" s="139"/>
      <c r="L2945" s="27"/>
      <c r="M2945" s="140"/>
      <c r="N2945" s="141"/>
      <c r="O2945" s="142"/>
      <c r="P2945" s="142"/>
      <c r="Q2945" s="142"/>
      <c r="R2945" s="142"/>
      <c r="S2945" s="142"/>
      <c r="T2945" s="143"/>
      <c r="U2945" s="26"/>
      <c r="V2945" s="26"/>
      <c r="W2945" s="26"/>
      <c r="X2945" s="26"/>
      <c r="Y2945" s="26"/>
      <c r="Z2945" s="26"/>
      <c r="AA2945" s="26"/>
      <c r="AB2945" s="26"/>
      <c r="AC2945" s="26"/>
      <c r="AD2945" s="26"/>
      <c r="AE2945" s="26"/>
      <c r="AR2945" s="144"/>
      <c r="AT2945" s="144"/>
      <c r="AU2945" s="144"/>
      <c r="AY2945" s="14"/>
      <c r="BE2945" s="145"/>
      <c r="BF2945" s="145"/>
      <c r="BG2945" s="145"/>
      <c r="BH2945" s="145"/>
      <c r="BI2945" s="145"/>
      <c r="BJ2945" s="14"/>
      <c r="BK2945" s="145"/>
      <c r="BL2945" s="14"/>
      <c r="BM2945" s="144"/>
    </row>
    <row r="2946" spans="1:65" s="2" customFormat="1" ht="21.75" hidden="1" customHeight="1">
      <c r="A2946" s="26"/>
      <c r="B2946" s="156"/>
      <c r="C2946" s="157"/>
      <c r="D2946" s="157"/>
      <c r="E2946" s="158"/>
      <c r="F2946" s="159"/>
      <c r="G2946" s="160"/>
      <c r="H2946" s="161"/>
      <c r="I2946" s="162"/>
      <c r="J2946" s="162"/>
      <c r="K2946" s="139"/>
      <c r="L2946" s="27"/>
      <c r="M2946" s="140"/>
      <c r="N2946" s="141"/>
      <c r="O2946" s="142"/>
      <c r="P2946" s="142"/>
      <c r="Q2946" s="142"/>
      <c r="R2946" s="142"/>
      <c r="S2946" s="142"/>
      <c r="T2946" s="143"/>
      <c r="U2946" s="26"/>
      <c r="V2946" s="26"/>
      <c r="W2946" s="26"/>
      <c r="X2946" s="26"/>
      <c r="Y2946" s="26"/>
      <c r="Z2946" s="26"/>
      <c r="AA2946" s="26"/>
      <c r="AB2946" s="26"/>
      <c r="AC2946" s="26"/>
      <c r="AD2946" s="26"/>
      <c r="AE2946" s="26"/>
      <c r="AR2946" s="144"/>
      <c r="AT2946" s="144"/>
      <c r="AU2946" s="144"/>
      <c r="AY2946" s="14"/>
      <c r="BE2946" s="145"/>
      <c r="BF2946" s="145"/>
      <c r="BG2946" s="145"/>
      <c r="BH2946" s="145"/>
      <c r="BI2946" s="145"/>
      <c r="BJ2946" s="14"/>
      <c r="BK2946" s="145"/>
      <c r="BL2946" s="14"/>
      <c r="BM2946" s="144"/>
    </row>
    <row r="2947" spans="1:65" s="2" customFormat="1" ht="16.5" hidden="1" customHeight="1">
      <c r="A2947" s="26"/>
      <c r="B2947" s="156"/>
      <c r="C2947" s="157"/>
      <c r="D2947" s="157"/>
      <c r="E2947" s="158"/>
      <c r="F2947" s="159"/>
      <c r="G2947" s="160"/>
      <c r="H2947" s="161"/>
      <c r="I2947" s="162"/>
      <c r="J2947" s="162"/>
      <c r="K2947" s="139"/>
      <c r="L2947" s="27"/>
      <c r="M2947" s="140"/>
      <c r="N2947" s="141"/>
      <c r="O2947" s="142"/>
      <c r="P2947" s="142"/>
      <c r="Q2947" s="142"/>
      <c r="R2947" s="142"/>
      <c r="S2947" s="142"/>
      <c r="T2947" s="143"/>
      <c r="U2947" s="26"/>
      <c r="V2947" s="26"/>
      <c r="W2947" s="26"/>
      <c r="X2947" s="26"/>
      <c r="Y2947" s="26"/>
      <c r="Z2947" s="26"/>
      <c r="AA2947" s="26"/>
      <c r="AB2947" s="26"/>
      <c r="AC2947" s="26"/>
      <c r="AD2947" s="26"/>
      <c r="AE2947" s="26"/>
      <c r="AR2947" s="144"/>
      <c r="AT2947" s="144"/>
      <c r="AU2947" s="144"/>
      <c r="AY2947" s="14"/>
      <c r="BE2947" s="145"/>
      <c r="BF2947" s="145"/>
      <c r="BG2947" s="145"/>
      <c r="BH2947" s="145"/>
      <c r="BI2947" s="145"/>
      <c r="BJ2947" s="14"/>
      <c r="BK2947" s="145"/>
      <c r="BL2947" s="14"/>
      <c r="BM2947" s="144"/>
    </row>
    <row r="2948" spans="1:65" s="2" customFormat="1" ht="16.5" hidden="1" customHeight="1">
      <c r="A2948" s="26"/>
      <c r="B2948" s="156"/>
      <c r="C2948" s="157"/>
      <c r="D2948" s="157"/>
      <c r="E2948" s="158"/>
      <c r="F2948" s="159"/>
      <c r="G2948" s="160"/>
      <c r="H2948" s="161"/>
      <c r="I2948" s="162"/>
      <c r="J2948" s="162"/>
      <c r="K2948" s="139"/>
      <c r="L2948" s="27"/>
      <c r="M2948" s="140"/>
      <c r="N2948" s="141"/>
      <c r="O2948" s="142"/>
      <c r="P2948" s="142"/>
      <c r="Q2948" s="142"/>
      <c r="R2948" s="142"/>
      <c r="S2948" s="142"/>
      <c r="T2948" s="143"/>
      <c r="U2948" s="26"/>
      <c r="V2948" s="26"/>
      <c r="W2948" s="26"/>
      <c r="X2948" s="26"/>
      <c r="Y2948" s="26"/>
      <c r="Z2948" s="26"/>
      <c r="AA2948" s="26"/>
      <c r="AB2948" s="26"/>
      <c r="AC2948" s="26"/>
      <c r="AD2948" s="26"/>
      <c r="AE2948" s="26"/>
      <c r="AR2948" s="144"/>
      <c r="AT2948" s="144"/>
      <c r="AU2948" s="144"/>
      <c r="AY2948" s="14"/>
      <c r="BE2948" s="145"/>
      <c r="BF2948" s="145"/>
      <c r="BG2948" s="145"/>
      <c r="BH2948" s="145"/>
      <c r="BI2948" s="145"/>
      <c r="BJ2948" s="14"/>
      <c r="BK2948" s="145"/>
      <c r="BL2948" s="14"/>
      <c r="BM2948" s="144"/>
    </row>
    <row r="2949" spans="1:65" s="2" customFormat="1" ht="16.5" hidden="1" customHeight="1">
      <c r="A2949" s="26"/>
      <c r="B2949" s="156"/>
      <c r="C2949" s="157"/>
      <c r="D2949" s="157"/>
      <c r="E2949" s="158"/>
      <c r="F2949" s="159"/>
      <c r="G2949" s="160"/>
      <c r="H2949" s="161"/>
      <c r="I2949" s="162"/>
      <c r="J2949" s="162"/>
      <c r="K2949" s="139"/>
      <c r="L2949" s="27"/>
      <c r="M2949" s="140"/>
      <c r="N2949" s="141"/>
      <c r="O2949" s="142"/>
      <c r="P2949" s="142"/>
      <c r="Q2949" s="142"/>
      <c r="R2949" s="142"/>
      <c r="S2949" s="142"/>
      <c r="T2949" s="143"/>
      <c r="U2949" s="26"/>
      <c r="V2949" s="26"/>
      <c r="W2949" s="26"/>
      <c r="X2949" s="26"/>
      <c r="Y2949" s="26"/>
      <c r="Z2949" s="26"/>
      <c r="AA2949" s="26"/>
      <c r="AB2949" s="26"/>
      <c r="AC2949" s="26"/>
      <c r="AD2949" s="26"/>
      <c r="AE2949" s="26"/>
      <c r="AR2949" s="144"/>
      <c r="AT2949" s="144"/>
      <c r="AU2949" s="144"/>
      <c r="AY2949" s="14"/>
      <c r="BE2949" s="145"/>
      <c r="BF2949" s="145"/>
      <c r="BG2949" s="145"/>
      <c r="BH2949" s="145"/>
      <c r="BI2949" s="145"/>
      <c r="BJ2949" s="14"/>
      <c r="BK2949" s="145"/>
      <c r="BL2949" s="14"/>
      <c r="BM2949" s="144"/>
    </row>
    <row r="2950" spans="1:65" s="2" customFormat="1" ht="21.75" hidden="1" customHeight="1">
      <c r="A2950" s="26"/>
      <c r="B2950" s="156"/>
      <c r="C2950" s="157"/>
      <c r="D2950" s="157"/>
      <c r="E2950" s="158"/>
      <c r="F2950" s="159"/>
      <c r="G2950" s="160"/>
      <c r="H2950" s="161"/>
      <c r="I2950" s="162"/>
      <c r="J2950" s="162"/>
      <c r="K2950" s="139"/>
      <c r="L2950" s="27"/>
      <c r="M2950" s="140"/>
      <c r="N2950" s="141"/>
      <c r="O2950" s="142"/>
      <c r="P2950" s="142"/>
      <c r="Q2950" s="142"/>
      <c r="R2950" s="142"/>
      <c r="S2950" s="142"/>
      <c r="T2950" s="143"/>
      <c r="U2950" s="26"/>
      <c r="V2950" s="26"/>
      <c r="W2950" s="26"/>
      <c r="X2950" s="26"/>
      <c r="Y2950" s="26"/>
      <c r="Z2950" s="26"/>
      <c r="AA2950" s="26"/>
      <c r="AB2950" s="26"/>
      <c r="AC2950" s="26"/>
      <c r="AD2950" s="26"/>
      <c r="AE2950" s="26"/>
      <c r="AR2950" s="144"/>
      <c r="AT2950" s="144"/>
      <c r="AU2950" s="144"/>
      <c r="AY2950" s="14"/>
      <c r="BE2950" s="145"/>
      <c r="BF2950" s="145"/>
      <c r="BG2950" s="145"/>
      <c r="BH2950" s="145"/>
      <c r="BI2950" s="145"/>
      <c r="BJ2950" s="14"/>
      <c r="BK2950" s="145"/>
      <c r="BL2950" s="14"/>
      <c r="BM2950" s="144"/>
    </row>
    <row r="2951" spans="1:65" s="2" customFormat="1" ht="16.5" hidden="1" customHeight="1">
      <c r="A2951" s="26"/>
      <c r="B2951" s="156"/>
      <c r="C2951" s="157"/>
      <c r="D2951" s="157"/>
      <c r="E2951" s="158"/>
      <c r="F2951" s="159"/>
      <c r="G2951" s="160"/>
      <c r="H2951" s="161"/>
      <c r="I2951" s="162"/>
      <c r="J2951" s="162"/>
      <c r="K2951" s="139"/>
      <c r="L2951" s="27"/>
      <c r="M2951" s="140"/>
      <c r="N2951" s="141"/>
      <c r="O2951" s="142"/>
      <c r="P2951" s="142"/>
      <c r="Q2951" s="142"/>
      <c r="R2951" s="142"/>
      <c r="S2951" s="142"/>
      <c r="T2951" s="143"/>
      <c r="U2951" s="26"/>
      <c r="V2951" s="26"/>
      <c r="W2951" s="26"/>
      <c r="X2951" s="26"/>
      <c r="Y2951" s="26"/>
      <c r="Z2951" s="26"/>
      <c r="AA2951" s="26"/>
      <c r="AB2951" s="26"/>
      <c r="AC2951" s="26"/>
      <c r="AD2951" s="26"/>
      <c r="AE2951" s="26"/>
      <c r="AR2951" s="144"/>
      <c r="AT2951" s="144"/>
      <c r="AU2951" s="144"/>
      <c r="AY2951" s="14"/>
      <c r="BE2951" s="145"/>
      <c r="BF2951" s="145"/>
      <c r="BG2951" s="145"/>
      <c r="BH2951" s="145"/>
      <c r="BI2951" s="145"/>
      <c r="BJ2951" s="14"/>
      <c r="BK2951" s="145"/>
      <c r="BL2951" s="14"/>
      <c r="BM2951" s="144"/>
    </row>
    <row r="2952" spans="1:65" s="2" customFormat="1" ht="21.75" hidden="1" customHeight="1">
      <c r="A2952" s="26"/>
      <c r="B2952" s="156"/>
      <c r="C2952" s="157"/>
      <c r="D2952" s="157"/>
      <c r="E2952" s="158"/>
      <c r="F2952" s="159"/>
      <c r="G2952" s="160"/>
      <c r="H2952" s="161"/>
      <c r="I2952" s="162"/>
      <c r="J2952" s="162"/>
      <c r="K2952" s="139"/>
      <c r="L2952" s="27"/>
      <c r="M2952" s="140"/>
      <c r="N2952" s="141"/>
      <c r="O2952" s="142"/>
      <c r="P2952" s="142"/>
      <c r="Q2952" s="142"/>
      <c r="R2952" s="142"/>
      <c r="S2952" s="142"/>
      <c r="T2952" s="143"/>
      <c r="U2952" s="26"/>
      <c r="V2952" s="26"/>
      <c r="W2952" s="26"/>
      <c r="X2952" s="26"/>
      <c r="Y2952" s="26"/>
      <c r="Z2952" s="26"/>
      <c r="AA2952" s="26"/>
      <c r="AB2952" s="26"/>
      <c r="AC2952" s="26"/>
      <c r="AD2952" s="26"/>
      <c r="AE2952" s="26"/>
      <c r="AR2952" s="144"/>
      <c r="AT2952" s="144"/>
      <c r="AU2952" s="144"/>
      <c r="AY2952" s="14"/>
      <c r="BE2952" s="145"/>
      <c r="BF2952" s="145"/>
      <c r="BG2952" s="145"/>
      <c r="BH2952" s="145"/>
      <c r="BI2952" s="145"/>
      <c r="BJ2952" s="14"/>
      <c r="BK2952" s="145"/>
      <c r="BL2952" s="14"/>
      <c r="BM2952" s="144"/>
    </row>
    <row r="2953" spans="1:65" s="2" customFormat="1" ht="16.5" hidden="1" customHeight="1">
      <c r="A2953" s="26"/>
      <c r="B2953" s="156"/>
      <c r="C2953" s="157"/>
      <c r="D2953" s="157"/>
      <c r="E2953" s="158"/>
      <c r="F2953" s="159"/>
      <c r="G2953" s="160"/>
      <c r="H2953" s="161"/>
      <c r="I2953" s="162"/>
      <c r="J2953" s="162"/>
      <c r="K2953" s="139"/>
      <c r="L2953" s="27"/>
      <c r="M2953" s="140"/>
      <c r="N2953" s="141"/>
      <c r="O2953" s="142"/>
      <c r="P2953" s="142"/>
      <c r="Q2953" s="142"/>
      <c r="R2953" s="142"/>
      <c r="S2953" s="142"/>
      <c r="T2953" s="143"/>
      <c r="U2953" s="26"/>
      <c r="V2953" s="26"/>
      <c r="W2953" s="26"/>
      <c r="X2953" s="26"/>
      <c r="Y2953" s="26"/>
      <c r="Z2953" s="26"/>
      <c r="AA2953" s="26"/>
      <c r="AB2953" s="26"/>
      <c r="AC2953" s="26"/>
      <c r="AD2953" s="26"/>
      <c r="AE2953" s="26"/>
      <c r="AR2953" s="144"/>
      <c r="AT2953" s="144"/>
      <c r="AU2953" s="144"/>
      <c r="AY2953" s="14"/>
      <c r="BE2953" s="145"/>
      <c r="BF2953" s="145"/>
      <c r="BG2953" s="145"/>
      <c r="BH2953" s="145"/>
      <c r="BI2953" s="145"/>
      <c r="BJ2953" s="14"/>
      <c r="BK2953" s="145"/>
      <c r="BL2953" s="14"/>
      <c r="BM2953" s="144"/>
    </row>
    <row r="2954" spans="1:65" s="2" customFormat="1" ht="16.5" hidden="1" customHeight="1">
      <c r="A2954" s="26"/>
      <c r="B2954" s="156"/>
      <c r="C2954" s="157"/>
      <c r="D2954" s="157"/>
      <c r="E2954" s="158"/>
      <c r="F2954" s="159"/>
      <c r="G2954" s="160"/>
      <c r="H2954" s="161"/>
      <c r="I2954" s="162"/>
      <c r="J2954" s="162"/>
      <c r="K2954" s="139"/>
      <c r="L2954" s="27"/>
      <c r="M2954" s="140"/>
      <c r="N2954" s="141"/>
      <c r="O2954" s="142"/>
      <c r="P2954" s="142"/>
      <c r="Q2954" s="142"/>
      <c r="R2954" s="142"/>
      <c r="S2954" s="142"/>
      <c r="T2954" s="143"/>
      <c r="U2954" s="26"/>
      <c r="V2954" s="26"/>
      <c r="W2954" s="26"/>
      <c r="X2954" s="26"/>
      <c r="Y2954" s="26"/>
      <c r="Z2954" s="26"/>
      <c r="AA2954" s="26"/>
      <c r="AB2954" s="26"/>
      <c r="AC2954" s="26"/>
      <c r="AD2954" s="26"/>
      <c r="AE2954" s="26"/>
      <c r="AR2954" s="144"/>
      <c r="AT2954" s="144"/>
      <c r="AU2954" s="144"/>
      <c r="AY2954" s="14"/>
      <c r="BE2954" s="145"/>
      <c r="BF2954" s="145"/>
      <c r="BG2954" s="145"/>
      <c r="BH2954" s="145"/>
      <c r="BI2954" s="145"/>
      <c r="BJ2954" s="14"/>
      <c r="BK2954" s="145"/>
      <c r="BL2954" s="14"/>
      <c r="BM2954" s="144"/>
    </row>
    <row r="2955" spans="1:65" s="2" customFormat="1" ht="16.5" hidden="1" customHeight="1">
      <c r="A2955" s="26"/>
      <c r="B2955" s="156"/>
      <c r="C2955" s="157"/>
      <c r="D2955" s="157"/>
      <c r="E2955" s="158"/>
      <c r="F2955" s="159"/>
      <c r="G2955" s="160"/>
      <c r="H2955" s="161"/>
      <c r="I2955" s="162"/>
      <c r="J2955" s="162"/>
      <c r="K2955" s="139"/>
      <c r="L2955" s="27"/>
      <c r="M2955" s="140"/>
      <c r="N2955" s="141"/>
      <c r="O2955" s="142"/>
      <c r="P2955" s="142"/>
      <c r="Q2955" s="142"/>
      <c r="R2955" s="142"/>
      <c r="S2955" s="142"/>
      <c r="T2955" s="143"/>
      <c r="U2955" s="26"/>
      <c r="V2955" s="26"/>
      <c r="W2955" s="26"/>
      <c r="X2955" s="26"/>
      <c r="Y2955" s="26"/>
      <c r="Z2955" s="26"/>
      <c r="AA2955" s="26"/>
      <c r="AB2955" s="26"/>
      <c r="AC2955" s="26"/>
      <c r="AD2955" s="26"/>
      <c r="AE2955" s="26"/>
      <c r="AR2955" s="144"/>
      <c r="AT2955" s="144"/>
      <c r="AU2955" s="144"/>
      <c r="AY2955" s="14"/>
      <c r="BE2955" s="145"/>
      <c r="BF2955" s="145"/>
      <c r="BG2955" s="145"/>
      <c r="BH2955" s="145"/>
      <c r="BI2955" s="145"/>
      <c r="BJ2955" s="14"/>
      <c r="BK2955" s="145"/>
      <c r="BL2955" s="14"/>
      <c r="BM2955" s="144"/>
    </row>
    <row r="2956" spans="1:65" s="2" customFormat="1" ht="16.5" hidden="1" customHeight="1">
      <c r="A2956" s="26"/>
      <c r="B2956" s="156"/>
      <c r="C2956" s="157"/>
      <c r="D2956" s="157"/>
      <c r="E2956" s="158"/>
      <c r="F2956" s="159"/>
      <c r="G2956" s="160"/>
      <c r="H2956" s="161"/>
      <c r="I2956" s="162"/>
      <c r="J2956" s="162"/>
      <c r="K2956" s="139"/>
      <c r="L2956" s="27"/>
      <c r="M2956" s="140"/>
      <c r="N2956" s="141"/>
      <c r="O2956" s="142"/>
      <c r="P2956" s="142"/>
      <c r="Q2956" s="142"/>
      <c r="R2956" s="142"/>
      <c r="S2956" s="142"/>
      <c r="T2956" s="143"/>
      <c r="U2956" s="26"/>
      <c r="V2956" s="26"/>
      <c r="W2956" s="26"/>
      <c r="X2956" s="26"/>
      <c r="Y2956" s="26"/>
      <c r="Z2956" s="26"/>
      <c r="AA2956" s="26"/>
      <c r="AB2956" s="26"/>
      <c r="AC2956" s="26"/>
      <c r="AD2956" s="26"/>
      <c r="AE2956" s="26"/>
      <c r="AR2956" s="144"/>
      <c r="AT2956" s="144"/>
      <c r="AU2956" s="144"/>
      <c r="AY2956" s="14"/>
      <c r="BE2956" s="145"/>
      <c r="BF2956" s="145"/>
      <c r="BG2956" s="145"/>
      <c r="BH2956" s="145"/>
      <c r="BI2956" s="145"/>
      <c r="BJ2956" s="14"/>
      <c r="BK2956" s="145"/>
      <c r="BL2956" s="14"/>
      <c r="BM2956" s="144"/>
    </row>
    <row r="2957" spans="1:65" s="2" customFormat="1" ht="16.5" hidden="1" customHeight="1">
      <c r="A2957" s="26"/>
      <c r="B2957" s="156"/>
      <c r="C2957" s="157"/>
      <c r="D2957" s="157"/>
      <c r="E2957" s="158"/>
      <c r="F2957" s="159"/>
      <c r="G2957" s="160"/>
      <c r="H2957" s="161"/>
      <c r="I2957" s="162"/>
      <c r="J2957" s="162"/>
      <c r="K2957" s="139"/>
      <c r="L2957" s="27"/>
      <c r="M2957" s="140"/>
      <c r="N2957" s="141"/>
      <c r="O2957" s="142"/>
      <c r="P2957" s="142"/>
      <c r="Q2957" s="142"/>
      <c r="R2957" s="142"/>
      <c r="S2957" s="142"/>
      <c r="T2957" s="143"/>
      <c r="U2957" s="26"/>
      <c r="V2957" s="26"/>
      <c r="W2957" s="26"/>
      <c r="X2957" s="26"/>
      <c r="Y2957" s="26"/>
      <c r="Z2957" s="26"/>
      <c r="AA2957" s="26"/>
      <c r="AB2957" s="26"/>
      <c r="AC2957" s="26"/>
      <c r="AD2957" s="26"/>
      <c r="AE2957" s="26"/>
      <c r="AR2957" s="144"/>
      <c r="AT2957" s="144"/>
      <c r="AU2957" s="144"/>
      <c r="AY2957" s="14"/>
      <c r="BE2957" s="145"/>
      <c r="BF2957" s="145"/>
      <c r="BG2957" s="145"/>
      <c r="BH2957" s="145"/>
      <c r="BI2957" s="145"/>
      <c r="BJ2957" s="14"/>
      <c r="BK2957" s="145"/>
      <c r="BL2957" s="14"/>
      <c r="BM2957" s="144"/>
    </row>
    <row r="2958" spans="1:65" s="2" customFormat="1" ht="16.5" hidden="1" customHeight="1">
      <c r="A2958" s="26"/>
      <c r="B2958" s="156"/>
      <c r="C2958" s="157"/>
      <c r="D2958" s="157"/>
      <c r="E2958" s="158"/>
      <c r="F2958" s="159"/>
      <c r="G2958" s="160"/>
      <c r="H2958" s="161"/>
      <c r="I2958" s="162"/>
      <c r="J2958" s="162"/>
      <c r="K2958" s="139"/>
      <c r="L2958" s="27"/>
      <c r="M2958" s="140"/>
      <c r="N2958" s="141"/>
      <c r="O2958" s="142"/>
      <c r="P2958" s="142"/>
      <c r="Q2958" s="142"/>
      <c r="R2958" s="142"/>
      <c r="S2958" s="142"/>
      <c r="T2958" s="143"/>
      <c r="U2958" s="26"/>
      <c r="V2958" s="26"/>
      <c r="W2958" s="26"/>
      <c r="X2958" s="26"/>
      <c r="Y2958" s="26"/>
      <c r="Z2958" s="26"/>
      <c r="AA2958" s="26"/>
      <c r="AB2958" s="26"/>
      <c r="AC2958" s="26"/>
      <c r="AD2958" s="26"/>
      <c r="AE2958" s="26"/>
      <c r="AR2958" s="144"/>
      <c r="AT2958" s="144"/>
      <c r="AU2958" s="144"/>
      <c r="AY2958" s="14"/>
      <c r="BE2958" s="145"/>
      <c r="BF2958" s="145"/>
      <c r="BG2958" s="145"/>
      <c r="BH2958" s="145"/>
      <c r="BI2958" s="145"/>
      <c r="BJ2958" s="14"/>
      <c r="BK2958" s="145"/>
      <c r="BL2958" s="14"/>
      <c r="BM2958" s="144"/>
    </row>
    <row r="2959" spans="1:65" s="2" customFormat="1" ht="21.75" hidden="1" customHeight="1">
      <c r="A2959" s="26"/>
      <c r="B2959" s="156"/>
      <c r="C2959" s="157"/>
      <c r="D2959" s="157"/>
      <c r="E2959" s="158"/>
      <c r="F2959" s="159"/>
      <c r="G2959" s="160"/>
      <c r="H2959" s="161"/>
      <c r="I2959" s="162"/>
      <c r="J2959" s="162"/>
      <c r="K2959" s="139"/>
      <c r="L2959" s="27"/>
      <c r="M2959" s="140"/>
      <c r="N2959" s="141"/>
      <c r="O2959" s="142"/>
      <c r="P2959" s="142"/>
      <c r="Q2959" s="142"/>
      <c r="R2959" s="142"/>
      <c r="S2959" s="142"/>
      <c r="T2959" s="143"/>
      <c r="U2959" s="26"/>
      <c r="V2959" s="26"/>
      <c r="W2959" s="26"/>
      <c r="X2959" s="26"/>
      <c r="Y2959" s="26"/>
      <c r="Z2959" s="26"/>
      <c r="AA2959" s="26"/>
      <c r="AB2959" s="26"/>
      <c r="AC2959" s="26"/>
      <c r="AD2959" s="26"/>
      <c r="AE2959" s="26"/>
      <c r="AR2959" s="144"/>
      <c r="AT2959" s="144"/>
      <c r="AU2959" s="144"/>
      <c r="AY2959" s="14"/>
      <c r="BE2959" s="145"/>
      <c r="BF2959" s="145"/>
      <c r="BG2959" s="145"/>
      <c r="BH2959" s="145"/>
      <c r="BI2959" s="145"/>
      <c r="BJ2959" s="14"/>
      <c r="BK2959" s="145"/>
      <c r="BL2959" s="14"/>
      <c r="BM2959" s="144"/>
    </row>
    <row r="2960" spans="1:65" s="2" customFormat="1" ht="24.25" hidden="1" customHeight="1">
      <c r="A2960" s="26"/>
      <c r="B2960" s="156"/>
      <c r="C2960" s="157"/>
      <c r="D2960" s="157"/>
      <c r="E2960" s="158"/>
      <c r="F2960" s="159"/>
      <c r="G2960" s="160"/>
      <c r="H2960" s="161"/>
      <c r="I2960" s="162"/>
      <c r="J2960" s="162"/>
      <c r="K2960" s="139"/>
      <c r="L2960" s="27"/>
      <c r="M2960" s="140"/>
      <c r="N2960" s="141"/>
      <c r="O2960" s="142"/>
      <c r="P2960" s="142"/>
      <c r="Q2960" s="142"/>
      <c r="R2960" s="142"/>
      <c r="S2960" s="142"/>
      <c r="T2960" s="143"/>
      <c r="U2960" s="26"/>
      <c r="V2960" s="26"/>
      <c r="W2960" s="26"/>
      <c r="X2960" s="26"/>
      <c r="Y2960" s="26"/>
      <c r="Z2960" s="26"/>
      <c r="AA2960" s="26"/>
      <c r="AB2960" s="26"/>
      <c r="AC2960" s="26"/>
      <c r="AD2960" s="26"/>
      <c r="AE2960" s="26"/>
      <c r="AR2960" s="144"/>
      <c r="AT2960" s="144"/>
      <c r="AU2960" s="144"/>
      <c r="AY2960" s="14"/>
      <c r="BE2960" s="145"/>
      <c r="BF2960" s="145"/>
      <c r="BG2960" s="145"/>
      <c r="BH2960" s="145"/>
      <c r="BI2960" s="145"/>
      <c r="BJ2960" s="14"/>
      <c r="BK2960" s="145"/>
      <c r="BL2960" s="14"/>
      <c r="BM2960" s="144"/>
    </row>
    <row r="2961" spans="1:65" s="2" customFormat="1" ht="16.5" hidden="1" customHeight="1">
      <c r="A2961" s="26"/>
      <c r="B2961" s="156"/>
      <c r="C2961" s="157"/>
      <c r="D2961" s="157"/>
      <c r="E2961" s="158"/>
      <c r="F2961" s="159"/>
      <c r="G2961" s="160"/>
      <c r="H2961" s="161"/>
      <c r="I2961" s="162"/>
      <c r="J2961" s="162"/>
      <c r="K2961" s="139"/>
      <c r="L2961" s="27"/>
      <c r="M2961" s="140"/>
      <c r="N2961" s="141"/>
      <c r="O2961" s="142"/>
      <c r="P2961" s="142"/>
      <c r="Q2961" s="142"/>
      <c r="R2961" s="142"/>
      <c r="S2961" s="142"/>
      <c r="T2961" s="143"/>
      <c r="U2961" s="26"/>
      <c r="V2961" s="26"/>
      <c r="W2961" s="26"/>
      <c r="X2961" s="26"/>
      <c r="Y2961" s="26"/>
      <c r="Z2961" s="26"/>
      <c r="AA2961" s="26"/>
      <c r="AB2961" s="26"/>
      <c r="AC2961" s="26"/>
      <c r="AD2961" s="26"/>
      <c r="AE2961" s="26"/>
      <c r="AR2961" s="144"/>
      <c r="AT2961" s="144"/>
      <c r="AU2961" s="144"/>
      <c r="AY2961" s="14"/>
      <c r="BE2961" s="145"/>
      <c r="BF2961" s="145"/>
      <c r="BG2961" s="145"/>
      <c r="BH2961" s="145"/>
      <c r="BI2961" s="145"/>
      <c r="BJ2961" s="14"/>
      <c r="BK2961" s="145"/>
      <c r="BL2961" s="14"/>
      <c r="BM2961" s="144"/>
    </row>
    <row r="2962" spans="1:65" s="2" customFormat="1" ht="16.5" hidden="1" customHeight="1">
      <c r="A2962" s="26"/>
      <c r="B2962" s="156"/>
      <c r="C2962" s="157"/>
      <c r="D2962" s="157"/>
      <c r="E2962" s="158"/>
      <c r="F2962" s="159"/>
      <c r="G2962" s="160"/>
      <c r="H2962" s="161"/>
      <c r="I2962" s="162"/>
      <c r="J2962" s="162"/>
      <c r="K2962" s="139"/>
      <c r="L2962" s="27"/>
      <c r="M2962" s="140"/>
      <c r="N2962" s="141"/>
      <c r="O2962" s="142"/>
      <c r="P2962" s="142"/>
      <c r="Q2962" s="142"/>
      <c r="R2962" s="142"/>
      <c r="S2962" s="142"/>
      <c r="T2962" s="143"/>
      <c r="U2962" s="26"/>
      <c r="V2962" s="26"/>
      <c r="W2962" s="26"/>
      <c r="X2962" s="26"/>
      <c r="Y2962" s="26"/>
      <c r="Z2962" s="26"/>
      <c r="AA2962" s="26"/>
      <c r="AB2962" s="26"/>
      <c r="AC2962" s="26"/>
      <c r="AD2962" s="26"/>
      <c r="AE2962" s="26"/>
      <c r="AR2962" s="144"/>
      <c r="AT2962" s="144"/>
      <c r="AU2962" s="144"/>
      <c r="AY2962" s="14"/>
      <c r="BE2962" s="145"/>
      <c r="BF2962" s="145"/>
      <c r="BG2962" s="145"/>
      <c r="BH2962" s="145"/>
      <c r="BI2962" s="145"/>
      <c r="BJ2962" s="14"/>
      <c r="BK2962" s="145"/>
      <c r="BL2962" s="14"/>
      <c r="BM2962" s="144"/>
    </row>
    <row r="2963" spans="1:65" s="2" customFormat="1" ht="16.5" hidden="1" customHeight="1">
      <c r="A2963" s="26"/>
      <c r="B2963" s="156"/>
      <c r="C2963" s="157"/>
      <c r="D2963" s="157"/>
      <c r="E2963" s="158"/>
      <c r="F2963" s="159"/>
      <c r="G2963" s="160"/>
      <c r="H2963" s="161"/>
      <c r="I2963" s="162"/>
      <c r="J2963" s="162"/>
      <c r="K2963" s="139"/>
      <c r="L2963" s="27"/>
      <c r="M2963" s="140"/>
      <c r="N2963" s="141"/>
      <c r="O2963" s="142"/>
      <c r="P2963" s="142"/>
      <c r="Q2963" s="142"/>
      <c r="R2963" s="142"/>
      <c r="S2963" s="142"/>
      <c r="T2963" s="143"/>
      <c r="U2963" s="26"/>
      <c r="V2963" s="26"/>
      <c r="W2963" s="26"/>
      <c r="X2963" s="26"/>
      <c r="Y2963" s="26"/>
      <c r="Z2963" s="26"/>
      <c r="AA2963" s="26"/>
      <c r="AB2963" s="26"/>
      <c r="AC2963" s="26"/>
      <c r="AD2963" s="26"/>
      <c r="AE2963" s="26"/>
      <c r="AR2963" s="144"/>
      <c r="AT2963" s="144"/>
      <c r="AU2963" s="144"/>
      <c r="AY2963" s="14"/>
      <c r="BE2963" s="145"/>
      <c r="BF2963" s="145"/>
      <c r="BG2963" s="145"/>
      <c r="BH2963" s="145"/>
      <c r="BI2963" s="145"/>
      <c r="BJ2963" s="14"/>
      <c r="BK2963" s="145"/>
      <c r="BL2963" s="14"/>
      <c r="BM2963" s="144"/>
    </row>
    <row r="2964" spans="1:65" s="12" customFormat="1" ht="26" hidden="1" customHeight="1">
      <c r="B2964" s="169"/>
      <c r="C2964" s="170"/>
      <c r="D2964" s="171"/>
      <c r="E2964" s="174"/>
      <c r="F2964" s="174"/>
      <c r="G2964" s="170"/>
      <c r="H2964" s="170"/>
      <c r="I2964" s="170"/>
      <c r="J2964" s="175"/>
      <c r="L2964" s="127"/>
      <c r="M2964" s="131"/>
      <c r="N2964" s="132"/>
      <c r="O2964" s="132"/>
      <c r="P2964" s="133"/>
      <c r="Q2964" s="132"/>
      <c r="R2964" s="133"/>
      <c r="S2964" s="132"/>
      <c r="T2964" s="134"/>
      <c r="AR2964" s="128"/>
      <c r="AT2964" s="135"/>
      <c r="AU2964" s="135"/>
      <c r="AY2964" s="128"/>
      <c r="BK2964" s="136"/>
    </row>
    <row r="2965" spans="1:65" s="2" customFormat="1" ht="16.5" hidden="1" customHeight="1">
      <c r="A2965" s="26"/>
      <c r="B2965" s="156"/>
      <c r="C2965" s="157"/>
      <c r="D2965" s="157"/>
      <c r="E2965" s="158"/>
      <c r="F2965" s="159"/>
      <c r="G2965" s="160"/>
      <c r="H2965" s="161"/>
      <c r="I2965" s="162"/>
      <c r="J2965" s="162"/>
      <c r="K2965" s="139"/>
      <c r="L2965" s="27"/>
      <c r="M2965" s="140"/>
      <c r="N2965" s="141"/>
      <c r="O2965" s="142"/>
      <c r="P2965" s="142"/>
      <c r="Q2965" s="142"/>
      <c r="R2965" s="142"/>
      <c r="S2965" s="142"/>
      <c r="T2965" s="143"/>
      <c r="U2965" s="26"/>
      <c r="V2965" s="26"/>
      <c r="W2965" s="26"/>
      <c r="X2965" s="26"/>
      <c r="Y2965" s="26"/>
      <c r="Z2965" s="26"/>
      <c r="AA2965" s="26"/>
      <c r="AB2965" s="26"/>
      <c r="AC2965" s="26"/>
      <c r="AD2965" s="26"/>
      <c r="AE2965" s="26"/>
      <c r="AR2965" s="144"/>
      <c r="AT2965" s="144"/>
      <c r="AU2965" s="144"/>
      <c r="AY2965" s="14"/>
      <c r="BE2965" s="145"/>
      <c r="BF2965" s="145"/>
      <c r="BG2965" s="145"/>
      <c r="BH2965" s="145"/>
      <c r="BI2965" s="145"/>
      <c r="BJ2965" s="14"/>
      <c r="BK2965" s="145"/>
      <c r="BL2965" s="14"/>
      <c r="BM2965" s="144"/>
    </row>
    <row r="2966" spans="1:65" s="2" customFormat="1" ht="16.5" hidden="1" customHeight="1">
      <c r="A2966" s="26"/>
      <c r="B2966" s="156"/>
      <c r="C2966" s="157"/>
      <c r="D2966" s="157"/>
      <c r="E2966" s="158"/>
      <c r="F2966" s="159"/>
      <c r="G2966" s="160"/>
      <c r="H2966" s="161"/>
      <c r="I2966" s="162"/>
      <c r="J2966" s="162"/>
      <c r="K2966" s="139"/>
      <c r="L2966" s="27"/>
      <c r="M2966" s="140"/>
      <c r="N2966" s="141"/>
      <c r="O2966" s="142"/>
      <c r="P2966" s="142"/>
      <c r="Q2966" s="142"/>
      <c r="R2966" s="142"/>
      <c r="S2966" s="142"/>
      <c r="T2966" s="143"/>
      <c r="U2966" s="26"/>
      <c r="V2966" s="26"/>
      <c r="W2966" s="26"/>
      <c r="X2966" s="26"/>
      <c r="Y2966" s="26"/>
      <c r="Z2966" s="26"/>
      <c r="AA2966" s="26"/>
      <c r="AB2966" s="26"/>
      <c r="AC2966" s="26"/>
      <c r="AD2966" s="26"/>
      <c r="AE2966" s="26"/>
      <c r="AR2966" s="144"/>
      <c r="AT2966" s="144"/>
      <c r="AU2966" s="144"/>
      <c r="AY2966" s="14"/>
      <c r="BE2966" s="145"/>
      <c r="BF2966" s="145"/>
      <c r="BG2966" s="145"/>
      <c r="BH2966" s="145"/>
      <c r="BI2966" s="145"/>
      <c r="BJ2966" s="14"/>
      <c r="BK2966" s="145"/>
      <c r="BL2966" s="14"/>
      <c r="BM2966" s="144"/>
    </row>
    <row r="2967" spans="1:65" s="2" customFormat="1" ht="16.5" hidden="1" customHeight="1">
      <c r="A2967" s="26"/>
      <c r="B2967" s="156"/>
      <c r="C2967" s="157"/>
      <c r="D2967" s="157"/>
      <c r="E2967" s="158"/>
      <c r="F2967" s="159"/>
      <c r="G2967" s="160"/>
      <c r="H2967" s="161"/>
      <c r="I2967" s="162"/>
      <c r="J2967" s="162"/>
      <c r="K2967" s="139"/>
      <c r="L2967" s="27"/>
      <c r="M2967" s="140"/>
      <c r="N2967" s="141"/>
      <c r="O2967" s="142"/>
      <c r="P2967" s="142"/>
      <c r="Q2967" s="142"/>
      <c r="R2967" s="142"/>
      <c r="S2967" s="142"/>
      <c r="T2967" s="143"/>
      <c r="U2967" s="26"/>
      <c r="V2967" s="26"/>
      <c r="W2967" s="26"/>
      <c r="X2967" s="26"/>
      <c r="Y2967" s="26"/>
      <c r="Z2967" s="26"/>
      <c r="AA2967" s="26"/>
      <c r="AB2967" s="26"/>
      <c r="AC2967" s="26"/>
      <c r="AD2967" s="26"/>
      <c r="AE2967" s="26"/>
      <c r="AR2967" s="144"/>
      <c r="AT2967" s="144"/>
      <c r="AU2967" s="144"/>
      <c r="AY2967" s="14"/>
      <c r="BE2967" s="145"/>
      <c r="BF2967" s="145"/>
      <c r="BG2967" s="145"/>
      <c r="BH2967" s="145"/>
      <c r="BI2967" s="145"/>
      <c r="BJ2967" s="14"/>
      <c r="BK2967" s="145"/>
      <c r="BL2967" s="14"/>
      <c r="BM2967" s="144"/>
    </row>
    <row r="2968" spans="1:65" s="2" customFormat="1" ht="16.5" hidden="1" customHeight="1">
      <c r="A2968" s="26"/>
      <c r="B2968" s="156"/>
      <c r="C2968" s="157"/>
      <c r="D2968" s="157"/>
      <c r="E2968" s="158"/>
      <c r="F2968" s="159"/>
      <c r="G2968" s="160"/>
      <c r="H2968" s="161"/>
      <c r="I2968" s="162"/>
      <c r="J2968" s="162"/>
      <c r="K2968" s="139"/>
      <c r="L2968" s="27"/>
      <c r="M2968" s="140"/>
      <c r="N2968" s="141"/>
      <c r="O2968" s="142"/>
      <c r="P2968" s="142"/>
      <c r="Q2968" s="142"/>
      <c r="R2968" s="142"/>
      <c r="S2968" s="142"/>
      <c r="T2968" s="143"/>
      <c r="U2968" s="26"/>
      <c r="V2968" s="26"/>
      <c r="W2968" s="26"/>
      <c r="X2968" s="26"/>
      <c r="Y2968" s="26"/>
      <c r="Z2968" s="26"/>
      <c r="AA2968" s="26"/>
      <c r="AB2968" s="26"/>
      <c r="AC2968" s="26"/>
      <c r="AD2968" s="26"/>
      <c r="AE2968" s="26"/>
      <c r="AR2968" s="144"/>
      <c r="AT2968" s="144"/>
      <c r="AU2968" s="144"/>
      <c r="AY2968" s="14"/>
      <c r="BE2968" s="145"/>
      <c r="BF2968" s="145"/>
      <c r="BG2968" s="145"/>
      <c r="BH2968" s="145"/>
      <c r="BI2968" s="145"/>
      <c r="BJ2968" s="14"/>
      <c r="BK2968" s="145"/>
      <c r="BL2968" s="14"/>
      <c r="BM2968" s="144"/>
    </row>
    <row r="2969" spans="1:65" s="2" customFormat="1" ht="16.5" hidden="1" customHeight="1">
      <c r="A2969" s="26"/>
      <c r="B2969" s="156"/>
      <c r="C2969" s="157"/>
      <c r="D2969" s="157"/>
      <c r="E2969" s="158"/>
      <c r="F2969" s="159"/>
      <c r="G2969" s="160"/>
      <c r="H2969" s="161"/>
      <c r="I2969" s="162"/>
      <c r="J2969" s="162"/>
      <c r="K2969" s="139"/>
      <c r="L2969" s="27"/>
      <c r="M2969" s="140"/>
      <c r="N2969" s="141"/>
      <c r="O2969" s="142"/>
      <c r="P2969" s="142"/>
      <c r="Q2969" s="142"/>
      <c r="R2969" s="142"/>
      <c r="S2969" s="142"/>
      <c r="T2969" s="143"/>
      <c r="U2969" s="26"/>
      <c r="V2969" s="26"/>
      <c r="W2969" s="26"/>
      <c r="X2969" s="26"/>
      <c r="Y2969" s="26"/>
      <c r="Z2969" s="26"/>
      <c r="AA2969" s="26"/>
      <c r="AB2969" s="26"/>
      <c r="AC2969" s="26"/>
      <c r="AD2969" s="26"/>
      <c r="AE2969" s="26"/>
      <c r="AR2969" s="144"/>
      <c r="AT2969" s="144"/>
      <c r="AU2969" s="144"/>
      <c r="AY2969" s="14"/>
      <c r="BE2969" s="145"/>
      <c r="BF2969" s="145"/>
      <c r="BG2969" s="145"/>
      <c r="BH2969" s="145"/>
      <c r="BI2969" s="145"/>
      <c r="BJ2969" s="14"/>
      <c r="BK2969" s="145"/>
      <c r="BL2969" s="14"/>
      <c r="BM2969" s="144"/>
    </row>
    <row r="2970" spans="1:65" s="2" customFormat="1" ht="16.5" hidden="1" customHeight="1">
      <c r="A2970" s="26"/>
      <c r="B2970" s="156"/>
      <c r="C2970" s="157"/>
      <c r="D2970" s="157"/>
      <c r="E2970" s="158"/>
      <c r="F2970" s="159"/>
      <c r="G2970" s="160"/>
      <c r="H2970" s="161"/>
      <c r="I2970" s="162"/>
      <c r="J2970" s="162"/>
      <c r="K2970" s="139"/>
      <c r="L2970" s="27"/>
      <c r="M2970" s="140"/>
      <c r="N2970" s="141"/>
      <c r="O2970" s="142"/>
      <c r="P2970" s="142"/>
      <c r="Q2970" s="142"/>
      <c r="R2970" s="142"/>
      <c r="S2970" s="142"/>
      <c r="T2970" s="143"/>
      <c r="U2970" s="26"/>
      <c r="V2970" s="26"/>
      <c r="W2970" s="26"/>
      <c r="X2970" s="26"/>
      <c r="Y2970" s="26"/>
      <c r="Z2970" s="26"/>
      <c r="AA2970" s="26"/>
      <c r="AB2970" s="26"/>
      <c r="AC2970" s="26"/>
      <c r="AD2970" s="26"/>
      <c r="AE2970" s="26"/>
      <c r="AR2970" s="144"/>
      <c r="AT2970" s="144"/>
      <c r="AU2970" s="144"/>
      <c r="AY2970" s="14"/>
      <c r="BE2970" s="145"/>
      <c r="BF2970" s="145"/>
      <c r="BG2970" s="145"/>
      <c r="BH2970" s="145"/>
      <c r="BI2970" s="145"/>
      <c r="BJ2970" s="14"/>
      <c r="BK2970" s="145"/>
      <c r="BL2970" s="14"/>
      <c r="BM2970" s="144"/>
    </row>
    <row r="2971" spans="1:65" s="2" customFormat="1" ht="16.5" hidden="1" customHeight="1">
      <c r="A2971" s="26"/>
      <c r="B2971" s="156"/>
      <c r="C2971" s="157"/>
      <c r="D2971" s="157"/>
      <c r="E2971" s="158"/>
      <c r="F2971" s="159"/>
      <c r="G2971" s="160"/>
      <c r="H2971" s="161"/>
      <c r="I2971" s="162"/>
      <c r="J2971" s="162"/>
      <c r="K2971" s="139"/>
      <c r="L2971" s="27"/>
      <c r="M2971" s="140"/>
      <c r="N2971" s="141"/>
      <c r="O2971" s="142"/>
      <c r="P2971" s="142"/>
      <c r="Q2971" s="142"/>
      <c r="R2971" s="142"/>
      <c r="S2971" s="142"/>
      <c r="T2971" s="143"/>
      <c r="U2971" s="26"/>
      <c r="V2971" s="26"/>
      <c r="W2971" s="26"/>
      <c r="X2971" s="26"/>
      <c r="Y2971" s="26"/>
      <c r="Z2971" s="26"/>
      <c r="AA2971" s="26"/>
      <c r="AB2971" s="26"/>
      <c r="AC2971" s="26"/>
      <c r="AD2971" s="26"/>
      <c r="AE2971" s="26"/>
      <c r="AR2971" s="144"/>
      <c r="AT2971" s="144"/>
      <c r="AU2971" s="144"/>
      <c r="AY2971" s="14"/>
      <c r="BE2971" s="145"/>
      <c r="BF2971" s="145"/>
      <c r="BG2971" s="145"/>
      <c r="BH2971" s="145"/>
      <c r="BI2971" s="145"/>
      <c r="BJ2971" s="14"/>
      <c r="BK2971" s="145"/>
      <c r="BL2971" s="14"/>
      <c r="BM2971" s="144"/>
    </row>
    <row r="2972" spans="1:65" s="2" customFormat="1" ht="16.5" hidden="1" customHeight="1">
      <c r="A2972" s="26"/>
      <c r="B2972" s="156"/>
      <c r="C2972" s="157"/>
      <c r="D2972" s="157"/>
      <c r="E2972" s="158"/>
      <c r="F2972" s="159"/>
      <c r="G2972" s="160"/>
      <c r="H2972" s="161"/>
      <c r="I2972" s="162"/>
      <c r="J2972" s="162"/>
      <c r="K2972" s="139"/>
      <c r="L2972" s="27"/>
      <c r="M2972" s="140"/>
      <c r="N2972" s="141"/>
      <c r="O2972" s="142"/>
      <c r="P2972" s="142"/>
      <c r="Q2972" s="142"/>
      <c r="R2972" s="142"/>
      <c r="S2972" s="142"/>
      <c r="T2972" s="143"/>
      <c r="U2972" s="26"/>
      <c r="V2972" s="26"/>
      <c r="W2972" s="26"/>
      <c r="X2972" s="26"/>
      <c r="Y2972" s="26"/>
      <c r="Z2972" s="26"/>
      <c r="AA2972" s="26"/>
      <c r="AB2972" s="26"/>
      <c r="AC2972" s="26"/>
      <c r="AD2972" s="26"/>
      <c r="AE2972" s="26"/>
      <c r="AR2972" s="144"/>
      <c r="AT2972" s="144"/>
      <c r="AU2972" s="144"/>
      <c r="AY2972" s="14"/>
      <c r="BE2972" s="145"/>
      <c r="BF2972" s="145"/>
      <c r="BG2972" s="145"/>
      <c r="BH2972" s="145"/>
      <c r="BI2972" s="145"/>
      <c r="BJ2972" s="14"/>
      <c r="BK2972" s="145"/>
      <c r="BL2972" s="14"/>
      <c r="BM2972" s="144"/>
    </row>
    <row r="2973" spans="1:65" s="2" customFormat="1" ht="16.5" hidden="1" customHeight="1">
      <c r="A2973" s="26"/>
      <c r="B2973" s="156"/>
      <c r="C2973" s="157"/>
      <c r="D2973" s="157"/>
      <c r="E2973" s="158"/>
      <c r="F2973" s="159"/>
      <c r="G2973" s="160"/>
      <c r="H2973" s="161"/>
      <c r="I2973" s="162"/>
      <c r="J2973" s="162"/>
      <c r="K2973" s="139"/>
      <c r="L2973" s="27"/>
      <c r="M2973" s="140"/>
      <c r="N2973" s="141"/>
      <c r="O2973" s="142"/>
      <c r="P2973" s="142"/>
      <c r="Q2973" s="142"/>
      <c r="R2973" s="142"/>
      <c r="S2973" s="142"/>
      <c r="T2973" s="143"/>
      <c r="U2973" s="26"/>
      <c r="V2973" s="26"/>
      <c r="W2973" s="26"/>
      <c r="X2973" s="26"/>
      <c r="Y2973" s="26"/>
      <c r="Z2973" s="26"/>
      <c r="AA2973" s="26"/>
      <c r="AB2973" s="26"/>
      <c r="AC2973" s="26"/>
      <c r="AD2973" s="26"/>
      <c r="AE2973" s="26"/>
      <c r="AR2973" s="144"/>
      <c r="AT2973" s="144"/>
      <c r="AU2973" s="144"/>
      <c r="AY2973" s="14"/>
      <c r="BE2973" s="145"/>
      <c r="BF2973" s="145"/>
      <c r="BG2973" s="145"/>
      <c r="BH2973" s="145"/>
      <c r="BI2973" s="145"/>
      <c r="BJ2973" s="14"/>
      <c r="BK2973" s="145"/>
      <c r="BL2973" s="14"/>
      <c r="BM2973" s="144"/>
    </row>
    <row r="2974" spans="1:65" s="2" customFormat="1" ht="16.5" hidden="1" customHeight="1">
      <c r="A2974" s="26"/>
      <c r="B2974" s="156"/>
      <c r="C2974" s="157"/>
      <c r="D2974" s="157"/>
      <c r="E2974" s="158"/>
      <c r="F2974" s="159"/>
      <c r="G2974" s="160"/>
      <c r="H2974" s="161"/>
      <c r="I2974" s="162"/>
      <c r="J2974" s="162"/>
      <c r="K2974" s="139"/>
      <c r="L2974" s="27"/>
      <c r="M2974" s="140"/>
      <c r="N2974" s="141"/>
      <c r="O2974" s="142"/>
      <c r="P2974" s="142"/>
      <c r="Q2974" s="142"/>
      <c r="R2974" s="142"/>
      <c r="S2974" s="142"/>
      <c r="T2974" s="143"/>
      <c r="U2974" s="26"/>
      <c r="V2974" s="26"/>
      <c r="W2974" s="26"/>
      <c r="X2974" s="26"/>
      <c r="Y2974" s="26"/>
      <c r="Z2974" s="26"/>
      <c r="AA2974" s="26"/>
      <c r="AB2974" s="26"/>
      <c r="AC2974" s="26"/>
      <c r="AD2974" s="26"/>
      <c r="AE2974" s="26"/>
      <c r="AR2974" s="144"/>
      <c r="AT2974" s="144"/>
      <c r="AU2974" s="144"/>
      <c r="AY2974" s="14"/>
      <c r="BE2974" s="145"/>
      <c r="BF2974" s="145"/>
      <c r="BG2974" s="145"/>
      <c r="BH2974" s="145"/>
      <c r="BI2974" s="145"/>
      <c r="BJ2974" s="14"/>
      <c r="BK2974" s="145"/>
      <c r="BL2974" s="14"/>
      <c r="BM2974" s="144"/>
    </row>
    <row r="2975" spans="1:65" s="2" customFormat="1" ht="16.5" hidden="1" customHeight="1">
      <c r="A2975" s="26"/>
      <c r="B2975" s="156"/>
      <c r="C2975" s="157"/>
      <c r="D2975" s="157"/>
      <c r="E2975" s="158"/>
      <c r="F2975" s="159"/>
      <c r="G2975" s="160"/>
      <c r="H2975" s="161"/>
      <c r="I2975" s="162"/>
      <c r="J2975" s="162"/>
      <c r="K2975" s="139"/>
      <c r="L2975" s="27"/>
      <c r="M2975" s="140"/>
      <c r="N2975" s="141"/>
      <c r="O2975" s="142"/>
      <c r="P2975" s="142"/>
      <c r="Q2975" s="142"/>
      <c r="R2975" s="142"/>
      <c r="S2975" s="142"/>
      <c r="T2975" s="143"/>
      <c r="U2975" s="26"/>
      <c r="V2975" s="26"/>
      <c r="W2975" s="26"/>
      <c r="X2975" s="26"/>
      <c r="Y2975" s="26"/>
      <c r="Z2975" s="26"/>
      <c r="AA2975" s="26"/>
      <c r="AB2975" s="26"/>
      <c r="AC2975" s="26"/>
      <c r="AD2975" s="26"/>
      <c r="AE2975" s="26"/>
      <c r="AR2975" s="144"/>
      <c r="AT2975" s="144"/>
      <c r="AU2975" s="144"/>
      <c r="AY2975" s="14"/>
      <c r="BE2975" s="145"/>
      <c r="BF2975" s="145"/>
      <c r="BG2975" s="145"/>
      <c r="BH2975" s="145"/>
      <c r="BI2975" s="145"/>
      <c r="BJ2975" s="14"/>
      <c r="BK2975" s="145"/>
      <c r="BL2975" s="14"/>
      <c r="BM2975" s="144"/>
    </row>
    <row r="2976" spans="1:65" s="2" customFormat="1" ht="16.5" hidden="1" customHeight="1">
      <c r="A2976" s="26"/>
      <c r="B2976" s="156"/>
      <c r="C2976" s="157"/>
      <c r="D2976" s="157"/>
      <c r="E2976" s="158"/>
      <c r="F2976" s="159"/>
      <c r="G2976" s="160"/>
      <c r="H2976" s="161"/>
      <c r="I2976" s="162"/>
      <c r="J2976" s="162"/>
      <c r="K2976" s="139"/>
      <c r="L2976" s="27"/>
      <c r="M2976" s="140"/>
      <c r="N2976" s="141"/>
      <c r="O2976" s="142"/>
      <c r="P2976" s="142"/>
      <c r="Q2976" s="142"/>
      <c r="R2976" s="142"/>
      <c r="S2976" s="142"/>
      <c r="T2976" s="143"/>
      <c r="U2976" s="26"/>
      <c r="V2976" s="26"/>
      <c r="W2976" s="26"/>
      <c r="X2976" s="26"/>
      <c r="Y2976" s="26"/>
      <c r="Z2976" s="26"/>
      <c r="AA2976" s="26"/>
      <c r="AB2976" s="26"/>
      <c r="AC2976" s="26"/>
      <c r="AD2976" s="26"/>
      <c r="AE2976" s="26"/>
      <c r="AR2976" s="144"/>
      <c r="AT2976" s="144"/>
      <c r="AU2976" s="144"/>
      <c r="AY2976" s="14"/>
      <c r="BE2976" s="145"/>
      <c r="BF2976" s="145"/>
      <c r="BG2976" s="145"/>
      <c r="BH2976" s="145"/>
      <c r="BI2976" s="145"/>
      <c r="BJ2976" s="14"/>
      <c r="BK2976" s="145"/>
      <c r="BL2976" s="14"/>
      <c r="BM2976" s="144"/>
    </row>
    <row r="2977" spans="1:65" s="2" customFormat="1" ht="16.5" hidden="1" customHeight="1">
      <c r="A2977" s="26"/>
      <c r="B2977" s="156"/>
      <c r="C2977" s="157"/>
      <c r="D2977" s="157"/>
      <c r="E2977" s="158"/>
      <c r="F2977" s="159"/>
      <c r="G2977" s="160"/>
      <c r="H2977" s="161"/>
      <c r="I2977" s="162"/>
      <c r="J2977" s="162"/>
      <c r="K2977" s="139"/>
      <c r="L2977" s="27"/>
      <c r="M2977" s="140"/>
      <c r="N2977" s="141"/>
      <c r="O2977" s="142"/>
      <c r="P2977" s="142"/>
      <c r="Q2977" s="142"/>
      <c r="R2977" s="142"/>
      <c r="S2977" s="142"/>
      <c r="T2977" s="143"/>
      <c r="U2977" s="26"/>
      <c r="V2977" s="26"/>
      <c r="W2977" s="26"/>
      <c r="X2977" s="26"/>
      <c r="Y2977" s="26"/>
      <c r="Z2977" s="26"/>
      <c r="AA2977" s="26"/>
      <c r="AB2977" s="26"/>
      <c r="AC2977" s="26"/>
      <c r="AD2977" s="26"/>
      <c r="AE2977" s="26"/>
      <c r="AR2977" s="144"/>
      <c r="AT2977" s="144"/>
      <c r="AU2977" s="144"/>
      <c r="AY2977" s="14"/>
      <c r="BE2977" s="145"/>
      <c r="BF2977" s="145"/>
      <c r="BG2977" s="145"/>
      <c r="BH2977" s="145"/>
      <c r="BI2977" s="145"/>
      <c r="BJ2977" s="14"/>
      <c r="BK2977" s="145"/>
      <c r="BL2977" s="14"/>
      <c r="BM2977" s="144"/>
    </row>
    <row r="2978" spans="1:65" s="2" customFormat="1" ht="16.5" hidden="1" customHeight="1">
      <c r="A2978" s="26"/>
      <c r="B2978" s="156"/>
      <c r="C2978" s="157"/>
      <c r="D2978" s="157"/>
      <c r="E2978" s="158"/>
      <c r="F2978" s="159"/>
      <c r="G2978" s="160"/>
      <c r="H2978" s="161"/>
      <c r="I2978" s="162"/>
      <c r="J2978" s="162"/>
      <c r="K2978" s="139"/>
      <c r="L2978" s="27"/>
      <c r="M2978" s="140"/>
      <c r="N2978" s="141"/>
      <c r="O2978" s="142"/>
      <c r="P2978" s="142"/>
      <c r="Q2978" s="142"/>
      <c r="R2978" s="142"/>
      <c r="S2978" s="142"/>
      <c r="T2978" s="143"/>
      <c r="U2978" s="26"/>
      <c r="V2978" s="26"/>
      <c r="W2978" s="26"/>
      <c r="X2978" s="26"/>
      <c r="Y2978" s="26"/>
      <c r="Z2978" s="26"/>
      <c r="AA2978" s="26"/>
      <c r="AB2978" s="26"/>
      <c r="AC2978" s="26"/>
      <c r="AD2978" s="26"/>
      <c r="AE2978" s="26"/>
      <c r="AR2978" s="144"/>
      <c r="AT2978" s="144"/>
      <c r="AU2978" s="144"/>
      <c r="AY2978" s="14"/>
      <c r="BE2978" s="145"/>
      <c r="BF2978" s="145"/>
      <c r="BG2978" s="145"/>
      <c r="BH2978" s="145"/>
      <c r="BI2978" s="145"/>
      <c r="BJ2978" s="14"/>
      <c r="BK2978" s="145"/>
      <c r="BL2978" s="14"/>
      <c r="BM2978" s="144"/>
    </row>
    <row r="2979" spans="1:65" s="2" customFormat="1" ht="16.5" hidden="1" customHeight="1">
      <c r="A2979" s="26"/>
      <c r="B2979" s="156"/>
      <c r="C2979" s="157"/>
      <c r="D2979" s="157"/>
      <c r="E2979" s="158"/>
      <c r="F2979" s="159"/>
      <c r="G2979" s="160"/>
      <c r="H2979" s="161"/>
      <c r="I2979" s="162"/>
      <c r="J2979" s="162"/>
      <c r="K2979" s="139"/>
      <c r="L2979" s="27"/>
      <c r="M2979" s="140"/>
      <c r="N2979" s="141"/>
      <c r="O2979" s="142"/>
      <c r="P2979" s="142"/>
      <c r="Q2979" s="142"/>
      <c r="R2979" s="142"/>
      <c r="S2979" s="142"/>
      <c r="T2979" s="143"/>
      <c r="U2979" s="26"/>
      <c r="V2979" s="26"/>
      <c r="W2979" s="26"/>
      <c r="X2979" s="26"/>
      <c r="Y2979" s="26"/>
      <c r="Z2979" s="26"/>
      <c r="AA2979" s="26"/>
      <c r="AB2979" s="26"/>
      <c r="AC2979" s="26"/>
      <c r="AD2979" s="26"/>
      <c r="AE2979" s="26"/>
      <c r="AR2979" s="144"/>
      <c r="AT2979" s="144"/>
      <c r="AU2979" s="144"/>
      <c r="AY2979" s="14"/>
      <c r="BE2979" s="145"/>
      <c r="BF2979" s="145"/>
      <c r="BG2979" s="145"/>
      <c r="BH2979" s="145"/>
      <c r="BI2979" s="145"/>
      <c r="BJ2979" s="14"/>
      <c r="BK2979" s="145"/>
      <c r="BL2979" s="14"/>
      <c r="BM2979" s="144"/>
    </row>
    <row r="2980" spans="1:65" s="2" customFormat="1" ht="16.5" hidden="1" customHeight="1">
      <c r="A2980" s="26"/>
      <c r="B2980" s="156"/>
      <c r="C2980" s="157"/>
      <c r="D2980" s="157"/>
      <c r="E2980" s="158"/>
      <c r="F2980" s="159"/>
      <c r="G2980" s="160"/>
      <c r="H2980" s="161"/>
      <c r="I2980" s="162"/>
      <c r="J2980" s="162"/>
      <c r="K2980" s="139"/>
      <c r="L2980" s="27"/>
      <c r="M2980" s="140"/>
      <c r="N2980" s="141"/>
      <c r="O2980" s="142"/>
      <c r="P2980" s="142"/>
      <c r="Q2980" s="142"/>
      <c r="R2980" s="142"/>
      <c r="S2980" s="142"/>
      <c r="T2980" s="143"/>
      <c r="U2980" s="26"/>
      <c r="V2980" s="26"/>
      <c r="W2980" s="26"/>
      <c r="X2980" s="26"/>
      <c r="Y2980" s="26"/>
      <c r="Z2980" s="26"/>
      <c r="AA2980" s="26"/>
      <c r="AB2980" s="26"/>
      <c r="AC2980" s="26"/>
      <c r="AD2980" s="26"/>
      <c r="AE2980" s="26"/>
      <c r="AR2980" s="144"/>
      <c r="AT2980" s="144"/>
      <c r="AU2980" s="144"/>
      <c r="AY2980" s="14"/>
      <c r="BE2980" s="145"/>
      <c r="BF2980" s="145"/>
      <c r="BG2980" s="145"/>
      <c r="BH2980" s="145"/>
      <c r="BI2980" s="145"/>
      <c r="BJ2980" s="14"/>
      <c r="BK2980" s="145"/>
      <c r="BL2980" s="14"/>
      <c r="BM2980" s="144"/>
    </row>
    <row r="2981" spans="1:65" s="2" customFormat="1" ht="16.5" hidden="1" customHeight="1">
      <c r="A2981" s="26"/>
      <c r="B2981" s="156"/>
      <c r="C2981" s="157"/>
      <c r="D2981" s="157"/>
      <c r="E2981" s="158"/>
      <c r="F2981" s="159"/>
      <c r="G2981" s="160"/>
      <c r="H2981" s="161"/>
      <c r="I2981" s="162"/>
      <c r="J2981" s="162"/>
      <c r="K2981" s="139"/>
      <c r="L2981" s="27"/>
      <c r="M2981" s="140"/>
      <c r="N2981" s="141"/>
      <c r="O2981" s="142"/>
      <c r="P2981" s="142"/>
      <c r="Q2981" s="142"/>
      <c r="R2981" s="142"/>
      <c r="S2981" s="142"/>
      <c r="T2981" s="143"/>
      <c r="U2981" s="26"/>
      <c r="V2981" s="26"/>
      <c r="W2981" s="26"/>
      <c r="X2981" s="26"/>
      <c r="Y2981" s="26"/>
      <c r="Z2981" s="26"/>
      <c r="AA2981" s="26"/>
      <c r="AB2981" s="26"/>
      <c r="AC2981" s="26"/>
      <c r="AD2981" s="26"/>
      <c r="AE2981" s="26"/>
      <c r="AR2981" s="144"/>
      <c r="AT2981" s="144"/>
      <c r="AU2981" s="144"/>
      <c r="AY2981" s="14"/>
      <c r="BE2981" s="145"/>
      <c r="BF2981" s="145"/>
      <c r="BG2981" s="145"/>
      <c r="BH2981" s="145"/>
      <c r="BI2981" s="145"/>
      <c r="BJ2981" s="14"/>
      <c r="BK2981" s="145"/>
      <c r="BL2981" s="14"/>
      <c r="BM2981" s="144"/>
    </row>
    <row r="2982" spans="1:65" s="2" customFormat="1" ht="16.5" hidden="1" customHeight="1">
      <c r="A2982" s="26"/>
      <c r="B2982" s="156"/>
      <c r="C2982" s="157"/>
      <c r="D2982" s="157"/>
      <c r="E2982" s="158"/>
      <c r="F2982" s="159"/>
      <c r="G2982" s="160"/>
      <c r="H2982" s="161"/>
      <c r="I2982" s="162"/>
      <c r="J2982" s="162"/>
      <c r="K2982" s="139"/>
      <c r="L2982" s="27"/>
      <c r="M2982" s="140"/>
      <c r="N2982" s="141"/>
      <c r="O2982" s="142"/>
      <c r="P2982" s="142"/>
      <c r="Q2982" s="142"/>
      <c r="R2982" s="142"/>
      <c r="S2982" s="142"/>
      <c r="T2982" s="143"/>
      <c r="U2982" s="26"/>
      <c r="V2982" s="26"/>
      <c r="W2982" s="26"/>
      <c r="X2982" s="26"/>
      <c r="Y2982" s="26"/>
      <c r="Z2982" s="26"/>
      <c r="AA2982" s="26"/>
      <c r="AB2982" s="26"/>
      <c r="AC2982" s="26"/>
      <c r="AD2982" s="26"/>
      <c r="AE2982" s="26"/>
      <c r="AR2982" s="144"/>
      <c r="AT2982" s="144"/>
      <c r="AU2982" s="144"/>
      <c r="AY2982" s="14"/>
      <c r="BE2982" s="145"/>
      <c r="BF2982" s="145"/>
      <c r="BG2982" s="145"/>
      <c r="BH2982" s="145"/>
      <c r="BI2982" s="145"/>
      <c r="BJ2982" s="14"/>
      <c r="BK2982" s="145"/>
      <c r="BL2982" s="14"/>
      <c r="BM2982" s="144"/>
    </row>
    <row r="2983" spans="1:65" s="2" customFormat="1" ht="16.5" hidden="1" customHeight="1">
      <c r="A2983" s="26"/>
      <c r="B2983" s="156"/>
      <c r="C2983" s="157"/>
      <c r="D2983" s="157"/>
      <c r="E2983" s="158"/>
      <c r="F2983" s="159"/>
      <c r="G2983" s="160"/>
      <c r="H2983" s="161"/>
      <c r="I2983" s="162"/>
      <c r="J2983" s="162"/>
      <c r="K2983" s="139"/>
      <c r="L2983" s="27"/>
      <c r="M2983" s="140"/>
      <c r="N2983" s="141"/>
      <c r="O2983" s="142"/>
      <c r="P2983" s="142"/>
      <c r="Q2983" s="142"/>
      <c r="R2983" s="142"/>
      <c r="S2983" s="142"/>
      <c r="T2983" s="143"/>
      <c r="U2983" s="26"/>
      <c r="V2983" s="26"/>
      <c r="W2983" s="26"/>
      <c r="X2983" s="26"/>
      <c r="Y2983" s="26"/>
      <c r="Z2983" s="26"/>
      <c r="AA2983" s="26"/>
      <c r="AB2983" s="26"/>
      <c r="AC2983" s="26"/>
      <c r="AD2983" s="26"/>
      <c r="AE2983" s="26"/>
      <c r="AR2983" s="144"/>
      <c r="AT2983" s="144"/>
      <c r="AU2983" s="144"/>
      <c r="AY2983" s="14"/>
      <c r="BE2983" s="145"/>
      <c r="BF2983" s="145"/>
      <c r="BG2983" s="145"/>
      <c r="BH2983" s="145"/>
      <c r="BI2983" s="145"/>
      <c r="BJ2983" s="14"/>
      <c r="BK2983" s="145"/>
      <c r="BL2983" s="14"/>
      <c r="BM2983" s="144"/>
    </row>
    <row r="2984" spans="1:65" s="2" customFormat="1" ht="16.5" hidden="1" customHeight="1">
      <c r="A2984" s="26"/>
      <c r="B2984" s="156"/>
      <c r="C2984" s="157"/>
      <c r="D2984" s="157"/>
      <c r="E2984" s="158"/>
      <c r="F2984" s="159"/>
      <c r="G2984" s="160"/>
      <c r="H2984" s="161"/>
      <c r="I2984" s="162"/>
      <c r="J2984" s="162"/>
      <c r="K2984" s="139"/>
      <c r="L2984" s="27"/>
      <c r="M2984" s="140"/>
      <c r="N2984" s="141"/>
      <c r="O2984" s="142"/>
      <c r="P2984" s="142"/>
      <c r="Q2984" s="142"/>
      <c r="R2984" s="142"/>
      <c r="S2984" s="142"/>
      <c r="T2984" s="143"/>
      <c r="U2984" s="26"/>
      <c r="V2984" s="26"/>
      <c r="W2984" s="26"/>
      <c r="X2984" s="26"/>
      <c r="Y2984" s="26"/>
      <c r="Z2984" s="26"/>
      <c r="AA2984" s="26"/>
      <c r="AB2984" s="26"/>
      <c r="AC2984" s="26"/>
      <c r="AD2984" s="26"/>
      <c r="AE2984" s="26"/>
      <c r="AR2984" s="144"/>
      <c r="AT2984" s="144"/>
      <c r="AU2984" s="144"/>
      <c r="AY2984" s="14"/>
      <c r="BE2984" s="145"/>
      <c r="BF2984" s="145"/>
      <c r="BG2984" s="145"/>
      <c r="BH2984" s="145"/>
      <c r="BI2984" s="145"/>
      <c r="BJ2984" s="14"/>
      <c r="BK2984" s="145"/>
      <c r="BL2984" s="14"/>
      <c r="BM2984" s="144"/>
    </row>
    <row r="2985" spans="1:65" s="2" customFormat="1" ht="16.5" hidden="1" customHeight="1">
      <c r="A2985" s="26"/>
      <c r="B2985" s="156"/>
      <c r="C2985" s="157"/>
      <c r="D2985" s="157"/>
      <c r="E2985" s="158"/>
      <c r="F2985" s="159"/>
      <c r="G2985" s="160"/>
      <c r="H2985" s="161"/>
      <c r="I2985" s="162"/>
      <c r="J2985" s="162"/>
      <c r="K2985" s="139"/>
      <c r="L2985" s="27"/>
      <c r="M2985" s="140"/>
      <c r="N2985" s="141"/>
      <c r="O2985" s="142"/>
      <c r="P2985" s="142"/>
      <c r="Q2985" s="142"/>
      <c r="R2985" s="142"/>
      <c r="S2985" s="142"/>
      <c r="T2985" s="143"/>
      <c r="U2985" s="26"/>
      <c r="V2985" s="26"/>
      <c r="W2985" s="26"/>
      <c r="X2985" s="26"/>
      <c r="Y2985" s="26"/>
      <c r="Z2985" s="26"/>
      <c r="AA2985" s="26"/>
      <c r="AB2985" s="26"/>
      <c r="AC2985" s="26"/>
      <c r="AD2985" s="26"/>
      <c r="AE2985" s="26"/>
      <c r="AR2985" s="144"/>
      <c r="AT2985" s="144"/>
      <c r="AU2985" s="144"/>
      <c r="AY2985" s="14"/>
      <c r="BE2985" s="145"/>
      <c r="BF2985" s="145"/>
      <c r="BG2985" s="145"/>
      <c r="BH2985" s="145"/>
      <c r="BI2985" s="145"/>
      <c r="BJ2985" s="14"/>
      <c r="BK2985" s="145"/>
      <c r="BL2985" s="14"/>
      <c r="BM2985" s="144"/>
    </row>
    <row r="2986" spans="1:65" s="2" customFormat="1" ht="16.5" hidden="1" customHeight="1">
      <c r="A2986" s="26"/>
      <c r="B2986" s="156"/>
      <c r="C2986" s="157"/>
      <c r="D2986" s="157"/>
      <c r="E2986" s="158"/>
      <c r="F2986" s="159"/>
      <c r="G2986" s="160"/>
      <c r="H2986" s="161"/>
      <c r="I2986" s="162"/>
      <c r="J2986" s="162"/>
      <c r="K2986" s="139"/>
      <c r="L2986" s="27"/>
      <c r="M2986" s="140"/>
      <c r="N2986" s="141"/>
      <c r="O2986" s="142"/>
      <c r="P2986" s="142"/>
      <c r="Q2986" s="142"/>
      <c r="R2986" s="142"/>
      <c r="S2986" s="142"/>
      <c r="T2986" s="143"/>
      <c r="U2986" s="26"/>
      <c r="V2986" s="26"/>
      <c r="W2986" s="26"/>
      <c r="X2986" s="26"/>
      <c r="Y2986" s="26"/>
      <c r="Z2986" s="26"/>
      <c r="AA2986" s="26"/>
      <c r="AB2986" s="26"/>
      <c r="AC2986" s="26"/>
      <c r="AD2986" s="26"/>
      <c r="AE2986" s="26"/>
      <c r="AR2986" s="144"/>
      <c r="AT2986" s="144"/>
      <c r="AU2986" s="144"/>
      <c r="AY2986" s="14"/>
      <c r="BE2986" s="145"/>
      <c r="BF2986" s="145"/>
      <c r="BG2986" s="145"/>
      <c r="BH2986" s="145"/>
      <c r="BI2986" s="145"/>
      <c r="BJ2986" s="14"/>
      <c r="BK2986" s="145"/>
      <c r="BL2986" s="14"/>
      <c r="BM2986" s="144"/>
    </row>
    <row r="2987" spans="1:65" s="12" customFormat="1" ht="26" customHeight="1">
      <c r="B2987" s="169"/>
      <c r="C2987" s="170"/>
      <c r="D2987" s="171" t="s">
        <v>68</v>
      </c>
      <c r="E2987" s="174" t="s">
        <v>2781</v>
      </c>
      <c r="F2987" s="174" t="s">
        <v>2782</v>
      </c>
      <c r="G2987" s="170"/>
      <c r="H2987" s="170"/>
      <c r="I2987" s="170"/>
      <c r="J2987" s="175">
        <f>BK2987</f>
        <v>0</v>
      </c>
      <c r="L2987" s="127"/>
      <c r="M2987" s="131"/>
      <c r="N2987" s="132"/>
      <c r="O2987" s="132"/>
      <c r="P2987" s="133">
        <f>P2988+P2989</f>
        <v>0</v>
      </c>
      <c r="Q2987" s="132"/>
      <c r="R2987" s="133">
        <f>R2988+R2989</f>
        <v>0</v>
      </c>
      <c r="S2987" s="132"/>
      <c r="T2987" s="134">
        <f>T2988+T2989</f>
        <v>0</v>
      </c>
      <c r="AR2987" s="128" t="s">
        <v>77</v>
      </c>
      <c r="AT2987" s="135" t="s">
        <v>68</v>
      </c>
      <c r="AU2987" s="135" t="s">
        <v>69</v>
      </c>
      <c r="AY2987" s="128" t="s">
        <v>136</v>
      </c>
      <c r="BK2987" s="136">
        <f>BK2988+BK2989</f>
        <v>0</v>
      </c>
    </row>
    <row r="2988" spans="1:65" s="12" customFormat="1" ht="23" customHeight="1">
      <c r="B2988" s="169"/>
      <c r="C2988" s="170"/>
      <c r="D2988" s="171" t="s">
        <v>68</v>
      </c>
      <c r="E2988" s="172" t="s">
        <v>227</v>
      </c>
      <c r="F2988" s="172" t="s">
        <v>998</v>
      </c>
      <c r="G2988" s="170"/>
      <c r="H2988" s="170"/>
      <c r="I2988" s="170"/>
      <c r="J2988" s="173">
        <f>BK2988</f>
        <v>0</v>
      </c>
      <c r="L2988" s="127"/>
      <c r="M2988" s="131"/>
      <c r="N2988" s="132"/>
      <c r="O2988" s="132"/>
      <c r="P2988" s="133">
        <v>0</v>
      </c>
      <c r="Q2988" s="132"/>
      <c r="R2988" s="133">
        <v>0</v>
      </c>
      <c r="S2988" s="132"/>
      <c r="T2988" s="134">
        <v>0</v>
      </c>
      <c r="AR2988" s="128" t="s">
        <v>151</v>
      </c>
      <c r="AT2988" s="135" t="s">
        <v>68</v>
      </c>
      <c r="AU2988" s="135" t="s">
        <v>77</v>
      </c>
      <c r="AY2988" s="128" t="s">
        <v>136</v>
      </c>
      <c r="BK2988" s="136">
        <v>0</v>
      </c>
    </row>
    <row r="2989" spans="1:65" s="12" customFormat="1" ht="23" customHeight="1">
      <c r="B2989" s="169"/>
      <c r="C2989" s="170"/>
      <c r="D2989" s="171" t="s">
        <v>68</v>
      </c>
      <c r="E2989" s="172" t="s">
        <v>999</v>
      </c>
      <c r="F2989" s="172" t="s">
        <v>1000</v>
      </c>
      <c r="G2989" s="170"/>
      <c r="H2989" s="170"/>
      <c r="I2989" s="170"/>
      <c r="J2989" s="173">
        <f>BK2989</f>
        <v>0</v>
      </c>
      <c r="L2989" s="127"/>
      <c r="M2989" s="131"/>
      <c r="N2989" s="132"/>
      <c r="O2989" s="132"/>
      <c r="P2989" s="133">
        <f>SUM(P2990:P3007)</f>
        <v>0</v>
      </c>
      <c r="Q2989" s="132"/>
      <c r="R2989" s="133">
        <f>SUM(R2990:R3007)</f>
        <v>0</v>
      </c>
      <c r="S2989" s="132"/>
      <c r="T2989" s="134">
        <f>SUM(T2990:T3007)</f>
        <v>0</v>
      </c>
      <c r="AR2989" s="128" t="s">
        <v>77</v>
      </c>
      <c r="AT2989" s="135" t="s">
        <v>68</v>
      </c>
      <c r="AU2989" s="135" t="s">
        <v>77</v>
      </c>
      <c r="AY2989" s="128" t="s">
        <v>136</v>
      </c>
      <c r="BK2989" s="136">
        <f>SUM(BK2990:BK3007)</f>
        <v>0</v>
      </c>
    </row>
    <row r="2990" spans="1:65" s="2" customFormat="1" ht="66.75" customHeight="1">
      <c r="A2990" s="26"/>
      <c r="B2990" s="156"/>
      <c r="C2990" s="157" t="s">
        <v>2783</v>
      </c>
      <c r="D2990" s="157" t="s">
        <v>141</v>
      </c>
      <c r="E2990" s="158" t="s">
        <v>2784</v>
      </c>
      <c r="F2990" s="159" t="s">
        <v>2785</v>
      </c>
      <c r="G2990" s="160" t="s">
        <v>323</v>
      </c>
      <c r="H2990" s="161">
        <v>19</v>
      </c>
      <c r="I2990" s="162"/>
      <c r="J2990" s="162">
        <f t="shared" ref="J2990:J3007" si="450">ROUND(I2990*H2990,2)</f>
        <v>0</v>
      </c>
      <c r="K2990" s="139"/>
      <c r="L2990" s="27"/>
      <c r="M2990" s="140" t="s">
        <v>1</v>
      </c>
      <c r="N2990" s="141" t="s">
        <v>35</v>
      </c>
      <c r="O2990" s="142">
        <v>0</v>
      </c>
      <c r="P2990" s="142">
        <f t="shared" ref="P2990:P3007" si="451">O2990*H2990</f>
        <v>0</v>
      </c>
      <c r="Q2990" s="142">
        <v>0</v>
      </c>
      <c r="R2990" s="142">
        <f t="shared" ref="R2990:R3007" si="452">Q2990*H2990</f>
        <v>0</v>
      </c>
      <c r="S2990" s="142">
        <v>0</v>
      </c>
      <c r="T2990" s="143">
        <f t="shared" ref="T2990:T3007" si="453">S2990*H2990</f>
        <v>0</v>
      </c>
      <c r="U2990" s="26"/>
      <c r="V2990" s="26"/>
      <c r="W2990" s="26"/>
      <c r="X2990" s="26"/>
      <c r="Y2990" s="26"/>
      <c r="Z2990" s="26"/>
      <c r="AA2990" s="26"/>
      <c r="AB2990" s="26"/>
      <c r="AC2990" s="26"/>
      <c r="AD2990" s="26"/>
      <c r="AE2990" s="26"/>
      <c r="AR2990" s="144" t="s">
        <v>145</v>
      </c>
      <c r="AT2990" s="144" t="s">
        <v>141</v>
      </c>
      <c r="AU2990" s="144" t="s">
        <v>146</v>
      </c>
      <c r="AY2990" s="14" t="s">
        <v>136</v>
      </c>
      <c r="BE2990" s="145">
        <f t="shared" ref="BE2990:BE3007" si="454">IF(N2990="základná",J2990,0)</f>
        <v>0</v>
      </c>
      <c r="BF2990" s="145">
        <f t="shared" ref="BF2990:BF3007" si="455">IF(N2990="znížená",J2990,0)</f>
        <v>0</v>
      </c>
      <c r="BG2990" s="145">
        <f t="shared" ref="BG2990:BG3007" si="456">IF(N2990="zákl. prenesená",J2990,0)</f>
        <v>0</v>
      </c>
      <c r="BH2990" s="145">
        <f t="shared" ref="BH2990:BH3007" si="457">IF(N2990="zníž. prenesená",J2990,0)</f>
        <v>0</v>
      </c>
      <c r="BI2990" s="145">
        <f t="shared" ref="BI2990:BI3007" si="458">IF(N2990="nulová",J2990,0)</f>
        <v>0</v>
      </c>
      <c r="BJ2990" s="14" t="s">
        <v>146</v>
      </c>
      <c r="BK2990" s="145">
        <f t="shared" ref="BK2990:BK3007" si="459">ROUND(I2990*H2990,2)</f>
        <v>0</v>
      </c>
      <c r="BL2990" s="14" t="s">
        <v>145</v>
      </c>
      <c r="BM2990" s="144" t="s">
        <v>2786</v>
      </c>
    </row>
    <row r="2991" spans="1:65" s="2" customFormat="1" ht="16.5" customHeight="1">
      <c r="A2991" s="26"/>
      <c r="B2991" s="156"/>
      <c r="C2991" s="157" t="s">
        <v>2787</v>
      </c>
      <c r="D2991" s="157" t="s">
        <v>141</v>
      </c>
      <c r="E2991" s="158" t="s">
        <v>2788</v>
      </c>
      <c r="F2991" s="159" t="s">
        <v>2789</v>
      </c>
      <c r="G2991" s="160" t="s">
        <v>323</v>
      </c>
      <c r="H2991" s="161">
        <v>1</v>
      </c>
      <c r="I2991" s="162"/>
      <c r="J2991" s="162">
        <f t="shared" si="450"/>
        <v>0</v>
      </c>
      <c r="K2991" s="139"/>
      <c r="L2991" s="27"/>
      <c r="M2991" s="140" t="s">
        <v>1</v>
      </c>
      <c r="N2991" s="141" t="s">
        <v>35</v>
      </c>
      <c r="O2991" s="142">
        <v>0</v>
      </c>
      <c r="P2991" s="142">
        <f t="shared" si="451"/>
        <v>0</v>
      </c>
      <c r="Q2991" s="142">
        <v>0</v>
      </c>
      <c r="R2991" s="142">
        <f t="shared" si="452"/>
        <v>0</v>
      </c>
      <c r="S2991" s="142">
        <v>0</v>
      </c>
      <c r="T2991" s="143">
        <f t="shared" si="453"/>
        <v>0</v>
      </c>
      <c r="U2991" s="26"/>
      <c r="V2991" s="26"/>
      <c r="W2991" s="26"/>
      <c r="X2991" s="26"/>
      <c r="Y2991" s="26"/>
      <c r="Z2991" s="26"/>
      <c r="AA2991" s="26"/>
      <c r="AB2991" s="26"/>
      <c r="AC2991" s="26"/>
      <c r="AD2991" s="26"/>
      <c r="AE2991" s="26"/>
      <c r="AR2991" s="144" t="s">
        <v>145</v>
      </c>
      <c r="AT2991" s="144" t="s">
        <v>141</v>
      </c>
      <c r="AU2991" s="144" t="s">
        <v>146</v>
      </c>
      <c r="AY2991" s="14" t="s">
        <v>136</v>
      </c>
      <c r="BE2991" s="145">
        <f t="shared" si="454"/>
        <v>0</v>
      </c>
      <c r="BF2991" s="145">
        <f t="shared" si="455"/>
        <v>0</v>
      </c>
      <c r="BG2991" s="145">
        <f t="shared" si="456"/>
        <v>0</v>
      </c>
      <c r="BH2991" s="145">
        <f t="shared" si="457"/>
        <v>0</v>
      </c>
      <c r="BI2991" s="145">
        <f t="shared" si="458"/>
        <v>0</v>
      </c>
      <c r="BJ2991" s="14" t="s">
        <v>146</v>
      </c>
      <c r="BK2991" s="145">
        <f t="shared" si="459"/>
        <v>0</v>
      </c>
      <c r="BL2991" s="14" t="s">
        <v>145</v>
      </c>
      <c r="BM2991" s="144" t="s">
        <v>2790</v>
      </c>
    </row>
    <row r="2992" spans="1:65" s="2" customFormat="1" ht="24.25" customHeight="1">
      <c r="A2992" s="26"/>
      <c r="B2992" s="156"/>
      <c r="C2992" s="157" t="s">
        <v>2791</v>
      </c>
      <c r="D2992" s="157" t="s">
        <v>141</v>
      </c>
      <c r="E2992" s="158" t="s">
        <v>2792</v>
      </c>
      <c r="F2992" s="159" t="s">
        <v>2793</v>
      </c>
      <c r="G2992" s="160" t="s">
        <v>323</v>
      </c>
      <c r="H2992" s="161">
        <v>19</v>
      </c>
      <c r="I2992" s="162"/>
      <c r="J2992" s="162">
        <f t="shared" si="450"/>
        <v>0</v>
      </c>
      <c r="K2992" s="139"/>
      <c r="L2992" s="27"/>
      <c r="M2992" s="140" t="s">
        <v>1</v>
      </c>
      <c r="N2992" s="141" t="s">
        <v>35</v>
      </c>
      <c r="O2992" s="142">
        <v>0</v>
      </c>
      <c r="P2992" s="142">
        <f t="shared" si="451"/>
        <v>0</v>
      </c>
      <c r="Q2992" s="142">
        <v>0</v>
      </c>
      <c r="R2992" s="142">
        <f t="shared" si="452"/>
        <v>0</v>
      </c>
      <c r="S2992" s="142">
        <v>0</v>
      </c>
      <c r="T2992" s="143">
        <f t="shared" si="453"/>
        <v>0</v>
      </c>
      <c r="U2992" s="26"/>
      <c r="V2992" s="26"/>
      <c r="W2992" s="26"/>
      <c r="X2992" s="26"/>
      <c r="Y2992" s="26"/>
      <c r="Z2992" s="26"/>
      <c r="AA2992" s="26"/>
      <c r="AB2992" s="26"/>
      <c r="AC2992" s="26"/>
      <c r="AD2992" s="26"/>
      <c r="AE2992" s="26"/>
      <c r="AR2992" s="144" t="s">
        <v>145</v>
      </c>
      <c r="AT2992" s="144" t="s">
        <v>141</v>
      </c>
      <c r="AU2992" s="144" t="s">
        <v>146</v>
      </c>
      <c r="AY2992" s="14" t="s">
        <v>136</v>
      </c>
      <c r="BE2992" s="145">
        <f t="shared" si="454"/>
        <v>0</v>
      </c>
      <c r="BF2992" s="145">
        <f t="shared" si="455"/>
        <v>0</v>
      </c>
      <c r="BG2992" s="145">
        <f t="shared" si="456"/>
        <v>0</v>
      </c>
      <c r="BH2992" s="145">
        <f t="shared" si="457"/>
        <v>0</v>
      </c>
      <c r="BI2992" s="145">
        <f t="shared" si="458"/>
        <v>0</v>
      </c>
      <c r="BJ2992" s="14" t="s">
        <v>146</v>
      </c>
      <c r="BK2992" s="145">
        <f t="shared" si="459"/>
        <v>0</v>
      </c>
      <c r="BL2992" s="14" t="s">
        <v>145</v>
      </c>
      <c r="BM2992" s="144" t="s">
        <v>2794</v>
      </c>
    </row>
    <row r="2993" spans="1:65" s="2" customFormat="1" ht="33" customHeight="1">
      <c r="A2993" s="26"/>
      <c r="B2993" s="156"/>
      <c r="C2993" s="157" t="s">
        <v>2795</v>
      </c>
      <c r="D2993" s="157" t="s">
        <v>141</v>
      </c>
      <c r="E2993" s="158" t="s">
        <v>2796</v>
      </c>
      <c r="F2993" s="159" t="s">
        <v>2797</v>
      </c>
      <c r="G2993" s="160" t="s">
        <v>323</v>
      </c>
      <c r="H2993" s="161">
        <v>19</v>
      </c>
      <c r="I2993" s="162"/>
      <c r="J2993" s="162">
        <f t="shared" si="450"/>
        <v>0</v>
      </c>
      <c r="K2993" s="139"/>
      <c r="L2993" s="27"/>
      <c r="M2993" s="140" t="s">
        <v>1</v>
      </c>
      <c r="N2993" s="141" t="s">
        <v>35</v>
      </c>
      <c r="O2993" s="142">
        <v>0</v>
      </c>
      <c r="P2993" s="142">
        <f t="shared" si="451"/>
        <v>0</v>
      </c>
      <c r="Q2993" s="142">
        <v>0</v>
      </c>
      <c r="R2993" s="142">
        <f t="shared" si="452"/>
        <v>0</v>
      </c>
      <c r="S2993" s="142">
        <v>0</v>
      </c>
      <c r="T2993" s="143">
        <f t="shared" si="453"/>
        <v>0</v>
      </c>
      <c r="U2993" s="26"/>
      <c r="V2993" s="26"/>
      <c r="W2993" s="26"/>
      <c r="X2993" s="26"/>
      <c r="Y2993" s="26"/>
      <c r="Z2993" s="26"/>
      <c r="AA2993" s="26"/>
      <c r="AB2993" s="26"/>
      <c r="AC2993" s="26"/>
      <c r="AD2993" s="26"/>
      <c r="AE2993" s="26"/>
      <c r="AR2993" s="144" t="s">
        <v>145</v>
      </c>
      <c r="AT2993" s="144" t="s">
        <v>141</v>
      </c>
      <c r="AU2993" s="144" t="s">
        <v>146</v>
      </c>
      <c r="AY2993" s="14" t="s">
        <v>136</v>
      </c>
      <c r="BE2993" s="145">
        <f t="shared" si="454"/>
        <v>0</v>
      </c>
      <c r="BF2993" s="145">
        <f t="shared" si="455"/>
        <v>0</v>
      </c>
      <c r="BG2993" s="145">
        <f t="shared" si="456"/>
        <v>0</v>
      </c>
      <c r="BH2993" s="145">
        <f t="shared" si="457"/>
        <v>0</v>
      </c>
      <c r="BI2993" s="145">
        <f t="shared" si="458"/>
        <v>0</v>
      </c>
      <c r="BJ2993" s="14" t="s">
        <v>146</v>
      </c>
      <c r="BK2993" s="145">
        <f t="shared" si="459"/>
        <v>0</v>
      </c>
      <c r="BL2993" s="14" t="s">
        <v>145</v>
      </c>
      <c r="BM2993" s="144" t="s">
        <v>2798</v>
      </c>
    </row>
    <row r="2994" spans="1:65" s="2" customFormat="1" ht="66.75" customHeight="1">
      <c r="A2994" s="26"/>
      <c r="B2994" s="156"/>
      <c r="C2994" s="157" t="s">
        <v>2799</v>
      </c>
      <c r="D2994" s="157" t="s">
        <v>141</v>
      </c>
      <c r="E2994" s="158" t="s">
        <v>2800</v>
      </c>
      <c r="F2994" s="159" t="s">
        <v>2801</v>
      </c>
      <c r="G2994" s="160" t="s">
        <v>323</v>
      </c>
      <c r="H2994" s="161">
        <v>19</v>
      </c>
      <c r="I2994" s="162"/>
      <c r="J2994" s="162">
        <f t="shared" si="450"/>
        <v>0</v>
      </c>
      <c r="K2994" s="139"/>
      <c r="L2994" s="27"/>
      <c r="M2994" s="140" t="s">
        <v>1</v>
      </c>
      <c r="N2994" s="141" t="s">
        <v>35</v>
      </c>
      <c r="O2994" s="142">
        <v>0</v>
      </c>
      <c r="P2994" s="142">
        <f t="shared" si="451"/>
        <v>0</v>
      </c>
      <c r="Q2994" s="142">
        <v>0</v>
      </c>
      <c r="R2994" s="142">
        <f t="shared" si="452"/>
        <v>0</v>
      </c>
      <c r="S2994" s="142">
        <v>0</v>
      </c>
      <c r="T2994" s="143">
        <f t="shared" si="453"/>
        <v>0</v>
      </c>
      <c r="U2994" s="26"/>
      <c r="V2994" s="26"/>
      <c r="W2994" s="26"/>
      <c r="X2994" s="26"/>
      <c r="Y2994" s="26"/>
      <c r="Z2994" s="26"/>
      <c r="AA2994" s="26"/>
      <c r="AB2994" s="26"/>
      <c r="AC2994" s="26"/>
      <c r="AD2994" s="26"/>
      <c r="AE2994" s="26"/>
      <c r="AR2994" s="144" t="s">
        <v>145</v>
      </c>
      <c r="AT2994" s="144" t="s">
        <v>141</v>
      </c>
      <c r="AU2994" s="144" t="s">
        <v>146</v>
      </c>
      <c r="AY2994" s="14" t="s">
        <v>136</v>
      </c>
      <c r="BE2994" s="145">
        <f t="shared" si="454"/>
        <v>0</v>
      </c>
      <c r="BF2994" s="145">
        <f t="shared" si="455"/>
        <v>0</v>
      </c>
      <c r="BG2994" s="145">
        <f t="shared" si="456"/>
        <v>0</v>
      </c>
      <c r="BH2994" s="145">
        <f t="shared" si="457"/>
        <v>0</v>
      </c>
      <c r="BI2994" s="145">
        <f t="shared" si="458"/>
        <v>0</v>
      </c>
      <c r="BJ2994" s="14" t="s">
        <v>146</v>
      </c>
      <c r="BK2994" s="145">
        <f t="shared" si="459"/>
        <v>0</v>
      </c>
      <c r="BL2994" s="14" t="s">
        <v>145</v>
      </c>
      <c r="BM2994" s="144" t="s">
        <v>2802</v>
      </c>
    </row>
    <row r="2995" spans="1:65" s="2" customFormat="1" ht="44.25" customHeight="1">
      <c r="A2995" s="26"/>
      <c r="B2995" s="156"/>
      <c r="C2995" s="157" t="s">
        <v>2803</v>
      </c>
      <c r="D2995" s="157" t="s">
        <v>141</v>
      </c>
      <c r="E2995" s="158" t="s">
        <v>2804</v>
      </c>
      <c r="F2995" s="159" t="s">
        <v>2805</v>
      </c>
      <c r="G2995" s="160" t="s">
        <v>323</v>
      </c>
      <c r="H2995" s="161">
        <v>19</v>
      </c>
      <c r="I2995" s="162"/>
      <c r="J2995" s="162">
        <f t="shared" si="450"/>
        <v>0</v>
      </c>
      <c r="K2995" s="139"/>
      <c r="L2995" s="27"/>
      <c r="M2995" s="140" t="s">
        <v>1</v>
      </c>
      <c r="N2995" s="141" t="s">
        <v>35</v>
      </c>
      <c r="O2995" s="142">
        <v>0</v>
      </c>
      <c r="P2995" s="142">
        <f t="shared" si="451"/>
        <v>0</v>
      </c>
      <c r="Q2995" s="142">
        <v>0</v>
      </c>
      <c r="R2995" s="142">
        <f t="shared" si="452"/>
        <v>0</v>
      </c>
      <c r="S2995" s="142">
        <v>0</v>
      </c>
      <c r="T2995" s="143">
        <f t="shared" si="453"/>
        <v>0</v>
      </c>
      <c r="U2995" s="26"/>
      <c r="V2995" s="26"/>
      <c r="W2995" s="26"/>
      <c r="X2995" s="26"/>
      <c r="Y2995" s="26"/>
      <c r="Z2995" s="26"/>
      <c r="AA2995" s="26"/>
      <c r="AB2995" s="26"/>
      <c r="AC2995" s="26"/>
      <c r="AD2995" s="26"/>
      <c r="AE2995" s="26"/>
      <c r="AR2995" s="144" t="s">
        <v>145</v>
      </c>
      <c r="AT2995" s="144" t="s">
        <v>141</v>
      </c>
      <c r="AU2995" s="144" t="s">
        <v>146</v>
      </c>
      <c r="AY2995" s="14" t="s">
        <v>136</v>
      </c>
      <c r="BE2995" s="145">
        <f t="shared" si="454"/>
        <v>0</v>
      </c>
      <c r="BF2995" s="145">
        <f t="shared" si="455"/>
        <v>0</v>
      </c>
      <c r="BG2995" s="145">
        <f t="shared" si="456"/>
        <v>0</v>
      </c>
      <c r="BH2995" s="145">
        <f t="shared" si="457"/>
        <v>0</v>
      </c>
      <c r="BI2995" s="145">
        <f t="shared" si="458"/>
        <v>0</v>
      </c>
      <c r="BJ2995" s="14" t="s">
        <v>146</v>
      </c>
      <c r="BK2995" s="145">
        <f t="shared" si="459"/>
        <v>0</v>
      </c>
      <c r="BL2995" s="14" t="s">
        <v>145</v>
      </c>
      <c r="BM2995" s="144" t="s">
        <v>2806</v>
      </c>
    </row>
    <row r="2996" spans="1:65" s="2" customFormat="1" ht="33" customHeight="1">
      <c r="A2996" s="26"/>
      <c r="B2996" s="156"/>
      <c r="C2996" s="157" t="s">
        <v>2807</v>
      </c>
      <c r="D2996" s="157" t="s">
        <v>141</v>
      </c>
      <c r="E2996" s="158" t="s">
        <v>2808</v>
      </c>
      <c r="F2996" s="159" t="s">
        <v>2809</v>
      </c>
      <c r="G2996" s="160" t="s">
        <v>323</v>
      </c>
      <c r="H2996" s="161">
        <v>19</v>
      </c>
      <c r="I2996" s="162"/>
      <c r="J2996" s="162">
        <f t="shared" si="450"/>
        <v>0</v>
      </c>
      <c r="K2996" s="139"/>
      <c r="L2996" s="27"/>
      <c r="M2996" s="140" t="s">
        <v>1</v>
      </c>
      <c r="N2996" s="141" t="s">
        <v>35</v>
      </c>
      <c r="O2996" s="142">
        <v>0</v>
      </c>
      <c r="P2996" s="142">
        <f t="shared" si="451"/>
        <v>0</v>
      </c>
      <c r="Q2996" s="142">
        <v>0</v>
      </c>
      <c r="R2996" s="142">
        <f t="shared" si="452"/>
        <v>0</v>
      </c>
      <c r="S2996" s="142">
        <v>0</v>
      </c>
      <c r="T2996" s="143">
        <f t="shared" si="453"/>
        <v>0</v>
      </c>
      <c r="U2996" s="26"/>
      <c r="V2996" s="26"/>
      <c r="W2996" s="26"/>
      <c r="X2996" s="26"/>
      <c r="Y2996" s="26"/>
      <c r="Z2996" s="26"/>
      <c r="AA2996" s="26"/>
      <c r="AB2996" s="26"/>
      <c r="AC2996" s="26"/>
      <c r="AD2996" s="26"/>
      <c r="AE2996" s="26"/>
      <c r="AR2996" s="144" t="s">
        <v>145</v>
      </c>
      <c r="AT2996" s="144" t="s">
        <v>141</v>
      </c>
      <c r="AU2996" s="144" t="s">
        <v>146</v>
      </c>
      <c r="AY2996" s="14" t="s">
        <v>136</v>
      </c>
      <c r="BE2996" s="145">
        <f t="shared" si="454"/>
        <v>0</v>
      </c>
      <c r="BF2996" s="145">
        <f t="shared" si="455"/>
        <v>0</v>
      </c>
      <c r="BG2996" s="145">
        <f t="shared" si="456"/>
        <v>0</v>
      </c>
      <c r="BH2996" s="145">
        <f t="shared" si="457"/>
        <v>0</v>
      </c>
      <c r="BI2996" s="145">
        <f t="shared" si="458"/>
        <v>0</v>
      </c>
      <c r="BJ2996" s="14" t="s">
        <v>146</v>
      </c>
      <c r="BK2996" s="145">
        <f t="shared" si="459"/>
        <v>0</v>
      </c>
      <c r="BL2996" s="14" t="s">
        <v>145</v>
      </c>
      <c r="BM2996" s="144" t="s">
        <v>2810</v>
      </c>
    </row>
    <row r="2997" spans="1:65" s="2" customFormat="1" ht="33" customHeight="1">
      <c r="A2997" s="26"/>
      <c r="B2997" s="156"/>
      <c r="C2997" s="157" t="s">
        <v>2811</v>
      </c>
      <c r="D2997" s="157" t="s">
        <v>141</v>
      </c>
      <c r="E2997" s="158" t="s">
        <v>2812</v>
      </c>
      <c r="F2997" s="159" t="s">
        <v>2813</v>
      </c>
      <c r="G2997" s="160" t="s">
        <v>323</v>
      </c>
      <c r="H2997" s="161">
        <v>19</v>
      </c>
      <c r="I2997" s="162"/>
      <c r="J2997" s="162">
        <f t="shared" si="450"/>
        <v>0</v>
      </c>
      <c r="K2997" s="139"/>
      <c r="L2997" s="27"/>
      <c r="M2997" s="140" t="s">
        <v>1</v>
      </c>
      <c r="N2997" s="141" t="s">
        <v>35</v>
      </c>
      <c r="O2997" s="142">
        <v>0</v>
      </c>
      <c r="P2997" s="142">
        <f t="shared" si="451"/>
        <v>0</v>
      </c>
      <c r="Q2997" s="142">
        <v>0</v>
      </c>
      <c r="R2997" s="142">
        <f t="shared" si="452"/>
        <v>0</v>
      </c>
      <c r="S2997" s="142">
        <v>0</v>
      </c>
      <c r="T2997" s="143">
        <f t="shared" si="453"/>
        <v>0</v>
      </c>
      <c r="U2997" s="26"/>
      <c r="V2997" s="26"/>
      <c r="W2997" s="26"/>
      <c r="X2997" s="26"/>
      <c r="Y2997" s="26"/>
      <c r="Z2997" s="26"/>
      <c r="AA2997" s="26"/>
      <c r="AB2997" s="26"/>
      <c r="AC2997" s="26"/>
      <c r="AD2997" s="26"/>
      <c r="AE2997" s="26"/>
      <c r="AR2997" s="144" t="s">
        <v>145</v>
      </c>
      <c r="AT2997" s="144" t="s">
        <v>141</v>
      </c>
      <c r="AU2997" s="144" t="s">
        <v>146</v>
      </c>
      <c r="AY2997" s="14" t="s">
        <v>136</v>
      </c>
      <c r="BE2997" s="145">
        <f t="shared" si="454"/>
        <v>0</v>
      </c>
      <c r="BF2997" s="145">
        <f t="shared" si="455"/>
        <v>0</v>
      </c>
      <c r="BG2997" s="145">
        <f t="shared" si="456"/>
        <v>0</v>
      </c>
      <c r="BH2997" s="145">
        <f t="shared" si="457"/>
        <v>0</v>
      </c>
      <c r="BI2997" s="145">
        <f t="shared" si="458"/>
        <v>0</v>
      </c>
      <c r="BJ2997" s="14" t="s">
        <v>146</v>
      </c>
      <c r="BK2997" s="145">
        <f t="shared" si="459"/>
        <v>0</v>
      </c>
      <c r="BL2997" s="14" t="s">
        <v>145</v>
      </c>
      <c r="BM2997" s="144" t="s">
        <v>2814</v>
      </c>
    </row>
    <row r="2998" spans="1:65" s="2" customFormat="1" ht="24.25" customHeight="1">
      <c r="A2998" s="26"/>
      <c r="B2998" s="156"/>
      <c r="C2998" s="157" t="s">
        <v>2815</v>
      </c>
      <c r="D2998" s="157" t="s">
        <v>141</v>
      </c>
      <c r="E2998" s="158" t="s">
        <v>2816</v>
      </c>
      <c r="F2998" s="159" t="s">
        <v>2817</v>
      </c>
      <c r="G2998" s="160" t="s">
        <v>323</v>
      </c>
      <c r="H2998" s="161">
        <v>19</v>
      </c>
      <c r="I2998" s="162"/>
      <c r="J2998" s="162">
        <f t="shared" si="450"/>
        <v>0</v>
      </c>
      <c r="K2998" s="139"/>
      <c r="L2998" s="27"/>
      <c r="M2998" s="140" t="s">
        <v>1</v>
      </c>
      <c r="N2998" s="141" t="s">
        <v>35</v>
      </c>
      <c r="O2998" s="142">
        <v>0</v>
      </c>
      <c r="P2998" s="142">
        <f t="shared" si="451"/>
        <v>0</v>
      </c>
      <c r="Q2998" s="142">
        <v>0</v>
      </c>
      <c r="R2998" s="142">
        <f t="shared" si="452"/>
        <v>0</v>
      </c>
      <c r="S2998" s="142">
        <v>0</v>
      </c>
      <c r="T2998" s="143">
        <f t="shared" si="453"/>
        <v>0</v>
      </c>
      <c r="U2998" s="26"/>
      <c r="V2998" s="26"/>
      <c r="W2998" s="26"/>
      <c r="X2998" s="26"/>
      <c r="Y2998" s="26"/>
      <c r="Z2998" s="26"/>
      <c r="AA2998" s="26"/>
      <c r="AB2998" s="26"/>
      <c r="AC2998" s="26"/>
      <c r="AD2998" s="26"/>
      <c r="AE2998" s="26"/>
      <c r="AR2998" s="144" t="s">
        <v>145</v>
      </c>
      <c r="AT2998" s="144" t="s">
        <v>141</v>
      </c>
      <c r="AU2998" s="144" t="s">
        <v>146</v>
      </c>
      <c r="AY2998" s="14" t="s">
        <v>136</v>
      </c>
      <c r="BE2998" s="145">
        <f t="shared" si="454"/>
        <v>0</v>
      </c>
      <c r="BF2998" s="145">
        <f t="shared" si="455"/>
        <v>0</v>
      </c>
      <c r="BG2998" s="145">
        <f t="shared" si="456"/>
        <v>0</v>
      </c>
      <c r="BH2998" s="145">
        <f t="shared" si="457"/>
        <v>0</v>
      </c>
      <c r="BI2998" s="145">
        <f t="shared" si="458"/>
        <v>0</v>
      </c>
      <c r="BJ2998" s="14" t="s">
        <v>146</v>
      </c>
      <c r="BK2998" s="145">
        <f t="shared" si="459"/>
        <v>0</v>
      </c>
      <c r="BL2998" s="14" t="s">
        <v>145</v>
      </c>
      <c r="BM2998" s="144" t="s">
        <v>2818</v>
      </c>
    </row>
    <row r="2999" spans="1:65" s="2" customFormat="1" ht="38" customHeight="1">
      <c r="A2999" s="26"/>
      <c r="B2999" s="156"/>
      <c r="C2999" s="157" t="s">
        <v>2819</v>
      </c>
      <c r="D2999" s="157" t="s">
        <v>141</v>
      </c>
      <c r="E2999" s="158" t="s">
        <v>2820</v>
      </c>
      <c r="F2999" s="159" t="s">
        <v>2821</v>
      </c>
      <c r="G2999" s="160" t="s">
        <v>323</v>
      </c>
      <c r="H2999" s="161">
        <v>19</v>
      </c>
      <c r="I2999" s="162"/>
      <c r="J2999" s="162">
        <f t="shared" si="450"/>
        <v>0</v>
      </c>
      <c r="K2999" s="139"/>
      <c r="L2999" s="27"/>
      <c r="M2999" s="140" t="s">
        <v>1</v>
      </c>
      <c r="N2999" s="141" t="s">
        <v>35</v>
      </c>
      <c r="O2999" s="142">
        <v>0</v>
      </c>
      <c r="P2999" s="142">
        <f t="shared" si="451"/>
        <v>0</v>
      </c>
      <c r="Q2999" s="142">
        <v>0</v>
      </c>
      <c r="R2999" s="142">
        <f t="shared" si="452"/>
        <v>0</v>
      </c>
      <c r="S2999" s="142">
        <v>0</v>
      </c>
      <c r="T2999" s="143">
        <f t="shared" si="453"/>
        <v>0</v>
      </c>
      <c r="U2999" s="26"/>
      <c r="V2999" s="26"/>
      <c r="W2999" s="26"/>
      <c r="X2999" s="26"/>
      <c r="Y2999" s="26"/>
      <c r="Z2999" s="26"/>
      <c r="AA2999" s="26"/>
      <c r="AB2999" s="26"/>
      <c r="AC2999" s="26"/>
      <c r="AD2999" s="26"/>
      <c r="AE2999" s="26"/>
      <c r="AR2999" s="144" t="s">
        <v>145</v>
      </c>
      <c r="AT2999" s="144" t="s">
        <v>141</v>
      </c>
      <c r="AU2999" s="144" t="s">
        <v>146</v>
      </c>
      <c r="AY2999" s="14" t="s">
        <v>136</v>
      </c>
      <c r="BE2999" s="145">
        <f t="shared" si="454"/>
        <v>0</v>
      </c>
      <c r="BF2999" s="145">
        <f t="shared" si="455"/>
        <v>0</v>
      </c>
      <c r="BG2999" s="145">
        <f t="shared" si="456"/>
        <v>0</v>
      </c>
      <c r="BH2999" s="145">
        <f t="shared" si="457"/>
        <v>0</v>
      </c>
      <c r="BI2999" s="145">
        <f t="shared" si="458"/>
        <v>0</v>
      </c>
      <c r="BJ2999" s="14" t="s">
        <v>146</v>
      </c>
      <c r="BK2999" s="145">
        <f t="shared" si="459"/>
        <v>0</v>
      </c>
      <c r="BL2999" s="14" t="s">
        <v>145</v>
      </c>
      <c r="BM2999" s="144" t="s">
        <v>2822</v>
      </c>
    </row>
    <row r="3000" spans="1:65" s="2" customFormat="1" ht="44.25" customHeight="1">
      <c r="A3000" s="26"/>
      <c r="B3000" s="156"/>
      <c r="C3000" s="157" t="s">
        <v>2823</v>
      </c>
      <c r="D3000" s="157" t="s">
        <v>141</v>
      </c>
      <c r="E3000" s="158" t="s">
        <v>2824</v>
      </c>
      <c r="F3000" s="159" t="s">
        <v>2825</v>
      </c>
      <c r="G3000" s="160" t="s">
        <v>323</v>
      </c>
      <c r="H3000" s="161">
        <v>19</v>
      </c>
      <c r="I3000" s="162"/>
      <c r="J3000" s="162">
        <f t="shared" si="450"/>
        <v>0</v>
      </c>
      <c r="K3000" s="139"/>
      <c r="L3000" s="27"/>
      <c r="M3000" s="140" t="s">
        <v>1</v>
      </c>
      <c r="N3000" s="141" t="s">
        <v>35</v>
      </c>
      <c r="O3000" s="142">
        <v>0</v>
      </c>
      <c r="P3000" s="142">
        <f t="shared" si="451"/>
        <v>0</v>
      </c>
      <c r="Q3000" s="142">
        <v>0</v>
      </c>
      <c r="R3000" s="142">
        <f t="shared" si="452"/>
        <v>0</v>
      </c>
      <c r="S3000" s="142">
        <v>0</v>
      </c>
      <c r="T3000" s="143">
        <f t="shared" si="453"/>
        <v>0</v>
      </c>
      <c r="U3000" s="26"/>
      <c r="V3000" s="26"/>
      <c r="W3000" s="26"/>
      <c r="X3000" s="26"/>
      <c r="Y3000" s="26"/>
      <c r="Z3000" s="26"/>
      <c r="AA3000" s="26"/>
      <c r="AB3000" s="26"/>
      <c r="AC3000" s="26"/>
      <c r="AD3000" s="26"/>
      <c r="AE3000" s="26"/>
      <c r="AR3000" s="144" t="s">
        <v>145</v>
      </c>
      <c r="AT3000" s="144" t="s">
        <v>141</v>
      </c>
      <c r="AU3000" s="144" t="s">
        <v>146</v>
      </c>
      <c r="AY3000" s="14" t="s">
        <v>136</v>
      </c>
      <c r="BE3000" s="145">
        <f t="shared" si="454"/>
        <v>0</v>
      </c>
      <c r="BF3000" s="145">
        <f t="shared" si="455"/>
        <v>0</v>
      </c>
      <c r="BG3000" s="145">
        <f t="shared" si="456"/>
        <v>0</v>
      </c>
      <c r="BH3000" s="145">
        <f t="shared" si="457"/>
        <v>0</v>
      </c>
      <c r="BI3000" s="145">
        <f t="shared" si="458"/>
        <v>0</v>
      </c>
      <c r="BJ3000" s="14" t="s">
        <v>146</v>
      </c>
      <c r="BK3000" s="145">
        <f t="shared" si="459"/>
        <v>0</v>
      </c>
      <c r="BL3000" s="14" t="s">
        <v>145</v>
      </c>
      <c r="BM3000" s="144" t="s">
        <v>2826</v>
      </c>
    </row>
    <row r="3001" spans="1:65" s="2" customFormat="1" ht="24.25" customHeight="1">
      <c r="A3001" s="26"/>
      <c r="B3001" s="156"/>
      <c r="C3001" s="157" t="s">
        <v>2827</v>
      </c>
      <c r="D3001" s="157" t="s">
        <v>141</v>
      </c>
      <c r="E3001" s="158" t="s">
        <v>2828</v>
      </c>
      <c r="F3001" s="159" t="s">
        <v>2829</v>
      </c>
      <c r="G3001" s="160" t="s">
        <v>323</v>
      </c>
      <c r="H3001" s="161">
        <v>19</v>
      </c>
      <c r="I3001" s="162"/>
      <c r="J3001" s="162">
        <f t="shared" si="450"/>
        <v>0</v>
      </c>
      <c r="K3001" s="139"/>
      <c r="L3001" s="27"/>
      <c r="M3001" s="140" t="s">
        <v>1</v>
      </c>
      <c r="N3001" s="141" t="s">
        <v>35</v>
      </c>
      <c r="O3001" s="142">
        <v>0</v>
      </c>
      <c r="P3001" s="142">
        <f t="shared" si="451"/>
        <v>0</v>
      </c>
      <c r="Q3001" s="142">
        <v>0</v>
      </c>
      <c r="R3001" s="142">
        <f t="shared" si="452"/>
        <v>0</v>
      </c>
      <c r="S3001" s="142">
        <v>0</v>
      </c>
      <c r="T3001" s="143">
        <f t="shared" si="453"/>
        <v>0</v>
      </c>
      <c r="U3001" s="26"/>
      <c r="V3001" s="26"/>
      <c r="W3001" s="26"/>
      <c r="X3001" s="26"/>
      <c r="Y3001" s="26"/>
      <c r="Z3001" s="26"/>
      <c r="AA3001" s="26"/>
      <c r="AB3001" s="26"/>
      <c r="AC3001" s="26"/>
      <c r="AD3001" s="26"/>
      <c r="AE3001" s="26"/>
      <c r="AR3001" s="144" t="s">
        <v>145</v>
      </c>
      <c r="AT3001" s="144" t="s">
        <v>141</v>
      </c>
      <c r="AU3001" s="144" t="s">
        <v>146</v>
      </c>
      <c r="AY3001" s="14" t="s">
        <v>136</v>
      </c>
      <c r="BE3001" s="145">
        <f t="shared" si="454"/>
        <v>0</v>
      </c>
      <c r="BF3001" s="145">
        <f t="shared" si="455"/>
        <v>0</v>
      </c>
      <c r="BG3001" s="145">
        <f t="shared" si="456"/>
        <v>0</v>
      </c>
      <c r="BH3001" s="145">
        <f t="shared" si="457"/>
        <v>0</v>
      </c>
      <c r="BI3001" s="145">
        <f t="shared" si="458"/>
        <v>0</v>
      </c>
      <c r="BJ3001" s="14" t="s">
        <v>146</v>
      </c>
      <c r="BK3001" s="145">
        <f t="shared" si="459"/>
        <v>0</v>
      </c>
      <c r="BL3001" s="14" t="s">
        <v>145</v>
      </c>
      <c r="BM3001" s="144" t="s">
        <v>2830</v>
      </c>
    </row>
    <row r="3002" spans="1:65" s="2" customFormat="1" ht="24.25" customHeight="1">
      <c r="A3002" s="26"/>
      <c r="B3002" s="156"/>
      <c r="C3002" s="157" t="s">
        <v>2831</v>
      </c>
      <c r="D3002" s="157" t="s">
        <v>141</v>
      </c>
      <c r="E3002" s="158" t="s">
        <v>2832</v>
      </c>
      <c r="F3002" s="159" t="s">
        <v>2833</v>
      </c>
      <c r="G3002" s="160" t="s">
        <v>323</v>
      </c>
      <c r="H3002" s="161">
        <v>19</v>
      </c>
      <c r="I3002" s="162"/>
      <c r="J3002" s="162">
        <f t="shared" si="450"/>
        <v>0</v>
      </c>
      <c r="K3002" s="139"/>
      <c r="L3002" s="27"/>
      <c r="M3002" s="140" t="s">
        <v>1</v>
      </c>
      <c r="N3002" s="141" t="s">
        <v>35</v>
      </c>
      <c r="O3002" s="142">
        <v>0</v>
      </c>
      <c r="P3002" s="142">
        <f t="shared" si="451"/>
        <v>0</v>
      </c>
      <c r="Q3002" s="142">
        <v>0</v>
      </c>
      <c r="R3002" s="142">
        <f t="shared" si="452"/>
        <v>0</v>
      </c>
      <c r="S3002" s="142">
        <v>0</v>
      </c>
      <c r="T3002" s="143">
        <f t="shared" si="453"/>
        <v>0</v>
      </c>
      <c r="U3002" s="26"/>
      <c r="V3002" s="26"/>
      <c r="W3002" s="26"/>
      <c r="X3002" s="26"/>
      <c r="Y3002" s="26"/>
      <c r="Z3002" s="26"/>
      <c r="AA3002" s="26"/>
      <c r="AB3002" s="26"/>
      <c r="AC3002" s="26"/>
      <c r="AD3002" s="26"/>
      <c r="AE3002" s="26"/>
      <c r="AR3002" s="144" t="s">
        <v>145</v>
      </c>
      <c r="AT3002" s="144" t="s">
        <v>141</v>
      </c>
      <c r="AU3002" s="144" t="s">
        <v>146</v>
      </c>
      <c r="AY3002" s="14" t="s">
        <v>136</v>
      </c>
      <c r="BE3002" s="145">
        <f t="shared" si="454"/>
        <v>0</v>
      </c>
      <c r="BF3002" s="145">
        <f t="shared" si="455"/>
        <v>0</v>
      </c>
      <c r="BG3002" s="145">
        <f t="shared" si="456"/>
        <v>0</v>
      </c>
      <c r="BH3002" s="145">
        <f t="shared" si="457"/>
        <v>0</v>
      </c>
      <c r="BI3002" s="145">
        <f t="shared" si="458"/>
        <v>0</v>
      </c>
      <c r="BJ3002" s="14" t="s">
        <v>146</v>
      </c>
      <c r="BK3002" s="145">
        <f t="shared" si="459"/>
        <v>0</v>
      </c>
      <c r="BL3002" s="14" t="s">
        <v>145</v>
      </c>
      <c r="BM3002" s="144" t="s">
        <v>2834</v>
      </c>
    </row>
    <row r="3003" spans="1:65" s="2" customFormat="1" ht="16.5" customHeight="1">
      <c r="A3003" s="26"/>
      <c r="B3003" s="156"/>
      <c r="C3003" s="157" t="s">
        <v>2835</v>
      </c>
      <c r="D3003" s="157" t="s">
        <v>141</v>
      </c>
      <c r="E3003" s="158" t="s">
        <v>2836</v>
      </c>
      <c r="F3003" s="159" t="s">
        <v>2837</v>
      </c>
      <c r="G3003" s="160" t="s">
        <v>323</v>
      </c>
      <c r="H3003" s="161">
        <v>19</v>
      </c>
      <c r="I3003" s="162"/>
      <c r="J3003" s="162">
        <f t="shared" si="450"/>
        <v>0</v>
      </c>
      <c r="K3003" s="139"/>
      <c r="L3003" s="27"/>
      <c r="M3003" s="140" t="s">
        <v>1</v>
      </c>
      <c r="N3003" s="141" t="s">
        <v>35</v>
      </c>
      <c r="O3003" s="142">
        <v>0</v>
      </c>
      <c r="P3003" s="142">
        <f t="shared" si="451"/>
        <v>0</v>
      </c>
      <c r="Q3003" s="142">
        <v>0</v>
      </c>
      <c r="R3003" s="142">
        <f t="shared" si="452"/>
        <v>0</v>
      </c>
      <c r="S3003" s="142">
        <v>0</v>
      </c>
      <c r="T3003" s="143">
        <f t="shared" si="453"/>
        <v>0</v>
      </c>
      <c r="U3003" s="26"/>
      <c r="V3003" s="26"/>
      <c r="W3003" s="26"/>
      <c r="X3003" s="26"/>
      <c r="Y3003" s="26"/>
      <c r="Z3003" s="26"/>
      <c r="AA3003" s="26"/>
      <c r="AB3003" s="26"/>
      <c r="AC3003" s="26"/>
      <c r="AD3003" s="26"/>
      <c r="AE3003" s="26"/>
      <c r="AR3003" s="144" t="s">
        <v>145</v>
      </c>
      <c r="AT3003" s="144" t="s">
        <v>141</v>
      </c>
      <c r="AU3003" s="144" t="s">
        <v>146</v>
      </c>
      <c r="AY3003" s="14" t="s">
        <v>136</v>
      </c>
      <c r="BE3003" s="145">
        <f t="shared" si="454"/>
        <v>0</v>
      </c>
      <c r="BF3003" s="145">
        <f t="shared" si="455"/>
        <v>0</v>
      </c>
      <c r="BG3003" s="145">
        <f t="shared" si="456"/>
        <v>0</v>
      </c>
      <c r="BH3003" s="145">
        <f t="shared" si="457"/>
        <v>0</v>
      </c>
      <c r="BI3003" s="145">
        <f t="shared" si="458"/>
        <v>0</v>
      </c>
      <c r="BJ3003" s="14" t="s">
        <v>146</v>
      </c>
      <c r="BK3003" s="145">
        <f t="shared" si="459"/>
        <v>0</v>
      </c>
      <c r="BL3003" s="14" t="s">
        <v>145</v>
      </c>
      <c r="BM3003" s="144" t="s">
        <v>2838</v>
      </c>
    </row>
    <row r="3004" spans="1:65" s="2" customFormat="1" ht="16.5" customHeight="1">
      <c r="A3004" s="26"/>
      <c r="B3004" s="156"/>
      <c r="C3004" s="157" t="s">
        <v>2839</v>
      </c>
      <c r="D3004" s="157" t="s">
        <v>141</v>
      </c>
      <c r="E3004" s="158" t="s">
        <v>2840</v>
      </c>
      <c r="F3004" s="159" t="s">
        <v>2841</v>
      </c>
      <c r="G3004" s="160" t="s">
        <v>323</v>
      </c>
      <c r="H3004" s="161">
        <v>19</v>
      </c>
      <c r="I3004" s="162"/>
      <c r="J3004" s="162">
        <f t="shared" si="450"/>
        <v>0</v>
      </c>
      <c r="K3004" s="139"/>
      <c r="L3004" s="27"/>
      <c r="M3004" s="140" t="s">
        <v>1</v>
      </c>
      <c r="N3004" s="141" t="s">
        <v>35</v>
      </c>
      <c r="O3004" s="142">
        <v>0</v>
      </c>
      <c r="P3004" s="142">
        <f t="shared" si="451"/>
        <v>0</v>
      </c>
      <c r="Q3004" s="142">
        <v>0</v>
      </c>
      <c r="R3004" s="142">
        <f t="shared" si="452"/>
        <v>0</v>
      </c>
      <c r="S3004" s="142">
        <v>0</v>
      </c>
      <c r="T3004" s="143">
        <f t="shared" si="453"/>
        <v>0</v>
      </c>
      <c r="U3004" s="26"/>
      <c r="V3004" s="26"/>
      <c r="W3004" s="26"/>
      <c r="X3004" s="26"/>
      <c r="Y3004" s="26"/>
      <c r="Z3004" s="26"/>
      <c r="AA3004" s="26"/>
      <c r="AB3004" s="26"/>
      <c r="AC3004" s="26"/>
      <c r="AD3004" s="26"/>
      <c r="AE3004" s="26"/>
      <c r="AR3004" s="144" t="s">
        <v>145</v>
      </c>
      <c r="AT3004" s="144" t="s">
        <v>141</v>
      </c>
      <c r="AU3004" s="144" t="s">
        <v>146</v>
      </c>
      <c r="AY3004" s="14" t="s">
        <v>136</v>
      </c>
      <c r="BE3004" s="145">
        <f t="shared" si="454"/>
        <v>0</v>
      </c>
      <c r="BF3004" s="145">
        <f t="shared" si="455"/>
        <v>0</v>
      </c>
      <c r="BG3004" s="145">
        <f t="shared" si="456"/>
        <v>0</v>
      </c>
      <c r="BH3004" s="145">
        <f t="shared" si="457"/>
        <v>0</v>
      </c>
      <c r="BI3004" s="145">
        <f t="shared" si="458"/>
        <v>0</v>
      </c>
      <c r="BJ3004" s="14" t="s">
        <v>146</v>
      </c>
      <c r="BK3004" s="145">
        <f t="shared" si="459"/>
        <v>0</v>
      </c>
      <c r="BL3004" s="14" t="s">
        <v>145</v>
      </c>
      <c r="BM3004" s="144" t="s">
        <v>2842</v>
      </c>
    </row>
    <row r="3005" spans="1:65" s="2" customFormat="1" ht="16.5" customHeight="1">
      <c r="A3005" s="26"/>
      <c r="B3005" s="156"/>
      <c r="C3005" s="157" t="s">
        <v>2843</v>
      </c>
      <c r="D3005" s="157" t="s">
        <v>141</v>
      </c>
      <c r="E3005" s="158" t="s">
        <v>2844</v>
      </c>
      <c r="F3005" s="159" t="s">
        <v>2845</v>
      </c>
      <c r="G3005" s="160" t="s">
        <v>323</v>
      </c>
      <c r="H3005" s="161">
        <v>19</v>
      </c>
      <c r="I3005" s="162"/>
      <c r="J3005" s="162">
        <f t="shared" si="450"/>
        <v>0</v>
      </c>
      <c r="K3005" s="139"/>
      <c r="L3005" s="27"/>
      <c r="M3005" s="140" t="s">
        <v>1</v>
      </c>
      <c r="N3005" s="141" t="s">
        <v>35</v>
      </c>
      <c r="O3005" s="142">
        <v>0</v>
      </c>
      <c r="P3005" s="142">
        <f t="shared" si="451"/>
        <v>0</v>
      </c>
      <c r="Q3005" s="142">
        <v>0</v>
      </c>
      <c r="R3005" s="142">
        <f t="shared" si="452"/>
        <v>0</v>
      </c>
      <c r="S3005" s="142">
        <v>0</v>
      </c>
      <c r="T3005" s="143">
        <f t="shared" si="453"/>
        <v>0</v>
      </c>
      <c r="U3005" s="26"/>
      <c r="V3005" s="26"/>
      <c r="W3005" s="26"/>
      <c r="X3005" s="26"/>
      <c r="Y3005" s="26"/>
      <c r="Z3005" s="26"/>
      <c r="AA3005" s="26"/>
      <c r="AB3005" s="26"/>
      <c r="AC3005" s="26"/>
      <c r="AD3005" s="26"/>
      <c r="AE3005" s="26"/>
      <c r="AR3005" s="144" t="s">
        <v>145</v>
      </c>
      <c r="AT3005" s="144" t="s">
        <v>141</v>
      </c>
      <c r="AU3005" s="144" t="s">
        <v>146</v>
      </c>
      <c r="AY3005" s="14" t="s">
        <v>136</v>
      </c>
      <c r="BE3005" s="145">
        <f t="shared" si="454"/>
        <v>0</v>
      </c>
      <c r="BF3005" s="145">
        <f t="shared" si="455"/>
        <v>0</v>
      </c>
      <c r="BG3005" s="145">
        <f t="shared" si="456"/>
        <v>0</v>
      </c>
      <c r="BH3005" s="145">
        <f t="shared" si="457"/>
        <v>0</v>
      </c>
      <c r="BI3005" s="145">
        <f t="shared" si="458"/>
        <v>0</v>
      </c>
      <c r="BJ3005" s="14" t="s">
        <v>146</v>
      </c>
      <c r="BK3005" s="145">
        <f t="shared" si="459"/>
        <v>0</v>
      </c>
      <c r="BL3005" s="14" t="s">
        <v>145</v>
      </c>
      <c r="BM3005" s="144" t="s">
        <v>2846</v>
      </c>
    </row>
    <row r="3006" spans="1:65" s="2" customFormat="1" ht="21.75" customHeight="1">
      <c r="A3006" s="26"/>
      <c r="B3006" s="156"/>
      <c r="C3006" s="157" t="s">
        <v>2847</v>
      </c>
      <c r="D3006" s="157" t="s">
        <v>141</v>
      </c>
      <c r="E3006" s="158" t="s">
        <v>2848</v>
      </c>
      <c r="F3006" s="159" t="s">
        <v>2849</v>
      </c>
      <c r="G3006" s="160" t="s">
        <v>323</v>
      </c>
      <c r="H3006" s="161">
        <v>19</v>
      </c>
      <c r="I3006" s="162"/>
      <c r="J3006" s="162">
        <f t="shared" si="450"/>
        <v>0</v>
      </c>
      <c r="K3006" s="139"/>
      <c r="L3006" s="27"/>
      <c r="M3006" s="140" t="s">
        <v>1</v>
      </c>
      <c r="N3006" s="141" t="s">
        <v>35</v>
      </c>
      <c r="O3006" s="142">
        <v>0</v>
      </c>
      <c r="P3006" s="142">
        <f t="shared" si="451"/>
        <v>0</v>
      </c>
      <c r="Q3006" s="142">
        <v>0</v>
      </c>
      <c r="R3006" s="142">
        <f t="shared" si="452"/>
        <v>0</v>
      </c>
      <c r="S3006" s="142">
        <v>0</v>
      </c>
      <c r="T3006" s="143">
        <f t="shared" si="453"/>
        <v>0</v>
      </c>
      <c r="U3006" s="26"/>
      <c r="V3006" s="26"/>
      <c r="W3006" s="26"/>
      <c r="X3006" s="26"/>
      <c r="Y3006" s="26"/>
      <c r="Z3006" s="26"/>
      <c r="AA3006" s="26"/>
      <c r="AB3006" s="26"/>
      <c r="AC3006" s="26"/>
      <c r="AD3006" s="26"/>
      <c r="AE3006" s="26"/>
      <c r="AR3006" s="144" t="s">
        <v>145</v>
      </c>
      <c r="AT3006" s="144" t="s">
        <v>141</v>
      </c>
      <c r="AU3006" s="144" t="s">
        <v>146</v>
      </c>
      <c r="AY3006" s="14" t="s">
        <v>136</v>
      </c>
      <c r="BE3006" s="145">
        <f t="shared" si="454"/>
        <v>0</v>
      </c>
      <c r="BF3006" s="145">
        <f t="shared" si="455"/>
        <v>0</v>
      </c>
      <c r="BG3006" s="145">
        <f t="shared" si="456"/>
        <v>0</v>
      </c>
      <c r="BH3006" s="145">
        <f t="shared" si="457"/>
        <v>0</v>
      </c>
      <c r="BI3006" s="145">
        <f t="shared" si="458"/>
        <v>0</v>
      </c>
      <c r="BJ3006" s="14" t="s">
        <v>146</v>
      </c>
      <c r="BK3006" s="145">
        <f t="shared" si="459"/>
        <v>0</v>
      </c>
      <c r="BL3006" s="14" t="s">
        <v>145</v>
      </c>
      <c r="BM3006" s="144" t="s">
        <v>2850</v>
      </c>
    </row>
    <row r="3007" spans="1:65" s="2" customFormat="1" ht="62.75" customHeight="1">
      <c r="A3007" s="26"/>
      <c r="B3007" s="156"/>
      <c r="C3007" s="157" t="s">
        <v>2851</v>
      </c>
      <c r="D3007" s="157" t="s">
        <v>141</v>
      </c>
      <c r="E3007" s="158" t="s">
        <v>2852</v>
      </c>
      <c r="F3007" s="159" t="s">
        <v>2853</v>
      </c>
      <c r="G3007" s="160" t="s">
        <v>323</v>
      </c>
      <c r="H3007" s="161">
        <v>19</v>
      </c>
      <c r="I3007" s="162"/>
      <c r="J3007" s="162">
        <f t="shared" si="450"/>
        <v>0</v>
      </c>
      <c r="K3007" s="139"/>
      <c r="L3007" s="27"/>
      <c r="M3007" s="140" t="s">
        <v>1</v>
      </c>
      <c r="N3007" s="141" t="s">
        <v>35</v>
      </c>
      <c r="O3007" s="142">
        <v>0</v>
      </c>
      <c r="P3007" s="142">
        <f t="shared" si="451"/>
        <v>0</v>
      </c>
      <c r="Q3007" s="142">
        <v>0</v>
      </c>
      <c r="R3007" s="142">
        <f t="shared" si="452"/>
        <v>0</v>
      </c>
      <c r="S3007" s="142">
        <v>0</v>
      </c>
      <c r="T3007" s="143">
        <f t="shared" si="453"/>
        <v>0</v>
      </c>
      <c r="U3007" s="26"/>
      <c r="V3007" s="26"/>
      <c r="W3007" s="26"/>
      <c r="X3007" s="26"/>
      <c r="Y3007" s="26"/>
      <c r="Z3007" s="26"/>
      <c r="AA3007" s="26"/>
      <c r="AB3007" s="26"/>
      <c r="AC3007" s="26"/>
      <c r="AD3007" s="26"/>
      <c r="AE3007" s="26"/>
      <c r="AR3007" s="144" t="s">
        <v>145</v>
      </c>
      <c r="AT3007" s="144" t="s">
        <v>141</v>
      </c>
      <c r="AU3007" s="144" t="s">
        <v>146</v>
      </c>
      <c r="AY3007" s="14" t="s">
        <v>136</v>
      </c>
      <c r="BE3007" s="145">
        <f t="shared" si="454"/>
        <v>0</v>
      </c>
      <c r="BF3007" s="145">
        <f t="shared" si="455"/>
        <v>0</v>
      </c>
      <c r="BG3007" s="145">
        <f t="shared" si="456"/>
        <v>0</v>
      </c>
      <c r="BH3007" s="145">
        <f t="shared" si="457"/>
        <v>0</v>
      </c>
      <c r="BI3007" s="145">
        <f t="shared" si="458"/>
        <v>0</v>
      </c>
      <c r="BJ3007" s="14" t="s">
        <v>146</v>
      </c>
      <c r="BK3007" s="145">
        <f t="shared" si="459"/>
        <v>0</v>
      </c>
      <c r="BL3007" s="14" t="s">
        <v>145</v>
      </c>
      <c r="BM3007" s="144" t="s">
        <v>2854</v>
      </c>
    </row>
    <row r="3008" spans="1:65" s="12" customFormat="1" ht="26" hidden="1" customHeight="1">
      <c r="B3008" s="169"/>
      <c r="C3008" s="170"/>
      <c r="D3008" s="171"/>
      <c r="E3008" s="174"/>
      <c r="F3008" s="174"/>
      <c r="G3008" s="170"/>
      <c r="H3008" s="170"/>
      <c r="I3008" s="170"/>
      <c r="J3008" s="175"/>
      <c r="L3008" s="127"/>
      <c r="M3008" s="131"/>
      <c r="N3008" s="132"/>
      <c r="O3008" s="132"/>
      <c r="P3008" s="133"/>
      <c r="Q3008" s="132"/>
      <c r="R3008" s="133"/>
      <c r="S3008" s="132"/>
      <c r="T3008" s="134"/>
      <c r="AR3008" s="128"/>
      <c r="AT3008" s="135"/>
      <c r="AU3008" s="135"/>
      <c r="AY3008" s="128"/>
      <c r="BK3008" s="136"/>
    </row>
    <row r="3009" spans="1:65" s="12" customFormat="1" ht="23" hidden="1" customHeight="1">
      <c r="B3009" s="169"/>
      <c r="C3009" s="170"/>
      <c r="D3009" s="171"/>
      <c r="E3009" s="172"/>
      <c r="F3009" s="172"/>
      <c r="G3009" s="170"/>
      <c r="H3009" s="170"/>
      <c r="I3009" s="170"/>
      <c r="J3009" s="173"/>
      <c r="L3009" s="127"/>
      <c r="M3009" s="131"/>
      <c r="N3009" s="132"/>
      <c r="O3009" s="132"/>
      <c r="P3009" s="133"/>
      <c r="Q3009" s="132"/>
      <c r="R3009" s="133"/>
      <c r="S3009" s="132"/>
      <c r="T3009" s="134"/>
      <c r="AR3009" s="128"/>
      <c r="AT3009" s="135"/>
      <c r="AU3009" s="135"/>
      <c r="AY3009" s="128"/>
      <c r="BK3009" s="136"/>
    </row>
    <row r="3010" spans="1:65" s="12" customFormat="1" ht="23" hidden="1" customHeight="1">
      <c r="B3010" s="169"/>
      <c r="C3010" s="170"/>
      <c r="D3010" s="171"/>
      <c r="E3010" s="172"/>
      <c r="F3010" s="172"/>
      <c r="G3010" s="170"/>
      <c r="H3010" s="170"/>
      <c r="I3010" s="170"/>
      <c r="J3010" s="173"/>
      <c r="L3010" s="127"/>
      <c r="M3010" s="131"/>
      <c r="N3010" s="132"/>
      <c r="O3010" s="132"/>
      <c r="P3010" s="133"/>
      <c r="Q3010" s="132"/>
      <c r="R3010" s="133"/>
      <c r="S3010" s="132"/>
      <c r="T3010" s="134"/>
      <c r="AR3010" s="128"/>
      <c r="AT3010" s="135"/>
      <c r="AU3010" s="135"/>
      <c r="AY3010" s="128"/>
      <c r="BK3010" s="136"/>
    </row>
    <row r="3011" spans="1:65" s="2" customFormat="1" ht="66.75" hidden="1" customHeight="1">
      <c r="A3011" s="26"/>
      <c r="B3011" s="156"/>
      <c r="C3011" s="157"/>
      <c r="D3011" s="157"/>
      <c r="E3011" s="158"/>
      <c r="F3011" s="159"/>
      <c r="G3011" s="160"/>
      <c r="H3011" s="161"/>
      <c r="I3011" s="162"/>
      <c r="J3011" s="162"/>
      <c r="K3011" s="139"/>
      <c r="L3011" s="27"/>
      <c r="M3011" s="140"/>
      <c r="N3011" s="141"/>
      <c r="O3011" s="142"/>
      <c r="P3011" s="142"/>
      <c r="Q3011" s="142"/>
      <c r="R3011" s="142"/>
      <c r="S3011" s="142"/>
      <c r="T3011" s="143"/>
      <c r="U3011" s="26"/>
      <c r="V3011" s="26"/>
      <c r="W3011" s="26"/>
      <c r="X3011" s="26"/>
      <c r="Y3011" s="26"/>
      <c r="Z3011" s="26"/>
      <c r="AA3011" s="26"/>
      <c r="AB3011" s="26"/>
      <c r="AC3011" s="26"/>
      <c r="AD3011" s="26"/>
      <c r="AE3011" s="26"/>
      <c r="AR3011" s="144"/>
      <c r="AT3011" s="144"/>
      <c r="AU3011" s="144"/>
      <c r="AY3011" s="14"/>
      <c r="BE3011" s="145"/>
      <c r="BF3011" s="145"/>
      <c r="BG3011" s="145"/>
      <c r="BH3011" s="145"/>
      <c r="BI3011" s="145"/>
      <c r="BJ3011" s="14"/>
      <c r="BK3011" s="145"/>
      <c r="BL3011" s="14"/>
      <c r="BM3011" s="144"/>
    </row>
    <row r="3012" spans="1:65" s="2" customFormat="1" ht="24.25" hidden="1" customHeight="1">
      <c r="A3012" s="26"/>
      <c r="B3012" s="156"/>
      <c r="C3012" s="157"/>
      <c r="D3012" s="157"/>
      <c r="E3012" s="158"/>
      <c r="F3012" s="159"/>
      <c r="G3012" s="160"/>
      <c r="H3012" s="161"/>
      <c r="I3012" s="162"/>
      <c r="J3012" s="162"/>
      <c r="K3012" s="139"/>
      <c r="L3012" s="27"/>
      <c r="M3012" s="140"/>
      <c r="N3012" s="141"/>
      <c r="O3012" s="142"/>
      <c r="P3012" s="142"/>
      <c r="Q3012" s="142"/>
      <c r="R3012" s="142"/>
      <c r="S3012" s="142"/>
      <c r="T3012" s="143"/>
      <c r="U3012" s="26"/>
      <c r="V3012" s="26"/>
      <c r="W3012" s="26"/>
      <c r="X3012" s="26"/>
      <c r="Y3012" s="26"/>
      <c r="Z3012" s="26"/>
      <c r="AA3012" s="26"/>
      <c r="AB3012" s="26"/>
      <c r="AC3012" s="26"/>
      <c r="AD3012" s="26"/>
      <c r="AE3012" s="26"/>
      <c r="AR3012" s="144"/>
      <c r="AT3012" s="144"/>
      <c r="AU3012" s="144"/>
      <c r="AY3012" s="14"/>
      <c r="BE3012" s="145"/>
      <c r="BF3012" s="145"/>
      <c r="BG3012" s="145"/>
      <c r="BH3012" s="145"/>
      <c r="BI3012" s="145"/>
      <c r="BJ3012" s="14"/>
      <c r="BK3012" s="145"/>
      <c r="BL3012" s="14"/>
      <c r="BM3012" s="144"/>
    </row>
    <row r="3013" spans="1:65" s="2" customFormat="1" ht="33" hidden="1" customHeight="1">
      <c r="A3013" s="26"/>
      <c r="B3013" s="156"/>
      <c r="C3013" s="157"/>
      <c r="D3013" s="157"/>
      <c r="E3013" s="158"/>
      <c r="F3013" s="159"/>
      <c r="G3013" s="160"/>
      <c r="H3013" s="161"/>
      <c r="I3013" s="162"/>
      <c r="J3013" s="162"/>
      <c r="K3013" s="139"/>
      <c r="L3013" s="27"/>
      <c r="M3013" s="140"/>
      <c r="N3013" s="141"/>
      <c r="O3013" s="142"/>
      <c r="P3013" s="142"/>
      <c r="Q3013" s="142"/>
      <c r="R3013" s="142"/>
      <c r="S3013" s="142"/>
      <c r="T3013" s="143"/>
      <c r="U3013" s="26"/>
      <c r="V3013" s="26"/>
      <c r="W3013" s="26"/>
      <c r="X3013" s="26"/>
      <c r="Y3013" s="26"/>
      <c r="Z3013" s="26"/>
      <c r="AA3013" s="26"/>
      <c r="AB3013" s="26"/>
      <c r="AC3013" s="26"/>
      <c r="AD3013" s="26"/>
      <c r="AE3013" s="26"/>
      <c r="AR3013" s="144"/>
      <c r="AT3013" s="144"/>
      <c r="AU3013" s="144"/>
      <c r="AY3013" s="14"/>
      <c r="BE3013" s="145"/>
      <c r="BF3013" s="145"/>
      <c r="BG3013" s="145"/>
      <c r="BH3013" s="145"/>
      <c r="BI3013" s="145"/>
      <c r="BJ3013" s="14"/>
      <c r="BK3013" s="145"/>
      <c r="BL3013" s="14"/>
      <c r="BM3013" s="144"/>
    </row>
    <row r="3014" spans="1:65" s="2" customFormat="1" ht="66.75" hidden="1" customHeight="1">
      <c r="A3014" s="26"/>
      <c r="B3014" s="156"/>
      <c r="C3014" s="157"/>
      <c r="D3014" s="157"/>
      <c r="E3014" s="158"/>
      <c r="F3014" s="159"/>
      <c r="G3014" s="160"/>
      <c r="H3014" s="161"/>
      <c r="I3014" s="162"/>
      <c r="J3014" s="162"/>
      <c r="K3014" s="139"/>
      <c r="L3014" s="27"/>
      <c r="M3014" s="140"/>
      <c r="N3014" s="141"/>
      <c r="O3014" s="142"/>
      <c r="P3014" s="142"/>
      <c r="Q3014" s="142"/>
      <c r="R3014" s="142"/>
      <c r="S3014" s="142"/>
      <c r="T3014" s="143"/>
      <c r="U3014" s="26"/>
      <c r="V3014" s="26"/>
      <c r="W3014" s="26"/>
      <c r="X3014" s="26"/>
      <c r="Y3014" s="26"/>
      <c r="Z3014" s="26"/>
      <c r="AA3014" s="26"/>
      <c r="AB3014" s="26"/>
      <c r="AC3014" s="26"/>
      <c r="AD3014" s="26"/>
      <c r="AE3014" s="26"/>
      <c r="AR3014" s="144"/>
      <c r="AT3014" s="144"/>
      <c r="AU3014" s="144"/>
      <c r="AY3014" s="14"/>
      <c r="BE3014" s="145"/>
      <c r="BF3014" s="145"/>
      <c r="BG3014" s="145"/>
      <c r="BH3014" s="145"/>
      <c r="BI3014" s="145"/>
      <c r="BJ3014" s="14"/>
      <c r="BK3014" s="145"/>
      <c r="BL3014" s="14"/>
      <c r="BM3014" s="144"/>
    </row>
    <row r="3015" spans="1:65" s="2" customFormat="1" ht="44.25" hidden="1" customHeight="1">
      <c r="A3015" s="26"/>
      <c r="B3015" s="156"/>
      <c r="C3015" s="157"/>
      <c r="D3015" s="157"/>
      <c r="E3015" s="158"/>
      <c r="F3015" s="159"/>
      <c r="G3015" s="160"/>
      <c r="H3015" s="161"/>
      <c r="I3015" s="162"/>
      <c r="J3015" s="162"/>
      <c r="K3015" s="139"/>
      <c r="L3015" s="27"/>
      <c r="M3015" s="140"/>
      <c r="N3015" s="141"/>
      <c r="O3015" s="142"/>
      <c r="P3015" s="142"/>
      <c r="Q3015" s="142"/>
      <c r="R3015" s="142"/>
      <c r="S3015" s="142"/>
      <c r="T3015" s="143"/>
      <c r="U3015" s="26"/>
      <c r="V3015" s="26"/>
      <c r="W3015" s="26"/>
      <c r="X3015" s="26"/>
      <c r="Y3015" s="26"/>
      <c r="Z3015" s="26"/>
      <c r="AA3015" s="26"/>
      <c r="AB3015" s="26"/>
      <c r="AC3015" s="26"/>
      <c r="AD3015" s="26"/>
      <c r="AE3015" s="26"/>
      <c r="AR3015" s="144"/>
      <c r="AT3015" s="144"/>
      <c r="AU3015" s="144"/>
      <c r="AY3015" s="14"/>
      <c r="BE3015" s="145"/>
      <c r="BF3015" s="145"/>
      <c r="BG3015" s="145"/>
      <c r="BH3015" s="145"/>
      <c r="BI3015" s="145"/>
      <c r="BJ3015" s="14"/>
      <c r="BK3015" s="145"/>
      <c r="BL3015" s="14"/>
      <c r="BM3015" s="144"/>
    </row>
    <row r="3016" spans="1:65" s="2" customFormat="1" ht="33" hidden="1" customHeight="1">
      <c r="A3016" s="26"/>
      <c r="B3016" s="156"/>
      <c r="C3016" s="157"/>
      <c r="D3016" s="157"/>
      <c r="E3016" s="158"/>
      <c r="F3016" s="159"/>
      <c r="G3016" s="160"/>
      <c r="H3016" s="161"/>
      <c r="I3016" s="162"/>
      <c r="J3016" s="162"/>
      <c r="K3016" s="139"/>
      <c r="L3016" s="27"/>
      <c r="M3016" s="140"/>
      <c r="N3016" s="141"/>
      <c r="O3016" s="142"/>
      <c r="P3016" s="142"/>
      <c r="Q3016" s="142"/>
      <c r="R3016" s="142"/>
      <c r="S3016" s="142"/>
      <c r="T3016" s="143"/>
      <c r="U3016" s="26"/>
      <c r="V3016" s="26"/>
      <c r="W3016" s="26"/>
      <c r="X3016" s="26"/>
      <c r="Y3016" s="26"/>
      <c r="Z3016" s="26"/>
      <c r="AA3016" s="26"/>
      <c r="AB3016" s="26"/>
      <c r="AC3016" s="26"/>
      <c r="AD3016" s="26"/>
      <c r="AE3016" s="26"/>
      <c r="AR3016" s="144"/>
      <c r="AT3016" s="144"/>
      <c r="AU3016" s="144"/>
      <c r="AY3016" s="14"/>
      <c r="BE3016" s="145"/>
      <c r="BF3016" s="145"/>
      <c r="BG3016" s="145"/>
      <c r="BH3016" s="145"/>
      <c r="BI3016" s="145"/>
      <c r="BJ3016" s="14"/>
      <c r="BK3016" s="145"/>
      <c r="BL3016" s="14"/>
      <c r="BM3016" s="144"/>
    </row>
    <row r="3017" spans="1:65" s="2" customFormat="1" ht="33" hidden="1" customHeight="1">
      <c r="A3017" s="26"/>
      <c r="B3017" s="156"/>
      <c r="C3017" s="157"/>
      <c r="D3017" s="157"/>
      <c r="E3017" s="158"/>
      <c r="F3017" s="159"/>
      <c r="G3017" s="160"/>
      <c r="H3017" s="161"/>
      <c r="I3017" s="162"/>
      <c r="J3017" s="162"/>
      <c r="K3017" s="139"/>
      <c r="L3017" s="27"/>
      <c r="M3017" s="140"/>
      <c r="N3017" s="141"/>
      <c r="O3017" s="142"/>
      <c r="P3017" s="142"/>
      <c r="Q3017" s="142"/>
      <c r="R3017" s="142"/>
      <c r="S3017" s="142"/>
      <c r="T3017" s="143"/>
      <c r="U3017" s="26"/>
      <c r="V3017" s="26"/>
      <c r="W3017" s="26"/>
      <c r="X3017" s="26"/>
      <c r="Y3017" s="26"/>
      <c r="Z3017" s="26"/>
      <c r="AA3017" s="26"/>
      <c r="AB3017" s="26"/>
      <c r="AC3017" s="26"/>
      <c r="AD3017" s="26"/>
      <c r="AE3017" s="26"/>
      <c r="AR3017" s="144"/>
      <c r="AT3017" s="144"/>
      <c r="AU3017" s="144"/>
      <c r="AY3017" s="14"/>
      <c r="BE3017" s="145"/>
      <c r="BF3017" s="145"/>
      <c r="BG3017" s="145"/>
      <c r="BH3017" s="145"/>
      <c r="BI3017" s="145"/>
      <c r="BJ3017" s="14"/>
      <c r="BK3017" s="145"/>
      <c r="BL3017" s="14"/>
      <c r="BM3017" s="144"/>
    </row>
    <row r="3018" spans="1:65" s="2" customFormat="1" ht="24.25" hidden="1" customHeight="1">
      <c r="A3018" s="26"/>
      <c r="B3018" s="156"/>
      <c r="C3018" s="157"/>
      <c r="D3018" s="157"/>
      <c r="E3018" s="158"/>
      <c r="F3018" s="159"/>
      <c r="G3018" s="160"/>
      <c r="H3018" s="161"/>
      <c r="I3018" s="162"/>
      <c r="J3018" s="162"/>
      <c r="K3018" s="139"/>
      <c r="L3018" s="27"/>
      <c r="M3018" s="140"/>
      <c r="N3018" s="141"/>
      <c r="O3018" s="142"/>
      <c r="P3018" s="142"/>
      <c r="Q3018" s="142"/>
      <c r="R3018" s="142"/>
      <c r="S3018" s="142"/>
      <c r="T3018" s="143"/>
      <c r="U3018" s="26"/>
      <c r="V3018" s="26"/>
      <c r="W3018" s="26"/>
      <c r="X3018" s="26"/>
      <c r="Y3018" s="26"/>
      <c r="Z3018" s="26"/>
      <c r="AA3018" s="26"/>
      <c r="AB3018" s="26"/>
      <c r="AC3018" s="26"/>
      <c r="AD3018" s="26"/>
      <c r="AE3018" s="26"/>
      <c r="AR3018" s="144"/>
      <c r="AT3018" s="144"/>
      <c r="AU3018" s="144"/>
      <c r="AY3018" s="14"/>
      <c r="BE3018" s="145"/>
      <c r="BF3018" s="145"/>
      <c r="BG3018" s="145"/>
      <c r="BH3018" s="145"/>
      <c r="BI3018" s="145"/>
      <c r="BJ3018" s="14"/>
      <c r="BK3018" s="145"/>
      <c r="BL3018" s="14"/>
      <c r="BM3018" s="144"/>
    </row>
    <row r="3019" spans="1:65" s="2" customFormat="1" ht="38" hidden="1" customHeight="1">
      <c r="A3019" s="26"/>
      <c r="B3019" s="156"/>
      <c r="C3019" s="157"/>
      <c r="D3019" s="157"/>
      <c r="E3019" s="158"/>
      <c r="F3019" s="159"/>
      <c r="G3019" s="160"/>
      <c r="H3019" s="161"/>
      <c r="I3019" s="162"/>
      <c r="J3019" s="162"/>
      <c r="K3019" s="139"/>
      <c r="L3019" s="27"/>
      <c r="M3019" s="140"/>
      <c r="N3019" s="141"/>
      <c r="O3019" s="142"/>
      <c r="P3019" s="142"/>
      <c r="Q3019" s="142"/>
      <c r="R3019" s="142"/>
      <c r="S3019" s="142"/>
      <c r="T3019" s="143"/>
      <c r="U3019" s="26"/>
      <c r="V3019" s="26"/>
      <c r="W3019" s="26"/>
      <c r="X3019" s="26"/>
      <c r="Y3019" s="26"/>
      <c r="Z3019" s="26"/>
      <c r="AA3019" s="26"/>
      <c r="AB3019" s="26"/>
      <c r="AC3019" s="26"/>
      <c r="AD3019" s="26"/>
      <c r="AE3019" s="26"/>
      <c r="AR3019" s="144"/>
      <c r="AT3019" s="144"/>
      <c r="AU3019" s="144"/>
      <c r="AY3019" s="14"/>
      <c r="BE3019" s="145"/>
      <c r="BF3019" s="145"/>
      <c r="BG3019" s="145"/>
      <c r="BH3019" s="145"/>
      <c r="BI3019" s="145"/>
      <c r="BJ3019" s="14"/>
      <c r="BK3019" s="145"/>
      <c r="BL3019" s="14"/>
      <c r="BM3019" s="144"/>
    </row>
    <row r="3020" spans="1:65" s="2" customFormat="1" ht="44.25" hidden="1" customHeight="1">
      <c r="A3020" s="26"/>
      <c r="B3020" s="156"/>
      <c r="C3020" s="157"/>
      <c r="D3020" s="157"/>
      <c r="E3020" s="158"/>
      <c r="F3020" s="159"/>
      <c r="G3020" s="160"/>
      <c r="H3020" s="161"/>
      <c r="I3020" s="162"/>
      <c r="J3020" s="162"/>
      <c r="K3020" s="139"/>
      <c r="L3020" s="27"/>
      <c r="M3020" s="140"/>
      <c r="N3020" s="141"/>
      <c r="O3020" s="142"/>
      <c r="P3020" s="142"/>
      <c r="Q3020" s="142"/>
      <c r="R3020" s="142"/>
      <c r="S3020" s="142"/>
      <c r="T3020" s="143"/>
      <c r="U3020" s="26"/>
      <c r="V3020" s="26"/>
      <c r="W3020" s="26"/>
      <c r="X3020" s="26"/>
      <c r="Y3020" s="26"/>
      <c r="Z3020" s="26"/>
      <c r="AA3020" s="26"/>
      <c r="AB3020" s="26"/>
      <c r="AC3020" s="26"/>
      <c r="AD3020" s="26"/>
      <c r="AE3020" s="26"/>
      <c r="AR3020" s="144"/>
      <c r="AT3020" s="144"/>
      <c r="AU3020" s="144"/>
      <c r="AY3020" s="14"/>
      <c r="BE3020" s="145"/>
      <c r="BF3020" s="145"/>
      <c r="BG3020" s="145"/>
      <c r="BH3020" s="145"/>
      <c r="BI3020" s="145"/>
      <c r="BJ3020" s="14"/>
      <c r="BK3020" s="145"/>
      <c r="BL3020" s="14"/>
      <c r="BM3020" s="144"/>
    </row>
    <row r="3021" spans="1:65" s="2" customFormat="1" ht="24.25" hidden="1" customHeight="1">
      <c r="A3021" s="26"/>
      <c r="B3021" s="156"/>
      <c r="C3021" s="157"/>
      <c r="D3021" s="157"/>
      <c r="E3021" s="158"/>
      <c r="F3021" s="159"/>
      <c r="G3021" s="160"/>
      <c r="H3021" s="161"/>
      <c r="I3021" s="162"/>
      <c r="J3021" s="162"/>
      <c r="K3021" s="139"/>
      <c r="L3021" s="27"/>
      <c r="M3021" s="140"/>
      <c r="N3021" s="141"/>
      <c r="O3021" s="142"/>
      <c r="P3021" s="142"/>
      <c r="Q3021" s="142"/>
      <c r="R3021" s="142"/>
      <c r="S3021" s="142"/>
      <c r="T3021" s="143"/>
      <c r="U3021" s="26"/>
      <c r="V3021" s="26"/>
      <c r="W3021" s="26"/>
      <c r="X3021" s="26"/>
      <c r="Y3021" s="26"/>
      <c r="Z3021" s="26"/>
      <c r="AA3021" s="26"/>
      <c r="AB3021" s="26"/>
      <c r="AC3021" s="26"/>
      <c r="AD3021" s="26"/>
      <c r="AE3021" s="26"/>
      <c r="AR3021" s="144"/>
      <c r="AT3021" s="144"/>
      <c r="AU3021" s="144"/>
      <c r="AY3021" s="14"/>
      <c r="BE3021" s="145"/>
      <c r="BF3021" s="145"/>
      <c r="BG3021" s="145"/>
      <c r="BH3021" s="145"/>
      <c r="BI3021" s="145"/>
      <c r="BJ3021" s="14"/>
      <c r="BK3021" s="145"/>
      <c r="BL3021" s="14"/>
      <c r="BM3021" s="144"/>
    </row>
    <row r="3022" spans="1:65" s="2" customFormat="1" ht="24.25" hidden="1" customHeight="1">
      <c r="A3022" s="26"/>
      <c r="B3022" s="156"/>
      <c r="C3022" s="157"/>
      <c r="D3022" s="157"/>
      <c r="E3022" s="158"/>
      <c r="F3022" s="159"/>
      <c r="G3022" s="160"/>
      <c r="H3022" s="161"/>
      <c r="I3022" s="162"/>
      <c r="J3022" s="162"/>
      <c r="K3022" s="139"/>
      <c r="L3022" s="27"/>
      <c r="M3022" s="140"/>
      <c r="N3022" s="141"/>
      <c r="O3022" s="142"/>
      <c r="P3022" s="142"/>
      <c r="Q3022" s="142"/>
      <c r="R3022" s="142"/>
      <c r="S3022" s="142"/>
      <c r="T3022" s="143"/>
      <c r="U3022" s="26"/>
      <c r="V3022" s="26"/>
      <c r="W3022" s="26"/>
      <c r="X3022" s="26"/>
      <c r="Y3022" s="26"/>
      <c r="Z3022" s="26"/>
      <c r="AA3022" s="26"/>
      <c r="AB3022" s="26"/>
      <c r="AC3022" s="26"/>
      <c r="AD3022" s="26"/>
      <c r="AE3022" s="26"/>
      <c r="AR3022" s="144"/>
      <c r="AT3022" s="144"/>
      <c r="AU3022" s="144"/>
      <c r="AY3022" s="14"/>
      <c r="BE3022" s="145"/>
      <c r="BF3022" s="145"/>
      <c r="BG3022" s="145"/>
      <c r="BH3022" s="145"/>
      <c r="BI3022" s="145"/>
      <c r="BJ3022" s="14"/>
      <c r="BK3022" s="145"/>
      <c r="BL3022" s="14"/>
      <c r="BM3022" s="144"/>
    </row>
    <row r="3023" spans="1:65" s="2" customFormat="1" ht="16.5" hidden="1" customHeight="1">
      <c r="A3023" s="26"/>
      <c r="B3023" s="156"/>
      <c r="C3023" s="157"/>
      <c r="D3023" s="157"/>
      <c r="E3023" s="158"/>
      <c r="F3023" s="159"/>
      <c r="G3023" s="160"/>
      <c r="H3023" s="161"/>
      <c r="I3023" s="162"/>
      <c r="J3023" s="162"/>
      <c r="K3023" s="139"/>
      <c r="L3023" s="27"/>
      <c r="M3023" s="140"/>
      <c r="N3023" s="141"/>
      <c r="O3023" s="142"/>
      <c r="P3023" s="142"/>
      <c r="Q3023" s="142"/>
      <c r="R3023" s="142"/>
      <c r="S3023" s="142"/>
      <c r="T3023" s="143"/>
      <c r="U3023" s="26"/>
      <c r="V3023" s="26"/>
      <c r="W3023" s="26"/>
      <c r="X3023" s="26"/>
      <c r="Y3023" s="26"/>
      <c r="Z3023" s="26"/>
      <c r="AA3023" s="26"/>
      <c r="AB3023" s="26"/>
      <c r="AC3023" s="26"/>
      <c r="AD3023" s="26"/>
      <c r="AE3023" s="26"/>
      <c r="AR3023" s="144"/>
      <c r="AT3023" s="144"/>
      <c r="AU3023" s="144"/>
      <c r="AY3023" s="14"/>
      <c r="BE3023" s="145"/>
      <c r="BF3023" s="145"/>
      <c r="BG3023" s="145"/>
      <c r="BH3023" s="145"/>
      <c r="BI3023" s="145"/>
      <c r="BJ3023" s="14"/>
      <c r="BK3023" s="145"/>
      <c r="BL3023" s="14"/>
      <c r="BM3023" s="144"/>
    </row>
    <row r="3024" spans="1:65" s="2" customFormat="1" ht="16.5" hidden="1" customHeight="1">
      <c r="A3024" s="26"/>
      <c r="B3024" s="156"/>
      <c r="C3024" s="157"/>
      <c r="D3024" s="157"/>
      <c r="E3024" s="158"/>
      <c r="F3024" s="159"/>
      <c r="G3024" s="160"/>
      <c r="H3024" s="161"/>
      <c r="I3024" s="162"/>
      <c r="J3024" s="162"/>
      <c r="K3024" s="139"/>
      <c r="L3024" s="27"/>
      <c r="M3024" s="140"/>
      <c r="N3024" s="141"/>
      <c r="O3024" s="142"/>
      <c r="P3024" s="142"/>
      <c r="Q3024" s="142"/>
      <c r="R3024" s="142"/>
      <c r="S3024" s="142"/>
      <c r="T3024" s="143"/>
      <c r="U3024" s="26"/>
      <c r="V3024" s="26"/>
      <c r="W3024" s="26"/>
      <c r="X3024" s="26"/>
      <c r="Y3024" s="26"/>
      <c r="Z3024" s="26"/>
      <c r="AA3024" s="26"/>
      <c r="AB3024" s="26"/>
      <c r="AC3024" s="26"/>
      <c r="AD3024" s="26"/>
      <c r="AE3024" s="26"/>
      <c r="AR3024" s="144"/>
      <c r="AT3024" s="144"/>
      <c r="AU3024" s="144"/>
      <c r="AY3024" s="14"/>
      <c r="BE3024" s="145"/>
      <c r="BF3024" s="145"/>
      <c r="BG3024" s="145"/>
      <c r="BH3024" s="145"/>
      <c r="BI3024" s="145"/>
      <c r="BJ3024" s="14"/>
      <c r="BK3024" s="145"/>
      <c r="BL3024" s="14"/>
      <c r="BM3024" s="144"/>
    </row>
    <row r="3025" spans="1:65" s="2" customFormat="1" ht="16.5" hidden="1" customHeight="1">
      <c r="A3025" s="26"/>
      <c r="B3025" s="156"/>
      <c r="C3025" s="157"/>
      <c r="D3025" s="157"/>
      <c r="E3025" s="158"/>
      <c r="F3025" s="159"/>
      <c r="G3025" s="160"/>
      <c r="H3025" s="161"/>
      <c r="I3025" s="162"/>
      <c r="J3025" s="162"/>
      <c r="K3025" s="139"/>
      <c r="L3025" s="27"/>
      <c r="M3025" s="140"/>
      <c r="N3025" s="141"/>
      <c r="O3025" s="142"/>
      <c r="P3025" s="142"/>
      <c r="Q3025" s="142"/>
      <c r="R3025" s="142"/>
      <c r="S3025" s="142"/>
      <c r="T3025" s="143"/>
      <c r="U3025" s="26"/>
      <c r="V3025" s="26"/>
      <c r="W3025" s="26"/>
      <c r="X3025" s="26"/>
      <c r="Y3025" s="26"/>
      <c r="Z3025" s="26"/>
      <c r="AA3025" s="26"/>
      <c r="AB3025" s="26"/>
      <c r="AC3025" s="26"/>
      <c r="AD3025" s="26"/>
      <c r="AE3025" s="26"/>
      <c r="AR3025" s="144"/>
      <c r="AT3025" s="144"/>
      <c r="AU3025" s="144"/>
      <c r="AY3025" s="14"/>
      <c r="BE3025" s="145"/>
      <c r="BF3025" s="145"/>
      <c r="BG3025" s="145"/>
      <c r="BH3025" s="145"/>
      <c r="BI3025" s="145"/>
      <c r="BJ3025" s="14"/>
      <c r="BK3025" s="145"/>
      <c r="BL3025" s="14"/>
      <c r="BM3025" s="144"/>
    </row>
    <row r="3026" spans="1:65" s="2" customFormat="1" ht="21.75" hidden="1" customHeight="1">
      <c r="A3026" s="26"/>
      <c r="B3026" s="156"/>
      <c r="C3026" s="157"/>
      <c r="D3026" s="157"/>
      <c r="E3026" s="158"/>
      <c r="F3026" s="159"/>
      <c r="G3026" s="160"/>
      <c r="H3026" s="161"/>
      <c r="I3026" s="162"/>
      <c r="J3026" s="162"/>
      <c r="K3026" s="139"/>
      <c r="L3026" s="27"/>
      <c r="M3026" s="140"/>
      <c r="N3026" s="141"/>
      <c r="O3026" s="142"/>
      <c r="P3026" s="142"/>
      <c r="Q3026" s="142"/>
      <c r="R3026" s="142"/>
      <c r="S3026" s="142"/>
      <c r="T3026" s="143"/>
      <c r="U3026" s="26"/>
      <c r="V3026" s="26"/>
      <c r="W3026" s="26"/>
      <c r="X3026" s="26"/>
      <c r="Y3026" s="26"/>
      <c r="Z3026" s="26"/>
      <c r="AA3026" s="26"/>
      <c r="AB3026" s="26"/>
      <c r="AC3026" s="26"/>
      <c r="AD3026" s="26"/>
      <c r="AE3026" s="26"/>
      <c r="AR3026" s="144"/>
      <c r="AT3026" s="144"/>
      <c r="AU3026" s="144"/>
      <c r="AY3026" s="14"/>
      <c r="BE3026" s="145"/>
      <c r="BF3026" s="145"/>
      <c r="BG3026" s="145"/>
      <c r="BH3026" s="145"/>
      <c r="BI3026" s="145"/>
      <c r="BJ3026" s="14"/>
      <c r="BK3026" s="145"/>
      <c r="BL3026" s="14"/>
      <c r="BM3026" s="144"/>
    </row>
    <row r="3027" spans="1:65" s="2" customFormat="1" ht="62.75" hidden="1" customHeight="1">
      <c r="A3027" s="26"/>
      <c r="B3027" s="156"/>
      <c r="C3027" s="157"/>
      <c r="D3027" s="157"/>
      <c r="E3027" s="158"/>
      <c r="F3027" s="159"/>
      <c r="G3027" s="160"/>
      <c r="H3027" s="161"/>
      <c r="I3027" s="162"/>
      <c r="J3027" s="162"/>
      <c r="K3027" s="139"/>
      <c r="L3027" s="27"/>
      <c r="M3027" s="140"/>
      <c r="N3027" s="141"/>
      <c r="O3027" s="142"/>
      <c r="P3027" s="142"/>
      <c r="Q3027" s="142"/>
      <c r="R3027" s="142"/>
      <c r="S3027" s="142"/>
      <c r="T3027" s="143"/>
      <c r="U3027" s="26"/>
      <c r="V3027" s="26"/>
      <c r="W3027" s="26"/>
      <c r="X3027" s="26"/>
      <c r="Y3027" s="26"/>
      <c r="Z3027" s="26"/>
      <c r="AA3027" s="26"/>
      <c r="AB3027" s="26"/>
      <c r="AC3027" s="26"/>
      <c r="AD3027" s="26"/>
      <c r="AE3027" s="26"/>
      <c r="AR3027" s="144"/>
      <c r="AT3027" s="144"/>
      <c r="AU3027" s="144"/>
      <c r="AY3027" s="14"/>
      <c r="BE3027" s="145"/>
      <c r="BF3027" s="145"/>
      <c r="BG3027" s="145"/>
      <c r="BH3027" s="145"/>
      <c r="BI3027" s="145"/>
      <c r="BJ3027" s="14"/>
      <c r="BK3027" s="145"/>
      <c r="BL3027" s="14"/>
      <c r="BM3027" s="144"/>
    </row>
    <row r="3028" spans="1:65" s="2" customFormat="1" ht="16.5" hidden="1" customHeight="1">
      <c r="A3028" s="26"/>
      <c r="B3028" s="156"/>
      <c r="C3028" s="157"/>
      <c r="D3028" s="157"/>
      <c r="E3028" s="158"/>
      <c r="F3028" s="159"/>
      <c r="G3028" s="160"/>
      <c r="H3028" s="161"/>
      <c r="I3028" s="162"/>
      <c r="J3028" s="162"/>
      <c r="K3028" s="139"/>
      <c r="L3028" s="27"/>
      <c r="M3028" s="140"/>
      <c r="N3028" s="141"/>
      <c r="O3028" s="142"/>
      <c r="P3028" s="142"/>
      <c r="Q3028" s="142"/>
      <c r="R3028" s="142"/>
      <c r="S3028" s="142"/>
      <c r="T3028" s="143"/>
      <c r="U3028" s="26"/>
      <c r="V3028" s="26"/>
      <c r="W3028" s="26"/>
      <c r="X3028" s="26"/>
      <c r="Y3028" s="26"/>
      <c r="Z3028" s="26"/>
      <c r="AA3028" s="26"/>
      <c r="AB3028" s="26"/>
      <c r="AC3028" s="26"/>
      <c r="AD3028" s="26"/>
      <c r="AE3028" s="26"/>
      <c r="AR3028" s="144"/>
      <c r="AT3028" s="144"/>
      <c r="AU3028" s="144"/>
      <c r="AY3028" s="14"/>
      <c r="BE3028" s="145"/>
      <c r="BF3028" s="145"/>
      <c r="BG3028" s="145"/>
      <c r="BH3028" s="145"/>
      <c r="BI3028" s="145"/>
      <c r="BJ3028" s="14"/>
      <c r="BK3028" s="145"/>
      <c r="BL3028" s="14"/>
      <c r="BM3028" s="144"/>
    </row>
    <row r="3029" spans="1:65" s="12" customFormat="1" ht="26" customHeight="1">
      <c r="B3029" s="169"/>
      <c r="C3029" s="170"/>
      <c r="D3029" s="171" t="s">
        <v>68</v>
      </c>
      <c r="E3029" s="174" t="s">
        <v>2857</v>
      </c>
      <c r="F3029" s="174" t="s">
        <v>2858</v>
      </c>
      <c r="G3029" s="170"/>
      <c r="H3029" s="170"/>
      <c r="I3029" s="170"/>
      <c r="J3029" s="175">
        <f>BK3029</f>
        <v>0</v>
      </c>
      <c r="L3029" s="127"/>
      <c r="M3029" s="131"/>
      <c r="N3029" s="132"/>
      <c r="O3029" s="132"/>
      <c r="P3029" s="133">
        <f>P3030+P3031</f>
        <v>0</v>
      </c>
      <c r="Q3029" s="132"/>
      <c r="R3029" s="133">
        <f>R3030+R3031</f>
        <v>0</v>
      </c>
      <c r="S3029" s="132"/>
      <c r="T3029" s="134">
        <f>T3030+T3031</f>
        <v>0</v>
      </c>
      <c r="AR3029" s="128" t="s">
        <v>77</v>
      </c>
      <c r="AT3029" s="135" t="s">
        <v>68</v>
      </c>
      <c r="AU3029" s="135" t="s">
        <v>69</v>
      </c>
      <c r="AY3029" s="128" t="s">
        <v>136</v>
      </c>
      <c r="BK3029" s="136">
        <f>BK3030+BK3031</f>
        <v>0</v>
      </c>
    </row>
    <row r="3030" spans="1:65" s="12" customFormat="1" ht="23" customHeight="1">
      <c r="B3030" s="169"/>
      <c r="C3030" s="170"/>
      <c r="D3030" s="171" t="s">
        <v>68</v>
      </c>
      <c r="E3030" s="172" t="s">
        <v>227</v>
      </c>
      <c r="F3030" s="172" t="s">
        <v>998</v>
      </c>
      <c r="G3030" s="170"/>
      <c r="H3030" s="170"/>
      <c r="I3030" s="170"/>
      <c r="J3030" s="173">
        <f>BK3030</f>
        <v>0</v>
      </c>
      <c r="L3030" s="127"/>
      <c r="M3030" s="131"/>
      <c r="N3030" s="132"/>
      <c r="O3030" s="132"/>
      <c r="P3030" s="133">
        <v>0</v>
      </c>
      <c r="Q3030" s="132"/>
      <c r="R3030" s="133">
        <v>0</v>
      </c>
      <c r="S3030" s="132"/>
      <c r="T3030" s="134">
        <v>0</v>
      </c>
      <c r="AR3030" s="128" t="s">
        <v>151</v>
      </c>
      <c r="AT3030" s="135" t="s">
        <v>68</v>
      </c>
      <c r="AU3030" s="135" t="s">
        <v>77</v>
      </c>
      <c r="AY3030" s="128" t="s">
        <v>136</v>
      </c>
      <c r="BK3030" s="136">
        <v>0</v>
      </c>
    </row>
    <row r="3031" spans="1:65" s="12" customFormat="1" ht="23" customHeight="1">
      <c r="B3031" s="169"/>
      <c r="C3031" s="170"/>
      <c r="D3031" s="171" t="s">
        <v>68</v>
      </c>
      <c r="E3031" s="172" t="s">
        <v>999</v>
      </c>
      <c r="F3031" s="172" t="s">
        <v>1000</v>
      </c>
      <c r="G3031" s="170"/>
      <c r="H3031" s="170"/>
      <c r="I3031" s="170"/>
      <c r="J3031" s="173">
        <f>BK3031</f>
        <v>0</v>
      </c>
      <c r="L3031" s="127"/>
      <c r="M3031" s="131"/>
      <c r="N3031" s="132"/>
      <c r="O3031" s="132"/>
      <c r="P3031" s="133">
        <f>SUM(P3032:P3049)</f>
        <v>0</v>
      </c>
      <c r="Q3031" s="132"/>
      <c r="R3031" s="133">
        <f>SUM(R3032:R3049)</f>
        <v>0</v>
      </c>
      <c r="S3031" s="132"/>
      <c r="T3031" s="134">
        <f>SUM(T3032:T3049)</f>
        <v>0</v>
      </c>
      <c r="AR3031" s="128" t="s">
        <v>77</v>
      </c>
      <c r="AT3031" s="135" t="s">
        <v>68</v>
      </c>
      <c r="AU3031" s="135" t="s">
        <v>77</v>
      </c>
      <c r="AY3031" s="128" t="s">
        <v>136</v>
      </c>
      <c r="BK3031" s="136">
        <f>SUM(BK3032:BK3049)</f>
        <v>0</v>
      </c>
    </row>
    <row r="3032" spans="1:65" s="2" customFormat="1" ht="66.75" customHeight="1">
      <c r="A3032" s="26"/>
      <c r="B3032" s="156"/>
      <c r="C3032" s="157" t="s">
        <v>2859</v>
      </c>
      <c r="D3032" s="157" t="s">
        <v>141</v>
      </c>
      <c r="E3032" s="158" t="s">
        <v>2860</v>
      </c>
      <c r="F3032" s="159" t="s">
        <v>2785</v>
      </c>
      <c r="G3032" s="160" t="s">
        <v>323</v>
      </c>
      <c r="H3032" s="161">
        <v>12</v>
      </c>
      <c r="I3032" s="162"/>
      <c r="J3032" s="162">
        <f t="shared" ref="J3032:J3049" si="460">ROUND(I3032*H3032,2)</f>
        <v>0</v>
      </c>
      <c r="K3032" s="139"/>
      <c r="L3032" s="27"/>
      <c r="M3032" s="140" t="s">
        <v>1</v>
      </c>
      <c r="N3032" s="141" t="s">
        <v>35</v>
      </c>
      <c r="O3032" s="142">
        <v>0</v>
      </c>
      <c r="P3032" s="142">
        <f t="shared" ref="P3032:P3049" si="461">O3032*H3032</f>
        <v>0</v>
      </c>
      <c r="Q3032" s="142">
        <v>0</v>
      </c>
      <c r="R3032" s="142">
        <f t="shared" ref="R3032:R3049" si="462">Q3032*H3032</f>
        <v>0</v>
      </c>
      <c r="S3032" s="142">
        <v>0</v>
      </c>
      <c r="T3032" s="143">
        <f t="shared" ref="T3032:T3049" si="463">S3032*H3032</f>
        <v>0</v>
      </c>
      <c r="U3032" s="26"/>
      <c r="V3032" s="26"/>
      <c r="W3032" s="26"/>
      <c r="X3032" s="26"/>
      <c r="Y3032" s="26"/>
      <c r="Z3032" s="26"/>
      <c r="AA3032" s="26"/>
      <c r="AB3032" s="26"/>
      <c r="AC3032" s="26"/>
      <c r="AD3032" s="26"/>
      <c r="AE3032" s="26"/>
      <c r="AR3032" s="144" t="s">
        <v>145</v>
      </c>
      <c r="AT3032" s="144" t="s">
        <v>141</v>
      </c>
      <c r="AU3032" s="144" t="s">
        <v>146</v>
      </c>
      <c r="AY3032" s="14" t="s">
        <v>136</v>
      </c>
      <c r="BE3032" s="145">
        <f t="shared" ref="BE3032:BE3049" si="464">IF(N3032="základná",J3032,0)</f>
        <v>0</v>
      </c>
      <c r="BF3032" s="145">
        <f t="shared" ref="BF3032:BF3049" si="465">IF(N3032="znížená",J3032,0)</f>
        <v>0</v>
      </c>
      <c r="BG3032" s="145">
        <f t="shared" ref="BG3032:BG3049" si="466">IF(N3032="zákl. prenesená",J3032,0)</f>
        <v>0</v>
      </c>
      <c r="BH3032" s="145">
        <f t="shared" ref="BH3032:BH3049" si="467">IF(N3032="zníž. prenesená",J3032,0)</f>
        <v>0</v>
      </c>
      <c r="BI3032" s="145">
        <f t="shared" ref="BI3032:BI3049" si="468">IF(N3032="nulová",J3032,0)</f>
        <v>0</v>
      </c>
      <c r="BJ3032" s="14" t="s">
        <v>146</v>
      </c>
      <c r="BK3032" s="145">
        <f t="shared" ref="BK3032:BK3049" si="469">ROUND(I3032*H3032,2)</f>
        <v>0</v>
      </c>
      <c r="BL3032" s="14" t="s">
        <v>145</v>
      </c>
      <c r="BM3032" s="144" t="s">
        <v>2861</v>
      </c>
    </row>
    <row r="3033" spans="1:65" s="2" customFormat="1" ht="24.25" customHeight="1">
      <c r="A3033" s="26"/>
      <c r="B3033" s="156"/>
      <c r="C3033" s="157" t="s">
        <v>2862</v>
      </c>
      <c r="D3033" s="157" t="s">
        <v>141</v>
      </c>
      <c r="E3033" s="158" t="s">
        <v>2792</v>
      </c>
      <c r="F3033" s="159" t="s">
        <v>2793</v>
      </c>
      <c r="G3033" s="160" t="s">
        <v>323</v>
      </c>
      <c r="H3033" s="161">
        <v>12</v>
      </c>
      <c r="I3033" s="162"/>
      <c r="J3033" s="162">
        <f t="shared" si="460"/>
        <v>0</v>
      </c>
      <c r="K3033" s="139"/>
      <c r="L3033" s="27"/>
      <c r="M3033" s="140" t="s">
        <v>1</v>
      </c>
      <c r="N3033" s="141" t="s">
        <v>35</v>
      </c>
      <c r="O3033" s="142">
        <v>0</v>
      </c>
      <c r="P3033" s="142">
        <f t="shared" si="461"/>
        <v>0</v>
      </c>
      <c r="Q3033" s="142">
        <v>0</v>
      </c>
      <c r="R3033" s="142">
        <f t="shared" si="462"/>
        <v>0</v>
      </c>
      <c r="S3033" s="142">
        <v>0</v>
      </c>
      <c r="T3033" s="143">
        <f t="shared" si="463"/>
        <v>0</v>
      </c>
      <c r="U3033" s="26"/>
      <c r="V3033" s="26"/>
      <c r="W3033" s="26"/>
      <c r="X3033" s="26"/>
      <c r="Y3033" s="26"/>
      <c r="Z3033" s="26"/>
      <c r="AA3033" s="26"/>
      <c r="AB3033" s="26"/>
      <c r="AC3033" s="26"/>
      <c r="AD3033" s="26"/>
      <c r="AE3033" s="26"/>
      <c r="AR3033" s="144" t="s">
        <v>145</v>
      </c>
      <c r="AT3033" s="144" t="s">
        <v>141</v>
      </c>
      <c r="AU3033" s="144" t="s">
        <v>146</v>
      </c>
      <c r="AY3033" s="14" t="s">
        <v>136</v>
      </c>
      <c r="BE3033" s="145">
        <f t="shared" si="464"/>
        <v>0</v>
      </c>
      <c r="BF3033" s="145">
        <f t="shared" si="465"/>
        <v>0</v>
      </c>
      <c r="BG3033" s="145">
        <f t="shared" si="466"/>
        <v>0</v>
      </c>
      <c r="BH3033" s="145">
        <f t="shared" si="467"/>
        <v>0</v>
      </c>
      <c r="BI3033" s="145">
        <f t="shared" si="468"/>
        <v>0</v>
      </c>
      <c r="BJ3033" s="14" t="s">
        <v>146</v>
      </c>
      <c r="BK3033" s="145">
        <f t="shared" si="469"/>
        <v>0</v>
      </c>
      <c r="BL3033" s="14" t="s">
        <v>145</v>
      </c>
      <c r="BM3033" s="144" t="s">
        <v>2863</v>
      </c>
    </row>
    <row r="3034" spans="1:65" s="2" customFormat="1" ht="33" customHeight="1">
      <c r="A3034" s="26"/>
      <c r="B3034" s="156"/>
      <c r="C3034" s="157" t="s">
        <v>2864</v>
      </c>
      <c r="D3034" s="157" t="s">
        <v>141</v>
      </c>
      <c r="E3034" s="158" t="s">
        <v>2796</v>
      </c>
      <c r="F3034" s="159" t="s">
        <v>2797</v>
      </c>
      <c r="G3034" s="160" t="s">
        <v>323</v>
      </c>
      <c r="H3034" s="161">
        <v>12</v>
      </c>
      <c r="I3034" s="162"/>
      <c r="J3034" s="162">
        <f t="shared" si="460"/>
        <v>0</v>
      </c>
      <c r="K3034" s="139"/>
      <c r="L3034" s="27"/>
      <c r="M3034" s="140" t="s">
        <v>1</v>
      </c>
      <c r="N3034" s="141" t="s">
        <v>35</v>
      </c>
      <c r="O3034" s="142">
        <v>0</v>
      </c>
      <c r="P3034" s="142">
        <f t="shared" si="461"/>
        <v>0</v>
      </c>
      <c r="Q3034" s="142">
        <v>0</v>
      </c>
      <c r="R3034" s="142">
        <f t="shared" si="462"/>
        <v>0</v>
      </c>
      <c r="S3034" s="142">
        <v>0</v>
      </c>
      <c r="T3034" s="143">
        <f t="shared" si="463"/>
        <v>0</v>
      </c>
      <c r="U3034" s="26"/>
      <c r="V3034" s="26"/>
      <c r="W3034" s="26"/>
      <c r="X3034" s="26"/>
      <c r="Y3034" s="26"/>
      <c r="Z3034" s="26"/>
      <c r="AA3034" s="26"/>
      <c r="AB3034" s="26"/>
      <c r="AC3034" s="26"/>
      <c r="AD3034" s="26"/>
      <c r="AE3034" s="26"/>
      <c r="AR3034" s="144" t="s">
        <v>145</v>
      </c>
      <c r="AT3034" s="144" t="s">
        <v>141</v>
      </c>
      <c r="AU3034" s="144" t="s">
        <v>146</v>
      </c>
      <c r="AY3034" s="14" t="s">
        <v>136</v>
      </c>
      <c r="BE3034" s="145">
        <f t="shared" si="464"/>
        <v>0</v>
      </c>
      <c r="BF3034" s="145">
        <f t="shared" si="465"/>
        <v>0</v>
      </c>
      <c r="BG3034" s="145">
        <f t="shared" si="466"/>
        <v>0</v>
      </c>
      <c r="BH3034" s="145">
        <f t="shared" si="467"/>
        <v>0</v>
      </c>
      <c r="BI3034" s="145">
        <f t="shared" si="468"/>
        <v>0</v>
      </c>
      <c r="BJ3034" s="14" t="s">
        <v>146</v>
      </c>
      <c r="BK3034" s="145">
        <f t="shared" si="469"/>
        <v>0</v>
      </c>
      <c r="BL3034" s="14" t="s">
        <v>145</v>
      </c>
      <c r="BM3034" s="144" t="s">
        <v>2865</v>
      </c>
    </row>
    <row r="3035" spans="1:65" s="2" customFormat="1" ht="66.75" customHeight="1">
      <c r="A3035" s="26"/>
      <c r="B3035" s="156"/>
      <c r="C3035" s="157" t="s">
        <v>2866</v>
      </c>
      <c r="D3035" s="157" t="s">
        <v>141</v>
      </c>
      <c r="E3035" s="158" t="s">
        <v>2867</v>
      </c>
      <c r="F3035" s="159" t="s">
        <v>2801</v>
      </c>
      <c r="G3035" s="160" t="s">
        <v>323</v>
      </c>
      <c r="H3035" s="161">
        <v>12</v>
      </c>
      <c r="I3035" s="162"/>
      <c r="J3035" s="162">
        <f t="shared" si="460"/>
        <v>0</v>
      </c>
      <c r="K3035" s="139"/>
      <c r="L3035" s="27"/>
      <c r="M3035" s="140" t="s">
        <v>1</v>
      </c>
      <c r="N3035" s="141" t="s">
        <v>35</v>
      </c>
      <c r="O3035" s="142">
        <v>0</v>
      </c>
      <c r="P3035" s="142">
        <f t="shared" si="461"/>
        <v>0</v>
      </c>
      <c r="Q3035" s="142">
        <v>0</v>
      </c>
      <c r="R3035" s="142">
        <f t="shared" si="462"/>
        <v>0</v>
      </c>
      <c r="S3035" s="142">
        <v>0</v>
      </c>
      <c r="T3035" s="143">
        <f t="shared" si="463"/>
        <v>0</v>
      </c>
      <c r="U3035" s="26"/>
      <c r="V3035" s="26"/>
      <c r="W3035" s="26"/>
      <c r="X3035" s="26"/>
      <c r="Y3035" s="26"/>
      <c r="Z3035" s="26"/>
      <c r="AA3035" s="26"/>
      <c r="AB3035" s="26"/>
      <c r="AC3035" s="26"/>
      <c r="AD3035" s="26"/>
      <c r="AE3035" s="26"/>
      <c r="AR3035" s="144" t="s">
        <v>145</v>
      </c>
      <c r="AT3035" s="144" t="s">
        <v>141</v>
      </c>
      <c r="AU3035" s="144" t="s">
        <v>146</v>
      </c>
      <c r="AY3035" s="14" t="s">
        <v>136</v>
      </c>
      <c r="BE3035" s="145">
        <f t="shared" si="464"/>
        <v>0</v>
      </c>
      <c r="BF3035" s="145">
        <f t="shared" si="465"/>
        <v>0</v>
      </c>
      <c r="BG3035" s="145">
        <f t="shared" si="466"/>
        <v>0</v>
      </c>
      <c r="BH3035" s="145">
        <f t="shared" si="467"/>
        <v>0</v>
      </c>
      <c r="BI3035" s="145">
        <f t="shared" si="468"/>
        <v>0</v>
      </c>
      <c r="BJ3035" s="14" t="s">
        <v>146</v>
      </c>
      <c r="BK3035" s="145">
        <f t="shared" si="469"/>
        <v>0</v>
      </c>
      <c r="BL3035" s="14" t="s">
        <v>145</v>
      </c>
      <c r="BM3035" s="144" t="s">
        <v>2868</v>
      </c>
    </row>
    <row r="3036" spans="1:65" s="2" customFormat="1" ht="44.25" customHeight="1">
      <c r="A3036" s="26"/>
      <c r="B3036" s="156"/>
      <c r="C3036" s="157" t="s">
        <v>2869</v>
      </c>
      <c r="D3036" s="157" t="s">
        <v>141</v>
      </c>
      <c r="E3036" s="158" t="s">
        <v>2804</v>
      </c>
      <c r="F3036" s="159" t="s">
        <v>2805</v>
      </c>
      <c r="G3036" s="160" t="s">
        <v>323</v>
      </c>
      <c r="H3036" s="161">
        <v>12</v>
      </c>
      <c r="I3036" s="162"/>
      <c r="J3036" s="162">
        <f t="shared" si="460"/>
        <v>0</v>
      </c>
      <c r="K3036" s="139"/>
      <c r="L3036" s="27"/>
      <c r="M3036" s="140" t="s">
        <v>1</v>
      </c>
      <c r="N3036" s="141" t="s">
        <v>35</v>
      </c>
      <c r="O3036" s="142">
        <v>0</v>
      </c>
      <c r="P3036" s="142">
        <f t="shared" si="461"/>
        <v>0</v>
      </c>
      <c r="Q3036" s="142">
        <v>0</v>
      </c>
      <c r="R3036" s="142">
        <f t="shared" si="462"/>
        <v>0</v>
      </c>
      <c r="S3036" s="142">
        <v>0</v>
      </c>
      <c r="T3036" s="143">
        <f t="shared" si="463"/>
        <v>0</v>
      </c>
      <c r="U3036" s="26"/>
      <c r="V3036" s="26"/>
      <c r="W3036" s="26"/>
      <c r="X3036" s="26"/>
      <c r="Y3036" s="26"/>
      <c r="Z3036" s="26"/>
      <c r="AA3036" s="26"/>
      <c r="AB3036" s="26"/>
      <c r="AC3036" s="26"/>
      <c r="AD3036" s="26"/>
      <c r="AE3036" s="26"/>
      <c r="AR3036" s="144" t="s">
        <v>145</v>
      </c>
      <c r="AT3036" s="144" t="s">
        <v>141</v>
      </c>
      <c r="AU3036" s="144" t="s">
        <v>146</v>
      </c>
      <c r="AY3036" s="14" t="s">
        <v>136</v>
      </c>
      <c r="BE3036" s="145">
        <f t="shared" si="464"/>
        <v>0</v>
      </c>
      <c r="BF3036" s="145">
        <f t="shared" si="465"/>
        <v>0</v>
      </c>
      <c r="BG3036" s="145">
        <f t="shared" si="466"/>
        <v>0</v>
      </c>
      <c r="BH3036" s="145">
        <f t="shared" si="467"/>
        <v>0</v>
      </c>
      <c r="BI3036" s="145">
        <f t="shared" si="468"/>
        <v>0</v>
      </c>
      <c r="BJ3036" s="14" t="s">
        <v>146</v>
      </c>
      <c r="BK3036" s="145">
        <f t="shared" si="469"/>
        <v>0</v>
      </c>
      <c r="BL3036" s="14" t="s">
        <v>145</v>
      </c>
      <c r="BM3036" s="144" t="s">
        <v>2870</v>
      </c>
    </row>
    <row r="3037" spans="1:65" s="2" customFormat="1" ht="33" customHeight="1">
      <c r="A3037" s="26"/>
      <c r="B3037" s="156"/>
      <c r="C3037" s="157" t="s">
        <v>2871</v>
      </c>
      <c r="D3037" s="157" t="s">
        <v>141</v>
      </c>
      <c r="E3037" s="158" t="s">
        <v>2808</v>
      </c>
      <c r="F3037" s="159" t="s">
        <v>2809</v>
      </c>
      <c r="G3037" s="160" t="s">
        <v>323</v>
      </c>
      <c r="H3037" s="161">
        <v>12</v>
      </c>
      <c r="I3037" s="162"/>
      <c r="J3037" s="162">
        <f t="shared" si="460"/>
        <v>0</v>
      </c>
      <c r="K3037" s="139"/>
      <c r="L3037" s="27"/>
      <c r="M3037" s="140" t="s">
        <v>1</v>
      </c>
      <c r="N3037" s="141" t="s">
        <v>35</v>
      </c>
      <c r="O3037" s="142">
        <v>0</v>
      </c>
      <c r="P3037" s="142">
        <f t="shared" si="461"/>
        <v>0</v>
      </c>
      <c r="Q3037" s="142">
        <v>0</v>
      </c>
      <c r="R3037" s="142">
        <f t="shared" si="462"/>
        <v>0</v>
      </c>
      <c r="S3037" s="142">
        <v>0</v>
      </c>
      <c r="T3037" s="143">
        <f t="shared" si="463"/>
        <v>0</v>
      </c>
      <c r="U3037" s="26"/>
      <c r="V3037" s="26"/>
      <c r="W3037" s="26"/>
      <c r="X3037" s="26"/>
      <c r="Y3037" s="26"/>
      <c r="Z3037" s="26"/>
      <c r="AA3037" s="26"/>
      <c r="AB3037" s="26"/>
      <c r="AC3037" s="26"/>
      <c r="AD3037" s="26"/>
      <c r="AE3037" s="26"/>
      <c r="AR3037" s="144" t="s">
        <v>145</v>
      </c>
      <c r="AT3037" s="144" t="s">
        <v>141</v>
      </c>
      <c r="AU3037" s="144" t="s">
        <v>146</v>
      </c>
      <c r="AY3037" s="14" t="s">
        <v>136</v>
      </c>
      <c r="BE3037" s="145">
        <f t="shared" si="464"/>
        <v>0</v>
      </c>
      <c r="BF3037" s="145">
        <f t="shared" si="465"/>
        <v>0</v>
      </c>
      <c r="BG3037" s="145">
        <f t="shared" si="466"/>
        <v>0</v>
      </c>
      <c r="BH3037" s="145">
        <f t="shared" si="467"/>
        <v>0</v>
      </c>
      <c r="BI3037" s="145">
        <f t="shared" si="468"/>
        <v>0</v>
      </c>
      <c r="BJ3037" s="14" t="s">
        <v>146</v>
      </c>
      <c r="BK3037" s="145">
        <f t="shared" si="469"/>
        <v>0</v>
      </c>
      <c r="BL3037" s="14" t="s">
        <v>145</v>
      </c>
      <c r="BM3037" s="144" t="s">
        <v>2872</v>
      </c>
    </row>
    <row r="3038" spans="1:65" s="2" customFormat="1" ht="33" customHeight="1">
      <c r="A3038" s="26"/>
      <c r="B3038" s="156"/>
      <c r="C3038" s="157" t="s">
        <v>2873</v>
      </c>
      <c r="D3038" s="157" t="s">
        <v>141</v>
      </c>
      <c r="E3038" s="158" t="s">
        <v>2812</v>
      </c>
      <c r="F3038" s="159" t="s">
        <v>2813</v>
      </c>
      <c r="G3038" s="160" t="s">
        <v>323</v>
      </c>
      <c r="H3038" s="161">
        <v>12</v>
      </c>
      <c r="I3038" s="162"/>
      <c r="J3038" s="162">
        <f t="shared" si="460"/>
        <v>0</v>
      </c>
      <c r="K3038" s="139"/>
      <c r="L3038" s="27"/>
      <c r="M3038" s="140" t="s">
        <v>1</v>
      </c>
      <c r="N3038" s="141" t="s">
        <v>35</v>
      </c>
      <c r="O3038" s="142">
        <v>0</v>
      </c>
      <c r="P3038" s="142">
        <f t="shared" si="461"/>
        <v>0</v>
      </c>
      <c r="Q3038" s="142">
        <v>0</v>
      </c>
      <c r="R3038" s="142">
        <f t="shared" si="462"/>
        <v>0</v>
      </c>
      <c r="S3038" s="142">
        <v>0</v>
      </c>
      <c r="T3038" s="143">
        <f t="shared" si="463"/>
        <v>0</v>
      </c>
      <c r="U3038" s="26"/>
      <c r="V3038" s="26"/>
      <c r="W3038" s="26"/>
      <c r="X3038" s="26"/>
      <c r="Y3038" s="26"/>
      <c r="Z3038" s="26"/>
      <c r="AA3038" s="26"/>
      <c r="AB3038" s="26"/>
      <c r="AC3038" s="26"/>
      <c r="AD3038" s="26"/>
      <c r="AE3038" s="26"/>
      <c r="AR3038" s="144" t="s">
        <v>145</v>
      </c>
      <c r="AT3038" s="144" t="s">
        <v>141</v>
      </c>
      <c r="AU3038" s="144" t="s">
        <v>146</v>
      </c>
      <c r="AY3038" s="14" t="s">
        <v>136</v>
      </c>
      <c r="BE3038" s="145">
        <f t="shared" si="464"/>
        <v>0</v>
      </c>
      <c r="BF3038" s="145">
        <f t="shared" si="465"/>
        <v>0</v>
      </c>
      <c r="BG3038" s="145">
        <f t="shared" si="466"/>
        <v>0</v>
      </c>
      <c r="BH3038" s="145">
        <f t="shared" si="467"/>
        <v>0</v>
      </c>
      <c r="BI3038" s="145">
        <f t="shared" si="468"/>
        <v>0</v>
      </c>
      <c r="BJ3038" s="14" t="s">
        <v>146</v>
      </c>
      <c r="BK3038" s="145">
        <f t="shared" si="469"/>
        <v>0</v>
      </c>
      <c r="BL3038" s="14" t="s">
        <v>145</v>
      </c>
      <c r="BM3038" s="144" t="s">
        <v>2874</v>
      </c>
    </row>
    <row r="3039" spans="1:65" s="2" customFormat="1" ht="24.25" customHeight="1">
      <c r="A3039" s="26"/>
      <c r="B3039" s="156"/>
      <c r="C3039" s="157" t="s">
        <v>2875</v>
      </c>
      <c r="D3039" s="157" t="s">
        <v>141</v>
      </c>
      <c r="E3039" s="158" t="s">
        <v>2816</v>
      </c>
      <c r="F3039" s="159" t="s">
        <v>2817</v>
      </c>
      <c r="G3039" s="160" t="s">
        <v>323</v>
      </c>
      <c r="H3039" s="161">
        <v>12</v>
      </c>
      <c r="I3039" s="162"/>
      <c r="J3039" s="162">
        <f t="shared" si="460"/>
        <v>0</v>
      </c>
      <c r="K3039" s="139"/>
      <c r="L3039" s="27"/>
      <c r="M3039" s="140" t="s">
        <v>1</v>
      </c>
      <c r="N3039" s="141" t="s">
        <v>35</v>
      </c>
      <c r="O3039" s="142">
        <v>0</v>
      </c>
      <c r="P3039" s="142">
        <f t="shared" si="461"/>
        <v>0</v>
      </c>
      <c r="Q3039" s="142">
        <v>0</v>
      </c>
      <c r="R3039" s="142">
        <f t="shared" si="462"/>
        <v>0</v>
      </c>
      <c r="S3039" s="142">
        <v>0</v>
      </c>
      <c r="T3039" s="143">
        <f t="shared" si="463"/>
        <v>0</v>
      </c>
      <c r="U3039" s="26"/>
      <c r="V3039" s="26"/>
      <c r="W3039" s="26"/>
      <c r="X3039" s="26"/>
      <c r="Y3039" s="26"/>
      <c r="Z3039" s="26"/>
      <c r="AA3039" s="26"/>
      <c r="AB3039" s="26"/>
      <c r="AC3039" s="26"/>
      <c r="AD3039" s="26"/>
      <c r="AE3039" s="26"/>
      <c r="AR3039" s="144" t="s">
        <v>145</v>
      </c>
      <c r="AT3039" s="144" t="s">
        <v>141</v>
      </c>
      <c r="AU3039" s="144" t="s">
        <v>146</v>
      </c>
      <c r="AY3039" s="14" t="s">
        <v>136</v>
      </c>
      <c r="BE3039" s="145">
        <f t="shared" si="464"/>
        <v>0</v>
      </c>
      <c r="BF3039" s="145">
        <f t="shared" si="465"/>
        <v>0</v>
      </c>
      <c r="BG3039" s="145">
        <f t="shared" si="466"/>
        <v>0</v>
      </c>
      <c r="BH3039" s="145">
        <f t="shared" si="467"/>
        <v>0</v>
      </c>
      <c r="BI3039" s="145">
        <f t="shared" si="468"/>
        <v>0</v>
      </c>
      <c r="BJ3039" s="14" t="s">
        <v>146</v>
      </c>
      <c r="BK3039" s="145">
        <f t="shared" si="469"/>
        <v>0</v>
      </c>
      <c r="BL3039" s="14" t="s">
        <v>145</v>
      </c>
      <c r="BM3039" s="144" t="s">
        <v>2876</v>
      </c>
    </row>
    <row r="3040" spans="1:65" s="2" customFormat="1" ht="38" customHeight="1">
      <c r="A3040" s="26"/>
      <c r="B3040" s="156"/>
      <c r="C3040" s="157" t="s">
        <v>2877</v>
      </c>
      <c r="D3040" s="157" t="s">
        <v>141</v>
      </c>
      <c r="E3040" s="158" t="s">
        <v>2820</v>
      </c>
      <c r="F3040" s="159" t="s">
        <v>2821</v>
      </c>
      <c r="G3040" s="160" t="s">
        <v>323</v>
      </c>
      <c r="H3040" s="161">
        <v>12</v>
      </c>
      <c r="I3040" s="162"/>
      <c r="J3040" s="162">
        <f t="shared" si="460"/>
        <v>0</v>
      </c>
      <c r="K3040" s="139"/>
      <c r="L3040" s="27"/>
      <c r="M3040" s="140" t="s">
        <v>1</v>
      </c>
      <c r="N3040" s="141" t="s">
        <v>35</v>
      </c>
      <c r="O3040" s="142">
        <v>0</v>
      </c>
      <c r="P3040" s="142">
        <f t="shared" si="461"/>
        <v>0</v>
      </c>
      <c r="Q3040" s="142">
        <v>0</v>
      </c>
      <c r="R3040" s="142">
        <f t="shared" si="462"/>
        <v>0</v>
      </c>
      <c r="S3040" s="142">
        <v>0</v>
      </c>
      <c r="T3040" s="143">
        <f t="shared" si="463"/>
        <v>0</v>
      </c>
      <c r="U3040" s="26"/>
      <c r="V3040" s="26"/>
      <c r="W3040" s="26"/>
      <c r="X3040" s="26"/>
      <c r="Y3040" s="26"/>
      <c r="Z3040" s="26"/>
      <c r="AA3040" s="26"/>
      <c r="AB3040" s="26"/>
      <c r="AC3040" s="26"/>
      <c r="AD3040" s="26"/>
      <c r="AE3040" s="26"/>
      <c r="AR3040" s="144" t="s">
        <v>145</v>
      </c>
      <c r="AT3040" s="144" t="s">
        <v>141</v>
      </c>
      <c r="AU3040" s="144" t="s">
        <v>146</v>
      </c>
      <c r="AY3040" s="14" t="s">
        <v>136</v>
      </c>
      <c r="BE3040" s="145">
        <f t="shared" si="464"/>
        <v>0</v>
      </c>
      <c r="BF3040" s="145">
        <f t="shared" si="465"/>
        <v>0</v>
      </c>
      <c r="BG3040" s="145">
        <f t="shared" si="466"/>
        <v>0</v>
      </c>
      <c r="BH3040" s="145">
        <f t="shared" si="467"/>
        <v>0</v>
      </c>
      <c r="BI3040" s="145">
        <f t="shared" si="468"/>
        <v>0</v>
      </c>
      <c r="BJ3040" s="14" t="s">
        <v>146</v>
      </c>
      <c r="BK3040" s="145">
        <f t="shared" si="469"/>
        <v>0</v>
      </c>
      <c r="BL3040" s="14" t="s">
        <v>145</v>
      </c>
      <c r="BM3040" s="144" t="s">
        <v>2878</v>
      </c>
    </row>
    <row r="3041" spans="1:65" s="2" customFormat="1" ht="44.25" customHeight="1">
      <c r="A3041" s="26"/>
      <c r="B3041" s="156"/>
      <c r="C3041" s="157" t="s">
        <v>2879</v>
      </c>
      <c r="D3041" s="157" t="s">
        <v>141</v>
      </c>
      <c r="E3041" s="158" t="s">
        <v>2824</v>
      </c>
      <c r="F3041" s="159" t="s">
        <v>2825</v>
      </c>
      <c r="G3041" s="160" t="s">
        <v>323</v>
      </c>
      <c r="H3041" s="161">
        <v>12</v>
      </c>
      <c r="I3041" s="162"/>
      <c r="J3041" s="162">
        <f t="shared" si="460"/>
        <v>0</v>
      </c>
      <c r="K3041" s="139"/>
      <c r="L3041" s="27"/>
      <c r="M3041" s="140" t="s">
        <v>1</v>
      </c>
      <c r="N3041" s="141" t="s">
        <v>35</v>
      </c>
      <c r="O3041" s="142">
        <v>0</v>
      </c>
      <c r="P3041" s="142">
        <f t="shared" si="461"/>
        <v>0</v>
      </c>
      <c r="Q3041" s="142">
        <v>0</v>
      </c>
      <c r="R3041" s="142">
        <f t="shared" si="462"/>
        <v>0</v>
      </c>
      <c r="S3041" s="142">
        <v>0</v>
      </c>
      <c r="T3041" s="143">
        <f t="shared" si="463"/>
        <v>0</v>
      </c>
      <c r="U3041" s="26"/>
      <c r="V3041" s="26"/>
      <c r="W3041" s="26"/>
      <c r="X3041" s="26"/>
      <c r="Y3041" s="26"/>
      <c r="Z3041" s="26"/>
      <c r="AA3041" s="26"/>
      <c r="AB3041" s="26"/>
      <c r="AC3041" s="26"/>
      <c r="AD3041" s="26"/>
      <c r="AE3041" s="26"/>
      <c r="AR3041" s="144" t="s">
        <v>145</v>
      </c>
      <c r="AT3041" s="144" t="s">
        <v>141</v>
      </c>
      <c r="AU3041" s="144" t="s">
        <v>146</v>
      </c>
      <c r="AY3041" s="14" t="s">
        <v>136</v>
      </c>
      <c r="BE3041" s="145">
        <f t="shared" si="464"/>
        <v>0</v>
      </c>
      <c r="BF3041" s="145">
        <f t="shared" si="465"/>
        <v>0</v>
      </c>
      <c r="BG3041" s="145">
        <f t="shared" si="466"/>
        <v>0</v>
      </c>
      <c r="BH3041" s="145">
        <f t="shared" si="467"/>
        <v>0</v>
      </c>
      <c r="BI3041" s="145">
        <f t="shared" si="468"/>
        <v>0</v>
      </c>
      <c r="BJ3041" s="14" t="s">
        <v>146</v>
      </c>
      <c r="BK3041" s="145">
        <f t="shared" si="469"/>
        <v>0</v>
      </c>
      <c r="BL3041" s="14" t="s">
        <v>145</v>
      </c>
      <c r="BM3041" s="144" t="s">
        <v>2880</v>
      </c>
    </row>
    <row r="3042" spans="1:65" s="2" customFormat="1" ht="24.25" customHeight="1">
      <c r="A3042" s="26"/>
      <c r="B3042" s="156"/>
      <c r="C3042" s="157" t="s">
        <v>2881</v>
      </c>
      <c r="D3042" s="157" t="s">
        <v>141</v>
      </c>
      <c r="E3042" s="158" t="s">
        <v>2828</v>
      </c>
      <c r="F3042" s="159" t="s">
        <v>2829</v>
      </c>
      <c r="G3042" s="160" t="s">
        <v>323</v>
      </c>
      <c r="H3042" s="161">
        <v>12</v>
      </c>
      <c r="I3042" s="162"/>
      <c r="J3042" s="162">
        <f t="shared" si="460"/>
        <v>0</v>
      </c>
      <c r="K3042" s="139"/>
      <c r="L3042" s="27"/>
      <c r="M3042" s="140" t="s">
        <v>1</v>
      </c>
      <c r="N3042" s="141" t="s">
        <v>35</v>
      </c>
      <c r="O3042" s="142">
        <v>0</v>
      </c>
      <c r="P3042" s="142">
        <f t="shared" si="461"/>
        <v>0</v>
      </c>
      <c r="Q3042" s="142">
        <v>0</v>
      </c>
      <c r="R3042" s="142">
        <f t="shared" si="462"/>
        <v>0</v>
      </c>
      <c r="S3042" s="142">
        <v>0</v>
      </c>
      <c r="T3042" s="143">
        <f t="shared" si="463"/>
        <v>0</v>
      </c>
      <c r="U3042" s="26"/>
      <c r="V3042" s="26"/>
      <c r="W3042" s="26"/>
      <c r="X3042" s="26"/>
      <c r="Y3042" s="26"/>
      <c r="Z3042" s="26"/>
      <c r="AA3042" s="26"/>
      <c r="AB3042" s="26"/>
      <c r="AC3042" s="26"/>
      <c r="AD3042" s="26"/>
      <c r="AE3042" s="26"/>
      <c r="AR3042" s="144" t="s">
        <v>145</v>
      </c>
      <c r="AT3042" s="144" t="s">
        <v>141</v>
      </c>
      <c r="AU3042" s="144" t="s">
        <v>146</v>
      </c>
      <c r="AY3042" s="14" t="s">
        <v>136</v>
      </c>
      <c r="BE3042" s="145">
        <f t="shared" si="464"/>
        <v>0</v>
      </c>
      <c r="BF3042" s="145">
        <f t="shared" si="465"/>
        <v>0</v>
      </c>
      <c r="BG3042" s="145">
        <f t="shared" si="466"/>
        <v>0</v>
      </c>
      <c r="BH3042" s="145">
        <f t="shared" si="467"/>
        <v>0</v>
      </c>
      <c r="BI3042" s="145">
        <f t="shared" si="468"/>
        <v>0</v>
      </c>
      <c r="BJ3042" s="14" t="s">
        <v>146</v>
      </c>
      <c r="BK3042" s="145">
        <f t="shared" si="469"/>
        <v>0</v>
      </c>
      <c r="BL3042" s="14" t="s">
        <v>145</v>
      </c>
      <c r="BM3042" s="144" t="s">
        <v>2882</v>
      </c>
    </row>
    <row r="3043" spans="1:65" s="2" customFormat="1" ht="24.25" customHeight="1">
      <c r="A3043" s="26"/>
      <c r="B3043" s="156"/>
      <c r="C3043" s="157" t="s">
        <v>2883</v>
      </c>
      <c r="D3043" s="157" t="s">
        <v>141</v>
      </c>
      <c r="E3043" s="158" t="s">
        <v>2832</v>
      </c>
      <c r="F3043" s="159" t="s">
        <v>2833</v>
      </c>
      <c r="G3043" s="160" t="s">
        <v>323</v>
      </c>
      <c r="H3043" s="161">
        <v>12</v>
      </c>
      <c r="I3043" s="162"/>
      <c r="J3043" s="162">
        <f t="shared" si="460"/>
        <v>0</v>
      </c>
      <c r="K3043" s="139"/>
      <c r="L3043" s="27"/>
      <c r="M3043" s="140" t="s">
        <v>1</v>
      </c>
      <c r="N3043" s="141" t="s">
        <v>35</v>
      </c>
      <c r="O3043" s="142">
        <v>0</v>
      </c>
      <c r="P3043" s="142">
        <f t="shared" si="461"/>
        <v>0</v>
      </c>
      <c r="Q3043" s="142">
        <v>0</v>
      </c>
      <c r="R3043" s="142">
        <f t="shared" si="462"/>
        <v>0</v>
      </c>
      <c r="S3043" s="142">
        <v>0</v>
      </c>
      <c r="T3043" s="143">
        <f t="shared" si="463"/>
        <v>0</v>
      </c>
      <c r="U3043" s="26"/>
      <c r="V3043" s="26"/>
      <c r="W3043" s="26"/>
      <c r="X3043" s="26"/>
      <c r="Y3043" s="26"/>
      <c r="Z3043" s="26"/>
      <c r="AA3043" s="26"/>
      <c r="AB3043" s="26"/>
      <c r="AC3043" s="26"/>
      <c r="AD3043" s="26"/>
      <c r="AE3043" s="26"/>
      <c r="AR3043" s="144" t="s">
        <v>145</v>
      </c>
      <c r="AT3043" s="144" t="s">
        <v>141</v>
      </c>
      <c r="AU3043" s="144" t="s">
        <v>146</v>
      </c>
      <c r="AY3043" s="14" t="s">
        <v>136</v>
      </c>
      <c r="BE3043" s="145">
        <f t="shared" si="464"/>
        <v>0</v>
      </c>
      <c r="BF3043" s="145">
        <f t="shared" si="465"/>
        <v>0</v>
      </c>
      <c r="BG3043" s="145">
        <f t="shared" si="466"/>
        <v>0</v>
      </c>
      <c r="BH3043" s="145">
        <f t="shared" si="467"/>
        <v>0</v>
      </c>
      <c r="BI3043" s="145">
        <f t="shared" si="468"/>
        <v>0</v>
      </c>
      <c r="BJ3043" s="14" t="s">
        <v>146</v>
      </c>
      <c r="BK3043" s="145">
        <f t="shared" si="469"/>
        <v>0</v>
      </c>
      <c r="BL3043" s="14" t="s">
        <v>145</v>
      </c>
      <c r="BM3043" s="144" t="s">
        <v>2884</v>
      </c>
    </row>
    <row r="3044" spans="1:65" s="2" customFormat="1" ht="16.5" customHeight="1">
      <c r="A3044" s="26"/>
      <c r="B3044" s="156"/>
      <c r="C3044" s="157" t="s">
        <v>2885</v>
      </c>
      <c r="D3044" s="157" t="s">
        <v>141</v>
      </c>
      <c r="E3044" s="158" t="s">
        <v>2836</v>
      </c>
      <c r="F3044" s="159" t="s">
        <v>2837</v>
      </c>
      <c r="G3044" s="160" t="s">
        <v>323</v>
      </c>
      <c r="H3044" s="161">
        <v>12</v>
      </c>
      <c r="I3044" s="162"/>
      <c r="J3044" s="162">
        <f t="shared" si="460"/>
        <v>0</v>
      </c>
      <c r="K3044" s="139"/>
      <c r="L3044" s="27"/>
      <c r="M3044" s="140" t="s">
        <v>1</v>
      </c>
      <c r="N3044" s="141" t="s">
        <v>35</v>
      </c>
      <c r="O3044" s="142">
        <v>0</v>
      </c>
      <c r="P3044" s="142">
        <f t="shared" si="461"/>
        <v>0</v>
      </c>
      <c r="Q3044" s="142">
        <v>0</v>
      </c>
      <c r="R3044" s="142">
        <f t="shared" si="462"/>
        <v>0</v>
      </c>
      <c r="S3044" s="142">
        <v>0</v>
      </c>
      <c r="T3044" s="143">
        <f t="shared" si="463"/>
        <v>0</v>
      </c>
      <c r="U3044" s="26"/>
      <c r="V3044" s="26"/>
      <c r="W3044" s="26"/>
      <c r="X3044" s="26"/>
      <c r="Y3044" s="26"/>
      <c r="Z3044" s="26"/>
      <c r="AA3044" s="26"/>
      <c r="AB3044" s="26"/>
      <c r="AC3044" s="26"/>
      <c r="AD3044" s="26"/>
      <c r="AE3044" s="26"/>
      <c r="AR3044" s="144" t="s">
        <v>145</v>
      </c>
      <c r="AT3044" s="144" t="s">
        <v>141</v>
      </c>
      <c r="AU3044" s="144" t="s">
        <v>146</v>
      </c>
      <c r="AY3044" s="14" t="s">
        <v>136</v>
      </c>
      <c r="BE3044" s="145">
        <f t="shared" si="464"/>
        <v>0</v>
      </c>
      <c r="BF3044" s="145">
        <f t="shared" si="465"/>
        <v>0</v>
      </c>
      <c r="BG3044" s="145">
        <f t="shared" si="466"/>
        <v>0</v>
      </c>
      <c r="BH3044" s="145">
        <f t="shared" si="467"/>
        <v>0</v>
      </c>
      <c r="BI3044" s="145">
        <f t="shared" si="468"/>
        <v>0</v>
      </c>
      <c r="BJ3044" s="14" t="s">
        <v>146</v>
      </c>
      <c r="BK3044" s="145">
        <f t="shared" si="469"/>
        <v>0</v>
      </c>
      <c r="BL3044" s="14" t="s">
        <v>145</v>
      </c>
      <c r="BM3044" s="144" t="s">
        <v>2886</v>
      </c>
    </row>
    <row r="3045" spans="1:65" s="2" customFormat="1" ht="16.5" customHeight="1">
      <c r="A3045" s="26"/>
      <c r="B3045" s="156"/>
      <c r="C3045" s="157" t="s">
        <v>2887</v>
      </c>
      <c r="D3045" s="157" t="s">
        <v>141</v>
      </c>
      <c r="E3045" s="158" t="s">
        <v>2840</v>
      </c>
      <c r="F3045" s="159" t="s">
        <v>2841</v>
      </c>
      <c r="G3045" s="160" t="s">
        <v>323</v>
      </c>
      <c r="H3045" s="161">
        <v>12</v>
      </c>
      <c r="I3045" s="162"/>
      <c r="J3045" s="162">
        <f t="shared" si="460"/>
        <v>0</v>
      </c>
      <c r="K3045" s="139"/>
      <c r="L3045" s="27"/>
      <c r="M3045" s="140" t="s">
        <v>1</v>
      </c>
      <c r="N3045" s="141" t="s">
        <v>35</v>
      </c>
      <c r="O3045" s="142">
        <v>0</v>
      </c>
      <c r="P3045" s="142">
        <f t="shared" si="461"/>
        <v>0</v>
      </c>
      <c r="Q3045" s="142">
        <v>0</v>
      </c>
      <c r="R3045" s="142">
        <f t="shared" si="462"/>
        <v>0</v>
      </c>
      <c r="S3045" s="142">
        <v>0</v>
      </c>
      <c r="T3045" s="143">
        <f t="shared" si="463"/>
        <v>0</v>
      </c>
      <c r="U3045" s="26"/>
      <c r="V3045" s="26"/>
      <c r="W3045" s="26"/>
      <c r="X3045" s="26"/>
      <c r="Y3045" s="26"/>
      <c r="Z3045" s="26"/>
      <c r="AA3045" s="26"/>
      <c r="AB3045" s="26"/>
      <c r="AC3045" s="26"/>
      <c r="AD3045" s="26"/>
      <c r="AE3045" s="26"/>
      <c r="AR3045" s="144" t="s">
        <v>145</v>
      </c>
      <c r="AT3045" s="144" t="s">
        <v>141</v>
      </c>
      <c r="AU3045" s="144" t="s">
        <v>146</v>
      </c>
      <c r="AY3045" s="14" t="s">
        <v>136</v>
      </c>
      <c r="BE3045" s="145">
        <f t="shared" si="464"/>
        <v>0</v>
      </c>
      <c r="BF3045" s="145">
        <f t="shared" si="465"/>
        <v>0</v>
      </c>
      <c r="BG3045" s="145">
        <f t="shared" si="466"/>
        <v>0</v>
      </c>
      <c r="BH3045" s="145">
        <f t="shared" si="467"/>
        <v>0</v>
      </c>
      <c r="BI3045" s="145">
        <f t="shared" si="468"/>
        <v>0</v>
      </c>
      <c r="BJ3045" s="14" t="s">
        <v>146</v>
      </c>
      <c r="BK3045" s="145">
        <f t="shared" si="469"/>
        <v>0</v>
      </c>
      <c r="BL3045" s="14" t="s">
        <v>145</v>
      </c>
      <c r="BM3045" s="144" t="s">
        <v>2888</v>
      </c>
    </row>
    <row r="3046" spans="1:65" s="2" customFormat="1" ht="16.5" customHeight="1">
      <c r="A3046" s="26"/>
      <c r="B3046" s="156"/>
      <c r="C3046" s="157" t="s">
        <v>2889</v>
      </c>
      <c r="D3046" s="157" t="s">
        <v>141</v>
      </c>
      <c r="E3046" s="158" t="s">
        <v>2844</v>
      </c>
      <c r="F3046" s="159" t="s">
        <v>2845</v>
      </c>
      <c r="G3046" s="160" t="s">
        <v>323</v>
      </c>
      <c r="H3046" s="161">
        <v>12</v>
      </c>
      <c r="I3046" s="162"/>
      <c r="J3046" s="162">
        <f t="shared" si="460"/>
        <v>0</v>
      </c>
      <c r="K3046" s="139"/>
      <c r="L3046" s="27"/>
      <c r="M3046" s="140" t="s">
        <v>1</v>
      </c>
      <c r="N3046" s="141" t="s">
        <v>35</v>
      </c>
      <c r="O3046" s="142">
        <v>0</v>
      </c>
      <c r="P3046" s="142">
        <f t="shared" si="461"/>
        <v>0</v>
      </c>
      <c r="Q3046" s="142">
        <v>0</v>
      </c>
      <c r="R3046" s="142">
        <f t="shared" si="462"/>
        <v>0</v>
      </c>
      <c r="S3046" s="142">
        <v>0</v>
      </c>
      <c r="T3046" s="143">
        <f t="shared" si="463"/>
        <v>0</v>
      </c>
      <c r="U3046" s="26"/>
      <c r="V3046" s="26"/>
      <c r="W3046" s="26"/>
      <c r="X3046" s="26"/>
      <c r="Y3046" s="26"/>
      <c r="Z3046" s="26"/>
      <c r="AA3046" s="26"/>
      <c r="AB3046" s="26"/>
      <c r="AC3046" s="26"/>
      <c r="AD3046" s="26"/>
      <c r="AE3046" s="26"/>
      <c r="AR3046" s="144" t="s">
        <v>145</v>
      </c>
      <c r="AT3046" s="144" t="s">
        <v>141</v>
      </c>
      <c r="AU3046" s="144" t="s">
        <v>146</v>
      </c>
      <c r="AY3046" s="14" t="s">
        <v>136</v>
      </c>
      <c r="BE3046" s="145">
        <f t="shared" si="464"/>
        <v>0</v>
      </c>
      <c r="BF3046" s="145">
        <f t="shared" si="465"/>
        <v>0</v>
      </c>
      <c r="BG3046" s="145">
        <f t="shared" si="466"/>
        <v>0</v>
      </c>
      <c r="BH3046" s="145">
        <f t="shared" si="467"/>
        <v>0</v>
      </c>
      <c r="BI3046" s="145">
        <f t="shared" si="468"/>
        <v>0</v>
      </c>
      <c r="BJ3046" s="14" t="s">
        <v>146</v>
      </c>
      <c r="BK3046" s="145">
        <f t="shared" si="469"/>
        <v>0</v>
      </c>
      <c r="BL3046" s="14" t="s">
        <v>145</v>
      </c>
      <c r="BM3046" s="144" t="s">
        <v>2890</v>
      </c>
    </row>
    <row r="3047" spans="1:65" s="2" customFormat="1" ht="21.75" customHeight="1">
      <c r="A3047" s="26"/>
      <c r="B3047" s="156"/>
      <c r="C3047" s="157" t="s">
        <v>2891</v>
      </c>
      <c r="D3047" s="157" t="s">
        <v>141</v>
      </c>
      <c r="E3047" s="158" t="s">
        <v>2848</v>
      </c>
      <c r="F3047" s="159" t="s">
        <v>2849</v>
      </c>
      <c r="G3047" s="160" t="s">
        <v>323</v>
      </c>
      <c r="H3047" s="161">
        <v>12</v>
      </c>
      <c r="I3047" s="162"/>
      <c r="J3047" s="162">
        <f t="shared" si="460"/>
        <v>0</v>
      </c>
      <c r="K3047" s="139"/>
      <c r="L3047" s="27"/>
      <c r="M3047" s="140" t="s">
        <v>1</v>
      </c>
      <c r="N3047" s="141" t="s">
        <v>35</v>
      </c>
      <c r="O3047" s="142">
        <v>0</v>
      </c>
      <c r="P3047" s="142">
        <f t="shared" si="461"/>
        <v>0</v>
      </c>
      <c r="Q3047" s="142">
        <v>0</v>
      </c>
      <c r="R3047" s="142">
        <f t="shared" si="462"/>
        <v>0</v>
      </c>
      <c r="S3047" s="142">
        <v>0</v>
      </c>
      <c r="T3047" s="143">
        <f t="shared" si="463"/>
        <v>0</v>
      </c>
      <c r="U3047" s="26"/>
      <c r="V3047" s="26"/>
      <c r="W3047" s="26"/>
      <c r="X3047" s="26"/>
      <c r="Y3047" s="26"/>
      <c r="Z3047" s="26"/>
      <c r="AA3047" s="26"/>
      <c r="AB3047" s="26"/>
      <c r="AC3047" s="26"/>
      <c r="AD3047" s="26"/>
      <c r="AE3047" s="26"/>
      <c r="AR3047" s="144" t="s">
        <v>145</v>
      </c>
      <c r="AT3047" s="144" t="s">
        <v>141</v>
      </c>
      <c r="AU3047" s="144" t="s">
        <v>146</v>
      </c>
      <c r="AY3047" s="14" t="s">
        <v>136</v>
      </c>
      <c r="BE3047" s="145">
        <f t="shared" si="464"/>
        <v>0</v>
      </c>
      <c r="BF3047" s="145">
        <f t="shared" si="465"/>
        <v>0</v>
      </c>
      <c r="BG3047" s="145">
        <f t="shared" si="466"/>
        <v>0</v>
      </c>
      <c r="BH3047" s="145">
        <f t="shared" si="467"/>
        <v>0</v>
      </c>
      <c r="BI3047" s="145">
        <f t="shared" si="468"/>
        <v>0</v>
      </c>
      <c r="BJ3047" s="14" t="s">
        <v>146</v>
      </c>
      <c r="BK3047" s="145">
        <f t="shared" si="469"/>
        <v>0</v>
      </c>
      <c r="BL3047" s="14" t="s">
        <v>145</v>
      </c>
      <c r="BM3047" s="144" t="s">
        <v>2892</v>
      </c>
    </row>
    <row r="3048" spans="1:65" s="2" customFormat="1" ht="62.75" customHeight="1">
      <c r="A3048" s="26"/>
      <c r="B3048" s="156"/>
      <c r="C3048" s="157" t="s">
        <v>2893</v>
      </c>
      <c r="D3048" s="157" t="s">
        <v>141</v>
      </c>
      <c r="E3048" s="158" t="s">
        <v>2852</v>
      </c>
      <c r="F3048" s="159" t="s">
        <v>2853</v>
      </c>
      <c r="G3048" s="160" t="s">
        <v>323</v>
      </c>
      <c r="H3048" s="161">
        <v>12</v>
      </c>
      <c r="I3048" s="162"/>
      <c r="J3048" s="162">
        <f t="shared" si="460"/>
        <v>0</v>
      </c>
      <c r="K3048" s="139"/>
      <c r="L3048" s="27"/>
      <c r="M3048" s="140" t="s">
        <v>1</v>
      </c>
      <c r="N3048" s="141" t="s">
        <v>35</v>
      </c>
      <c r="O3048" s="142">
        <v>0</v>
      </c>
      <c r="P3048" s="142">
        <f t="shared" si="461"/>
        <v>0</v>
      </c>
      <c r="Q3048" s="142">
        <v>0</v>
      </c>
      <c r="R3048" s="142">
        <f t="shared" si="462"/>
        <v>0</v>
      </c>
      <c r="S3048" s="142">
        <v>0</v>
      </c>
      <c r="T3048" s="143">
        <f t="shared" si="463"/>
        <v>0</v>
      </c>
      <c r="U3048" s="26"/>
      <c r="V3048" s="26"/>
      <c r="W3048" s="26"/>
      <c r="X3048" s="26"/>
      <c r="Y3048" s="26"/>
      <c r="Z3048" s="26"/>
      <c r="AA3048" s="26"/>
      <c r="AB3048" s="26"/>
      <c r="AC3048" s="26"/>
      <c r="AD3048" s="26"/>
      <c r="AE3048" s="26"/>
      <c r="AR3048" s="144" t="s">
        <v>145</v>
      </c>
      <c r="AT3048" s="144" t="s">
        <v>141</v>
      </c>
      <c r="AU3048" s="144" t="s">
        <v>146</v>
      </c>
      <c r="AY3048" s="14" t="s">
        <v>136</v>
      </c>
      <c r="BE3048" s="145">
        <f t="shared" si="464"/>
        <v>0</v>
      </c>
      <c r="BF3048" s="145">
        <f t="shared" si="465"/>
        <v>0</v>
      </c>
      <c r="BG3048" s="145">
        <f t="shared" si="466"/>
        <v>0</v>
      </c>
      <c r="BH3048" s="145">
        <f t="shared" si="467"/>
        <v>0</v>
      </c>
      <c r="BI3048" s="145">
        <f t="shared" si="468"/>
        <v>0</v>
      </c>
      <c r="BJ3048" s="14" t="s">
        <v>146</v>
      </c>
      <c r="BK3048" s="145">
        <f t="shared" si="469"/>
        <v>0</v>
      </c>
      <c r="BL3048" s="14" t="s">
        <v>145</v>
      </c>
      <c r="BM3048" s="144" t="s">
        <v>2894</v>
      </c>
    </row>
    <row r="3049" spans="1:65" s="2" customFormat="1" ht="16.5" customHeight="1">
      <c r="A3049" s="26"/>
      <c r="B3049" s="156"/>
      <c r="C3049" s="157" t="s">
        <v>2895</v>
      </c>
      <c r="D3049" s="157" t="s">
        <v>141</v>
      </c>
      <c r="E3049" s="158" t="s">
        <v>2855</v>
      </c>
      <c r="F3049" s="159" t="s">
        <v>2856</v>
      </c>
      <c r="G3049" s="160" t="s">
        <v>323</v>
      </c>
      <c r="H3049" s="161">
        <v>1</v>
      </c>
      <c r="I3049" s="162"/>
      <c r="J3049" s="162">
        <f t="shared" si="460"/>
        <v>0</v>
      </c>
      <c r="K3049" s="139"/>
      <c r="L3049" s="27"/>
      <c r="M3049" s="140" t="s">
        <v>1</v>
      </c>
      <c r="N3049" s="141" t="s">
        <v>35</v>
      </c>
      <c r="O3049" s="142">
        <v>0</v>
      </c>
      <c r="P3049" s="142">
        <f t="shared" si="461"/>
        <v>0</v>
      </c>
      <c r="Q3049" s="142">
        <v>0</v>
      </c>
      <c r="R3049" s="142">
        <f t="shared" si="462"/>
        <v>0</v>
      </c>
      <c r="S3049" s="142">
        <v>0</v>
      </c>
      <c r="T3049" s="143">
        <f t="shared" si="463"/>
        <v>0</v>
      </c>
      <c r="U3049" s="26"/>
      <c r="V3049" s="26"/>
      <c r="W3049" s="26"/>
      <c r="X3049" s="26"/>
      <c r="Y3049" s="26"/>
      <c r="Z3049" s="26"/>
      <c r="AA3049" s="26"/>
      <c r="AB3049" s="26"/>
      <c r="AC3049" s="26"/>
      <c r="AD3049" s="26"/>
      <c r="AE3049" s="26"/>
      <c r="AR3049" s="144" t="s">
        <v>145</v>
      </c>
      <c r="AT3049" s="144" t="s">
        <v>141</v>
      </c>
      <c r="AU3049" s="144" t="s">
        <v>146</v>
      </c>
      <c r="AY3049" s="14" t="s">
        <v>136</v>
      </c>
      <c r="BE3049" s="145">
        <f t="shared" si="464"/>
        <v>0</v>
      </c>
      <c r="BF3049" s="145">
        <f t="shared" si="465"/>
        <v>0</v>
      </c>
      <c r="BG3049" s="145">
        <f t="shared" si="466"/>
        <v>0</v>
      </c>
      <c r="BH3049" s="145">
        <f t="shared" si="467"/>
        <v>0</v>
      </c>
      <c r="BI3049" s="145">
        <f t="shared" si="468"/>
        <v>0</v>
      </c>
      <c r="BJ3049" s="14" t="s">
        <v>146</v>
      </c>
      <c r="BK3049" s="145">
        <f t="shared" si="469"/>
        <v>0</v>
      </c>
      <c r="BL3049" s="14" t="s">
        <v>145</v>
      </c>
      <c r="BM3049" s="144" t="s">
        <v>2896</v>
      </c>
    </row>
    <row r="3050" spans="1:65" s="12" customFormat="1" ht="26" customHeight="1">
      <c r="B3050" s="169"/>
      <c r="C3050" s="170"/>
      <c r="D3050" s="171" t="s">
        <v>68</v>
      </c>
      <c r="E3050" s="174" t="s">
        <v>2897</v>
      </c>
      <c r="F3050" s="174" t="s">
        <v>2898</v>
      </c>
      <c r="G3050" s="170"/>
      <c r="H3050" s="170"/>
      <c r="I3050" s="170"/>
      <c r="J3050" s="175">
        <f>BK3050</f>
        <v>0</v>
      </c>
      <c r="L3050" s="127"/>
      <c r="M3050" s="131"/>
      <c r="N3050" s="132"/>
      <c r="O3050" s="132"/>
      <c r="P3050" s="133">
        <f>P3051+P3052</f>
        <v>0</v>
      </c>
      <c r="Q3050" s="132"/>
      <c r="R3050" s="133">
        <f>R3051+R3052</f>
        <v>0</v>
      </c>
      <c r="S3050" s="132"/>
      <c r="T3050" s="134">
        <f>T3051+T3052</f>
        <v>0</v>
      </c>
      <c r="AR3050" s="128" t="s">
        <v>77</v>
      </c>
      <c r="AT3050" s="135" t="s">
        <v>68</v>
      </c>
      <c r="AU3050" s="135" t="s">
        <v>69</v>
      </c>
      <c r="AY3050" s="128" t="s">
        <v>136</v>
      </c>
      <c r="BK3050" s="136">
        <f>BK3051+BK3052</f>
        <v>0</v>
      </c>
    </row>
    <row r="3051" spans="1:65" s="12" customFormat="1" ht="23" customHeight="1">
      <c r="B3051" s="169"/>
      <c r="C3051" s="170"/>
      <c r="D3051" s="171" t="s">
        <v>68</v>
      </c>
      <c r="E3051" s="172" t="s">
        <v>227</v>
      </c>
      <c r="F3051" s="172" t="s">
        <v>998</v>
      </c>
      <c r="G3051" s="170"/>
      <c r="H3051" s="170"/>
      <c r="I3051" s="170"/>
      <c r="J3051" s="173">
        <f>BK3051</f>
        <v>0</v>
      </c>
      <c r="L3051" s="127"/>
      <c r="M3051" s="131"/>
      <c r="N3051" s="132"/>
      <c r="O3051" s="132"/>
      <c r="P3051" s="133">
        <v>0</v>
      </c>
      <c r="Q3051" s="132"/>
      <c r="R3051" s="133">
        <v>0</v>
      </c>
      <c r="S3051" s="132"/>
      <c r="T3051" s="134">
        <v>0</v>
      </c>
      <c r="AR3051" s="128" t="s">
        <v>151</v>
      </c>
      <c r="AT3051" s="135" t="s">
        <v>68</v>
      </c>
      <c r="AU3051" s="135" t="s">
        <v>77</v>
      </c>
      <c r="AY3051" s="128" t="s">
        <v>136</v>
      </c>
      <c r="BK3051" s="136">
        <v>0</v>
      </c>
    </row>
    <row r="3052" spans="1:65" s="12" customFormat="1" ht="23" customHeight="1">
      <c r="B3052" s="169"/>
      <c r="C3052" s="170"/>
      <c r="D3052" s="171" t="s">
        <v>68</v>
      </c>
      <c r="E3052" s="172" t="s">
        <v>999</v>
      </c>
      <c r="F3052" s="172" t="s">
        <v>1000</v>
      </c>
      <c r="G3052" s="170"/>
      <c r="H3052" s="170"/>
      <c r="I3052" s="170"/>
      <c r="J3052" s="173">
        <f>BK3052</f>
        <v>0</v>
      </c>
      <c r="L3052" s="127"/>
      <c r="M3052" s="131"/>
      <c r="N3052" s="132"/>
      <c r="O3052" s="132"/>
      <c r="P3052" s="133">
        <f>SUM(P3053:P3070)</f>
        <v>0</v>
      </c>
      <c r="Q3052" s="132"/>
      <c r="R3052" s="133">
        <f>SUM(R3053:R3070)</f>
        <v>0</v>
      </c>
      <c r="S3052" s="132"/>
      <c r="T3052" s="134">
        <f>SUM(T3053:T3070)</f>
        <v>0</v>
      </c>
      <c r="AR3052" s="128" t="s">
        <v>77</v>
      </c>
      <c r="AT3052" s="135" t="s">
        <v>68</v>
      </c>
      <c r="AU3052" s="135" t="s">
        <v>77</v>
      </c>
      <c r="AY3052" s="128" t="s">
        <v>136</v>
      </c>
      <c r="BK3052" s="136">
        <f>SUM(BK3053:BK3070)</f>
        <v>0</v>
      </c>
    </row>
    <row r="3053" spans="1:65" s="2" customFormat="1" ht="66.75" customHeight="1">
      <c r="A3053" s="26"/>
      <c r="B3053" s="156"/>
      <c r="C3053" s="157" t="s">
        <v>2899</v>
      </c>
      <c r="D3053" s="157" t="s">
        <v>141</v>
      </c>
      <c r="E3053" s="158" t="s">
        <v>2900</v>
      </c>
      <c r="F3053" s="159" t="s">
        <v>2785</v>
      </c>
      <c r="G3053" s="160" t="s">
        <v>323</v>
      </c>
      <c r="H3053" s="161">
        <v>11</v>
      </c>
      <c r="I3053" s="162"/>
      <c r="J3053" s="162">
        <f t="shared" ref="J3053:J3070" si="470">ROUND(I3053*H3053,2)</f>
        <v>0</v>
      </c>
      <c r="K3053" s="139"/>
      <c r="L3053" s="27"/>
      <c r="M3053" s="140" t="s">
        <v>1</v>
      </c>
      <c r="N3053" s="141" t="s">
        <v>35</v>
      </c>
      <c r="O3053" s="142">
        <v>0</v>
      </c>
      <c r="P3053" s="142">
        <f t="shared" ref="P3053:P3070" si="471">O3053*H3053</f>
        <v>0</v>
      </c>
      <c r="Q3053" s="142">
        <v>0</v>
      </c>
      <c r="R3053" s="142">
        <f t="shared" ref="R3053:R3070" si="472">Q3053*H3053</f>
        <v>0</v>
      </c>
      <c r="S3053" s="142">
        <v>0</v>
      </c>
      <c r="T3053" s="143">
        <f t="shared" ref="T3053:T3070" si="473">S3053*H3053</f>
        <v>0</v>
      </c>
      <c r="U3053" s="26"/>
      <c r="V3053" s="26"/>
      <c r="W3053" s="26"/>
      <c r="X3053" s="26"/>
      <c r="Y3053" s="26"/>
      <c r="Z3053" s="26"/>
      <c r="AA3053" s="26"/>
      <c r="AB3053" s="26"/>
      <c r="AC3053" s="26"/>
      <c r="AD3053" s="26"/>
      <c r="AE3053" s="26"/>
      <c r="AR3053" s="144" t="s">
        <v>145</v>
      </c>
      <c r="AT3053" s="144" t="s">
        <v>141</v>
      </c>
      <c r="AU3053" s="144" t="s">
        <v>146</v>
      </c>
      <c r="AY3053" s="14" t="s">
        <v>136</v>
      </c>
      <c r="BE3053" s="145">
        <f t="shared" ref="BE3053:BE3070" si="474">IF(N3053="základná",J3053,0)</f>
        <v>0</v>
      </c>
      <c r="BF3053" s="145">
        <f t="shared" ref="BF3053:BF3070" si="475">IF(N3053="znížená",J3053,0)</f>
        <v>0</v>
      </c>
      <c r="BG3053" s="145">
        <f t="shared" ref="BG3053:BG3070" si="476">IF(N3053="zákl. prenesená",J3053,0)</f>
        <v>0</v>
      </c>
      <c r="BH3053" s="145">
        <f t="shared" ref="BH3053:BH3070" si="477">IF(N3053="zníž. prenesená",J3053,0)</f>
        <v>0</v>
      </c>
      <c r="BI3053" s="145">
        <f t="shared" ref="BI3053:BI3070" si="478">IF(N3053="nulová",J3053,0)</f>
        <v>0</v>
      </c>
      <c r="BJ3053" s="14" t="s">
        <v>146</v>
      </c>
      <c r="BK3053" s="145">
        <f t="shared" ref="BK3053:BK3070" si="479">ROUND(I3053*H3053,2)</f>
        <v>0</v>
      </c>
      <c r="BL3053" s="14" t="s">
        <v>145</v>
      </c>
      <c r="BM3053" s="144" t="s">
        <v>2901</v>
      </c>
    </row>
    <row r="3054" spans="1:65" s="2" customFormat="1" ht="24.25" customHeight="1">
      <c r="A3054" s="26"/>
      <c r="B3054" s="156"/>
      <c r="C3054" s="157" t="s">
        <v>2902</v>
      </c>
      <c r="D3054" s="157" t="s">
        <v>141</v>
      </c>
      <c r="E3054" s="158" t="s">
        <v>2792</v>
      </c>
      <c r="F3054" s="159" t="s">
        <v>2793</v>
      </c>
      <c r="G3054" s="160" t="s">
        <v>323</v>
      </c>
      <c r="H3054" s="161">
        <v>11</v>
      </c>
      <c r="I3054" s="162"/>
      <c r="J3054" s="162">
        <f t="shared" si="470"/>
        <v>0</v>
      </c>
      <c r="K3054" s="139"/>
      <c r="L3054" s="27"/>
      <c r="M3054" s="140" t="s">
        <v>1</v>
      </c>
      <c r="N3054" s="141" t="s">
        <v>35</v>
      </c>
      <c r="O3054" s="142">
        <v>0</v>
      </c>
      <c r="P3054" s="142">
        <f t="shared" si="471"/>
        <v>0</v>
      </c>
      <c r="Q3054" s="142">
        <v>0</v>
      </c>
      <c r="R3054" s="142">
        <f t="shared" si="472"/>
        <v>0</v>
      </c>
      <c r="S3054" s="142">
        <v>0</v>
      </c>
      <c r="T3054" s="143">
        <f t="shared" si="473"/>
        <v>0</v>
      </c>
      <c r="U3054" s="26"/>
      <c r="V3054" s="26"/>
      <c r="W3054" s="26"/>
      <c r="X3054" s="26"/>
      <c r="Y3054" s="26"/>
      <c r="Z3054" s="26"/>
      <c r="AA3054" s="26"/>
      <c r="AB3054" s="26"/>
      <c r="AC3054" s="26"/>
      <c r="AD3054" s="26"/>
      <c r="AE3054" s="26"/>
      <c r="AR3054" s="144" t="s">
        <v>145</v>
      </c>
      <c r="AT3054" s="144" t="s">
        <v>141</v>
      </c>
      <c r="AU3054" s="144" t="s">
        <v>146</v>
      </c>
      <c r="AY3054" s="14" t="s">
        <v>136</v>
      </c>
      <c r="BE3054" s="145">
        <f t="shared" si="474"/>
        <v>0</v>
      </c>
      <c r="BF3054" s="145">
        <f t="shared" si="475"/>
        <v>0</v>
      </c>
      <c r="BG3054" s="145">
        <f t="shared" si="476"/>
        <v>0</v>
      </c>
      <c r="BH3054" s="145">
        <f t="shared" si="477"/>
        <v>0</v>
      </c>
      <c r="BI3054" s="145">
        <f t="shared" si="478"/>
        <v>0</v>
      </c>
      <c r="BJ3054" s="14" t="s">
        <v>146</v>
      </c>
      <c r="BK3054" s="145">
        <f t="shared" si="479"/>
        <v>0</v>
      </c>
      <c r="BL3054" s="14" t="s">
        <v>145</v>
      </c>
      <c r="BM3054" s="144" t="s">
        <v>2903</v>
      </c>
    </row>
    <row r="3055" spans="1:65" s="2" customFormat="1" ht="33" customHeight="1">
      <c r="A3055" s="26"/>
      <c r="B3055" s="156"/>
      <c r="C3055" s="157" t="s">
        <v>2904</v>
      </c>
      <c r="D3055" s="157" t="s">
        <v>141</v>
      </c>
      <c r="E3055" s="158" t="s">
        <v>2796</v>
      </c>
      <c r="F3055" s="159" t="s">
        <v>2797</v>
      </c>
      <c r="G3055" s="160" t="s">
        <v>323</v>
      </c>
      <c r="H3055" s="161">
        <v>11</v>
      </c>
      <c r="I3055" s="162"/>
      <c r="J3055" s="162">
        <f t="shared" si="470"/>
        <v>0</v>
      </c>
      <c r="K3055" s="139"/>
      <c r="L3055" s="27"/>
      <c r="M3055" s="140" t="s">
        <v>1</v>
      </c>
      <c r="N3055" s="141" t="s">
        <v>35</v>
      </c>
      <c r="O3055" s="142">
        <v>0</v>
      </c>
      <c r="P3055" s="142">
        <f t="shared" si="471"/>
        <v>0</v>
      </c>
      <c r="Q3055" s="142">
        <v>0</v>
      </c>
      <c r="R3055" s="142">
        <f t="shared" si="472"/>
        <v>0</v>
      </c>
      <c r="S3055" s="142">
        <v>0</v>
      </c>
      <c r="T3055" s="143">
        <f t="shared" si="473"/>
        <v>0</v>
      </c>
      <c r="U3055" s="26"/>
      <c r="V3055" s="26"/>
      <c r="W3055" s="26"/>
      <c r="X3055" s="26"/>
      <c r="Y3055" s="26"/>
      <c r="Z3055" s="26"/>
      <c r="AA3055" s="26"/>
      <c r="AB3055" s="26"/>
      <c r="AC3055" s="26"/>
      <c r="AD3055" s="26"/>
      <c r="AE3055" s="26"/>
      <c r="AR3055" s="144" t="s">
        <v>145</v>
      </c>
      <c r="AT3055" s="144" t="s">
        <v>141</v>
      </c>
      <c r="AU3055" s="144" t="s">
        <v>146</v>
      </c>
      <c r="AY3055" s="14" t="s">
        <v>136</v>
      </c>
      <c r="BE3055" s="145">
        <f t="shared" si="474"/>
        <v>0</v>
      </c>
      <c r="BF3055" s="145">
        <f t="shared" si="475"/>
        <v>0</v>
      </c>
      <c r="BG3055" s="145">
        <f t="shared" si="476"/>
        <v>0</v>
      </c>
      <c r="BH3055" s="145">
        <f t="shared" si="477"/>
        <v>0</v>
      </c>
      <c r="BI3055" s="145">
        <f t="shared" si="478"/>
        <v>0</v>
      </c>
      <c r="BJ3055" s="14" t="s">
        <v>146</v>
      </c>
      <c r="BK3055" s="145">
        <f t="shared" si="479"/>
        <v>0</v>
      </c>
      <c r="BL3055" s="14" t="s">
        <v>145</v>
      </c>
      <c r="BM3055" s="144" t="s">
        <v>2905</v>
      </c>
    </row>
    <row r="3056" spans="1:65" s="2" customFormat="1" ht="66.75" customHeight="1">
      <c r="A3056" s="26"/>
      <c r="B3056" s="156"/>
      <c r="C3056" s="157" t="s">
        <v>2906</v>
      </c>
      <c r="D3056" s="157" t="s">
        <v>141</v>
      </c>
      <c r="E3056" s="158" t="s">
        <v>2907</v>
      </c>
      <c r="F3056" s="159" t="s">
        <v>2801</v>
      </c>
      <c r="G3056" s="160" t="s">
        <v>323</v>
      </c>
      <c r="H3056" s="161">
        <v>11</v>
      </c>
      <c r="I3056" s="162"/>
      <c r="J3056" s="162">
        <f t="shared" si="470"/>
        <v>0</v>
      </c>
      <c r="K3056" s="139"/>
      <c r="L3056" s="27"/>
      <c r="M3056" s="140" t="s">
        <v>1</v>
      </c>
      <c r="N3056" s="141" t="s">
        <v>35</v>
      </c>
      <c r="O3056" s="142">
        <v>0</v>
      </c>
      <c r="P3056" s="142">
        <f t="shared" si="471"/>
        <v>0</v>
      </c>
      <c r="Q3056" s="142">
        <v>0</v>
      </c>
      <c r="R3056" s="142">
        <f t="shared" si="472"/>
        <v>0</v>
      </c>
      <c r="S3056" s="142">
        <v>0</v>
      </c>
      <c r="T3056" s="143">
        <f t="shared" si="473"/>
        <v>0</v>
      </c>
      <c r="U3056" s="26"/>
      <c r="V3056" s="26"/>
      <c r="W3056" s="26"/>
      <c r="X3056" s="26"/>
      <c r="Y3056" s="26"/>
      <c r="Z3056" s="26"/>
      <c r="AA3056" s="26"/>
      <c r="AB3056" s="26"/>
      <c r="AC3056" s="26"/>
      <c r="AD3056" s="26"/>
      <c r="AE3056" s="26"/>
      <c r="AR3056" s="144" t="s">
        <v>145</v>
      </c>
      <c r="AT3056" s="144" t="s">
        <v>141</v>
      </c>
      <c r="AU3056" s="144" t="s">
        <v>146</v>
      </c>
      <c r="AY3056" s="14" t="s">
        <v>136</v>
      </c>
      <c r="BE3056" s="145">
        <f t="shared" si="474"/>
        <v>0</v>
      </c>
      <c r="BF3056" s="145">
        <f t="shared" si="475"/>
        <v>0</v>
      </c>
      <c r="BG3056" s="145">
        <f t="shared" si="476"/>
        <v>0</v>
      </c>
      <c r="BH3056" s="145">
        <f t="shared" si="477"/>
        <v>0</v>
      </c>
      <c r="BI3056" s="145">
        <f t="shared" si="478"/>
        <v>0</v>
      </c>
      <c r="BJ3056" s="14" t="s">
        <v>146</v>
      </c>
      <c r="BK3056" s="145">
        <f t="shared" si="479"/>
        <v>0</v>
      </c>
      <c r="BL3056" s="14" t="s">
        <v>145</v>
      </c>
      <c r="BM3056" s="144" t="s">
        <v>2908</v>
      </c>
    </row>
    <row r="3057" spans="1:65" s="2" customFormat="1" ht="44.25" customHeight="1">
      <c r="A3057" s="26"/>
      <c r="B3057" s="156"/>
      <c r="C3057" s="157" t="s">
        <v>2909</v>
      </c>
      <c r="D3057" s="157" t="s">
        <v>141</v>
      </c>
      <c r="E3057" s="158" t="s">
        <v>2804</v>
      </c>
      <c r="F3057" s="159" t="s">
        <v>2805</v>
      </c>
      <c r="G3057" s="160" t="s">
        <v>323</v>
      </c>
      <c r="H3057" s="161">
        <v>11</v>
      </c>
      <c r="I3057" s="162"/>
      <c r="J3057" s="162">
        <f t="shared" si="470"/>
        <v>0</v>
      </c>
      <c r="K3057" s="139"/>
      <c r="L3057" s="27"/>
      <c r="M3057" s="140" t="s">
        <v>1</v>
      </c>
      <c r="N3057" s="141" t="s">
        <v>35</v>
      </c>
      <c r="O3057" s="142">
        <v>0</v>
      </c>
      <c r="P3057" s="142">
        <f t="shared" si="471"/>
        <v>0</v>
      </c>
      <c r="Q3057" s="142">
        <v>0</v>
      </c>
      <c r="R3057" s="142">
        <f t="shared" si="472"/>
        <v>0</v>
      </c>
      <c r="S3057" s="142">
        <v>0</v>
      </c>
      <c r="T3057" s="143">
        <f t="shared" si="473"/>
        <v>0</v>
      </c>
      <c r="U3057" s="26"/>
      <c r="V3057" s="26"/>
      <c r="W3057" s="26"/>
      <c r="X3057" s="26"/>
      <c r="Y3057" s="26"/>
      <c r="Z3057" s="26"/>
      <c r="AA3057" s="26"/>
      <c r="AB3057" s="26"/>
      <c r="AC3057" s="26"/>
      <c r="AD3057" s="26"/>
      <c r="AE3057" s="26"/>
      <c r="AR3057" s="144" t="s">
        <v>145</v>
      </c>
      <c r="AT3057" s="144" t="s">
        <v>141</v>
      </c>
      <c r="AU3057" s="144" t="s">
        <v>146</v>
      </c>
      <c r="AY3057" s="14" t="s">
        <v>136</v>
      </c>
      <c r="BE3057" s="145">
        <f t="shared" si="474"/>
        <v>0</v>
      </c>
      <c r="BF3057" s="145">
        <f t="shared" si="475"/>
        <v>0</v>
      </c>
      <c r="BG3057" s="145">
        <f t="shared" si="476"/>
        <v>0</v>
      </c>
      <c r="BH3057" s="145">
        <f t="shared" si="477"/>
        <v>0</v>
      </c>
      <c r="BI3057" s="145">
        <f t="shared" si="478"/>
        <v>0</v>
      </c>
      <c r="BJ3057" s="14" t="s">
        <v>146</v>
      </c>
      <c r="BK3057" s="145">
        <f t="shared" si="479"/>
        <v>0</v>
      </c>
      <c r="BL3057" s="14" t="s">
        <v>145</v>
      </c>
      <c r="BM3057" s="144" t="s">
        <v>2910</v>
      </c>
    </row>
    <row r="3058" spans="1:65" s="2" customFormat="1" ht="33" customHeight="1">
      <c r="A3058" s="26"/>
      <c r="B3058" s="156"/>
      <c r="C3058" s="157" t="s">
        <v>2911</v>
      </c>
      <c r="D3058" s="157" t="s">
        <v>141</v>
      </c>
      <c r="E3058" s="158" t="s">
        <v>2808</v>
      </c>
      <c r="F3058" s="159" t="s">
        <v>2809</v>
      </c>
      <c r="G3058" s="160" t="s">
        <v>323</v>
      </c>
      <c r="H3058" s="161">
        <v>11</v>
      </c>
      <c r="I3058" s="162"/>
      <c r="J3058" s="162">
        <f t="shared" si="470"/>
        <v>0</v>
      </c>
      <c r="K3058" s="139"/>
      <c r="L3058" s="27"/>
      <c r="M3058" s="140" t="s">
        <v>1</v>
      </c>
      <c r="N3058" s="141" t="s">
        <v>35</v>
      </c>
      <c r="O3058" s="142">
        <v>0</v>
      </c>
      <c r="P3058" s="142">
        <f t="shared" si="471"/>
        <v>0</v>
      </c>
      <c r="Q3058" s="142">
        <v>0</v>
      </c>
      <c r="R3058" s="142">
        <f t="shared" si="472"/>
        <v>0</v>
      </c>
      <c r="S3058" s="142">
        <v>0</v>
      </c>
      <c r="T3058" s="143">
        <f t="shared" si="473"/>
        <v>0</v>
      </c>
      <c r="U3058" s="26"/>
      <c r="V3058" s="26"/>
      <c r="W3058" s="26"/>
      <c r="X3058" s="26"/>
      <c r="Y3058" s="26"/>
      <c r="Z3058" s="26"/>
      <c r="AA3058" s="26"/>
      <c r="AB3058" s="26"/>
      <c r="AC3058" s="26"/>
      <c r="AD3058" s="26"/>
      <c r="AE3058" s="26"/>
      <c r="AR3058" s="144" t="s">
        <v>145</v>
      </c>
      <c r="AT3058" s="144" t="s">
        <v>141</v>
      </c>
      <c r="AU3058" s="144" t="s">
        <v>146</v>
      </c>
      <c r="AY3058" s="14" t="s">
        <v>136</v>
      </c>
      <c r="BE3058" s="145">
        <f t="shared" si="474"/>
        <v>0</v>
      </c>
      <c r="BF3058" s="145">
        <f t="shared" si="475"/>
        <v>0</v>
      </c>
      <c r="BG3058" s="145">
        <f t="shared" si="476"/>
        <v>0</v>
      </c>
      <c r="BH3058" s="145">
        <f t="shared" si="477"/>
        <v>0</v>
      </c>
      <c r="BI3058" s="145">
        <f t="shared" si="478"/>
        <v>0</v>
      </c>
      <c r="BJ3058" s="14" t="s">
        <v>146</v>
      </c>
      <c r="BK3058" s="145">
        <f t="shared" si="479"/>
        <v>0</v>
      </c>
      <c r="BL3058" s="14" t="s">
        <v>145</v>
      </c>
      <c r="BM3058" s="144" t="s">
        <v>2912</v>
      </c>
    </row>
    <row r="3059" spans="1:65" s="2" customFormat="1" ht="33" customHeight="1">
      <c r="A3059" s="26"/>
      <c r="B3059" s="156"/>
      <c r="C3059" s="157" t="s">
        <v>2913</v>
      </c>
      <c r="D3059" s="157" t="s">
        <v>141</v>
      </c>
      <c r="E3059" s="158" t="s">
        <v>2812</v>
      </c>
      <c r="F3059" s="159" t="s">
        <v>2813</v>
      </c>
      <c r="G3059" s="160" t="s">
        <v>323</v>
      </c>
      <c r="H3059" s="161">
        <v>11</v>
      </c>
      <c r="I3059" s="162"/>
      <c r="J3059" s="162">
        <f t="shared" si="470"/>
        <v>0</v>
      </c>
      <c r="K3059" s="139"/>
      <c r="L3059" s="27"/>
      <c r="M3059" s="140" t="s">
        <v>1</v>
      </c>
      <c r="N3059" s="141" t="s">
        <v>35</v>
      </c>
      <c r="O3059" s="142">
        <v>0</v>
      </c>
      <c r="P3059" s="142">
        <f t="shared" si="471"/>
        <v>0</v>
      </c>
      <c r="Q3059" s="142">
        <v>0</v>
      </c>
      <c r="R3059" s="142">
        <f t="shared" si="472"/>
        <v>0</v>
      </c>
      <c r="S3059" s="142">
        <v>0</v>
      </c>
      <c r="T3059" s="143">
        <f t="shared" si="473"/>
        <v>0</v>
      </c>
      <c r="U3059" s="26"/>
      <c r="V3059" s="26"/>
      <c r="W3059" s="26"/>
      <c r="X3059" s="26"/>
      <c r="Y3059" s="26"/>
      <c r="Z3059" s="26"/>
      <c r="AA3059" s="26"/>
      <c r="AB3059" s="26"/>
      <c r="AC3059" s="26"/>
      <c r="AD3059" s="26"/>
      <c r="AE3059" s="26"/>
      <c r="AR3059" s="144" t="s">
        <v>145</v>
      </c>
      <c r="AT3059" s="144" t="s">
        <v>141</v>
      </c>
      <c r="AU3059" s="144" t="s">
        <v>146</v>
      </c>
      <c r="AY3059" s="14" t="s">
        <v>136</v>
      </c>
      <c r="BE3059" s="145">
        <f t="shared" si="474"/>
        <v>0</v>
      </c>
      <c r="BF3059" s="145">
        <f t="shared" si="475"/>
        <v>0</v>
      </c>
      <c r="BG3059" s="145">
        <f t="shared" si="476"/>
        <v>0</v>
      </c>
      <c r="BH3059" s="145">
        <f t="shared" si="477"/>
        <v>0</v>
      </c>
      <c r="BI3059" s="145">
        <f t="shared" si="478"/>
        <v>0</v>
      </c>
      <c r="BJ3059" s="14" t="s">
        <v>146</v>
      </c>
      <c r="BK3059" s="145">
        <f t="shared" si="479"/>
        <v>0</v>
      </c>
      <c r="BL3059" s="14" t="s">
        <v>145</v>
      </c>
      <c r="BM3059" s="144" t="s">
        <v>2914</v>
      </c>
    </row>
    <row r="3060" spans="1:65" s="2" customFormat="1" ht="24.25" customHeight="1">
      <c r="A3060" s="26"/>
      <c r="B3060" s="156"/>
      <c r="C3060" s="157" t="s">
        <v>2915</v>
      </c>
      <c r="D3060" s="157" t="s">
        <v>141</v>
      </c>
      <c r="E3060" s="158" t="s">
        <v>2816</v>
      </c>
      <c r="F3060" s="159" t="s">
        <v>2817</v>
      </c>
      <c r="G3060" s="160" t="s">
        <v>323</v>
      </c>
      <c r="H3060" s="161">
        <v>11</v>
      </c>
      <c r="I3060" s="162"/>
      <c r="J3060" s="162">
        <f t="shared" si="470"/>
        <v>0</v>
      </c>
      <c r="K3060" s="139"/>
      <c r="L3060" s="27"/>
      <c r="M3060" s="140" t="s">
        <v>1</v>
      </c>
      <c r="N3060" s="141" t="s">
        <v>35</v>
      </c>
      <c r="O3060" s="142">
        <v>0</v>
      </c>
      <c r="P3060" s="142">
        <f t="shared" si="471"/>
        <v>0</v>
      </c>
      <c r="Q3060" s="142">
        <v>0</v>
      </c>
      <c r="R3060" s="142">
        <f t="shared" si="472"/>
        <v>0</v>
      </c>
      <c r="S3060" s="142">
        <v>0</v>
      </c>
      <c r="T3060" s="143">
        <f t="shared" si="473"/>
        <v>0</v>
      </c>
      <c r="U3060" s="26"/>
      <c r="V3060" s="26"/>
      <c r="W3060" s="26"/>
      <c r="X3060" s="26"/>
      <c r="Y3060" s="26"/>
      <c r="Z3060" s="26"/>
      <c r="AA3060" s="26"/>
      <c r="AB3060" s="26"/>
      <c r="AC3060" s="26"/>
      <c r="AD3060" s="26"/>
      <c r="AE3060" s="26"/>
      <c r="AR3060" s="144" t="s">
        <v>145</v>
      </c>
      <c r="AT3060" s="144" t="s">
        <v>141</v>
      </c>
      <c r="AU3060" s="144" t="s">
        <v>146</v>
      </c>
      <c r="AY3060" s="14" t="s">
        <v>136</v>
      </c>
      <c r="BE3060" s="145">
        <f t="shared" si="474"/>
        <v>0</v>
      </c>
      <c r="BF3060" s="145">
        <f t="shared" si="475"/>
        <v>0</v>
      </c>
      <c r="BG3060" s="145">
        <f t="shared" si="476"/>
        <v>0</v>
      </c>
      <c r="BH3060" s="145">
        <f t="shared" si="477"/>
        <v>0</v>
      </c>
      <c r="BI3060" s="145">
        <f t="shared" si="478"/>
        <v>0</v>
      </c>
      <c r="BJ3060" s="14" t="s">
        <v>146</v>
      </c>
      <c r="BK3060" s="145">
        <f t="shared" si="479"/>
        <v>0</v>
      </c>
      <c r="BL3060" s="14" t="s">
        <v>145</v>
      </c>
      <c r="BM3060" s="144" t="s">
        <v>2916</v>
      </c>
    </row>
    <row r="3061" spans="1:65" s="2" customFormat="1" ht="38" customHeight="1">
      <c r="A3061" s="26"/>
      <c r="B3061" s="156"/>
      <c r="C3061" s="157" t="s">
        <v>2917</v>
      </c>
      <c r="D3061" s="157" t="s">
        <v>141</v>
      </c>
      <c r="E3061" s="158" t="s">
        <v>2820</v>
      </c>
      <c r="F3061" s="159" t="s">
        <v>2821</v>
      </c>
      <c r="G3061" s="160" t="s">
        <v>323</v>
      </c>
      <c r="H3061" s="161">
        <v>11</v>
      </c>
      <c r="I3061" s="162"/>
      <c r="J3061" s="162">
        <f t="shared" si="470"/>
        <v>0</v>
      </c>
      <c r="K3061" s="139"/>
      <c r="L3061" s="27"/>
      <c r="M3061" s="140" t="s">
        <v>1</v>
      </c>
      <c r="N3061" s="141" t="s">
        <v>35</v>
      </c>
      <c r="O3061" s="142">
        <v>0</v>
      </c>
      <c r="P3061" s="142">
        <f t="shared" si="471"/>
        <v>0</v>
      </c>
      <c r="Q3061" s="142">
        <v>0</v>
      </c>
      <c r="R3061" s="142">
        <f t="shared" si="472"/>
        <v>0</v>
      </c>
      <c r="S3061" s="142">
        <v>0</v>
      </c>
      <c r="T3061" s="143">
        <f t="shared" si="473"/>
        <v>0</v>
      </c>
      <c r="U3061" s="26"/>
      <c r="V3061" s="26"/>
      <c r="W3061" s="26"/>
      <c r="X3061" s="26"/>
      <c r="Y3061" s="26"/>
      <c r="Z3061" s="26"/>
      <c r="AA3061" s="26"/>
      <c r="AB3061" s="26"/>
      <c r="AC3061" s="26"/>
      <c r="AD3061" s="26"/>
      <c r="AE3061" s="26"/>
      <c r="AR3061" s="144" t="s">
        <v>145</v>
      </c>
      <c r="AT3061" s="144" t="s">
        <v>141</v>
      </c>
      <c r="AU3061" s="144" t="s">
        <v>146</v>
      </c>
      <c r="AY3061" s="14" t="s">
        <v>136</v>
      </c>
      <c r="BE3061" s="145">
        <f t="shared" si="474"/>
        <v>0</v>
      </c>
      <c r="BF3061" s="145">
        <f t="shared" si="475"/>
        <v>0</v>
      </c>
      <c r="BG3061" s="145">
        <f t="shared" si="476"/>
        <v>0</v>
      </c>
      <c r="BH3061" s="145">
        <f t="shared" si="477"/>
        <v>0</v>
      </c>
      <c r="BI3061" s="145">
        <f t="shared" si="478"/>
        <v>0</v>
      </c>
      <c r="BJ3061" s="14" t="s">
        <v>146</v>
      </c>
      <c r="BK3061" s="145">
        <f t="shared" si="479"/>
        <v>0</v>
      </c>
      <c r="BL3061" s="14" t="s">
        <v>145</v>
      </c>
      <c r="BM3061" s="144" t="s">
        <v>2918</v>
      </c>
    </row>
    <row r="3062" spans="1:65" s="2" customFormat="1" ht="44.25" customHeight="1">
      <c r="A3062" s="26"/>
      <c r="B3062" s="156"/>
      <c r="C3062" s="157" t="s">
        <v>2919</v>
      </c>
      <c r="D3062" s="157" t="s">
        <v>141</v>
      </c>
      <c r="E3062" s="158" t="s">
        <v>2824</v>
      </c>
      <c r="F3062" s="159" t="s">
        <v>2825</v>
      </c>
      <c r="G3062" s="160" t="s">
        <v>323</v>
      </c>
      <c r="H3062" s="161">
        <v>11</v>
      </c>
      <c r="I3062" s="162"/>
      <c r="J3062" s="162">
        <f t="shared" si="470"/>
        <v>0</v>
      </c>
      <c r="K3062" s="139"/>
      <c r="L3062" s="27"/>
      <c r="M3062" s="140" t="s">
        <v>1</v>
      </c>
      <c r="N3062" s="141" t="s">
        <v>35</v>
      </c>
      <c r="O3062" s="142">
        <v>0</v>
      </c>
      <c r="P3062" s="142">
        <f t="shared" si="471"/>
        <v>0</v>
      </c>
      <c r="Q3062" s="142">
        <v>0</v>
      </c>
      <c r="R3062" s="142">
        <f t="shared" si="472"/>
        <v>0</v>
      </c>
      <c r="S3062" s="142">
        <v>0</v>
      </c>
      <c r="T3062" s="143">
        <f t="shared" si="473"/>
        <v>0</v>
      </c>
      <c r="U3062" s="26"/>
      <c r="V3062" s="26"/>
      <c r="W3062" s="26"/>
      <c r="X3062" s="26"/>
      <c r="Y3062" s="26"/>
      <c r="Z3062" s="26"/>
      <c r="AA3062" s="26"/>
      <c r="AB3062" s="26"/>
      <c r="AC3062" s="26"/>
      <c r="AD3062" s="26"/>
      <c r="AE3062" s="26"/>
      <c r="AR3062" s="144" t="s">
        <v>145</v>
      </c>
      <c r="AT3062" s="144" t="s">
        <v>141</v>
      </c>
      <c r="AU3062" s="144" t="s">
        <v>146</v>
      </c>
      <c r="AY3062" s="14" t="s">
        <v>136</v>
      </c>
      <c r="BE3062" s="145">
        <f t="shared" si="474"/>
        <v>0</v>
      </c>
      <c r="BF3062" s="145">
        <f t="shared" si="475"/>
        <v>0</v>
      </c>
      <c r="BG3062" s="145">
        <f t="shared" si="476"/>
        <v>0</v>
      </c>
      <c r="BH3062" s="145">
        <f t="shared" si="477"/>
        <v>0</v>
      </c>
      <c r="BI3062" s="145">
        <f t="shared" si="478"/>
        <v>0</v>
      </c>
      <c r="BJ3062" s="14" t="s">
        <v>146</v>
      </c>
      <c r="BK3062" s="145">
        <f t="shared" si="479"/>
        <v>0</v>
      </c>
      <c r="BL3062" s="14" t="s">
        <v>145</v>
      </c>
      <c r="BM3062" s="144" t="s">
        <v>2920</v>
      </c>
    </row>
    <row r="3063" spans="1:65" s="2" customFormat="1" ht="24.25" customHeight="1">
      <c r="A3063" s="26"/>
      <c r="B3063" s="156"/>
      <c r="C3063" s="157" t="s">
        <v>2921</v>
      </c>
      <c r="D3063" s="157" t="s">
        <v>141</v>
      </c>
      <c r="E3063" s="158" t="s">
        <v>2828</v>
      </c>
      <c r="F3063" s="159" t="s">
        <v>2829</v>
      </c>
      <c r="G3063" s="160" t="s">
        <v>323</v>
      </c>
      <c r="H3063" s="161">
        <v>11</v>
      </c>
      <c r="I3063" s="162"/>
      <c r="J3063" s="162">
        <f t="shared" si="470"/>
        <v>0</v>
      </c>
      <c r="K3063" s="139"/>
      <c r="L3063" s="27"/>
      <c r="M3063" s="140" t="s">
        <v>1</v>
      </c>
      <c r="N3063" s="141" t="s">
        <v>35</v>
      </c>
      <c r="O3063" s="142">
        <v>0</v>
      </c>
      <c r="P3063" s="142">
        <f t="shared" si="471"/>
        <v>0</v>
      </c>
      <c r="Q3063" s="142">
        <v>0</v>
      </c>
      <c r="R3063" s="142">
        <f t="shared" si="472"/>
        <v>0</v>
      </c>
      <c r="S3063" s="142">
        <v>0</v>
      </c>
      <c r="T3063" s="143">
        <f t="shared" si="473"/>
        <v>0</v>
      </c>
      <c r="U3063" s="26"/>
      <c r="V3063" s="26"/>
      <c r="W3063" s="26"/>
      <c r="X3063" s="26"/>
      <c r="Y3063" s="26"/>
      <c r="Z3063" s="26"/>
      <c r="AA3063" s="26"/>
      <c r="AB3063" s="26"/>
      <c r="AC3063" s="26"/>
      <c r="AD3063" s="26"/>
      <c r="AE3063" s="26"/>
      <c r="AR3063" s="144" t="s">
        <v>145</v>
      </c>
      <c r="AT3063" s="144" t="s">
        <v>141</v>
      </c>
      <c r="AU3063" s="144" t="s">
        <v>146</v>
      </c>
      <c r="AY3063" s="14" t="s">
        <v>136</v>
      </c>
      <c r="BE3063" s="145">
        <f t="shared" si="474"/>
        <v>0</v>
      </c>
      <c r="BF3063" s="145">
        <f t="shared" si="475"/>
        <v>0</v>
      </c>
      <c r="BG3063" s="145">
        <f t="shared" si="476"/>
        <v>0</v>
      </c>
      <c r="BH3063" s="145">
        <f t="shared" si="477"/>
        <v>0</v>
      </c>
      <c r="BI3063" s="145">
        <f t="shared" si="478"/>
        <v>0</v>
      </c>
      <c r="BJ3063" s="14" t="s">
        <v>146</v>
      </c>
      <c r="BK3063" s="145">
        <f t="shared" si="479"/>
        <v>0</v>
      </c>
      <c r="BL3063" s="14" t="s">
        <v>145</v>
      </c>
      <c r="BM3063" s="144" t="s">
        <v>2922</v>
      </c>
    </row>
    <row r="3064" spans="1:65" s="2" customFormat="1" ht="24.25" customHeight="1">
      <c r="A3064" s="26"/>
      <c r="B3064" s="156"/>
      <c r="C3064" s="157" t="s">
        <v>2923</v>
      </c>
      <c r="D3064" s="157" t="s">
        <v>141</v>
      </c>
      <c r="E3064" s="158" t="s">
        <v>2832</v>
      </c>
      <c r="F3064" s="159" t="s">
        <v>2833</v>
      </c>
      <c r="G3064" s="160" t="s">
        <v>323</v>
      </c>
      <c r="H3064" s="161">
        <v>11</v>
      </c>
      <c r="I3064" s="162"/>
      <c r="J3064" s="162">
        <f t="shared" si="470"/>
        <v>0</v>
      </c>
      <c r="K3064" s="139"/>
      <c r="L3064" s="27"/>
      <c r="M3064" s="140" t="s">
        <v>1</v>
      </c>
      <c r="N3064" s="141" t="s">
        <v>35</v>
      </c>
      <c r="O3064" s="142">
        <v>0</v>
      </c>
      <c r="P3064" s="142">
        <f t="shared" si="471"/>
        <v>0</v>
      </c>
      <c r="Q3064" s="142">
        <v>0</v>
      </c>
      <c r="R3064" s="142">
        <f t="shared" si="472"/>
        <v>0</v>
      </c>
      <c r="S3064" s="142">
        <v>0</v>
      </c>
      <c r="T3064" s="143">
        <f t="shared" si="473"/>
        <v>0</v>
      </c>
      <c r="U3064" s="26"/>
      <c r="V3064" s="26"/>
      <c r="W3064" s="26"/>
      <c r="X3064" s="26"/>
      <c r="Y3064" s="26"/>
      <c r="Z3064" s="26"/>
      <c r="AA3064" s="26"/>
      <c r="AB3064" s="26"/>
      <c r="AC3064" s="26"/>
      <c r="AD3064" s="26"/>
      <c r="AE3064" s="26"/>
      <c r="AR3064" s="144" t="s">
        <v>145</v>
      </c>
      <c r="AT3064" s="144" t="s">
        <v>141</v>
      </c>
      <c r="AU3064" s="144" t="s">
        <v>146</v>
      </c>
      <c r="AY3064" s="14" t="s">
        <v>136</v>
      </c>
      <c r="BE3064" s="145">
        <f t="shared" si="474"/>
        <v>0</v>
      </c>
      <c r="BF3064" s="145">
        <f t="shared" si="475"/>
        <v>0</v>
      </c>
      <c r="BG3064" s="145">
        <f t="shared" si="476"/>
        <v>0</v>
      </c>
      <c r="BH3064" s="145">
        <f t="shared" si="477"/>
        <v>0</v>
      </c>
      <c r="BI3064" s="145">
        <f t="shared" si="478"/>
        <v>0</v>
      </c>
      <c r="BJ3064" s="14" t="s">
        <v>146</v>
      </c>
      <c r="BK3064" s="145">
        <f t="shared" si="479"/>
        <v>0</v>
      </c>
      <c r="BL3064" s="14" t="s">
        <v>145</v>
      </c>
      <c r="BM3064" s="144" t="s">
        <v>2924</v>
      </c>
    </row>
    <row r="3065" spans="1:65" s="2" customFormat="1" ht="16.5" customHeight="1">
      <c r="A3065" s="26"/>
      <c r="B3065" s="156"/>
      <c r="C3065" s="157" t="s">
        <v>2925</v>
      </c>
      <c r="D3065" s="157" t="s">
        <v>141</v>
      </c>
      <c r="E3065" s="158" t="s">
        <v>2836</v>
      </c>
      <c r="F3065" s="159" t="s">
        <v>2837</v>
      </c>
      <c r="G3065" s="160" t="s">
        <v>323</v>
      </c>
      <c r="H3065" s="161">
        <v>11</v>
      </c>
      <c r="I3065" s="162"/>
      <c r="J3065" s="162">
        <f t="shared" si="470"/>
        <v>0</v>
      </c>
      <c r="K3065" s="139"/>
      <c r="L3065" s="27"/>
      <c r="M3065" s="140" t="s">
        <v>1</v>
      </c>
      <c r="N3065" s="141" t="s">
        <v>35</v>
      </c>
      <c r="O3065" s="142">
        <v>0</v>
      </c>
      <c r="P3065" s="142">
        <f t="shared" si="471"/>
        <v>0</v>
      </c>
      <c r="Q3065" s="142">
        <v>0</v>
      </c>
      <c r="R3065" s="142">
        <f t="shared" si="472"/>
        <v>0</v>
      </c>
      <c r="S3065" s="142">
        <v>0</v>
      </c>
      <c r="T3065" s="143">
        <f t="shared" si="473"/>
        <v>0</v>
      </c>
      <c r="U3065" s="26"/>
      <c r="V3065" s="26"/>
      <c r="W3065" s="26"/>
      <c r="X3065" s="26"/>
      <c r="Y3065" s="26"/>
      <c r="Z3065" s="26"/>
      <c r="AA3065" s="26"/>
      <c r="AB3065" s="26"/>
      <c r="AC3065" s="26"/>
      <c r="AD3065" s="26"/>
      <c r="AE3065" s="26"/>
      <c r="AR3065" s="144" t="s">
        <v>145</v>
      </c>
      <c r="AT3065" s="144" t="s">
        <v>141</v>
      </c>
      <c r="AU3065" s="144" t="s">
        <v>146</v>
      </c>
      <c r="AY3065" s="14" t="s">
        <v>136</v>
      </c>
      <c r="BE3065" s="145">
        <f t="shared" si="474"/>
        <v>0</v>
      </c>
      <c r="BF3065" s="145">
        <f t="shared" si="475"/>
        <v>0</v>
      </c>
      <c r="BG3065" s="145">
        <f t="shared" si="476"/>
        <v>0</v>
      </c>
      <c r="BH3065" s="145">
        <f t="shared" si="477"/>
        <v>0</v>
      </c>
      <c r="BI3065" s="145">
        <f t="shared" si="478"/>
        <v>0</v>
      </c>
      <c r="BJ3065" s="14" t="s">
        <v>146</v>
      </c>
      <c r="BK3065" s="145">
        <f t="shared" si="479"/>
        <v>0</v>
      </c>
      <c r="BL3065" s="14" t="s">
        <v>145</v>
      </c>
      <c r="BM3065" s="144" t="s">
        <v>2926</v>
      </c>
    </row>
    <row r="3066" spans="1:65" s="2" customFormat="1" ht="16.5" customHeight="1">
      <c r="A3066" s="26"/>
      <c r="B3066" s="156"/>
      <c r="C3066" s="157" t="s">
        <v>2927</v>
      </c>
      <c r="D3066" s="157" t="s">
        <v>141</v>
      </c>
      <c r="E3066" s="158" t="s">
        <v>2840</v>
      </c>
      <c r="F3066" s="159" t="s">
        <v>2841</v>
      </c>
      <c r="G3066" s="160" t="s">
        <v>323</v>
      </c>
      <c r="H3066" s="161">
        <v>11</v>
      </c>
      <c r="I3066" s="162"/>
      <c r="J3066" s="162">
        <f t="shared" si="470"/>
        <v>0</v>
      </c>
      <c r="K3066" s="139"/>
      <c r="L3066" s="27"/>
      <c r="M3066" s="140" t="s">
        <v>1</v>
      </c>
      <c r="N3066" s="141" t="s">
        <v>35</v>
      </c>
      <c r="O3066" s="142">
        <v>0</v>
      </c>
      <c r="P3066" s="142">
        <f t="shared" si="471"/>
        <v>0</v>
      </c>
      <c r="Q3066" s="142">
        <v>0</v>
      </c>
      <c r="R3066" s="142">
        <f t="shared" si="472"/>
        <v>0</v>
      </c>
      <c r="S3066" s="142">
        <v>0</v>
      </c>
      <c r="T3066" s="143">
        <f t="shared" si="473"/>
        <v>0</v>
      </c>
      <c r="U3066" s="26"/>
      <c r="V3066" s="26"/>
      <c r="W3066" s="26"/>
      <c r="X3066" s="26"/>
      <c r="Y3066" s="26"/>
      <c r="Z3066" s="26"/>
      <c r="AA3066" s="26"/>
      <c r="AB3066" s="26"/>
      <c r="AC3066" s="26"/>
      <c r="AD3066" s="26"/>
      <c r="AE3066" s="26"/>
      <c r="AR3066" s="144" t="s">
        <v>145</v>
      </c>
      <c r="AT3066" s="144" t="s">
        <v>141</v>
      </c>
      <c r="AU3066" s="144" t="s">
        <v>146</v>
      </c>
      <c r="AY3066" s="14" t="s">
        <v>136</v>
      </c>
      <c r="BE3066" s="145">
        <f t="shared" si="474"/>
        <v>0</v>
      </c>
      <c r="BF3066" s="145">
        <f t="shared" si="475"/>
        <v>0</v>
      </c>
      <c r="BG3066" s="145">
        <f t="shared" si="476"/>
        <v>0</v>
      </c>
      <c r="BH3066" s="145">
        <f t="shared" si="477"/>
        <v>0</v>
      </c>
      <c r="BI3066" s="145">
        <f t="shared" si="478"/>
        <v>0</v>
      </c>
      <c r="BJ3066" s="14" t="s">
        <v>146</v>
      </c>
      <c r="BK3066" s="145">
        <f t="shared" si="479"/>
        <v>0</v>
      </c>
      <c r="BL3066" s="14" t="s">
        <v>145</v>
      </c>
      <c r="BM3066" s="144" t="s">
        <v>2928</v>
      </c>
    </row>
    <row r="3067" spans="1:65" s="2" customFormat="1" ht="16.5" customHeight="1">
      <c r="A3067" s="26"/>
      <c r="B3067" s="156"/>
      <c r="C3067" s="157" t="s">
        <v>2929</v>
      </c>
      <c r="D3067" s="157" t="s">
        <v>141</v>
      </c>
      <c r="E3067" s="158" t="s">
        <v>2844</v>
      </c>
      <c r="F3067" s="159" t="s">
        <v>2845</v>
      </c>
      <c r="G3067" s="160" t="s">
        <v>323</v>
      </c>
      <c r="H3067" s="161">
        <v>11</v>
      </c>
      <c r="I3067" s="162"/>
      <c r="J3067" s="162">
        <f t="shared" si="470"/>
        <v>0</v>
      </c>
      <c r="K3067" s="139"/>
      <c r="L3067" s="27"/>
      <c r="M3067" s="140" t="s">
        <v>1</v>
      </c>
      <c r="N3067" s="141" t="s">
        <v>35</v>
      </c>
      <c r="O3067" s="142">
        <v>0</v>
      </c>
      <c r="P3067" s="142">
        <f t="shared" si="471"/>
        <v>0</v>
      </c>
      <c r="Q3067" s="142">
        <v>0</v>
      </c>
      <c r="R3067" s="142">
        <f t="shared" si="472"/>
        <v>0</v>
      </c>
      <c r="S3067" s="142">
        <v>0</v>
      </c>
      <c r="T3067" s="143">
        <f t="shared" si="473"/>
        <v>0</v>
      </c>
      <c r="U3067" s="26"/>
      <c r="V3067" s="26"/>
      <c r="W3067" s="26"/>
      <c r="X3067" s="26"/>
      <c r="Y3067" s="26"/>
      <c r="Z3067" s="26"/>
      <c r="AA3067" s="26"/>
      <c r="AB3067" s="26"/>
      <c r="AC3067" s="26"/>
      <c r="AD3067" s="26"/>
      <c r="AE3067" s="26"/>
      <c r="AR3067" s="144" t="s">
        <v>145</v>
      </c>
      <c r="AT3067" s="144" t="s">
        <v>141</v>
      </c>
      <c r="AU3067" s="144" t="s">
        <v>146</v>
      </c>
      <c r="AY3067" s="14" t="s">
        <v>136</v>
      </c>
      <c r="BE3067" s="145">
        <f t="shared" si="474"/>
        <v>0</v>
      </c>
      <c r="BF3067" s="145">
        <f t="shared" si="475"/>
        <v>0</v>
      </c>
      <c r="BG3067" s="145">
        <f t="shared" si="476"/>
        <v>0</v>
      </c>
      <c r="BH3067" s="145">
        <f t="shared" si="477"/>
        <v>0</v>
      </c>
      <c r="BI3067" s="145">
        <f t="shared" si="478"/>
        <v>0</v>
      </c>
      <c r="BJ3067" s="14" t="s">
        <v>146</v>
      </c>
      <c r="BK3067" s="145">
        <f t="shared" si="479"/>
        <v>0</v>
      </c>
      <c r="BL3067" s="14" t="s">
        <v>145</v>
      </c>
      <c r="BM3067" s="144" t="s">
        <v>2930</v>
      </c>
    </row>
    <row r="3068" spans="1:65" s="2" customFormat="1" ht="21.75" customHeight="1">
      <c r="A3068" s="26"/>
      <c r="B3068" s="156"/>
      <c r="C3068" s="157" t="s">
        <v>2931</v>
      </c>
      <c r="D3068" s="157" t="s">
        <v>141</v>
      </c>
      <c r="E3068" s="158" t="s">
        <v>2848</v>
      </c>
      <c r="F3068" s="159" t="s">
        <v>2849</v>
      </c>
      <c r="G3068" s="160" t="s">
        <v>323</v>
      </c>
      <c r="H3068" s="161">
        <v>11</v>
      </c>
      <c r="I3068" s="162"/>
      <c r="J3068" s="162">
        <f t="shared" si="470"/>
        <v>0</v>
      </c>
      <c r="K3068" s="139"/>
      <c r="L3068" s="27"/>
      <c r="M3068" s="140" t="s">
        <v>1</v>
      </c>
      <c r="N3068" s="141" t="s">
        <v>35</v>
      </c>
      <c r="O3068" s="142">
        <v>0</v>
      </c>
      <c r="P3068" s="142">
        <f t="shared" si="471"/>
        <v>0</v>
      </c>
      <c r="Q3068" s="142">
        <v>0</v>
      </c>
      <c r="R3068" s="142">
        <f t="shared" si="472"/>
        <v>0</v>
      </c>
      <c r="S3068" s="142">
        <v>0</v>
      </c>
      <c r="T3068" s="143">
        <f t="shared" si="473"/>
        <v>0</v>
      </c>
      <c r="U3068" s="26"/>
      <c r="V3068" s="26"/>
      <c r="W3068" s="26"/>
      <c r="X3068" s="26"/>
      <c r="Y3068" s="26"/>
      <c r="Z3068" s="26"/>
      <c r="AA3068" s="26"/>
      <c r="AB3068" s="26"/>
      <c r="AC3068" s="26"/>
      <c r="AD3068" s="26"/>
      <c r="AE3068" s="26"/>
      <c r="AR3068" s="144" t="s">
        <v>145</v>
      </c>
      <c r="AT3068" s="144" t="s">
        <v>141</v>
      </c>
      <c r="AU3068" s="144" t="s">
        <v>146</v>
      </c>
      <c r="AY3068" s="14" t="s">
        <v>136</v>
      </c>
      <c r="BE3068" s="145">
        <f t="shared" si="474"/>
        <v>0</v>
      </c>
      <c r="BF3068" s="145">
        <f t="shared" si="475"/>
        <v>0</v>
      </c>
      <c r="BG3068" s="145">
        <f t="shared" si="476"/>
        <v>0</v>
      </c>
      <c r="BH3068" s="145">
        <f t="shared" si="477"/>
        <v>0</v>
      </c>
      <c r="BI3068" s="145">
        <f t="shared" si="478"/>
        <v>0</v>
      </c>
      <c r="BJ3068" s="14" t="s">
        <v>146</v>
      </c>
      <c r="BK3068" s="145">
        <f t="shared" si="479"/>
        <v>0</v>
      </c>
      <c r="BL3068" s="14" t="s">
        <v>145</v>
      </c>
      <c r="BM3068" s="144" t="s">
        <v>2932</v>
      </c>
    </row>
    <row r="3069" spans="1:65" s="2" customFormat="1" ht="62.75" customHeight="1">
      <c r="A3069" s="26"/>
      <c r="B3069" s="156"/>
      <c r="C3069" s="157" t="s">
        <v>2933</v>
      </c>
      <c r="D3069" s="157" t="s">
        <v>141</v>
      </c>
      <c r="E3069" s="158" t="s">
        <v>2852</v>
      </c>
      <c r="F3069" s="159" t="s">
        <v>2853</v>
      </c>
      <c r="G3069" s="160" t="s">
        <v>323</v>
      </c>
      <c r="H3069" s="161">
        <v>11</v>
      </c>
      <c r="I3069" s="162"/>
      <c r="J3069" s="162">
        <f t="shared" si="470"/>
        <v>0</v>
      </c>
      <c r="K3069" s="139"/>
      <c r="L3069" s="27"/>
      <c r="M3069" s="140" t="s">
        <v>1</v>
      </c>
      <c r="N3069" s="141" t="s">
        <v>35</v>
      </c>
      <c r="O3069" s="142">
        <v>0</v>
      </c>
      <c r="P3069" s="142">
        <f t="shared" si="471"/>
        <v>0</v>
      </c>
      <c r="Q3069" s="142">
        <v>0</v>
      </c>
      <c r="R3069" s="142">
        <f t="shared" si="472"/>
        <v>0</v>
      </c>
      <c r="S3069" s="142">
        <v>0</v>
      </c>
      <c r="T3069" s="143">
        <f t="shared" si="473"/>
        <v>0</v>
      </c>
      <c r="U3069" s="26"/>
      <c r="V3069" s="26"/>
      <c r="W3069" s="26"/>
      <c r="X3069" s="26"/>
      <c r="Y3069" s="26"/>
      <c r="Z3069" s="26"/>
      <c r="AA3069" s="26"/>
      <c r="AB3069" s="26"/>
      <c r="AC3069" s="26"/>
      <c r="AD3069" s="26"/>
      <c r="AE3069" s="26"/>
      <c r="AR3069" s="144" t="s">
        <v>145</v>
      </c>
      <c r="AT3069" s="144" t="s">
        <v>141</v>
      </c>
      <c r="AU3069" s="144" t="s">
        <v>146</v>
      </c>
      <c r="AY3069" s="14" t="s">
        <v>136</v>
      </c>
      <c r="BE3069" s="145">
        <f t="shared" si="474"/>
        <v>0</v>
      </c>
      <c r="BF3069" s="145">
        <f t="shared" si="475"/>
        <v>0</v>
      </c>
      <c r="BG3069" s="145">
        <f t="shared" si="476"/>
        <v>0</v>
      </c>
      <c r="BH3069" s="145">
        <f t="shared" si="477"/>
        <v>0</v>
      </c>
      <c r="BI3069" s="145">
        <f t="shared" si="478"/>
        <v>0</v>
      </c>
      <c r="BJ3069" s="14" t="s">
        <v>146</v>
      </c>
      <c r="BK3069" s="145">
        <f t="shared" si="479"/>
        <v>0</v>
      </c>
      <c r="BL3069" s="14" t="s">
        <v>145</v>
      </c>
      <c r="BM3069" s="144" t="s">
        <v>2934</v>
      </c>
    </row>
    <row r="3070" spans="1:65" s="2" customFormat="1" ht="23.5" customHeight="1">
      <c r="A3070" s="26"/>
      <c r="B3070" s="176"/>
      <c r="C3070" s="157" t="s">
        <v>2935</v>
      </c>
      <c r="D3070" s="157" t="s">
        <v>141</v>
      </c>
      <c r="E3070" s="158" t="s">
        <v>2855</v>
      </c>
      <c r="F3070" s="159" t="s">
        <v>2856</v>
      </c>
      <c r="G3070" s="160" t="s">
        <v>323</v>
      </c>
      <c r="H3070" s="161">
        <v>1</v>
      </c>
      <c r="I3070" s="162"/>
      <c r="J3070" s="162">
        <f t="shared" si="470"/>
        <v>0</v>
      </c>
      <c r="K3070" s="139"/>
      <c r="L3070" s="27"/>
      <c r="M3070" s="140" t="s">
        <v>1</v>
      </c>
      <c r="N3070" s="141" t="s">
        <v>35</v>
      </c>
      <c r="O3070" s="142">
        <v>0</v>
      </c>
      <c r="P3070" s="142">
        <f t="shared" si="471"/>
        <v>0</v>
      </c>
      <c r="Q3070" s="142">
        <v>0</v>
      </c>
      <c r="R3070" s="142">
        <f t="shared" si="472"/>
        <v>0</v>
      </c>
      <c r="S3070" s="142">
        <v>0</v>
      </c>
      <c r="T3070" s="143">
        <f t="shared" si="473"/>
        <v>0</v>
      </c>
      <c r="U3070" s="26"/>
      <c r="V3070" s="26"/>
      <c r="W3070" s="26"/>
      <c r="X3070" s="26"/>
      <c r="Y3070" s="26"/>
      <c r="Z3070" s="26"/>
      <c r="AA3070" s="26"/>
      <c r="AB3070" s="26"/>
      <c r="AC3070" s="26"/>
      <c r="AD3070" s="26"/>
      <c r="AE3070" s="26"/>
      <c r="AR3070" s="144" t="s">
        <v>145</v>
      </c>
      <c r="AT3070" s="144" t="s">
        <v>141</v>
      </c>
      <c r="AU3070" s="144" t="s">
        <v>146</v>
      </c>
      <c r="AY3070" s="14" t="s">
        <v>136</v>
      </c>
      <c r="BE3070" s="145">
        <f t="shared" si="474"/>
        <v>0</v>
      </c>
      <c r="BF3070" s="145">
        <f t="shared" si="475"/>
        <v>0</v>
      </c>
      <c r="BG3070" s="145">
        <f t="shared" si="476"/>
        <v>0</v>
      </c>
      <c r="BH3070" s="145">
        <f t="shared" si="477"/>
        <v>0</v>
      </c>
      <c r="BI3070" s="145">
        <f t="shared" si="478"/>
        <v>0</v>
      </c>
      <c r="BJ3070" s="14" t="s">
        <v>146</v>
      </c>
      <c r="BK3070" s="145">
        <f t="shared" si="479"/>
        <v>0</v>
      </c>
      <c r="BL3070" s="14" t="s">
        <v>145</v>
      </c>
      <c r="BM3070" s="144" t="s">
        <v>2936</v>
      </c>
    </row>
    <row r="3071" spans="1:65" s="12" customFormat="1" ht="26" hidden="1" customHeight="1">
      <c r="B3071" s="177"/>
      <c r="C3071" s="178"/>
      <c r="D3071" s="179"/>
      <c r="E3071" s="180"/>
      <c r="F3071" s="180"/>
      <c r="G3071" s="178"/>
      <c r="H3071" s="178"/>
      <c r="I3071" s="178"/>
      <c r="J3071" s="181"/>
      <c r="L3071" s="127"/>
      <c r="M3071" s="131"/>
      <c r="N3071" s="132"/>
      <c r="O3071" s="132"/>
      <c r="P3071" s="133"/>
      <c r="Q3071" s="132"/>
      <c r="R3071" s="133"/>
      <c r="S3071" s="132"/>
      <c r="T3071" s="134"/>
      <c r="AR3071" s="128"/>
      <c r="AT3071" s="135"/>
      <c r="AU3071" s="135"/>
      <c r="AY3071" s="128"/>
      <c r="BK3071" s="136"/>
    </row>
    <row r="3072" spans="1:65" s="2" customFormat="1" ht="16.5" hidden="1" customHeight="1">
      <c r="A3072" s="26"/>
      <c r="B3072" s="176"/>
      <c r="C3072" s="157"/>
      <c r="D3072" s="157"/>
      <c r="E3072" s="158"/>
      <c r="F3072" s="159"/>
      <c r="G3072" s="160"/>
      <c r="H3072" s="161"/>
      <c r="I3072" s="162"/>
      <c r="J3072" s="162"/>
      <c r="K3072" s="139"/>
      <c r="L3072" s="27"/>
      <c r="M3072" s="140"/>
      <c r="N3072" s="141"/>
      <c r="O3072" s="142"/>
      <c r="P3072" s="142"/>
      <c r="Q3072" s="142"/>
      <c r="R3072" s="142"/>
      <c r="S3072" s="142"/>
      <c r="T3072" s="143"/>
      <c r="U3072" s="26"/>
      <c r="V3072" s="26"/>
      <c r="W3072" s="26"/>
      <c r="X3072" s="26"/>
      <c r="Y3072" s="26"/>
      <c r="Z3072" s="26"/>
      <c r="AA3072" s="26"/>
      <c r="AB3072" s="26"/>
      <c r="AC3072" s="26"/>
      <c r="AD3072" s="26"/>
      <c r="AE3072" s="26"/>
      <c r="AR3072" s="144"/>
      <c r="AT3072" s="144"/>
      <c r="AU3072" s="144"/>
      <c r="AY3072" s="14"/>
      <c r="BE3072" s="145"/>
      <c r="BF3072" s="145"/>
      <c r="BG3072" s="145"/>
      <c r="BH3072" s="145"/>
      <c r="BI3072" s="145"/>
      <c r="BJ3072" s="14"/>
      <c r="BK3072" s="145"/>
      <c r="BL3072" s="14"/>
      <c r="BM3072" s="144"/>
    </row>
    <row r="3073" spans="1:65" s="2" customFormat="1" ht="16.5" hidden="1" customHeight="1">
      <c r="A3073" s="26"/>
      <c r="B3073" s="176"/>
      <c r="C3073" s="157"/>
      <c r="D3073" s="157"/>
      <c r="E3073" s="158"/>
      <c r="F3073" s="159"/>
      <c r="G3073" s="160"/>
      <c r="H3073" s="161"/>
      <c r="I3073" s="162"/>
      <c r="J3073" s="162"/>
      <c r="K3073" s="139"/>
      <c r="L3073" s="27"/>
      <c r="M3073" s="140"/>
      <c r="N3073" s="141"/>
      <c r="O3073" s="142"/>
      <c r="P3073" s="142"/>
      <c r="Q3073" s="142"/>
      <c r="R3073" s="142"/>
      <c r="S3073" s="142"/>
      <c r="T3073" s="143"/>
      <c r="U3073" s="26"/>
      <c r="V3073" s="26"/>
      <c r="W3073" s="26"/>
      <c r="X3073" s="26"/>
      <c r="Y3073" s="26"/>
      <c r="Z3073" s="26"/>
      <c r="AA3073" s="26"/>
      <c r="AB3073" s="26"/>
      <c r="AC3073" s="26"/>
      <c r="AD3073" s="26"/>
      <c r="AE3073" s="26"/>
      <c r="AR3073" s="144"/>
      <c r="AT3073" s="144"/>
      <c r="AU3073" s="144"/>
      <c r="AY3073" s="14"/>
      <c r="BE3073" s="145"/>
      <c r="BF3073" s="145"/>
      <c r="BG3073" s="145"/>
      <c r="BH3073" s="145"/>
      <c r="BI3073" s="145"/>
      <c r="BJ3073" s="14"/>
      <c r="BK3073" s="145"/>
      <c r="BL3073" s="14"/>
      <c r="BM3073" s="144"/>
    </row>
    <row r="3074" spans="1:65" s="2" customFormat="1" ht="66.75" hidden="1" customHeight="1">
      <c r="A3074" s="26"/>
      <c r="B3074" s="176"/>
      <c r="C3074" s="157"/>
      <c r="D3074" s="157"/>
      <c r="E3074" s="158"/>
      <c r="F3074" s="159"/>
      <c r="G3074" s="160"/>
      <c r="H3074" s="161"/>
      <c r="I3074" s="162"/>
      <c r="J3074" s="162"/>
      <c r="K3074" s="139"/>
      <c r="L3074" s="27"/>
      <c r="M3074" s="140"/>
      <c r="N3074" s="141"/>
      <c r="O3074" s="142"/>
      <c r="P3074" s="142"/>
      <c r="Q3074" s="142"/>
      <c r="R3074" s="142"/>
      <c r="S3074" s="142"/>
      <c r="T3074" s="143"/>
      <c r="U3074" s="26"/>
      <c r="V3074" s="26"/>
      <c r="W3074" s="26"/>
      <c r="X3074" s="26"/>
      <c r="Y3074" s="26"/>
      <c r="Z3074" s="26"/>
      <c r="AA3074" s="26"/>
      <c r="AB3074" s="26"/>
      <c r="AC3074" s="26"/>
      <c r="AD3074" s="26"/>
      <c r="AE3074" s="26"/>
      <c r="AR3074" s="144"/>
      <c r="AT3074" s="144"/>
      <c r="AU3074" s="144"/>
      <c r="AY3074" s="14"/>
      <c r="BE3074" s="145"/>
      <c r="BF3074" s="145"/>
      <c r="BG3074" s="145"/>
      <c r="BH3074" s="145"/>
      <c r="BI3074" s="145"/>
      <c r="BJ3074" s="14"/>
      <c r="BK3074" s="145"/>
      <c r="BL3074" s="14"/>
      <c r="BM3074" s="144"/>
    </row>
    <row r="3075" spans="1:65" s="2" customFormat="1" ht="44.25" hidden="1" customHeight="1">
      <c r="A3075" s="26"/>
      <c r="B3075" s="176"/>
      <c r="C3075" s="157"/>
      <c r="D3075" s="157"/>
      <c r="E3075" s="158"/>
      <c r="F3075" s="159"/>
      <c r="G3075" s="160"/>
      <c r="H3075" s="161"/>
      <c r="I3075" s="162"/>
      <c r="J3075" s="162"/>
      <c r="K3075" s="139"/>
      <c r="L3075" s="27"/>
      <c r="M3075" s="140"/>
      <c r="N3075" s="141"/>
      <c r="O3075" s="142"/>
      <c r="P3075" s="142"/>
      <c r="Q3075" s="142"/>
      <c r="R3075" s="142"/>
      <c r="S3075" s="142"/>
      <c r="T3075" s="143"/>
      <c r="U3075" s="26"/>
      <c r="V3075" s="26"/>
      <c r="W3075" s="26"/>
      <c r="X3075" s="26"/>
      <c r="Y3075" s="26"/>
      <c r="Z3075" s="26"/>
      <c r="AA3075" s="26"/>
      <c r="AB3075" s="26"/>
      <c r="AC3075" s="26"/>
      <c r="AD3075" s="26"/>
      <c r="AE3075" s="26"/>
      <c r="AR3075" s="144"/>
      <c r="AT3075" s="144"/>
      <c r="AU3075" s="144"/>
      <c r="AY3075" s="14"/>
      <c r="BE3075" s="145"/>
      <c r="BF3075" s="145"/>
      <c r="BG3075" s="145"/>
      <c r="BH3075" s="145"/>
      <c r="BI3075" s="145"/>
      <c r="BJ3075" s="14"/>
      <c r="BK3075" s="145"/>
      <c r="BL3075" s="14"/>
      <c r="BM3075" s="144"/>
    </row>
    <row r="3076" spans="1:65" s="2" customFormat="1" ht="44.25" hidden="1" customHeight="1">
      <c r="A3076" s="26"/>
      <c r="B3076" s="176"/>
      <c r="C3076" s="157"/>
      <c r="D3076" s="157"/>
      <c r="E3076" s="158"/>
      <c r="F3076" s="159"/>
      <c r="G3076" s="160"/>
      <c r="H3076" s="161"/>
      <c r="I3076" s="162"/>
      <c r="J3076" s="162"/>
      <c r="K3076" s="139"/>
      <c r="L3076" s="27"/>
      <c r="M3076" s="140"/>
      <c r="N3076" s="141"/>
      <c r="O3076" s="142"/>
      <c r="P3076" s="142"/>
      <c r="Q3076" s="142"/>
      <c r="R3076" s="142"/>
      <c r="S3076" s="142"/>
      <c r="T3076" s="143"/>
      <c r="U3076" s="26"/>
      <c r="V3076" s="26"/>
      <c r="W3076" s="26"/>
      <c r="X3076" s="26"/>
      <c r="Y3076" s="26"/>
      <c r="Z3076" s="26"/>
      <c r="AA3076" s="26"/>
      <c r="AB3076" s="26"/>
      <c r="AC3076" s="26"/>
      <c r="AD3076" s="26"/>
      <c r="AE3076" s="26"/>
      <c r="AR3076" s="144"/>
      <c r="AT3076" s="144"/>
      <c r="AU3076" s="144"/>
      <c r="AY3076" s="14"/>
      <c r="BE3076" s="145"/>
      <c r="BF3076" s="145"/>
      <c r="BG3076" s="145"/>
      <c r="BH3076" s="145"/>
      <c r="BI3076" s="145"/>
      <c r="BJ3076" s="14"/>
      <c r="BK3076" s="145"/>
      <c r="BL3076" s="14"/>
      <c r="BM3076" s="144"/>
    </row>
    <row r="3077" spans="1:65" s="2" customFormat="1" ht="33" hidden="1" customHeight="1">
      <c r="A3077" s="26"/>
      <c r="B3077" s="176"/>
      <c r="C3077" s="157"/>
      <c r="D3077" s="157"/>
      <c r="E3077" s="158"/>
      <c r="F3077" s="159"/>
      <c r="G3077" s="160"/>
      <c r="H3077" s="161"/>
      <c r="I3077" s="162"/>
      <c r="J3077" s="162"/>
      <c r="K3077" s="139"/>
      <c r="L3077" s="27"/>
      <c r="M3077" s="140"/>
      <c r="N3077" s="141"/>
      <c r="O3077" s="142"/>
      <c r="P3077" s="142"/>
      <c r="Q3077" s="142"/>
      <c r="R3077" s="142"/>
      <c r="S3077" s="142"/>
      <c r="T3077" s="143"/>
      <c r="U3077" s="26"/>
      <c r="V3077" s="26"/>
      <c r="W3077" s="26"/>
      <c r="X3077" s="26"/>
      <c r="Y3077" s="26"/>
      <c r="Z3077" s="26"/>
      <c r="AA3077" s="26"/>
      <c r="AB3077" s="26"/>
      <c r="AC3077" s="26"/>
      <c r="AD3077" s="26"/>
      <c r="AE3077" s="26"/>
      <c r="AR3077" s="144"/>
      <c r="AT3077" s="144"/>
      <c r="AU3077" s="144"/>
      <c r="AY3077" s="14"/>
      <c r="BE3077" s="145"/>
      <c r="BF3077" s="145"/>
      <c r="BG3077" s="145"/>
      <c r="BH3077" s="145"/>
      <c r="BI3077" s="145"/>
      <c r="BJ3077" s="14"/>
      <c r="BK3077" s="145"/>
      <c r="BL3077" s="14"/>
      <c r="BM3077" s="144"/>
    </row>
    <row r="3078" spans="1:65" s="2" customFormat="1" ht="38" hidden="1" customHeight="1">
      <c r="A3078" s="26"/>
      <c r="B3078" s="176"/>
      <c r="C3078" s="157"/>
      <c r="D3078" s="157"/>
      <c r="E3078" s="158"/>
      <c r="F3078" s="159"/>
      <c r="G3078" s="160"/>
      <c r="H3078" s="161"/>
      <c r="I3078" s="162"/>
      <c r="J3078" s="162"/>
      <c r="K3078" s="139"/>
      <c r="L3078" s="27"/>
      <c r="M3078" s="140"/>
      <c r="N3078" s="141"/>
      <c r="O3078" s="142"/>
      <c r="P3078" s="142"/>
      <c r="Q3078" s="142"/>
      <c r="R3078" s="142"/>
      <c r="S3078" s="142"/>
      <c r="T3078" s="143"/>
      <c r="U3078" s="26"/>
      <c r="V3078" s="26"/>
      <c r="W3078" s="26"/>
      <c r="X3078" s="26"/>
      <c r="Y3078" s="26"/>
      <c r="Z3078" s="26"/>
      <c r="AA3078" s="26"/>
      <c r="AB3078" s="26"/>
      <c r="AC3078" s="26"/>
      <c r="AD3078" s="26"/>
      <c r="AE3078" s="26"/>
      <c r="AR3078" s="144"/>
      <c r="AT3078" s="144"/>
      <c r="AU3078" s="144"/>
      <c r="AY3078" s="14"/>
      <c r="BE3078" s="145"/>
      <c r="BF3078" s="145"/>
      <c r="BG3078" s="145"/>
      <c r="BH3078" s="145"/>
      <c r="BI3078" s="145"/>
      <c r="BJ3078" s="14"/>
      <c r="BK3078" s="145"/>
      <c r="BL3078" s="14"/>
      <c r="BM3078" s="144"/>
    </row>
    <row r="3079" spans="1:65" s="2" customFormat="1" ht="55.5" hidden="1" customHeight="1">
      <c r="A3079" s="26"/>
      <c r="B3079" s="176"/>
      <c r="C3079" s="157"/>
      <c r="D3079" s="157"/>
      <c r="E3079" s="158"/>
      <c r="F3079" s="159"/>
      <c r="G3079" s="160"/>
      <c r="H3079" s="161"/>
      <c r="I3079" s="162"/>
      <c r="J3079" s="162"/>
      <c r="K3079" s="139"/>
      <c r="L3079" s="27"/>
      <c r="M3079" s="140"/>
      <c r="N3079" s="141"/>
      <c r="O3079" s="142"/>
      <c r="P3079" s="142"/>
      <c r="Q3079" s="142"/>
      <c r="R3079" s="142"/>
      <c r="S3079" s="142"/>
      <c r="T3079" s="143"/>
      <c r="U3079" s="26"/>
      <c r="V3079" s="26"/>
      <c r="W3079" s="26"/>
      <c r="X3079" s="26"/>
      <c r="Y3079" s="26"/>
      <c r="Z3079" s="26"/>
      <c r="AA3079" s="26"/>
      <c r="AB3079" s="26"/>
      <c r="AC3079" s="26"/>
      <c r="AD3079" s="26"/>
      <c r="AE3079" s="26"/>
      <c r="AR3079" s="144"/>
      <c r="AT3079" s="144"/>
      <c r="AU3079" s="144"/>
      <c r="AY3079" s="14"/>
      <c r="BE3079" s="145"/>
      <c r="BF3079" s="145"/>
      <c r="BG3079" s="145"/>
      <c r="BH3079" s="145"/>
      <c r="BI3079" s="145"/>
      <c r="BJ3079" s="14"/>
      <c r="BK3079" s="145"/>
      <c r="BL3079" s="14"/>
      <c r="BM3079" s="144"/>
    </row>
    <row r="3080" spans="1:65" s="2" customFormat="1" ht="44.25" hidden="1" customHeight="1">
      <c r="A3080" s="26"/>
      <c r="B3080" s="176"/>
      <c r="C3080" s="157"/>
      <c r="D3080" s="157"/>
      <c r="E3080" s="158"/>
      <c r="F3080" s="159"/>
      <c r="G3080" s="160"/>
      <c r="H3080" s="161"/>
      <c r="I3080" s="162"/>
      <c r="J3080" s="162"/>
      <c r="K3080" s="139"/>
      <c r="L3080" s="27"/>
      <c r="M3080" s="140"/>
      <c r="N3080" s="141"/>
      <c r="O3080" s="142"/>
      <c r="P3080" s="142"/>
      <c r="Q3080" s="142"/>
      <c r="R3080" s="142"/>
      <c r="S3080" s="142"/>
      <c r="T3080" s="143"/>
      <c r="U3080" s="26"/>
      <c r="V3080" s="26"/>
      <c r="W3080" s="26"/>
      <c r="X3080" s="26"/>
      <c r="Y3080" s="26"/>
      <c r="Z3080" s="26"/>
      <c r="AA3080" s="26"/>
      <c r="AB3080" s="26"/>
      <c r="AC3080" s="26"/>
      <c r="AD3080" s="26"/>
      <c r="AE3080" s="26"/>
      <c r="AR3080" s="144"/>
      <c r="AT3080" s="144"/>
      <c r="AU3080" s="144"/>
      <c r="AY3080" s="14"/>
      <c r="BE3080" s="145"/>
      <c r="BF3080" s="145"/>
      <c r="BG3080" s="145"/>
      <c r="BH3080" s="145"/>
      <c r="BI3080" s="145"/>
      <c r="BJ3080" s="14"/>
      <c r="BK3080" s="145"/>
      <c r="BL3080" s="14"/>
      <c r="BM3080" s="144"/>
    </row>
    <row r="3081" spans="1:65" s="2" customFormat="1" ht="55.5" hidden="1" customHeight="1">
      <c r="A3081" s="26"/>
      <c r="B3081" s="176"/>
      <c r="C3081" s="157"/>
      <c r="D3081" s="157"/>
      <c r="E3081" s="158"/>
      <c r="F3081" s="159"/>
      <c r="G3081" s="160"/>
      <c r="H3081" s="161"/>
      <c r="I3081" s="162"/>
      <c r="J3081" s="162"/>
      <c r="K3081" s="139"/>
      <c r="L3081" s="27"/>
      <c r="M3081" s="140"/>
      <c r="N3081" s="141"/>
      <c r="O3081" s="142"/>
      <c r="P3081" s="142"/>
      <c r="Q3081" s="142"/>
      <c r="R3081" s="142"/>
      <c r="S3081" s="142"/>
      <c r="T3081" s="143"/>
      <c r="U3081" s="26"/>
      <c r="V3081" s="26"/>
      <c r="W3081" s="26"/>
      <c r="X3081" s="26"/>
      <c r="Y3081" s="26"/>
      <c r="Z3081" s="26"/>
      <c r="AA3081" s="26"/>
      <c r="AB3081" s="26"/>
      <c r="AC3081" s="26"/>
      <c r="AD3081" s="26"/>
      <c r="AE3081" s="26"/>
      <c r="AR3081" s="144"/>
      <c r="AT3081" s="144"/>
      <c r="AU3081" s="144"/>
      <c r="AY3081" s="14"/>
      <c r="BE3081" s="145"/>
      <c r="BF3081" s="145"/>
      <c r="BG3081" s="145"/>
      <c r="BH3081" s="145"/>
      <c r="BI3081" s="145"/>
      <c r="BJ3081" s="14"/>
      <c r="BK3081" s="145"/>
      <c r="BL3081" s="14"/>
      <c r="BM3081" s="144"/>
    </row>
    <row r="3082" spans="1:65" s="2" customFormat="1" ht="24.25" hidden="1" customHeight="1">
      <c r="A3082" s="26"/>
      <c r="B3082" s="176"/>
      <c r="C3082" s="157"/>
      <c r="D3082" s="157"/>
      <c r="E3082" s="158"/>
      <c r="F3082" s="159"/>
      <c r="G3082" s="160"/>
      <c r="H3082" s="161"/>
      <c r="I3082" s="162"/>
      <c r="J3082" s="162"/>
      <c r="K3082" s="139"/>
      <c r="L3082" s="27"/>
      <c r="M3082" s="140"/>
      <c r="N3082" s="141"/>
      <c r="O3082" s="142"/>
      <c r="P3082" s="142"/>
      <c r="Q3082" s="142"/>
      <c r="R3082" s="142"/>
      <c r="S3082" s="142"/>
      <c r="T3082" s="143"/>
      <c r="U3082" s="26"/>
      <c r="V3082" s="26"/>
      <c r="W3082" s="26"/>
      <c r="X3082" s="26"/>
      <c r="Y3082" s="26"/>
      <c r="Z3082" s="26"/>
      <c r="AA3082" s="26"/>
      <c r="AB3082" s="26"/>
      <c r="AC3082" s="26"/>
      <c r="AD3082" s="26"/>
      <c r="AE3082" s="26"/>
      <c r="AR3082" s="144"/>
      <c r="AT3082" s="144"/>
      <c r="AU3082" s="144"/>
      <c r="AY3082" s="14"/>
      <c r="BE3082" s="145"/>
      <c r="BF3082" s="145"/>
      <c r="BG3082" s="145"/>
      <c r="BH3082" s="145"/>
      <c r="BI3082" s="145"/>
      <c r="BJ3082" s="14"/>
      <c r="BK3082" s="145"/>
      <c r="BL3082" s="14"/>
      <c r="BM3082" s="144"/>
    </row>
    <row r="3083" spans="1:65" s="2" customFormat="1" ht="33" hidden="1" customHeight="1">
      <c r="A3083" s="26"/>
      <c r="B3083" s="176"/>
      <c r="C3083" s="157"/>
      <c r="D3083" s="157"/>
      <c r="E3083" s="158"/>
      <c r="F3083" s="159"/>
      <c r="G3083" s="160"/>
      <c r="H3083" s="161"/>
      <c r="I3083" s="162"/>
      <c r="J3083" s="162"/>
      <c r="K3083" s="139"/>
      <c r="L3083" s="27"/>
      <c r="M3083" s="140"/>
      <c r="N3083" s="141"/>
      <c r="O3083" s="142"/>
      <c r="P3083" s="142"/>
      <c r="Q3083" s="142"/>
      <c r="R3083" s="142"/>
      <c r="S3083" s="142"/>
      <c r="T3083" s="143"/>
      <c r="U3083" s="26"/>
      <c r="V3083" s="26"/>
      <c r="W3083" s="26"/>
      <c r="X3083" s="26"/>
      <c r="Y3083" s="26"/>
      <c r="Z3083" s="26"/>
      <c r="AA3083" s="26"/>
      <c r="AB3083" s="26"/>
      <c r="AC3083" s="26"/>
      <c r="AD3083" s="26"/>
      <c r="AE3083" s="26"/>
      <c r="AR3083" s="144"/>
      <c r="AT3083" s="144"/>
      <c r="AU3083" s="144"/>
      <c r="AY3083" s="14"/>
      <c r="BE3083" s="145"/>
      <c r="BF3083" s="145"/>
      <c r="BG3083" s="145"/>
      <c r="BH3083" s="145"/>
      <c r="BI3083" s="145"/>
      <c r="BJ3083" s="14"/>
      <c r="BK3083" s="145"/>
      <c r="BL3083" s="14"/>
      <c r="BM3083" s="144"/>
    </row>
    <row r="3084" spans="1:65" s="2" customFormat="1" ht="24.25" hidden="1" customHeight="1">
      <c r="A3084" s="26"/>
      <c r="B3084" s="176"/>
      <c r="C3084" s="157"/>
      <c r="D3084" s="157"/>
      <c r="E3084" s="158"/>
      <c r="F3084" s="159"/>
      <c r="G3084" s="160"/>
      <c r="H3084" s="161"/>
      <c r="I3084" s="162"/>
      <c r="J3084" s="162"/>
      <c r="K3084" s="139"/>
      <c r="L3084" s="27"/>
      <c r="M3084" s="140"/>
      <c r="N3084" s="141"/>
      <c r="O3084" s="142"/>
      <c r="P3084" s="142"/>
      <c r="Q3084" s="142"/>
      <c r="R3084" s="142"/>
      <c r="S3084" s="142"/>
      <c r="T3084" s="143"/>
      <c r="U3084" s="26"/>
      <c r="V3084" s="26"/>
      <c r="W3084" s="26"/>
      <c r="X3084" s="26"/>
      <c r="Y3084" s="26"/>
      <c r="Z3084" s="26"/>
      <c r="AA3084" s="26"/>
      <c r="AB3084" s="26"/>
      <c r="AC3084" s="26"/>
      <c r="AD3084" s="26"/>
      <c r="AE3084" s="26"/>
      <c r="AR3084" s="144"/>
      <c r="AT3084" s="144"/>
      <c r="AU3084" s="144"/>
      <c r="AY3084" s="14"/>
      <c r="BE3084" s="145"/>
      <c r="BF3084" s="145"/>
      <c r="BG3084" s="145"/>
      <c r="BH3084" s="145"/>
      <c r="BI3084" s="145"/>
      <c r="BJ3084" s="14"/>
      <c r="BK3084" s="145"/>
      <c r="BL3084" s="14"/>
      <c r="BM3084" s="144"/>
    </row>
    <row r="3085" spans="1:65" s="2" customFormat="1" ht="21.75" hidden="1" customHeight="1">
      <c r="A3085" s="26"/>
      <c r="B3085" s="176"/>
      <c r="C3085" s="157"/>
      <c r="D3085" s="157"/>
      <c r="E3085" s="158"/>
      <c r="F3085" s="159"/>
      <c r="G3085" s="160"/>
      <c r="H3085" s="161"/>
      <c r="I3085" s="162"/>
      <c r="J3085" s="162"/>
      <c r="K3085" s="139"/>
      <c r="L3085" s="27"/>
      <c r="M3085" s="140"/>
      <c r="N3085" s="141"/>
      <c r="O3085" s="142"/>
      <c r="P3085" s="142"/>
      <c r="Q3085" s="142"/>
      <c r="R3085" s="142"/>
      <c r="S3085" s="142"/>
      <c r="T3085" s="143"/>
      <c r="U3085" s="26"/>
      <c r="V3085" s="26"/>
      <c r="W3085" s="26"/>
      <c r="X3085" s="26"/>
      <c r="Y3085" s="26"/>
      <c r="Z3085" s="26"/>
      <c r="AA3085" s="26"/>
      <c r="AB3085" s="26"/>
      <c r="AC3085" s="26"/>
      <c r="AD3085" s="26"/>
      <c r="AE3085" s="26"/>
      <c r="AR3085" s="144"/>
      <c r="AT3085" s="144"/>
      <c r="AU3085" s="144"/>
      <c r="AY3085" s="14"/>
      <c r="BE3085" s="145"/>
      <c r="BF3085" s="145"/>
      <c r="BG3085" s="145"/>
      <c r="BH3085" s="145"/>
      <c r="BI3085" s="145"/>
      <c r="BJ3085" s="14"/>
      <c r="BK3085" s="145"/>
      <c r="BL3085" s="14"/>
      <c r="BM3085" s="144"/>
    </row>
    <row r="3086" spans="1:65" s="2" customFormat="1" ht="24.25" hidden="1" customHeight="1">
      <c r="A3086" s="26"/>
      <c r="B3086" s="176"/>
      <c r="C3086" s="157"/>
      <c r="D3086" s="157"/>
      <c r="E3086" s="158"/>
      <c r="F3086" s="159"/>
      <c r="G3086" s="160"/>
      <c r="H3086" s="161"/>
      <c r="I3086" s="162"/>
      <c r="J3086" s="162"/>
      <c r="K3086" s="139"/>
      <c r="L3086" s="27"/>
      <c r="M3086" s="140"/>
      <c r="N3086" s="141"/>
      <c r="O3086" s="142"/>
      <c r="P3086" s="142"/>
      <c r="Q3086" s="142"/>
      <c r="R3086" s="142"/>
      <c r="S3086" s="142"/>
      <c r="T3086" s="143"/>
      <c r="U3086" s="26"/>
      <c r="V3086" s="26"/>
      <c r="W3086" s="26"/>
      <c r="X3086" s="26"/>
      <c r="Y3086" s="26"/>
      <c r="Z3086" s="26"/>
      <c r="AA3086" s="26"/>
      <c r="AB3086" s="26"/>
      <c r="AC3086" s="26"/>
      <c r="AD3086" s="26"/>
      <c r="AE3086" s="26"/>
      <c r="AR3086" s="144"/>
      <c r="AT3086" s="144"/>
      <c r="AU3086" s="144"/>
      <c r="AY3086" s="14"/>
      <c r="BE3086" s="145"/>
      <c r="BF3086" s="145"/>
      <c r="BG3086" s="145"/>
      <c r="BH3086" s="145"/>
      <c r="BI3086" s="145"/>
      <c r="BJ3086" s="14"/>
      <c r="BK3086" s="145"/>
      <c r="BL3086" s="14"/>
      <c r="BM3086" s="144"/>
    </row>
    <row r="3087" spans="1:65" s="2" customFormat="1" ht="16.5" hidden="1" customHeight="1">
      <c r="A3087" s="26"/>
      <c r="B3087" s="176"/>
      <c r="C3087" s="157"/>
      <c r="D3087" s="157"/>
      <c r="E3087" s="158"/>
      <c r="F3087" s="159"/>
      <c r="G3087" s="160"/>
      <c r="H3087" s="161"/>
      <c r="I3087" s="162"/>
      <c r="J3087" s="162"/>
      <c r="K3087" s="139"/>
      <c r="L3087" s="27"/>
      <c r="M3087" s="140"/>
      <c r="N3087" s="141"/>
      <c r="O3087" s="142"/>
      <c r="P3087" s="142"/>
      <c r="Q3087" s="142"/>
      <c r="R3087" s="142"/>
      <c r="S3087" s="142"/>
      <c r="T3087" s="143"/>
      <c r="U3087" s="26"/>
      <c r="V3087" s="26"/>
      <c r="W3087" s="26"/>
      <c r="X3087" s="26"/>
      <c r="Y3087" s="26"/>
      <c r="Z3087" s="26"/>
      <c r="AA3087" s="26"/>
      <c r="AB3087" s="26"/>
      <c r="AC3087" s="26"/>
      <c r="AD3087" s="26"/>
      <c r="AE3087" s="26"/>
      <c r="AR3087" s="144"/>
      <c r="AT3087" s="144"/>
      <c r="AU3087" s="144"/>
      <c r="AY3087" s="14"/>
      <c r="BE3087" s="145"/>
      <c r="BF3087" s="145"/>
      <c r="BG3087" s="145"/>
      <c r="BH3087" s="145"/>
      <c r="BI3087" s="145"/>
      <c r="BJ3087" s="14"/>
      <c r="BK3087" s="145"/>
      <c r="BL3087" s="14"/>
      <c r="BM3087" s="144"/>
    </row>
    <row r="3088" spans="1:65" s="2" customFormat="1" ht="24.25" hidden="1" customHeight="1">
      <c r="A3088" s="26"/>
      <c r="B3088" s="176"/>
      <c r="C3088" s="157"/>
      <c r="D3088" s="157"/>
      <c r="E3088" s="158"/>
      <c r="F3088" s="159"/>
      <c r="G3088" s="160"/>
      <c r="H3088" s="161"/>
      <c r="I3088" s="162"/>
      <c r="J3088" s="162"/>
      <c r="K3088" s="139"/>
      <c r="L3088" s="27"/>
      <c r="M3088" s="140"/>
      <c r="N3088" s="141"/>
      <c r="O3088" s="142"/>
      <c r="P3088" s="142"/>
      <c r="Q3088" s="142"/>
      <c r="R3088" s="142"/>
      <c r="S3088" s="142"/>
      <c r="T3088" s="143"/>
      <c r="U3088" s="26"/>
      <c r="V3088" s="26"/>
      <c r="W3088" s="26"/>
      <c r="X3088" s="26"/>
      <c r="Y3088" s="26"/>
      <c r="Z3088" s="26"/>
      <c r="AA3088" s="26"/>
      <c r="AB3088" s="26"/>
      <c r="AC3088" s="26"/>
      <c r="AD3088" s="26"/>
      <c r="AE3088" s="26"/>
      <c r="AR3088" s="144"/>
      <c r="AT3088" s="144"/>
      <c r="AU3088" s="144"/>
      <c r="AY3088" s="14"/>
      <c r="BE3088" s="145"/>
      <c r="BF3088" s="145"/>
      <c r="BG3088" s="145"/>
      <c r="BH3088" s="145"/>
      <c r="BI3088" s="145"/>
      <c r="BJ3088" s="14"/>
      <c r="BK3088" s="145"/>
      <c r="BL3088" s="14"/>
      <c r="BM3088" s="144"/>
    </row>
    <row r="3089" spans="1:65" s="2" customFormat="1" ht="16.5" hidden="1" customHeight="1">
      <c r="A3089" s="26"/>
      <c r="B3089" s="176"/>
      <c r="C3089" s="157"/>
      <c r="D3089" s="157"/>
      <c r="E3089" s="158"/>
      <c r="F3089" s="159"/>
      <c r="G3089" s="160"/>
      <c r="H3089" s="161"/>
      <c r="I3089" s="162"/>
      <c r="J3089" s="162"/>
      <c r="K3089" s="139"/>
      <c r="L3089" s="27"/>
      <c r="M3089" s="140"/>
      <c r="N3089" s="141"/>
      <c r="O3089" s="142"/>
      <c r="P3089" s="142"/>
      <c r="Q3089" s="142"/>
      <c r="R3089" s="142"/>
      <c r="S3089" s="142"/>
      <c r="T3089" s="143"/>
      <c r="U3089" s="26"/>
      <c r="V3089" s="26"/>
      <c r="W3089" s="26"/>
      <c r="X3089" s="26"/>
      <c r="Y3089" s="26"/>
      <c r="Z3089" s="26"/>
      <c r="AA3089" s="26"/>
      <c r="AB3089" s="26"/>
      <c r="AC3089" s="26"/>
      <c r="AD3089" s="26"/>
      <c r="AE3089" s="26"/>
      <c r="AR3089" s="144"/>
      <c r="AT3089" s="144"/>
      <c r="AU3089" s="144"/>
      <c r="AY3089" s="14"/>
      <c r="BE3089" s="145"/>
      <c r="BF3089" s="145"/>
      <c r="BG3089" s="145"/>
      <c r="BH3089" s="145"/>
      <c r="BI3089" s="145"/>
      <c r="BJ3089" s="14"/>
      <c r="BK3089" s="145"/>
      <c r="BL3089" s="14"/>
      <c r="BM3089" s="144"/>
    </row>
    <row r="3090" spans="1:65" s="2" customFormat="1" ht="16.5" hidden="1" customHeight="1">
      <c r="A3090" s="26"/>
      <c r="B3090" s="176"/>
      <c r="C3090" s="157"/>
      <c r="D3090" s="157"/>
      <c r="E3090" s="158"/>
      <c r="F3090" s="159"/>
      <c r="G3090" s="160"/>
      <c r="H3090" s="161"/>
      <c r="I3090" s="162"/>
      <c r="J3090" s="162"/>
      <c r="K3090" s="139"/>
      <c r="L3090" s="27"/>
      <c r="M3090" s="140"/>
      <c r="N3090" s="141"/>
      <c r="O3090" s="142"/>
      <c r="P3090" s="142"/>
      <c r="Q3090" s="142"/>
      <c r="R3090" s="142"/>
      <c r="S3090" s="142"/>
      <c r="T3090" s="143"/>
      <c r="U3090" s="26"/>
      <c r="V3090" s="26"/>
      <c r="W3090" s="26"/>
      <c r="X3090" s="26"/>
      <c r="Y3090" s="26"/>
      <c r="Z3090" s="26"/>
      <c r="AA3090" s="26"/>
      <c r="AB3090" s="26"/>
      <c r="AC3090" s="26"/>
      <c r="AD3090" s="26"/>
      <c r="AE3090" s="26"/>
      <c r="AR3090" s="144"/>
      <c r="AT3090" s="144"/>
      <c r="AU3090" s="144"/>
      <c r="AY3090" s="14"/>
      <c r="BE3090" s="145"/>
      <c r="BF3090" s="145"/>
      <c r="BG3090" s="145"/>
      <c r="BH3090" s="145"/>
      <c r="BI3090" s="145"/>
      <c r="BJ3090" s="14"/>
      <c r="BK3090" s="145"/>
      <c r="BL3090" s="14"/>
      <c r="BM3090" s="144"/>
    </row>
    <row r="3091" spans="1:65" s="2" customFormat="1" ht="16.5" hidden="1" customHeight="1">
      <c r="A3091" s="26"/>
      <c r="B3091" s="176"/>
      <c r="C3091" s="157"/>
      <c r="D3091" s="157"/>
      <c r="E3091" s="158"/>
      <c r="F3091" s="159"/>
      <c r="G3091" s="160"/>
      <c r="H3091" s="161"/>
      <c r="I3091" s="162"/>
      <c r="J3091" s="162"/>
      <c r="K3091" s="139"/>
      <c r="L3091" s="27"/>
      <c r="M3091" s="140"/>
      <c r="N3091" s="141"/>
      <c r="O3091" s="142"/>
      <c r="P3091" s="142"/>
      <c r="Q3091" s="142"/>
      <c r="R3091" s="142"/>
      <c r="S3091" s="142"/>
      <c r="T3091" s="143"/>
      <c r="U3091" s="26"/>
      <c r="V3091" s="26"/>
      <c r="W3091" s="26"/>
      <c r="X3091" s="26"/>
      <c r="Y3091" s="26"/>
      <c r="Z3091" s="26"/>
      <c r="AA3091" s="26"/>
      <c r="AB3091" s="26"/>
      <c r="AC3091" s="26"/>
      <c r="AD3091" s="26"/>
      <c r="AE3091" s="26"/>
      <c r="AR3091" s="144"/>
      <c r="AT3091" s="144"/>
      <c r="AU3091" s="144"/>
      <c r="AY3091" s="14"/>
      <c r="BE3091" s="145"/>
      <c r="BF3091" s="145"/>
      <c r="BG3091" s="145"/>
      <c r="BH3091" s="145"/>
      <c r="BI3091" s="145"/>
      <c r="BJ3091" s="14"/>
      <c r="BK3091" s="145"/>
      <c r="BL3091" s="14"/>
      <c r="BM3091" s="144"/>
    </row>
    <row r="3092" spans="1:65" s="2" customFormat="1" ht="16.5" hidden="1" customHeight="1">
      <c r="A3092" s="26"/>
      <c r="B3092" s="176"/>
      <c r="C3092" s="157"/>
      <c r="D3092" s="157"/>
      <c r="E3092" s="158"/>
      <c r="F3092" s="159"/>
      <c r="G3092" s="160"/>
      <c r="H3092" s="161"/>
      <c r="I3092" s="162"/>
      <c r="J3092" s="162"/>
      <c r="K3092" s="139"/>
      <c r="L3092" s="27"/>
      <c r="M3092" s="140"/>
      <c r="N3092" s="141"/>
      <c r="O3092" s="142"/>
      <c r="P3092" s="142"/>
      <c r="Q3092" s="142"/>
      <c r="R3092" s="142"/>
      <c r="S3092" s="142"/>
      <c r="T3092" s="143"/>
      <c r="U3092" s="26"/>
      <c r="V3092" s="26"/>
      <c r="W3092" s="26"/>
      <c r="X3092" s="26"/>
      <c r="Y3092" s="26"/>
      <c r="Z3092" s="26"/>
      <c r="AA3092" s="26"/>
      <c r="AB3092" s="26"/>
      <c r="AC3092" s="26"/>
      <c r="AD3092" s="26"/>
      <c r="AE3092" s="26"/>
      <c r="AR3092" s="144"/>
      <c r="AT3092" s="144"/>
      <c r="AU3092" s="144"/>
      <c r="AY3092" s="14"/>
      <c r="BE3092" s="145"/>
      <c r="BF3092" s="145"/>
      <c r="BG3092" s="145"/>
      <c r="BH3092" s="145"/>
      <c r="BI3092" s="145"/>
      <c r="BJ3092" s="14"/>
      <c r="BK3092" s="145"/>
      <c r="BL3092" s="14"/>
      <c r="BM3092" s="144"/>
    </row>
    <row r="3093" spans="1:65" s="2" customFormat="1" ht="16.5" hidden="1" customHeight="1">
      <c r="A3093" s="26"/>
      <c r="B3093" s="176"/>
      <c r="C3093" s="157"/>
      <c r="D3093" s="157"/>
      <c r="E3093" s="158"/>
      <c r="F3093" s="159"/>
      <c r="G3093" s="160"/>
      <c r="H3093" s="161"/>
      <c r="I3093" s="162"/>
      <c r="J3093" s="162"/>
      <c r="K3093" s="139"/>
      <c r="L3093" s="27"/>
      <c r="M3093" s="140"/>
      <c r="N3093" s="141"/>
      <c r="O3093" s="142"/>
      <c r="P3093" s="142"/>
      <c r="Q3093" s="142"/>
      <c r="R3093" s="142"/>
      <c r="S3093" s="142"/>
      <c r="T3093" s="143"/>
      <c r="U3093" s="26"/>
      <c r="V3093" s="26"/>
      <c r="W3093" s="26"/>
      <c r="X3093" s="26"/>
      <c r="Y3093" s="26"/>
      <c r="Z3093" s="26"/>
      <c r="AA3093" s="26"/>
      <c r="AB3093" s="26"/>
      <c r="AC3093" s="26"/>
      <c r="AD3093" s="26"/>
      <c r="AE3093" s="26"/>
      <c r="AR3093" s="144"/>
      <c r="AT3093" s="144"/>
      <c r="AU3093" s="144"/>
      <c r="AY3093" s="14"/>
      <c r="BE3093" s="145"/>
      <c r="BF3093" s="145"/>
      <c r="BG3093" s="145"/>
      <c r="BH3093" s="145"/>
      <c r="BI3093" s="145"/>
      <c r="BJ3093" s="14"/>
      <c r="BK3093" s="145"/>
      <c r="BL3093" s="14"/>
      <c r="BM3093" s="144"/>
    </row>
    <row r="3094" spans="1:65" s="2" customFormat="1" ht="16.5" hidden="1" customHeight="1">
      <c r="A3094" s="26"/>
      <c r="B3094" s="176"/>
      <c r="C3094" s="157"/>
      <c r="D3094" s="157"/>
      <c r="E3094" s="158"/>
      <c r="F3094" s="159"/>
      <c r="G3094" s="160"/>
      <c r="H3094" s="161"/>
      <c r="I3094" s="162"/>
      <c r="J3094" s="162"/>
      <c r="K3094" s="139"/>
      <c r="L3094" s="27"/>
      <c r="M3094" s="140"/>
      <c r="N3094" s="141"/>
      <c r="O3094" s="142"/>
      <c r="P3094" s="142"/>
      <c r="Q3094" s="142"/>
      <c r="R3094" s="142"/>
      <c r="S3094" s="142"/>
      <c r="T3094" s="143"/>
      <c r="U3094" s="26"/>
      <c r="V3094" s="26"/>
      <c r="W3094" s="26"/>
      <c r="X3094" s="26"/>
      <c r="Y3094" s="26"/>
      <c r="Z3094" s="26"/>
      <c r="AA3094" s="26"/>
      <c r="AB3094" s="26"/>
      <c r="AC3094" s="26"/>
      <c r="AD3094" s="26"/>
      <c r="AE3094" s="26"/>
      <c r="AR3094" s="144"/>
      <c r="AT3094" s="144"/>
      <c r="AU3094" s="144"/>
      <c r="AY3094" s="14"/>
      <c r="BE3094" s="145"/>
      <c r="BF3094" s="145"/>
      <c r="BG3094" s="145"/>
      <c r="BH3094" s="145"/>
      <c r="BI3094" s="145"/>
      <c r="BJ3094" s="14"/>
      <c r="BK3094" s="145"/>
      <c r="BL3094" s="14"/>
      <c r="BM3094" s="144"/>
    </row>
    <row r="3095" spans="1:65" s="2" customFormat="1" ht="16.5" hidden="1" customHeight="1">
      <c r="A3095" s="26"/>
      <c r="B3095" s="176"/>
      <c r="C3095" s="157"/>
      <c r="D3095" s="157"/>
      <c r="E3095" s="158"/>
      <c r="F3095" s="159"/>
      <c r="G3095" s="160"/>
      <c r="H3095" s="161"/>
      <c r="I3095" s="162"/>
      <c r="J3095" s="162"/>
      <c r="K3095" s="139"/>
      <c r="L3095" s="27"/>
      <c r="M3095" s="140"/>
      <c r="N3095" s="141"/>
      <c r="O3095" s="142"/>
      <c r="P3095" s="142"/>
      <c r="Q3095" s="142"/>
      <c r="R3095" s="142"/>
      <c r="S3095" s="142"/>
      <c r="T3095" s="143"/>
      <c r="U3095" s="26"/>
      <c r="V3095" s="26"/>
      <c r="W3095" s="26"/>
      <c r="X3095" s="26"/>
      <c r="Y3095" s="26"/>
      <c r="Z3095" s="26"/>
      <c r="AA3095" s="26"/>
      <c r="AB3095" s="26"/>
      <c r="AC3095" s="26"/>
      <c r="AD3095" s="26"/>
      <c r="AE3095" s="26"/>
      <c r="AR3095" s="144"/>
      <c r="AT3095" s="144"/>
      <c r="AU3095" s="144"/>
      <c r="AY3095" s="14"/>
      <c r="BE3095" s="145"/>
      <c r="BF3095" s="145"/>
      <c r="BG3095" s="145"/>
      <c r="BH3095" s="145"/>
      <c r="BI3095" s="145"/>
      <c r="BJ3095" s="14"/>
      <c r="BK3095" s="145"/>
      <c r="BL3095" s="14"/>
      <c r="BM3095" s="144"/>
    </row>
    <row r="3096" spans="1:65" s="2" customFormat="1" ht="16.5" hidden="1" customHeight="1">
      <c r="A3096" s="26"/>
      <c r="B3096" s="176"/>
      <c r="C3096" s="157"/>
      <c r="D3096" s="157"/>
      <c r="E3096" s="158"/>
      <c r="F3096" s="159"/>
      <c r="G3096" s="160"/>
      <c r="H3096" s="161"/>
      <c r="I3096" s="162"/>
      <c r="J3096" s="162"/>
      <c r="K3096" s="139"/>
      <c r="L3096" s="27"/>
      <c r="M3096" s="140"/>
      <c r="N3096" s="141"/>
      <c r="O3096" s="142"/>
      <c r="P3096" s="142"/>
      <c r="Q3096" s="142"/>
      <c r="R3096" s="142"/>
      <c r="S3096" s="142"/>
      <c r="T3096" s="143"/>
      <c r="U3096" s="26"/>
      <c r="V3096" s="26"/>
      <c r="W3096" s="26"/>
      <c r="X3096" s="26"/>
      <c r="Y3096" s="26"/>
      <c r="Z3096" s="26"/>
      <c r="AA3096" s="26"/>
      <c r="AB3096" s="26"/>
      <c r="AC3096" s="26"/>
      <c r="AD3096" s="26"/>
      <c r="AE3096" s="26"/>
      <c r="AR3096" s="144"/>
      <c r="AT3096" s="144"/>
      <c r="AU3096" s="144"/>
      <c r="AY3096" s="14"/>
      <c r="BE3096" s="145"/>
      <c r="BF3096" s="145"/>
      <c r="BG3096" s="145"/>
      <c r="BH3096" s="145"/>
      <c r="BI3096" s="145"/>
      <c r="BJ3096" s="14"/>
      <c r="BK3096" s="145"/>
      <c r="BL3096" s="14"/>
      <c r="BM3096" s="144"/>
    </row>
    <row r="3097" spans="1:65" s="2" customFormat="1" ht="16.5" hidden="1" customHeight="1">
      <c r="A3097" s="26"/>
      <c r="B3097" s="176"/>
      <c r="C3097" s="157"/>
      <c r="D3097" s="157"/>
      <c r="E3097" s="158"/>
      <c r="F3097" s="159"/>
      <c r="G3097" s="160"/>
      <c r="H3097" s="161"/>
      <c r="I3097" s="162"/>
      <c r="J3097" s="162"/>
      <c r="K3097" s="139"/>
      <c r="L3097" s="27"/>
      <c r="M3097" s="140"/>
      <c r="N3097" s="141"/>
      <c r="O3097" s="142"/>
      <c r="P3097" s="142"/>
      <c r="Q3097" s="142"/>
      <c r="R3097" s="142"/>
      <c r="S3097" s="142"/>
      <c r="T3097" s="143"/>
      <c r="U3097" s="26"/>
      <c r="V3097" s="26"/>
      <c r="W3097" s="26"/>
      <c r="X3097" s="26"/>
      <c r="Y3097" s="26"/>
      <c r="Z3097" s="26"/>
      <c r="AA3097" s="26"/>
      <c r="AB3097" s="26"/>
      <c r="AC3097" s="26"/>
      <c r="AD3097" s="26"/>
      <c r="AE3097" s="26"/>
      <c r="AR3097" s="144"/>
      <c r="AT3097" s="144"/>
      <c r="AU3097" s="144"/>
      <c r="AY3097" s="14"/>
      <c r="BE3097" s="145"/>
      <c r="BF3097" s="145"/>
      <c r="BG3097" s="145"/>
      <c r="BH3097" s="145"/>
      <c r="BI3097" s="145"/>
      <c r="BJ3097" s="14"/>
      <c r="BK3097" s="145"/>
      <c r="BL3097" s="14"/>
      <c r="BM3097" s="144"/>
    </row>
    <row r="3098" spans="1:65" s="2" customFormat="1" ht="16.5" hidden="1" customHeight="1">
      <c r="A3098" s="26"/>
      <c r="B3098" s="176"/>
      <c r="C3098" s="157"/>
      <c r="D3098" s="157"/>
      <c r="E3098" s="158"/>
      <c r="F3098" s="159"/>
      <c r="G3098" s="160"/>
      <c r="H3098" s="161"/>
      <c r="I3098" s="162"/>
      <c r="J3098" s="162"/>
      <c r="K3098" s="139"/>
      <c r="L3098" s="27"/>
      <c r="M3098" s="140"/>
      <c r="N3098" s="141"/>
      <c r="O3098" s="142"/>
      <c r="P3098" s="142"/>
      <c r="Q3098" s="142"/>
      <c r="R3098" s="142"/>
      <c r="S3098" s="142"/>
      <c r="T3098" s="143"/>
      <c r="U3098" s="26"/>
      <c r="V3098" s="26"/>
      <c r="W3098" s="26"/>
      <c r="X3098" s="26"/>
      <c r="Y3098" s="26"/>
      <c r="Z3098" s="26"/>
      <c r="AA3098" s="26"/>
      <c r="AB3098" s="26"/>
      <c r="AC3098" s="26"/>
      <c r="AD3098" s="26"/>
      <c r="AE3098" s="26"/>
      <c r="AR3098" s="144"/>
      <c r="AT3098" s="144"/>
      <c r="AU3098" s="144"/>
      <c r="AY3098" s="14"/>
      <c r="BE3098" s="145"/>
      <c r="BF3098" s="145"/>
      <c r="BG3098" s="145"/>
      <c r="BH3098" s="145"/>
      <c r="BI3098" s="145"/>
      <c r="BJ3098" s="14"/>
      <c r="BK3098" s="145"/>
      <c r="BL3098" s="14"/>
      <c r="BM3098" s="144"/>
    </row>
    <row r="3099" spans="1:65" s="2" customFormat="1" ht="16.5" hidden="1" customHeight="1">
      <c r="A3099" s="26"/>
      <c r="B3099" s="176"/>
      <c r="C3099" s="157"/>
      <c r="D3099" s="157"/>
      <c r="E3099" s="158"/>
      <c r="F3099" s="159"/>
      <c r="G3099" s="160"/>
      <c r="H3099" s="161"/>
      <c r="I3099" s="162"/>
      <c r="J3099" s="162"/>
      <c r="K3099" s="139"/>
      <c r="L3099" s="27"/>
      <c r="M3099" s="140"/>
      <c r="N3099" s="141"/>
      <c r="O3099" s="142"/>
      <c r="P3099" s="142"/>
      <c r="Q3099" s="142"/>
      <c r="R3099" s="142"/>
      <c r="S3099" s="142"/>
      <c r="T3099" s="143"/>
      <c r="U3099" s="26"/>
      <c r="V3099" s="26"/>
      <c r="W3099" s="26"/>
      <c r="X3099" s="26"/>
      <c r="Y3099" s="26"/>
      <c r="Z3099" s="26"/>
      <c r="AA3099" s="26"/>
      <c r="AB3099" s="26"/>
      <c r="AC3099" s="26"/>
      <c r="AD3099" s="26"/>
      <c r="AE3099" s="26"/>
      <c r="AR3099" s="144"/>
      <c r="AT3099" s="144"/>
      <c r="AU3099" s="144"/>
      <c r="AY3099" s="14"/>
      <c r="BE3099" s="145"/>
      <c r="BF3099" s="145"/>
      <c r="BG3099" s="145"/>
      <c r="BH3099" s="145"/>
      <c r="BI3099" s="145"/>
      <c r="BJ3099" s="14"/>
      <c r="BK3099" s="145"/>
      <c r="BL3099" s="14"/>
      <c r="BM3099" s="144"/>
    </row>
    <row r="3100" spans="1:65" s="2" customFormat="1" ht="16.5" hidden="1" customHeight="1">
      <c r="A3100" s="26"/>
      <c r="B3100" s="176"/>
      <c r="C3100" s="157"/>
      <c r="D3100" s="157"/>
      <c r="E3100" s="158"/>
      <c r="F3100" s="159"/>
      <c r="G3100" s="160"/>
      <c r="H3100" s="161"/>
      <c r="I3100" s="162"/>
      <c r="J3100" s="162"/>
      <c r="K3100" s="139"/>
      <c r="L3100" s="27"/>
      <c r="M3100" s="140"/>
      <c r="N3100" s="141"/>
      <c r="O3100" s="142"/>
      <c r="P3100" s="142"/>
      <c r="Q3100" s="142"/>
      <c r="R3100" s="142"/>
      <c r="S3100" s="142"/>
      <c r="T3100" s="143"/>
      <c r="U3100" s="26"/>
      <c r="V3100" s="26"/>
      <c r="W3100" s="26"/>
      <c r="X3100" s="26"/>
      <c r="Y3100" s="26"/>
      <c r="Z3100" s="26"/>
      <c r="AA3100" s="26"/>
      <c r="AB3100" s="26"/>
      <c r="AC3100" s="26"/>
      <c r="AD3100" s="26"/>
      <c r="AE3100" s="26"/>
      <c r="AR3100" s="144"/>
      <c r="AT3100" s="144"/>
      <c r="AU3100" s="144"/>
      <c r="AY3100" s="14"/>
      <c r="BE3100" s="145"/>
      <c r="BF3100" s="145"/>
      <c r="BG3100" s="145"/>
      <c r="BH3100" s="145"/>
      <c r="BI3100" s="145"/>
      <c r="BJ3100" s="14"/>
      <c r="BK3100" s="145"/>
      <c r="BL3100" s="14"/>
      <c r="BM3100" s="144"/>
    </row>
    <row r="3101" spans="1:65" s="2" customFormat="1" ht="16.5" hidden="1" customHeight="1">
      <c r="A3101" s="26"/>
      <c r="B3101" s="176"/>
      <c r="C3101" s="157"/>
      <c r="D3101" s="157"/>
      <c r="E3101" s="158"/>
      <c r="F3101" s="159"/>
      <c r="G3101" s="160"/>
      <c r="H3101" s="161"/>
      <c r="I3101" s="162"/>
      <c r="J3101" s="162"/>
      <c r="K3101" s="139"/>
      <c r="L3101" s="27"/>
      <c r="M3101" s="140"/>
      <c r="N3101" s="141"/>
      <c r="O3101" s="142"/>
      <c r="P3101" s="142"/>
      <c r="Q3101" s="142"/>
      <c r="R3101" s="142"/>
      <c r="S3101" s="142"/>
      <c r="T3101" s="143"/>
      <c r="U3101" s="26"/>
      <c r="V3101" s="26"/>
      <c r="W3101" s="26"/>
      <c r="X3101" s="26"/>
      <c r="Y3101" s="26"/>
      <c r="Z3101" s="26"/>
      <c r="AA3101" s="26"/>
      <c r="AB3101" s="26"/>
      <c r="AC3101" s="26"/>
      <c r="AD3101" s="26"/>
      <c r="AE3101" s="26"/>
      <c r="AR3101" s="144"/>
      <c r="AT3101" s="144"/>
      <c r="AU3101" s="144"/>
      <c r="AY3101" s="14"/>
      <c r="BE3101" s="145"/>
      <c r="BF3101" s="145"/>
      <c r="BG3101" s="145"/>
      <c r="BH3101" s="145"/>
      <c r="BI3101" s="145"/>
      <c r="BJ3101" s="14"/>
      <c r="BK3101" s="145"/>
      <c r="BL3101" s="14"/>
      <c r="BM3101" s="144"/>
    </row>
    <row r="3102" spans="1:65" s="2" customFormat="1" ht="16.5" hidden="1" customHeight="1">
      <c r="A3102" s="26"/>
      <c r="B3102" s="176"/>
      <c r="C3102" s="157"/>
      <c r="D3102" s="157"/>
      <c r="E3102" s="158"/>
      <c r="F3102" s="159"/>
      <c r="G3102" s="160"/>
      <c r="H3102" s="161"/>
      <c r="I3102" s="162"/>
      <c r="J3102" s="162"/>
      <c r="K3102" s="139"/>
      <c r="L3102" s="27"/>
      <c r="M3102" s="140"/>
      <c r="N3102" s="141"/>
      <c r="O3102" s="142"/>
      <c r="P3102" s="142"/>
      <c r="Q3102" s="142"/>
      <c r="R3102" s="142"/>
      <c r="S3102" s="142"/>
      <c r="T3102" s="143"/>
      <c r="U3102" s="26"/>
      <c r="V3102" s="26"/>
      <c r="W3102" s="26"/>
      <c r="X3102" s="26"/>
      <c r="Y3102" s="26"/>
      <c r="Z3102" s="26"/>
      <c r="AA3102" s="26"/>
      <c r="AB3102" s="26"/>
      <c r="AC3102" s="26"/>
      <c r="AD3102" s="26"/>
      <c r="AE3102" s="26"/>
      <c r="AR3102" s="144"/>
      <c r="AT3102" s="144"/>
      <c r="AU3102" s="144"/>
      <c r="AY3102" s="14"/>
      <c r="BE3102" s="145"/>
      <c r="BF3102" s="145"/>
      <c r="BG3102" s="145"/>
      <c r="BH3102" s="145"/>
      <c r="BI3102" s="145"/>
      <c r="BJ3102" s="14"/>
      <c r="BK3102" s="145"/>
      <c r="BL3102" s="14"/>
      <c r="BM3102" s="144"/>
    </row>
    <row r="3103" spans="1:65" s="2" customFormat="1" ht="16.5" hidden="1" customHeight="1">
      <c r="A3103" s="26"/>
      <c r="B3103" s="176"/>
      <c r="C3103" s="157"/>
      <c r="D3103" s="157"/>
      <c r="E3103" s="158"/>
      <c r="F3103" s="159"/>
      <c r="G3103" s="160"/>
      <c r="H3103" s="161"/>
      <c r="I3103" s="162"/>
      <c r="J3103" s="162"/>
      <c r="K3103" s="139"/>
      <c r="L3103" s="27"/>
      <c r="M3103" s="140"/>
      <c r="N3103" s="141"/>
      <c r="O3103" s="142"/>
      <c r="P3103" s="142"/>
      <c r="Q3103" s="142"/>
      <c r="R3103" s="142"/>
      <c r="S3103" s="142"/>
      <c r="T3103" s="143"/>
      <c r="U3103" s="26"/>
      <c r="V3103" s="26"/>
      <c r="W3103" s="26"/>
      <c r="X3103" s="26"/>
      <c r="Y3103" s="26"/>
      <c r="Z3103" s="26"/>
      <c r="AA3103" s="26"/>
      <c r="AB3103" s="26"/>
      <c r="AC3103" s="26"/>
      <c r="AD3103" s="26"/>
      <c r="AE3103" s="26"/>
      <c r="AR3103" s="144"/>
      <c r="AT3103" s="144"/>
      <c r="AU3103" s="144"/>
      <c r="AY3103" s="14"/>
      <c r="BE3103" s="145"/>
      <c r="BF3103" s="145"/>
      <c r="BG3103" s="145"/>
      <c r="BH3103" s="145"/>
      <c r="BI3103" s="145"/>
      <c r="BJ3103" s="14"/>
      <c r="BK3103" s="145"/>
      <c r="BL3103" s="14"/>
      <c r="BM3103" s="144"/>
    </row>
    <row r="3104" spans="1:65" s="2" customFormat="1" ht="16.5" hidden="1" customHeight="1">
      <c r="A3104" s="26"/>
      <c r="B3104" s="176"/>
      <c r="C3104" s="157"/>
      <c r="D3104" s="157"/>
      <c r="E3104" s="158"/>
      <c r="F3104" s="159"/>
      <c r="G3104" s="160"/>
      <c r="H3104" s="161"/>
      <c r="I3104" s="162"/>
      <c r="J3104" s="162"/>
      <c r="K3104" s="139"/>
      <c r="L3104" s="27"/>
      <c r="M3104" s="140"/>
      <c r="N3104" s="141"/>
      <c r="O3104" s="142"/>
      <c r="P3104" s="142"/>
      <c r="Q3104" s="142"/>
      <c r="R3104" s="142"/>
      <c r="S3104" s="142"/>
      <c r="T3104" s="143"/>
      <c r="U3104" s="26"/>
      <c r="V3104" s="26"/>
      <c r="W3104" s="26"/>
      <c r="X3104" s="26"/>
      <c r="Y3104" s="26"/>
      <c r="Z3104" s="26"/>
      <c r="AA3104" s="26"/>
      <c r="AB3104" s="26"/>
      <c r="AC3104" s="26"/>
      <c r="AD3104" s="26"/>
      <c r="AE3104" s="26"/>
      <c r="AR3104" s="144"/>
      <c r="AT3104" s="144"/>
      <c r="AU3104" s="144"/>
      <c r="AY3104" s="14"/>
      <c r="BE3104" s="145"/>
      <c r="BF3104" s="145"/>
      <c r="BG3104" s="145"/>
      <c r="BH3104" s="145"/>
      <c r="BI3104" s="145"/>
      <c r="BJ3104" s="14"/>
      <c r="BK3104" s="145"/>
      <c r="BL3104" s="14"/>
      <c r="BM3104" s="144"/>
    </row>
    <row r="3105" spans="1:65" s="2" customFormat="1" ht="16.5" hidden="1" customHeight="1">
      <c r="A3105" s="26"/>
      <c r="B3105" s="176"/>
      <c r="C3105" s="157"/>
      <c r="D3105" s="157"/>
      <c r="E3105" s="158"/>
      <c r="F3105" s="159"/>
      <c r="G3105" s="160"/>
      <c r="H3105" s="161"/>
      <c r="I3105" s="162"/>
      <c r="J3105" s="162"/>
      <c r="K3105" s="139"/>
      <c r="L3105" s="27"/>
      <c r="M3105" s="140"/>
      <c r="N3105" s="141"/>
      <c r="O3105" s="142"/>
      <c r="P3105" s="142"/>
      <c r="Q3105" s="142"/>
      <c r="R3105" s="142"/>
      <c r="S3105" s="142"/>
      <c r="T3105" s="143"/>
      <c r="U3105" s="26"/>
      <c r="V3105" s="26"/>
      <c r="W3105" s="26"/>
      <c r="X3105" s="26"/>
      <c r="Y3105" s="26"/>
      <c r="Z3105" s="26"/>
      <c r="AA3105" s="26"/>
      <c r="AB3105" s="26"/>
      <c r="AC3105" s="26"/>
      <c r="AD3105" s="26"/>
      <c r="AE3105" s="26"/>
      <c r="AR3105" s="144"/>
      <c r="AT3105" s="144"/>
      <c r="AU3105" s="144"/>
      <c r="AY3105" s="14"/>
      <c r="BE3105" s="145"/>
      <c r="BF3105" s="145"/>
      <c r="BG3105" s="145"/>
      <c r="BH3105" s="145"/>
      <c r="BI3105" s="145"/>
      <c r="BJ3105" s="14"/>
      <c r="BK3105" s="145"/>
      <c r="BL3105" s="14"/>
      <c r="BM3105" s="144"/>
    </row>
    <row r="3106" spans="1:65" s="2" customFormat="1" ht="16.5" hidden="1" customHeight="1">
      <c r="A3106" s="26"/>
      <c r="B3106" s="176"/>
      <c r="C3106" s="157"/>
      <c r="D3106" s="157"/>
      <c r="E3106" s="158"/>
      <c r="F3106" s="159"/>
      <c r="G3106" s="160"/>
      <c r="H3106" s="161"/>
      <c r="I3106" s="162"/>
      <c r="J3106" s="162"/>
      <c r="K3106" s="139"/>
      <c r="L3106" s="27"/>
      <c r="M3106" s="140"/>
      <c r="N3106" s="141"/>
      <c r="O3106" s="142"/>
      <c r="P3106" s="142"/>
      <c r="Q3106" s="142"/>
      <c r="R3106" s="142"/>
      <c r="S3106" s="142"/>
      <c r="T3106" s="143"/>
      <c r="U3106" s="26"/>
      <c r="V3106" s="26"/>
      <c r="W3106" s="26"/>
      <c r="X3106" s="26"/>
      <c r="Y3106" s="26"/>
      <c r="Z3106" s="26"/>
      <c r="AA3106" s="26"/>
      <c r="AB3106" s="26"/>
      <c r="AC3106" s="26"/>
      <c r="AD3106" s="26"/>
      <c r="AE3106" s="26"/>
      <c r="AR3106" s="144"/>
      <c r="AT3106" s="144"/>
      <c r="AU3106" s="144"/>
      <c r="AY3106" s="14"/>
      <c r="BE3106" s="145"/>
      <c r="BF3106" s="145"/>
      <c r="BG3106" s="145"/>
      <c r="BH3106" s="145"/>
      <c r="BI3106" s="145"/>
      <c r="BJ3106" s="14"/>
      <c r="BK3106" s="145"/>
      <c r="BL3106" s="14"/>
      <c r="BM3106" s="144"/>
    </row>
    <row r="3107" spans="1:65" s="2" customFormat="1" ht="16.5" hidden="1" customHeight="1">
      <c r="A3107" s="26"/>
      <c r="B3107" s="176"/>
      <c r="C3107" s="157"/>
      <c r="D3107" s="157"/>
      <c r="E3107" s="158"/>
      <c r="F3107" s="159"/>
      <c r="G3107" s="160"/>
      <c r="H3107" s="161"/>
      <c r="I3107" s="162"/>
      <c r="J3107" s="162"/>
      <c r="K3107" s="139"/>
      <c r="L3107" s="27"/>
      <c r="M3107" s="140"/>
      <c r="N3107" s="141"/>
      <c r="O3107" s="142"/>
      <c r="P3107" s="142"/>
      <c r="Q3107" s="142"/>
      <c r="R3107" s="142"/>
      <c r="S3107" s="142"/>
      <c r="T3107" s="143"/>
      <c r="U3107" s="26"/>
      <c r="V3107" s="26"/>
      <c r="W3107" s="26"/>
      <c r="X3107" s="26"/>
      <c r="Y3107" s="26"/>
      <c r="Z3107" s="26"/>
      <c r="AA3107" s="26"/>
      <c r="AB3107" s="26"/>
      <c r="AC3107" s="26"/>
      <c r="AD3107" s="26"/>
      <c r="AE3107" s="26"/>
      <c r="AR3107" s="144"/>
      <c r="AT3107" s="144"/>
      <c r="AU3107" s="144"/>
      <c r="AY3107" s="14"/>
      <c r="BE3107" s="145"/>
      <c r="BF3107" s="145"/>
      <c r="BG3107" s="145"/>
      <c r="BH3107" s="145"/>
      <c r="BI3107" s="145"/>
      <c r="BJ3107" s="14"/>
      <c r="BK3107" s="145"/>
      <c r="BL3107" s="14"/>
      <c r="BM3107" s="144"/>
    </row>
    <row r="3108" spans="1:65" s="2" customFormat="1" ht="24.25" hidden="1" customHeight="1">
      <c r="A3108" s="26"/>
      <c r="B3108" s="176"/>
      <c r="C3108" s="157"/>
      <c r="D3108" s="157"/>
      <c r="E3108" s="158"/>
      <c r="F3108" s="159"/>
      <c r="G3108" s="160"/>
      <c r="H3108" s="161"/>
      <c r="I3108" s="162"/>
      <c r="J3108" s="162"/>
      <c r="K3108" s="139"/>
      <c r="L3108" s="27"/>
      <c r="M3108" s="140"/>
      <c r="N3108" s="141"/>
      <c r="O3108" s="142"/>
      <c r="P3108" s="142"/>
      <c r="Q3108" s="142"/>
      <c r="R3108" s="142"/>
      <c r="S3108" s="142"/>
      <c r="T3108" s="143"/>
      <c r="U3108" s="26"/>
      <c r="V3108" s="26"/>
      <c r="W3108" s="26"/>
      <c r="X3108" s="26"/>
      <c r="Y3108" s="26"/>
      <c r="Z3108" s="26"/>
      <c r="AA3108" s="26"/>
      <c r="AB3108" s="26"/>
      <c r="AC3108" s="26"/>
      <c r="AD3108" s="26"/>
      <c r="AE3108" s="26"/>
      <c r="AR3108" s="144"/>
      <c r="AT3108" s="144"/>
      <c r="AU3108" s="144"/>
      <c r="AY3108" s="14"/>
      <c r="BE3108" s="145"/>
      <c r="BF3108" s="145"/>
      <c r="BG3108" s="145"/>
      <c r="BH3108" s="145"/>
      <c r="BI3108" s="145"/>
      <c r="BJ3108" s="14"/>
      <c r="BK3108" s="145"/>
      <c r="BL3108" s="14"/>
      <c r="BM3108" s="144"/>
    </row>
    <row r="3109" spans="1:65" s="2" customFormat="1" ht="16.5" hidden="1" customHeight="1">
      <c r="A3109" s="26"/>
      <c r="B3109" s="176"/>
      <c r="C3109" s="157"/>
      <c r="D3109" s="157"/>
      <c r="E3109" s="158"/>
      <c r="F3109" s="159"/>
      <c r="G3109" s="160"/>
      <c r="H3109" s="161"/>
      <c r="I3109" s="162"/>
      <c r="J3109" s="162"/>
      <c r="K3109" s="139"/>
      <c r="L3109" s="27"/>
      <c r="M3109" s="140"/>
      <c r="N3109" s="141"/>
      <c r="O3109" s="142"/>
      <c r="P3109" s="142"/>
      <c r="Q3109" s="142"/>
      <c r="R3109" s="142"/>
      <c r="S3109" s="142"/>
      <c r="T3109" s="143"/>
      <c r="U3109" s="26"/>
      <c r="V3109" s="26"/>
      <c r="W3109" s="26"/>
      <c r="X3109" s="26"/>
      <c r="Y3109" s="26"/>
      <c r="Z3109" s="26"/>
      <c r="AA3109" s="26"/>
      <c r="AB3109" s="26"/>
      <c r="AC3109" s="26"/>
      <c r="AD3109" s="26"/>
      <c r="AE3109" s="26"/>
      <c r="AR3109" s="144"/>
      <c r="AT3109" s="144"/>
      <c r="AU3109" s="144"/>
      <c r="AY3109" s="14"/>
      <c r="BE3109" s="145"/>
      <c r="BF3109" s="145"/>
      <c r="BG3109" s="145"/>
      <c r="BH3109" s="145"/>
      <c r="BI3109" s="145"/>
      <c r="BJ3109" s="14"/>
      <c r="BK3109" s="145"/>
      <c r="BL3109" s="14"/>
      <c r="BM3109" s="144"/>
    </row>
    <row r="3110" spans="1:65" s="2" customFormat="1" ht="16.5" hidden="1" customHeight="1">
      <c r="A3110" s="26"/>
      <c r="B3110" s="176"/>
      <c r="C3110" s="157"/>
      <c r="D3110" s="157"/>
      <c r="E3110" s="158"/>
      <c r="F3110" s="159"/>
      <c r="G3110" s="160"/>
      <c r="H3110" s="161"/>
      <c r="I3110" s="162"/>
      <c r="J3110" s="162"/>
      <c r="K3110" s="139"/>
      <c r="L3110" s="27"/>
      <c r="M3110" s="140"/>
      <c r="N3110" s="141"/>
      <c r="O3110" s="142"/>
      <c r="P3110" s="142"/>
      <c r="Q3110" s="142"/>
      <c r="R3110" s="142"/>
      <c r="S3110" s="142"/>
      <c r="T3110" s="143"/>
      <c r="U3110" s="26"/>
      <c r="V3110" s="26"/>
      <c r="W3110" s="26"/>
      <c r="X3110" s="26"/>
      <c r="Y3110" s="26"/>
      <c r="Z3110" s="26"/>
      <c r="AA3110" s="26"/>
      <c r="AB3110" s="26"/>
      <c r="AC3110" s="26"/>
      <c r="AD3110" s="26"/>
      <c r="AE3110" s="26"/>
      <c r="AR3110" s="144"/>
      <c r="AT3110" s="144"/>
      <c r="AU3110" s="144"/>
      <c r="AY3110" s="14"/>
      <c r="BE3110" s="145"/>
      <c r="BF3110" s="145"/>
      <c r="BG3110" s="145"/>
      <c r="BH3110" s="145"/>
      <c r="BI3110" s="145"/>
      <c r="BJ3110" s="14"/>
      <c r="BK3110" s="145"/>
      <c r="BL3110" s="14"/>
      <c r="BM3110" s="144"/>
    </row>
    <row r="3111" spans="1:65" s="2" customFormat="1" ht="16.5" hidden="1" customHeight="1">
      <c r="A3111" s="26"/>
      <c r="B3111" s="176"/>
      <c r="C3111" s="157"/>
      <c r="D3111" s="157"/>
      <c r="E3111" s="158"/>
      <c r="F3111" s="159"/>
      <c r="G3111" s="160"/>
      <c r="H3111" s="161"/>
      <c r="I3111" s="162"/>
      <c r="J3111" s="162"/>
      <c r="K3111" s="139"/>
      <c r="L3111" s="27"/>
      <c r="M3111" s="140"/>
      <c r="N3111" s="141"/>
      <c r="O3111" s="142"/>
      <c r="P3111" s="142"/>
      <c r="Q3111" s="142"/>
      <c r="R3111" s="142"/>
      <c r="S3111" s="142"/>
      <c r="T3111" s="143"/>
      <c r="U3111" s="26"/>
      <c r="V3111" s="26"/>
      <c r="W3111" s="26"/>
      <c r="X3111" s="26"/>
      <c r="Y3111" s="26"/>
      <c r="Z3111" s="26"/>
      <c r="AA3111" s="26"/>
      <c r="AB3111" s="26"/>
      <c r="AC3111" s="26"/>
      <c r="AD3111" s="26"/>
      <c r="AE3111" s="26"/>
      <c r="AR3111" s="144"/>
      <c r="AT3111" s="144"/>
      <c r="AU3111" s="144"/>
      <c r="AY3111" s="14"/>
      <c r="BE3111" s="145"/>
      <c r="BF3111" s="145"/>
      <c r="BG3111" s="145"/>
      <c r="BH3111" s="145"/>
      <c r="BI3111" s="145"/>
      <c r="BJ3111" s="14"/>
      <c r="BK3111" s="145"/>
      <c r="BL3111" s="14"/>
      <c r="BM3111" s="144"/>
    </row>
    <row r="3112" spans="1:65" s="2" customFormat="1" ht="16.5" hidden="1" customHeight="1">
      <c r="A3112" s="26"/>
      <c r="B3112" s="176"/>
      <c r="C3112" s="157"/>
      <c r="D3112" s="157"/>
      <c r="E3112" s="158"/>
      <c r="F3112" s="159"/>
      <c r="G3112" s="160"/>
      <c r="H3112" s="161"/>
      <c r="I3112" s="162"/>
      <c r="J3112" s="162"/>
      <c r="K3112" s="139"/>
      <c r="L3112" s="27"/>
      <c r="M3112" s="140"/>
      <c r="N3112" s="141"/>
      <c r="O3112" s="142"/>
      <c r="P3112" s="142"/>
      <c r="Q3112" s="142"/>
      <c r="R3112" s="142"/>
      <c r="S3112" s="142"/>
      <c r="T3112" s="143"/>
      <c r="U3112" s="26"/>
      <c r="V3112" s="26"/>
      <c r="W3112" s="26"/>
      <c r="X3112" s="26"/>
      <c r="Y3112" s="26"/>
      <c r="Z3112" s="26"/>
      <c r="AA3112" s="26"/>
      <c r="AB3112" s="26"/>
      <c r="AC3112" s="26"/>
      <c r="AD3112" s="26"/>
      <c r="AE3112" s="26"/>
      <c r="AR3112" s="144"/>
      <c r="AT3112" s="144"/>
      <c r="AU3112" s="144"/>
      <c r="AY3112" s="14"/>
      <c r="BE3112" s="145"/>
      <c r="BF3112" s="145"/>
      <c r="BG3112" s="145"/>
      <c r="BH3112" s="145"/>
      <c r="BI3112" s="145"/>
      <c r="BJ3112" s="14"/>
      <c r="BK3112" s="145"/>
      <c r="BL3112" s="14"/>
      <c r="BM3112" s="144"/>
    </row>
    <row r="3113" spans="1:65" s="2" customFormat="1" ht="16.5" hidden="1" customHeight="1">
      <c r="A3113" s="26"/>
      <c r="B3113" s="176"/>
      <c r="C3113" s="157"/>
      <c r="D3113" s="157"/>
      <c r="E3113" s="158"/>
      <c r="F3113" s="159"/>
      <c r="G3113" s="160"/>
      <c r="H3113" s="161"/>
      <c r="I3113" s="162"/>
      <c r="J3113" s="162"/>
      <c r="K3113" s="139"/>
      <c r="L3113" s="27"/>
      <c r="M3113" s="140"/>
      <c r="N3113" s="141"/>
      <c r="O3113" s="142"/>
      <c r="P3113" s="142"/>
      <c r="Q3113" s="142"/>
      <c r="R3113" s="142"/>
      <c r="S3113" s="142"/>
      <c r="T3113" s="143"/>
      <c r="U3113" s="26"/>
      <c r="V3113" s="26"/>
      <c r="W3113" s="26"/>
      <c r="X3113" s="26"/>
      <c r="Y3113" s="26"/>
      <c r="Z3113" s="26"/>
      <c r="AA3113" s="26"/>
      <c r="AB3113" s="26"/>
      <c r="AC3113" s="26"/>
      <c r="AD3113" s="26"/>
      <c r="AE3113" s="26"/>
      <c r="AR3113" s="144"/>
      <c r="AT3113" s="144"/>
      <c r="AU3113" s="144"/>
      <c r="AY3113" s="14"/>
      <c r="BE3113" s="145"/>
      <c r="BF3113" s="145"/>
      <c r="BG3113" s="145"/>
      <c r="BH3113" s="145"/>
      <c r="BI3113" s="145"/>
      <c r="BJ3113" s="14"/>
      <c r="BK3113" s="145"/>
      <c r="BL3113" s="14"/>
      <c r="BM3113" s="144"/>
    </row>
    <row r="3114" spans="1:65" s="2" customFormat="1" ht="24.25" hidden="1" customHeight="1">
      <c r="A3114" s="26"/>
      <c r="B3114" s="176"/>
      <c r="C3114" s="157"/>
      <c r="D3114" s="157"/>
      <c r="E3114" s="158"/>
      <c r="F3114" s="159"/>
      <c r="G3114" s="160"/>
      <c r="H3114" s="161"/>
      <c r="I3114" s="162"/>
      <c r="J3114" s="162"/>
      <c r="K3114" s="139"/>
      <c r="L3114" s="27"/>
      <c r="M3114" s="140"/>
      <c r="N3114" s="141"/>
      <c r="O3114" s="142"/>
      <c r="P3114" s="142"/>
      <c r="Q3114" s="142"/>
      <c r="R3114" s="142"/>
      <c r="S3114" s="142"/>
      <c r="T3114" s="143"/>
      <c r="U3114" s="26"/>
      <c r="V3114" s="26"/>
      <c r="W3114" s="26"/>
      <c r="X3114" s="26"/>
      <c r="Y3114" s="26"/>
      <c r="Z3114" s="26"/>
      <c r="AA3114" s="26"/>
      <c r="AB3114" s="26"/>
      <c r="AC3114" s="26"/>
      <c r="AD3114" s="26"/>
      <c r="AE3114" s="26"/>
      <c r="AR3114" s="144"/>
      <c r="AT3114" s="144"/>
      <c r="AU3114" s="144"/>
      <c r="AY3114" s="14"/>
      <c r="BE3114" s="145"/>
      <c r="BF3114" s="145"/>
      <c r="BG3114" s="145"/>
      <c r="BH3114" s="145"/>
      <c r="BI3114" s="145"/>
      <c r="BJ3114" s="14"/>
      <c r="BK3114" s="145"/>
      <c r="BL3114" s="14"/>
      <c r="BM3114" s="144"/>
    </row>
    <row r="3115" spans="1:65" s="2" customFormat="1" ht="16.5" hidden="1" customHeight="1">
      <c r="A3115" s="26"/>
      <c r="B3115" s="176"/>
      <c r="C3115" s="157"/>
      <c r="D3115" s="157"/>
      <c r="E3115" s="158"/>
      <c r="F3115" s="159"/>
      <c r="G3115" s="160"/>
      <c r="H3115" s="161"/>
      <c r="I3115" s="162"/>
      <c r="J3115" s="162"/>
      <c r="K3115" s="139"/>
      <c r="L3115" s="27"/>
      <c r="M3115" s="140"/>
      <c r="N3115" s="141"/>
      <c r="O3115" s="142"/>
      <c r="P3115" s="142"/>
      <c r="Q3115" s="142"/>
      <c r="R3115" s="142"/>
      <c r="S3115" s="142"/>
      <c r="T3115" s="143"/>
      <c r="U3115" s="26"/>
      <c r="V3115" s="26"/>
      <c r="W3115" s="26"/>
      <c r="X3115" s="26"/>
      <c r="Y3115" s="26"/>
      <c r="Z3115" s="26"/>
      <c r="AA3115" s="26"/>
      <c r="AB3115" s="26"/>
      <c r="AC3115" s="26"/>
      <c r="AD3115" s="26"/>
      <c r="AE3115" s="26"/>
      <c r="AR3115" s="144"/>
      <c r="AT3115" s="144"/>
      <c r="AU3115" s="144"/>
      <c r="AY3115" s="14"/>
      <c r="BE3115" s="145"/>
      <c r="BF3115" s="145"/>
      <c r="BG3115" s="145"/>
      <c r="BH3115" s="145"/>
      <c r="BI3115" s="145"/>
      <c r="BJ3115" s="14"/>
      <c r="BK3115" s="145"/>
      <c r="BL3115" s="14"/>
      <c r="BM3115" s="144"/>
    </row>
    <row r="3116" spans="1:65" s="2" customFormat="1" ht="16.5" hidden="1" customHeight="1">
      <c r="A3116" s="26"/>
      <c r="B3116" s="176"/>
      <c r="C3116" s="157"/>
      <c r="D3116" s="157"/>
      <c r="E3116" s="158"/>
      <c r="F3116" s="159"/>
      <c r="G3116" s="160"/>
      <c r="H3116" s="161"/>
      <c r="I3116" s="162"/>
      <c r="J3116" s="162"/>
      <c r="K3116" s="139"/>
      <c r="L3116" s="27"/>
      <c r="M3116" s="140"/>
      <c r="N3116" s="141"/>
      <c r="O3116" s="142"/>
      <c r="P3116" s="142"/>
      <c r="Q3116" s="142"/>
      <c r="R3116" s="142"/>
      <c r="S3116" s="142"/>
      <c r="T3116" s="143"/>
      <c r="U3116" s="26"/>
      <c r="V3116" s="26"/>
      <c r="W3116" s="26"/>
      <c r="X3116" s="26"/>
      <c r="Y3116" s="26"/>
      <c r="Z3116" s="26"/>
      <c r="AA3116" s="26"/>
      <c r="AB3116" s="26"/>
      <c r="AC3116" s="26"/>
      <c r="AD3116" s="26"/>
      <c r="AE3116" s="26"/>
      <c r="AR3116" s="144"/>
      <c r="AT3116" s="144"/>
      <c r="AU3116" s="144"/>
      <c r="AY3116" s="14"/>
      <c r="BE3116" s="145"/>
      <c r="BF3116" s="145"/>
      <c r="BG3116" s="145"/>
      <c r="BH3116" s="145"/>
      <c r="BI3116" s="145"/>
      <c r="BJ3116" s="14"/>
      <c r="BK3116" s="145"/>
      <c r="BL3116" s="14"/>
      <c r="BM3116" s="144"/>
    </row>
    <row r="3117" spans="1:65" s="2" customFormat="1" ht="16.5" hidden="1" customHeight="1">
      <c r="A3117" s="26"/>
      <c r="B3117" s="176"/>
      <c r="C3117" s="157"/>
      <c r="D3117" s="157"/>
      <c r="E3117" s="158"/>
      <c r="F3117" s="159"/>
      <c r="G3117" s="160"/>
      <c r="H3117" s="161"/>
      <c r="I3117" s="162"/>
      <c r="J3117" s="162"/>
      <c r="K3117" s="139"/>
      <c r="L3117" s="27"/>
      <c r="M3117" s="140"/>
      <c r="N3117" s="141"/>
      <c r="O3117" s="142"/>
      <c r="P3117" s="142"/>
      <c r="Q3117" s="142"/>
      <c r="R3117" s="142"/>
      <c r="S3117" s="142"/>
      <c r="T3117" s="143"/>
      <c r="U3117" s="26"/>
      <c r="V3117" s="26"/>
      <c r="W3117" s="26"/>
      <c r="X3117" s="26"/>
      <c r="Y3117" s="26"/>
      <c r="Z3117" s="26"/>
      <c r="AA3117" s="26"/>
      <c r="AB3117" s="26"/>
      <c r="AC3117" s="26"/>
      <c r="AD3117" s="26"/>
      <c r="AE3117" s="26"/>
      <c r="AR3117" s="144"/>
      <c r="AT3117" s="144"/>
      <c r="AU3117" s="144"/>
      <c r="AY3117" s="14"/>
      <c r="BE3117" s="145"/>
      <c r="BF3117" s="145"/>
      <c r="BG3117" s="145"/>
      <c r="BH3117" s="145"/>
      <c r="BI3117" s="145"/>
      <c r="BJ3117" s="14"/>
      <c r="BK3117" s="145"/>
      <c r="BL3117" s="14"/>
      <c r="BM3117" s="144"/>
    </row>
    <row r="3118" spans="1:65" s="2" customFormat="1" ht="16.5" hidden="1" customHeight="1">
      <c r="A3118" s="26"/>
      <c r="B3118" s="176"/>
      <c r="C3118" s="157"/>
      <c r="D3118" s="157"/>
      <c r="E3118" s="158"/>
      <c r="F3118" s="159"/>
      <c r="G3118" s="160"/>
      <c r="H3118" s="161"/>
      <c r="I3118" s="162"/>
      <c r="J3118" s="162"/>
      <c r="K3118" s="139"/>
      <c r="L3118" s="27"/>
      <c r="M3118" s="140"/>
      <c r="N3118" s="141"/>
      <c r="O3118" s="142"/>
      <c r="P3118" s="142"/>
      <c r="Q3118" s="142"/>
      <c r="R3118" s="142"/>
      <c r="S3118" s="142"/>
      <c r="T3118" s="143"/>
      <c r="U3118" s="26"/>
      <c r="V3118" s="26"/>
      <c r="W3118" s="26"/>
      <c r="X3118" s="26"/>
      <c r="Y3118" s="26"/>
      <c r="Z3118" s="26"/>
      <c r="AA3118" s="26"/>
      <c r="AB3118" s="26"/>
      <c r="AC3118" s="26"/>
      <c r="AD3118" s="26"/>
      <c r="AE3118" s="26"/>
      <c r="AR3118" s="144"/>
      <c r="AT3118" s="144"/>
      <c r="AU3118" s="144"/>
      <c r="AY3118" s="14"/>
      <c r="BE3118" s="145"/>
      <c r="BF3118" s="145"/>
      <c r="BG3118" s="145"/>
      <c r="BH3118" s="145"/>
      <c r="BI3118" s="145"/>
      <c r="BJ3118" s="14"/>
      <c r="BK3118" s="145"/>
      <c r="BL3118" s="14"/>
      <c r="BM3118" s="144"/>
    </row>
    <row r="3119" spans="1:65" s="2" customFormat="1" ht="16.5" hidden="1" customHeight="1">
      <c r="A3119" s="26"/>
      <c r="B3119" s="176"/>
      <c r="C3119" s="157"/>
      <c r="D3119" s="157"/>
      <c r="E3119" s="158"/>
      <c r="F3119" s="159"/>
      <c r="G3119" s="160"/>
      <c r="H3119" s="161"/>
      <c r="I3119" s="162"/>
      <c r="J3119" s="162"/>
      <c r="K3119" s="139"/>
      <c r="L3119" s="27"/>
      <c r="M3119" s="140"/>
      <c r="N3119" s="141"/>
      <c r="O3119" s="142"/>
      <c r="P3119" s="142"/>
      <c r="Q3119" s="142"/>
      <c r="R3119" s="142"/>
      <c r="S3119" s="142"/>
      <c r="T3119" s="143"/>
      <c r="U3119" s="26"/>
      <c r="V3119" s="26"/>
      <c r="W3119" s="26"/>
      <c r="X3119" s="26"/>
      <c r="Y3119" s="26"/>
      <c r="Z3119" s="26"/>
      <c r="AA3119" s="26"/>
      <c r="AB3119" s="26"/>
      <c r="AC3119" s="26"/>
      <c r="AD3119" s="26"/>
      <c r="AE3119" s="26"/>
      <c r="AR3119" s="144"/>
      <c r="AT3119" s="144"/>
      <c r="AU3119" s="144"/>
      <c r="AY3119" s="14"/>
      <c r="BE3119" s="145"/>
      <c r="BF3119" s="145"/>
      <c r="BG3119" s="145"/>
      <c r="BH3119" s="145"/>
      <c r="BI3119" s="145"/>
      <c r="BJ3119" s="14"/>
      <c r="BK3119" s="145"/>
      <c r="BL3119" s="14"/>
      <c r="BM3119" s="144"/>
    </row>
    <row r="3120" spans="1:65" s="2" customFormat="1" ht="16.5" hidden="1" customHeight="1">
      <c r="A3120" s="26"/>
      <c r="B3120" s="176"/>
      <c r="C3120" s="157"/>
      <c r="D3120" s="157"/>
      <c r="E3120" s="158"/>
      <c r="F3120" s="159"/>
      <c r="G3120" s="160"/>
      <c r="H3120" s="161"/>
      <c r="I3120" s="162"/>
      <c r="J3120" s="162"/>
      <c r="K3120" s="139"/>
      <c r="L3120" s="27"/>
      <c r="M3120" s="140"/>
      <c r="N3120" s="141"/>
      <c r="O3120" s="142"/>
      <c r="P3120" s="142"/>
      <c r="Q3120" s="142"/>
      <c r="R3120" s="142"/>
      <c r="S3120" s="142"/>
      <c r="T3120" s="143"/>
      <c r="U3120" s="26"/>
      <c r="V3120" s="26"/>
      <c r="W3120" s="26"/>
      <c r="X3120" s="26"/>
      <c r="Y3120" s="26"/>
      <c r="Z3120" s="26"/>
      <c r="AA3120" s="26"/>
      <c r="AB3120" s="26"/>
      <c r="AC3120" s="26"/>
      <c r="AD3120" s="26"/>
      <c r="AE3120" s="26"/>
      <c r="AR3120" s="144"/>
      <c r="AT3120" s="144"/>
      <c r="AU3120" s="144"/>
      <c r="AY3120" s="14"/>
      <c r="BE3120" s="145"/>
      <c r="BF3120" s="145"/>
      <c r="BG3120" s="145"/>
      <c r="BH3120" s="145"/>
      <c r="BI3120" s="145"/>
      <c r="BJ3120" s="14"/>
      <c r="BK3120" s="145"/>
      <c r="BL3120" s="14"/>
      <c r="BM3120" s="144"/>
    </row>
    <row r="3121" spans="1:65" s="2" customFormat="1" ht="66.75" hidden="1" customHeight="1">
      <c r="A3121" s="26"/>
      <c r="B3121" s="176"/>
      <c r="C3121" s="157"/>
      <c r="D3121" s="157"/>
      <c r="E3121" s="158"/>
      <c r="F3121" s="159"/>
      <c r="G3121" s="160"/>
      <c r="H3121" s="161"/>
      <c r="I3121" s="162"/>
      <c r="J3121" s="162"/>
      <c r="K3121" s="139"/>
      <c r="L3121" s="27"/>
      <c r="M3121" s="140"/>
      <c r="N3121" s="141"/>
      <c r="O3121" s="142"/>
      <c r="P3121" s="142"/>
      <c r="Q3121" s="142"/>
      <c r="R3121" s="142"/>
      <c r="S3121" s="142"/>
      <c r="T3121" s="143"/>
      <c r="U3121" s="26"/>
      <c r="V3121" s="26"/>
      <c r="W3121" s="26"/>
      <c r="X3121" s="26"/>
      <c r="Y3121" s="26"/>
      <c r="Z3121" s="26"/>
      <c r="AA3121" s="26"/>
      <c r="AB3121" s="26"/>
      <c r="AC3121" s="26"/>
      <c r="AD3121" s="26"/>
      <c r="AE3121" s="26"/>
      <c r="AR3121" s="144"/>
      <c r="AT3121" s="144"/>
      <c r="AU3121" s="144"/>
      <c r="AY3121" s="14"/>
      <c r="BE3121" s="145"/>
      <c r="BF3121" s="145"/>
      <c r="BG3121" s="145"/>
      <c r="BH3121" s="145"/>
      <c r="BI3121" s="145"/>
      <c r="BJ3121" s="14"/>
      <c r="BK3121" s="145"/>
      <c r="BL3121" s="14"/>
      <c r="BM3121" s="144"/>
    </row>
    <row r="3122" spans="1:65" s="2" customFormat="1" ht="24.25" hidden="1" customHeight="1">
      <c r="A3122" s="26"/>
      <c r="B3122" s="176"/>
      <c r="C3122" s="157"/>
      <c r="D3122" s="157"/>
      <c r="E3122" s="158"/>
      <c r="F3122" s="159"/>
      <c r="G3122" s="160"/>
      <c r="H3122" s="161"/>
      <c r="I3122" s="162"/>
      <c r="J3122" s="162"/>
      <c r="K3122" s="139"/>
      <c r="L3122" s="27"/>
      <c r="M3122" s="140"/>
      <c r="N3122" s="141"/>
      <c r="O3122" s="142"/>
      <c r="P3122" s="142"/>
      <c r="Q3122" s="142"/>
      <c r="R3122" s="142"/>
      <c r="S3122" s="142"/>
      <c r="T3122" s="143"/>
      <c r="U3122" s="26"/>
      <c r="V3122" s="26"/>
      <c r="W3122" s="26"/>
      <c r="X3122" s="26"/>
      <c r="Y3122" s="26"/>
      <c r="Z3122" s="26"/>
      <c r="AA3122" s="26"/>
      <c r="AB3122" s="26"/>
      <c r="AC3122" s="26"/>
      <c r="AD3122" s="26"/>
      <c r="AE3122" s="26"/>
      <c r="AR3122" s="144"/>
      <c r="AT3122" s="144"/>
      <c r="AU3122" s="144"/>
      <c r="AY3122" s="14"/>
      <c r="BE3122" s="145"/>
      <c r="BF3122" s="145"/>
      <c r="BG3122" s="145"/>
      <c r="BH3122" s="145"/>
      <c r="BI3122" s="145"/>
      <c r="BJ3122" s="14"/>
      <c r="BK3122" s="145"/>
      <c r="BL3122" s="14"/>
      <c r="BM3122" s="144"/>
    </row>
    <row r="3123" spans="1:65" s="2" customFormat="1" ht="24.25" hidden="1" customHeight="1">
      <c r="A3123" s="26"/>
      <c r="B3123" s="176"/>
      <c r="C3123" s="157"/>
      <c r="D3123" s="157"/>
      <c r="E3123" s="158"/>
      <c r="F3123" s="159"/>
      <c r="G3123" s="160"/>
      <c r="H3123" s="161"/>
      <c r="I3123" s="162"/>
      <c r="J3123" s="162"/>
      <c r="K3123" s="139"/>
      <c r="L3123" s="27"/>
      <c r="M3123" s="140"/>
      <c r="N3123" s="141"/>
      <c r="O3123" s="142"/>
      <c r="P3123" s="142"/>
      <c r="Q3123" s="142"/>
      <c r="R3123" s="142"/>
      <c r="S3123" s="142"/>
      <c r="T3123" s="143"/>
      <c r="U3123" s="26"/>
      <c r="V3123" s="26"/>
      <c r="W3123" s="26"/>
      <c r="X3123" s="26"/>
      <c r="Y3123" s="26"/>
      <c r="Z3123" s="26"/>
      <c r="AA3123" s="26"/>
      <c r="AB3123" s="26"/>
      <c r="AC3123" s="26"/>
      <c r="AD3123" s="26"/>
      <c r="AE3123" s="26"/>
      <c r="AR3123" s="144"/>
      <c r="AT3123" s="144"/>
      <c r="AU3123" s="144"/>
      <c r="AY3123" s="14"/>
      <c r="BE3123" s="145"/>
      <c r="BF3123" s="145"/>
      <c r="BG3123" s="145"/>
      <c r="BH3123" s="145"/>
      <c r="BI3123" s="145"/>
      <c r="BJ3123" s="14"/>
      <c r="BK3123" s="145"/>
      <c r="BL3123" s="14"/>
      <c r="BM3123" s="144"/>
    </row>
    <row r="3124" spans="1:65" s="2" customFormat="1" ht="24.25" hidden="1" customHeight="1">
      <c r="A3124" s="26"/>
      <c r="B3124" s="176"/>
      <c r="C3124" s="157"/>
      <c r="D3124" s="157"/>
      <c r="E3124" s="158"/>
      <c r="F3124" s="159"/>
      <c r="G3124" s="160"/>
      <c r="H3124" s="161"/>
      <c r="I3124" s="162"/>
      <c r="J3124" s="162"/>
      <c r="K3124" s="139"/>
      <c r="L3124" s="27"/>
      <c r="M3124" s="140"/>
      <c r="N3124" s="141"/>
      <c r="O3124" s="142"/>
      <c r="P3124" s="142"/>
      <c r="Q3124" s="142"/>
      <c r="R3124" s="142"/>
      <c r="S3124" s="142"/>
      <c r="T3124" s="143"/>
      <c r="U3124" s="26"/>
      <c r="V3124" s="26"/>
      <c r="W3124" s="26"/>
      <c r="X3124" s="26"/>
      <c r="Y3124" s="26"/>
      <c r="Z3124" s="26"/>
      <c r="AA3124" s="26"/>
      <c r="AB3124" s="26"/>
      <c r="AC3124" s="26"/>
      <c r="AD3124" s="26"/>
      <c r="AE3124" s="26"/>
      <c r="AR3124" s="144"/>
      <c r="AT3124" s="144"/>
      <c r="AU3124" s="144"/>
      <c r="AY3124" s="14"/>
      <c r="BE3124" s="145"/>
      <c r="BF3124" s="145"/>
      <c r="BG3124" s="145"/>
      <c r="BH3124" s="145"/>
      <c r="BI3124" s="145"/>
      <c r="BJ3124" s="14"/>
      <c r="BK3124" s="145"/>
      <c r="BL3124" s="14"/>
      <c r="BM3124" s="144"/>
    </row>
    <row r="3125" spans="1:65" s="2" customFormat="1" ht="16.5" hidden="1" customHeight="1">
      <c r="A3125" s="26"/>
      <c r="B3125" s="176"/>
      <c r="C3125" s="157"/>
      <c r="D3125" s="157"/>
      <c r="E3125" s="158"/>
      <c r="F3125" s="159"/>
      <c r="G3125" s="160"/>
      <c r="H3125" s="161"/>
      <c r="I3125" s="162"/>
      <c r="J3125" s="162"/>
      <c r="K3125" s="139"/>
      <c r="L3125" s="27"/>
      <c r="M3125" s="140"/>
      <c r="N3125" s="141"/>
      <c r="O3125" s="142"/>
      <c r="P3125" s="142"/>
      <c r="Q3125" s="142"/>
      <c r="R3125" s="142"/>
      <c r="S3125" s="142"/>
      <c r="T3125" s="143"/>
      <c r="U3125" s="26"/>
      <c r="V3125" s="26"/>
      <c r="W3125" s="26"/>
      <c r="X3125" s="26"/>
      <c r="Y3125" s="26"/>
      <c r="Z3125" s="26"/>
      <c r="AA3125" s="26"/>
      <c r="AB3125" s="26"/>
      <c r="AC3125" s="26"/>
      <c r="AD3125" s="26"/>
      <c r="AE3125" s="26"/>
      <c r="AR3125" s="144"/>
      <c r="AT3125" s="144"/>
      <c r="AU3125" s="144"/>
      <c r="AY3125" s="14"/>
      <c r="BE3125" s="145"/>
      <c r="BF3125" s="145"/>
      <c r="BG3125" s="145"/>
      <c r="BH3125" s="145"/>
      <c r="BI3125" s="145"/>
      <c r="BJ3125" s="14"/>
      <c r="BK3125" s="145"/>
      <c r="BL3125" s="14"/>
      <c r="BM3125" s="144"/>
    </row>
    <row r="3126" spans="1:65" s="2" customFormat="1" ht="16.5" hidden="1" customHeight="1">
      <c r="A3126" s="26"/>
      <c r="B3126" s="176"/>
      <c r="C3126" s="157"/>
      <c r="D3126" s="157"/>
      <c r="E3126" s="158"/>
      <c r="F3126" s="159"/>
      <c r="G3126" s="160"/>
      <c r="H3126" s="161"/>
      <c r="I3126" s="162"/>
      <c r="J3126" s="162"/>
      <c r="K3126" s="139"/>
      <c r="L3126" s="27"/>
      <c r="M3126" s="140"/>
      <c r="N3126" s="141"/>
      <c r="O3126" s="142"/>
      <c r="P3126" s="142"/>
      <c r="Q3126" s="142"/>
      <c r="R3126" s="142"/>
      <c r="S3126" s="142"/>
      <c r="T3126" s="143"/>
      <c r="U3126" s="26"/>
      <c r="V3126" s="26"/>
      <c r="W3126" s="26"/>
      <c r="X3126" s="26"/>
      <c r="Y3126" s="26"/>
      <c r="Z3126" s="26"/>
      <c r="AA3126" s="26"/>
      <c r="AB3126" s="26"/>
      <c r="AC3126" s="26"/>
      <c r="AD3126" s="26"/>
      <c r="AE3126" s="26"/>
      <c r="AR3126" s="144"/>
      <c r="AT3126" s="144"/>
      <c r="AU3126" s="144"/>
      <c r="AY3126" s="14"/>
      <c r="BE3126" s="145"/>
      <c r="BF3126" s="145"/>
      <c r="BG3126" s="145"/>
      <c r="BH3126" s="145"/>
      <c r="BI3126" s="145"/>
      <c r="BJ3126" s="14"/>
      <c r="BK3126" s="145"/>
      <c r="BL3126" s="14"/>
      <c r="BM3126" s="144"/>
    </row>
    <row r="3127" spans="1:65" s="2" customFormat="1" ht="16.5" hidden="1" customHeight="1">
      <c r="A3127" s="26"/>
      <c r="B3127" s="176"/>
      <c r="C3127" s="157"/>
      <c r="D3127" s="157"/>
      <c r="E3127" s="158"/>
      <c r="F3127" s="159"/>
      <c r="G3127" s="160"/>
      <c r="H3127" s="161"/>
      <c r="I3127" s="162"/>
      <c r="J3127" s="162"/>
      <c r="K3127" s="139"/>
      <c r="L3127" s="27"/>
      <c r="M3127" s="140"/>
      <c r="N3127" s="141"/>
      <c r="O3127" s="142"/>
      <c r="P3127" s="142"/>
      <c r="Q3127" s="142"/>
      <c r="R3127" s="142"/>
      <c r="S3127" s="142"/>
      <c r="T3127" s="143"/>
      <c r="U3127" s="26"/>
      <c r="V3127" s="26"/>
      <c r="W3127" s="26"/>
      <c r="X3127" s="26"/>
      <c r="Y3127" s="26"/>
      <c r="Z3127" s="26"/>
      <c r="AA3127" s="26"/>
      <c r="AB3127" s="26"/>
      <c r="AC3127" s="26"/>
      <c r="AD3127" s="26"/>
      <c r="AE3127" s="26"/>
      <c r="AR3127" s="144"/>
      <c r="AT3127" s="144"/>
      <c r="AU3127" s="144"/>
      <c r="AY3127" s="14"/>
      <c r="BE3127" s="145"/>
      <c r="BF3127" s="145"/>
      <c r="BG3127" s="145"/>
      <c r="BH3127" s="145"/>
      <c r="BI3127" s="145"/>
      <c r="BJ3127" s="14"/>
      <c r="BK3127" s="145"/>
      <c r="BL3127" s="14"/>
      <c r="BM3127" s="144"/>
    </row>
    <row r="3128" spans="1:65" s="2" customFormat="1" ht="16.5" hidden="1" customHeight="1">
      <c r="A3128" s="26"/>
      <c r="B3128" s="176"/>
      <c r="C3128" s="157"/>
      <c r="D3128" s="157"/>
      <c r="E3128" s="158"/>
      <c r="F3128" s="159"/>
      <c r="G3128" s="160"/>
      <c r="H3128" s="161"/>
      <c r="I3128" s="162"/>
      <c r="J3128" s="162"/>
      <c r="K3128" s="139"/>
      <c r="L3128" s="27"/>
      <c r="M3128" s="140"/>
      <c r="N3128" s="141"/>
      <c r="O3128" s="142"/>
      <c r="P3128" s="142"/>
      <c r="Q3128" s="142"/>
      <c r="R3128" s="142"/>
      <c r="S3128" s="142"/>
      <c r="T3128" s="143"/>
      <c r="U3128" s="26"/>
      <c r="V3128" s="26"/>
      <c r="W3128" s="26"/>
      <c r="X3128" s="26"/>
      <c r="Y3128" s="26"/>
      <c r="Z3128" s="26"/>
      <c r="AA3128" s="26"/>
      <c r="AB3128" s="26"/>
      <c r="AC3128" s="26"/>
      <c r="AD3128" s="26"/>
      <c r="AE3128" s="26"/>
      <c r="AR3128" s="144"/>
      <c r="AT3128" s="144"/>
      <c r="AU3128" s="144"/>
      <c r="AY3128" s="14"/>
      <c r="BE3128" s="145"/>
      <c r="BF3128" s="145"/>
      <c r="BG3128" s="145"/>
      <c r="BH3128" s="145"/>
      <c r="BI3128" s="145"/>
      <c r="BJ3128" s="14"/>
      <c r="BK3128" s="145"/>
      <c r="BL3128" s="14"/>
      <c r="BM3128" s="144"/>
    </row>
    <row r="3129" spans="1:65" s="2" customFormat="1" ht="24.25" hidden="1" customHeight="1">
      <c r="A3129" s="26"/>
      <c r="B3129" s="176"/>
      <c r="C3129" s="157"/>
      <c r="D3129" s="157"/>
      <c r="E3129" s="158"/>
      <c r="F3129" s="159"/>
      <c r="G3129" s="160"/>
      <c r="H3129" s="161"/>
      <c r="I3129" s="162"/>
      <c r="J3129" s="162"/>
      <c r="K3129" s="139"/>
      <c r="L3129" s="27"/>
      <c r="M3129" s="140"/>
      <c r="N3129" s="141"/>
      <c r="O3129" s="142"/>
      <c r="P3129" s="142"/>
      <c r="Q3129" s="142"/>
      <c r="R3129" s="142"/>
      <c r="S3129" s="142"/>
      <c r="T3129" s="143"/>
      <c r="U3129" s="26"/>
      <c r="V3129" s="26"/>
      <c r="W3129" s="26"/>
      <c r="X3129" s="26"/>
      <c r="Y3129" s="26"/>
      <c r="Z3129" s="26"/>
      <c r="AA3129" s="26"/>
      <c r="AB3129" s="26"/>
      <c r="AC3129" s="26"/>
      <c r="AD3129" s="26"/>
      <c r="AE3129" s="26"/>
      <c r="AR3129" s="144"/>
      <c r="AT3129" s="144"/>
      <c r="AU3129" s="144"/>
      <c r="AY3129" s="14"/>
      <c r="BE3129" s="145"/>
      <c r="BF3129" s="145"/>
      <c r="BG3129" s="145"/>
      <c r="BH3129" s="145"/>
      <c r="BI3129" s="145"/>
      <c r="BJ3129" s="14"/>
      <c r="BK3129" s="145"/>
      <c r="BL3129" s="14"/>
      <c r="BM3129" s="144"/>
    </row>
    <row r="3130" spans="1:65" s="2" customFormat="1" ht="16.5" hidden="1" customHeight="1">
      <c r="A3130" s="26"/>
      <c r="B3130" s="176"/>
      <c r="C3130" s="157"/>
      <c r="D3130" s="157"/>
      <c r="E3130" s="158"/>
      <c r="F3130" s="159"/>
      <c r="G3130" s="160"/>
      <c r="H3130" s="161"/>
      <c r="I3130" s="162"/>
      <c r="J3130" s="162"/>
      <c r="K3130" s="139"/>
      <c r="L3130" s="27"/>
      <c r="M3130" s="140"/>
      <c r="N3130" s="141"/>
      <c r="O3130" s="142"/>
      <c r="P3130" s="142"/>
      <c r="Q3130" s="142"/>
      <c r="R3130" s="142"/>
      <c r="S3130" s="142"/>
      <c r="T3130" s="143"/>
      <c r="U3130" s="26"/>
      <c r="V3130" s="26"/>
      <c r="W3130" s="26"/>
      <c r="X3130" s="26"/>
      <c r="Y3130" s="26"/>
      <c r="Z3130" s="26"/>
      <c r="AA3130" s="26"/>
      <c r="AB3130" s="26"/>
      <c r="AC3130" s="26"/>
      <c r="AD3130" s="26"/>
      <c r="AE3130" s="26"/>
      <c r="AR3130" s="144"/>
      <c r="AT3130" s="144"/>
      <c r="AU3130" s="144"/>
      <c r="AY3130" s="14"/>
      <c r="BE3130" s="145"/>
      <c r="BF3130" s="145"/>
      <c r="BG3130" s="145"/>
      <c r="BH3130" s="145"/>
      <c r="BI3130" s="145"/>
      <c r="BJ3130" s="14"/>
      <c r="BK3130" s="145"/>
      <c r="BL3130" s="14"/>
      <c r="BM3130" s="144"/>
    </row>
    <row r="3131" spans="1:65" s="2" customFormat="1" ht="16.5" hidden="1" customHeight="1">
      <c r="A3131" s="26"/>
      <c r="B3131" s="176"/>
      <c r="C3131" s="157"/>
      <c r="D3131" s="157"/>
      <c r="E3131" s="158"/>
      <c r="F3131" s="159"/>
      <c r="G3131" s="160"/>
      <c r="H3131" s="161"/>
      <c r="I3131" s="162"/>
      <c r="J3131" s="162"/>
      <c r="K3131" s="139"/>
      <c r="L3131" s="27"/>
      <c r="M3131" s="140"/>
      <c r="N3131" s="141"/>
      <c r="O3131" s="142"/>
      <c r="P3131" s="142"/>
      <c r="Q3131" s="142"/>
      <c r="R3131" s="142"/>
      <c r="S3131" s="142"/>
      <c r="T3131" s="143"/>
      <c r="U3131" s="26"/>
      <c r="V3131" s="26"/>
      <c r="W3131" s="26"/>
      <c r="X3131" s="26"/>
      <c r="Y3131" s="26"/>
      <c r="Z3131" s="26"/>
      <c r="AA3131" s="26"/>
      <c r="AB3131" s="26"/>
      <c r="AC3131" s="26"/>
      <c r="AD3131" s="26"/>
      <c r="AE3131" s="26"/>
      <c r="AR3131" s="144"/>
      <c r="AT3131" s="144"/>
      <c r="AU3131" s="144"/>
      <c r="AY3131" s="14"/>
      <c r="BE3131" s="145"/>
      <c r="BF3131" s="145"/>
      <c r="BG3131" s="145"/>
      <c r="BH3131" s="145"/>
      <c r="BI3131" s="145"/>
      <c r="BJ3131" s="14"/>
      <c r="BK3131" s="145"/>
      <c r="BL3131" s="14"/>
      <c r="BM3131" s="144"/>
    </row>
    <row r="3132" spans="1:65" s="2" customFormat="1" ht="24.25" hidden="1" customHeight="1">
      <c r="A3132" s="26"/>
      <c r="B3132" s="176"/>
      <c r="C3132" s="157"/>
      <c r="D3132" s="157"/>
      <c r="E3132" s="158"/>
      <c r="F3132" s="159"/>
      <c r="G3132" s="160"/>
      <c r="H3132" s="161"/>
      <c r="I3132" s="162"/>
      <c r="J3132" s="162"/>
      <c r="K3132" s="139"/>
      <c r="L3132" s="27"/>
      <c r="M3132" s="140"/>
      <c r="N3132" s="141"/>
      <c r="O3132" s="142"/>
      <c r="P3132" s="142"/>
      <c r="Q3132" s="142"/>
      <c r="R3132" s="142"/>
      <c r="S3132" s="142"/>
      <c r="T3132" s="143"/>
      <c r="U3132" s="26"/>
      <c r="V3132" s="26"/>
      <c r="W3132" s="26"/>
      <c r="X3132" s="26"/>
      <c r="Y3132" s="26"/>
      <c r="Z3132" s="26"/>
      <c r="AA3132" s="26"/>
      <c r="AB3132" s="26"/>
      <c r="AC3132" s="26"/>
      <c r="AD3132" s="26"/>
      <c r="AE3132" s="26"/>
      <c r="AR3132" s="144"/>
      <c r="AT3132" s="144"/>
      <c r="AU3132" s="144"/>
      <c r="AY3132" s="14"/>
      <c r="BE3132" s="145"/>
      <c r="BF3132" s="145"/>
      <c r="BG3132" s="145"/>
      <c r="BH3132" s="145"/>
      <c r="BI3132" s="145"/>
      <c r="BJ3132" s="14"/>
      <c r="BK3132" s="145"/>
      <c r="BL3132" s="14"/>
      <c r="BM3132" s="144"/>
    </row>
    <row r="3133" spans="1:65" s="2" customFormat="1" ht="16.5" hidden="1" customHeight="1">
      <c r="A3133" s="26"/>
      <c r="B3133" s="176"/>
      <c r="C3133" s="157"/>
      <c r="D3133" s="157"/>
      <c r="E3133" s="158"/>
      <c r="F3133" s="159"/>
      <c r="G3133" s="160"/>
      <c r="H3133" s="161"/>
      <c r="I3133" s="162"/>
      <c r="J3133" s="162"/>
      <c r="K3133" s="139"/>
      <c r="L3133" s="27"/>
      <c r="M3133" s="140"/>
      <c r="N3133" s="141"/>
      <c r="O3133" s="142"/>
      <c r="P3133" s="142"/>
      <c r="Q3133" s="142"/>
      <c r="R3133" s="142"/>
      <c r="S3133" s="142"/>
      <c r="T3133" s="143"/>
      <c r="U3133" s="26"/>
      <c r="V3133" s="26"/>
      <c r="W3133" s="26"/>
      <c r="X3133" s="26"/>
      <c r="Y3133" s="26"/>
      <c r="Z3133" s="26"/>
      <c r="AA3133" s="26"/>
      <c r="AB3133" s="26"/>
      <c r="AC3133" s="26"/>
      <c r="AD3133" s="26"/>
      <c r="AE3133" s="26"/>
      <c r="AR3133" s="144"/>
      <c r="AT3133" s="144"/>
      <c r="AU3133" s="144"/>
      <c r="AY3133" s="14"/>
      <c r="BE3133" s="145"/>
      <c r="BF3133" s="145"/>
      <c r="BG3133" s="145"/>
      <c r="BH3133" s="145"/>
      <c r="BI3133" s="145"/>
      <c r="BJ3133" s="14"/>
      <c r="BK3133" s="145"/>
      <c r="BL3133" s="14"/>
      <c r="BM3133" s="144"/>
    </row>
    <row r="3134" spans="1:65" s="2" customFormat="1" ht="21.75" hidden="1" customHeight="1">
      <c r="A3134" s="26"/>
      <c r="B3134" s="176"/>
      <c r="C3134" s="157"/>
      <c r="D3134" s="157"/>
      <c r="E3134" s="158"/>
      <c r="F3134" s="159"/>
      <c r="G3134" s="160"/>
      <c r="H3134" s="161"/>
      <c r="I3134" s="162"/>
      <c r="J3134" s="162"/>
      <c r="K3134" s="139"/>
      <c r="L3134" s="27"/>
      <c r="M3134" s="140"/>
      <c r="N3134" s="141"/>
      <c r="O3134" s="142"/>
      <c r="P3134" s="142"/>
      <c r="Q3134" s="142"/>
      <c r="R3134" s="142"/>
      <c r="S3134" s="142"/>
      <c r="T3134" s="143"/>
      <c r="U3134" s="26"/>
      <c r="V3134" s="26"/>
      <c r="W3134" s="26"/>
      <c r="X3134" s="26"/>
      <c r="Y3134" s="26"/>
      <c r="Z3134" s="26"/>
      <c r="AA3134" s="26"/>
      <c r="AB3134" s="26"/>
      <c r="AC3134" s="26"/>
      <c r="AD3134" s="26"/>
      <c r="AE3134" s="26"/>
      <c r="AR3134" s="144"/>
      <c r="AT3134" s="144"/>
      <c r="AU3134" s="144"/>
      <c r="AY3134" s="14"/>
      <c r="BE3134" s="145"/>
      <c r="BF3134" s="145"/>
      <c r="BG3134" s="145"/>
      <c r="BH3134" s="145"/>
      <c r="BI3134" s="145"/>
      <c r="BJ3134" s="14"/>
      <c r="BK3134" s="145"/>
      <c r="BL3134" s="14"/>
      <c r="BM3134" s="144"/>
    </row>
    <row r="3135" spans="1:65" s="2" customFormat="1" ht="24.25" hidden="1" customHeight="1">
      <c r="A3135" s="26"/>
      <c r="B3135" s="176"/>
      <c r="C3135" s="157"/>
      <c r="D3135" s="157"/>
      <c r="E3135" s="158"/>
      <c r="F3135" s="159"/>
      <c r="G3135" s="160"/>
      <c r="H3135" s="161"/>
      <c r="I3135" s="162"/>
      <c r="J3135" s="162"/>
      <c r="K3135" s="139"/>
      <c r="L3135" s="27"/>
      <c r="M3135" s="140"/>
      <c r="N3135" s="141"/>
      <c r="O3135" s="142"/>
      <c r="P3135" s="142"/>
      <c r="Q3135" s="142"/>
      <c r="R3135" s="142"/>
      <c r="S3135" s="142"/>
      <c r="T3135" s="143"/>
      <c r="U3135" s="26"/>
      <c r="V3135" s="26"/>
      <c r="W3135" s="26"/>
      <c r="X3135" s="26"/>
      <c r="Y3135" s="26"/>
      <c r="Z3135" s="26"/>
      <c r="AA3135" s="26"/>
      <c r="AB3135" s="26"/>
      <c r="AC3135" s="26"/>
      <c r="AD3135" s="26"/>
      <c r="AE3135" s="26"/>
      <c r="AR3135" s="144"/>
      <c r="AT3135" s="144"/>
      <c r="AU3135" s="144"/>
      <c r="AY3135" s="14"/>
      <c r="BE3135" s="145"/>
      <c r="BF3135" s="145"/>
      <c r="BG3135" s="145"/>
      <c r="BH3135" s="145"/>
      <c r="BI3135" s="145"/>
      <c r="BJ3135" s="14"/>
      <c r="BK3135" s="145"/>
      <c r="BL3135" s="14"/>
      <c r="BM3135" s="144"/>
    </row>
    <row r="3136" spans="1:65" s="2" customFormat="1" ht="16.5" hidden="1" customHeight="1">
      <c r="A3136" s="26"/>
      <c r="B3136" s="176"/>
      <c r="C3136" s="157"/>
      <c r="D3136" s="157"/>
      <c r="E3136" s="158"/>
      <c r="F3136" s="159"/>
      <c r="G3136" s="160"/>
      <c r="H3136" s="161"/>
      <c r="I3136" s="162"/>
      <c r="J3136" s="162"/>
      <c r="K3136" s="139"/>
      <c r="L3136" s="27"/>
      <c r="M3136" s="140"/>
      <c r="N3136" s="141"/>
      <c r="O3136" s="142"/>
      <c r="P3136" s="142"/>
      <c r="Q3136" s="142"/>
      <c r="R3136" s="142"/>
      <c r="S3136" s="142"/>
      <c r="T3136" s="143"/>
      <c r="U3136" s="26"/>
      <c r="V3136" s="26"/>
      <c r="W3136" s="26"/>
      <c r="X3136" s="26"/>
      <c r="Y3136" s="26"/>
      <c r="Z3136" s="26"/>
      <c r="AA3136" s="26"/>
      <c r="AB3136" s="26"/>
      <c r="AC3136" s="26"/>
      <c r="AD3136" s="26"/>
      <c r="AE3136" s="26"/>
      <c r="AR3136" s="144"/>
      <c r="AT3136" s="144"/>
      <c r="AU3136" s="144"/>
      <c r="AY3136" s="14"/>
      <c r="BE3136" s="145"/>
      <c r="BF3136" s="145"/>
      <c r="BG3136" s="145"/>
      <c r="BH3136" s="145"/>
      <c r="BI3136" s="145"/>
      <c r="BJ3136" s="14"/>
      <c r="BK3136" s="145"/>
      <c r="BL3136" s="14"/>
      <c r="BM3136" s="144"/>
    </row>
    <row r="3137" spans="1:65" s="2" customFormat="1" ht="16.5" hidden="1" customHeight="1">
      <c r="A3137" s="26"/>
      <c r="B3137" s="176"/>
      <c r="C3137" s="157"/>
      <c r="D3137" s="157"/>
      <c r="E3137" s="158"/>
      <c r="F3137" s="159"/>
      <c r="G3137" s="160"/>
      <c r="H3137" s="161"/>
      <c r="I3137" s="162"/>
      <c r="J3137" s="162"/>
      <c r="K3137" s="139"/>
      <c r="L3137" s="27"/>
      <c r="M3137" s="140"/>
      <c r="N3137" s="141"/>
      <c r="O3137" s="142"/>
      <c r="P3137" s="142"/>
      <c r="Q3137" s="142"/>
      <c r="R3137" s="142"/>
      <c r="S3137" s="142"/>
      <c r="T3137" s="143"/>
      <c r="U3137" s="26"/>
      <c r="V3137" s="26"/>
      <c r="W3137" s="26"/>
      <c r="X3137" s="26"/>
      <c r="Y3137" s="26"/>
      <c r="Z3137" s="26"/>
      <c r="AA3137" s="26"/>
      <c r="AB3137" s="26"/>
      <c r="AC3137" s="26"/>
      <c r="AD3137" s="26"/>
      <c r="AE3137" s="26"/>
      <c r="AR3137" s="144"/>
      <c r="AT3137" s="144"/>
      <c r="AU3137" s="144"/>
      <c r="AY3137" s="14"/>
      <c r="BE3137" s="145"/>
      <c r="BF3137" s="145"/>
      <c r="BG3137" s="145"/>
      <c r="BH3137" s="145"/>
      <c r="BI3137" s="145"/>
      <c r="BJ3137" s="14"/>
      <c r="BK3137" s="145"/>
      <c r="BL3137" s="14"/>
      <c r="BM3137" s="144"/>
    </row>
    <row r="3138" spans="1:65" s="2" customFormat="1" ht="16.5" hidden="1" customHeight="1">
      <c r="A3138" s="26"/>
      <c r="B3138" s="176"/>
      <c r="C3138" s="157"/>
      <c r="D3138" s="157"/>
      <c r="E3138" s="158"/>
      <c r="F3138" s="159"/>
      <c r="G3138" s="160"/>
      <c r="H3138" s="161"/>
      <c r="I3138" s="162"/>
      <c r="J3138" s="162"/>
      <c r="K3138" s="139"/>
      <c r="L3138" s="27"/>
      <c r="M3138" s="140"/>
      <c r="N3138" s="141"/>
      <c r="O3138" s="142"/>
      <c r="P3138" s="142"/>
      <c r="Q3138" s="142"/>
      <c r="R3138" s="142"/>
      <c r="S3138" s="142"/>
      <c r="T3138" s="143"/>
      <c r="U3138" s="26"/>
      <c r="V3138" s="26"/>
      <c r="W3138" s="26"/>
      <c r="X3138" s="26"/>
      <c r="Y3138" s="26"/>
      <c r="Z3138" s="26"/>
      <c r="AA3138" s="26"/>
      <c r="AB3138" s="26"/>
      <c r="AC3138" s="26"/>
      <c r="AD3138" s="26"/>
      <c r="AE3138" s="26"/>
      <c r="AR3138" s="144"/>
      <c r="AT3138" s="144"/>
      <c r="AU3138" s="144"/>
      <c r="AY3138" s="14"/>
      <c r="BE3138" s="145"/>
      <c r="BF3138" s="145"/>
      <c r="BG3138" s="145"/>
      <c r="BH3138" s="145"/>
      <c r="BI3138" s="145"/>
      <c r="BJ3138" s="14"/>
      <c r="BK3138" s="145"/>
      <c r="BL3138" s="14"/>
      <c r="BM3138" s="144"/>
    </row>
    <row r="3139" spans="1:65" s="2" customFormat="1" ht="16.5" hidden="1" customHeight="1">
      <c r="A3139" s="26"/>
      <c r="B3139" s="176"/>
      <c r="C3139" s="157"/>
      <c r="D3139" s="157"/>
      <c r="E3139" s="158"/>
      <c r="F3139" s="159"/>
      <c r="G3139" s="160"/>
      <c r="H3139" s="161"/>
      <c r="I3139" s="162"/>
      <c r="J3139" s="162"/>
      <c r="K3139" s="139"/>
      <c r="L3139" s="27"/>
      <c r="M3139" s="140"/>
      <c r="N3139" s="141"/>
      <c r="O3139" s="142"/>
      <c r="P3139" s="142"/>
      <c r="Q3139" s="142"/>
      <c r="R3139" s="142"/>
      <c r="S3139" s="142"/>
      <c r="T3139" s="143"/>
      <c r="U3139" s="26"/>
      <c r="V3139" s="26"/>
      <c r="W3139" s="26"/>
      <c r="X3139" s="26"/>
      <c r="Y3139" s="26"/>
      <c r="Z3139" s="26"/>
      <c r="AA3139" s="26"/>
      <c r="AB3139" s="26"/>
      <c r="AC3139" s="26"/>
      <c r="AD3139" s="26"/>
      <c r="AE3139" s="26"/>
      <c r="AR3139" s="144"/>
      <c r="AT3139" s="144"/>
      <c r="AU3139" s="144"/>
      <c r="AY3139" s="14"/>
      <c r="BE3139" s="145"/>
      <c r="BF3139" s="145"/>
      <c r="BG3139" s="145"/>
      <c r="BH3139" s="145"/>
      <c r="BI3139" s="145"/>
      <c r="BJ3139" s="14"/>
      <c r="BK3139" s="145"/>
      <c r="BL3139" s="14"/>
      <c r="BM3139" s="144"/>
    </row>
    <row r="3140" spans="1:65" s="2" customFormat="1" ht="38" hidden="1" customHeight="1">
      <c r="A3140" s="26"/>
      <c r="B3140" s="176"/>
      <c r="C3140" s="157"/>
      <c r="D3140" s="157"/>
      <c r="E3140" s="158"/>
      <c r="F3140" s="159"/>
      <c r="G3140" s="160"/>
      <c r="H3140" s="161"/>
      <c r="I3140" s="162"/>
      <c r="J3140" s="162"/>
      <c r="K3140" s="139"/>
      <c r="L3140" s="27"/>
      <c r="M3140" s="140"/>
      <c r="N3140" s="141"/>
      <c r="O3140" s="142"/>
      <c r="P3140" s="142"/>
      <c r="Q3140" s="142"/>
      <c r="R3140" s="142"/>
      <c r="S3140" s="142"/>
      <c r="T3140" s="143"/>
      <c r="U3140" s="26"/>
      <c r="V3140" s="26"/>
      <c r="W3140" s="26"/>
      <c r="X3140" s="26"/>
      <c r="Y3140" s="26"/>
      <c r="Z3140" s="26"/>
      <c r="AA3140" s="26"/>
      <c r="AB3140" s="26"/>
      <c r="AC3140" s="26"/>
      <c r="AD3140" s="26"/>
      <c r="AE3140" s="26"/>
      <c r="AR3140" s="144"/>
      <c r="AT3140" s="144"/>
      <c r="AU3140" s="144"/>
      <c r="AY3140" s="14"/>
      <c r="BE3140" s="145"/>
      <c r="BF3140" s="145"/>
      <c r="BG3140" s="145"/>
      <c r="BH3140" s="145"/>
      <c r="BI3140" s="145"/>
      <c r="BJ3140" s="14"/>
      <c r="BK3140" s="145"/>
      <c r="BL3140" s="14"/>
      <c r="BM3140" s="144"/>
    </row>
    <row r="3141" spans="1:65" s="2" customFormat="1" ht="24.25" hidden="1" customHeight="1">
      <c r="A3141" s="26"/>
      <c r="B3141" s="176"/>
      <c r="C3141" s="157"/>
      <c r="D3141" s="157"/>
      <c r="E3141" s="158"/>
      <c r="F3141" s="159"/>
      <c r="G3141" s="160"/>
      <c r="H3141" s="161"/>
      <c r="I3141" s="162"/>
      <c r="J3141" s="162"/>
      <c r="K3141" s="139"/>
      <c r="L3141" s="27"/>
      <c r="M3141" s="140"/>
      <c r="N3141" s="141"/>
      <c r="O3141" s="142"/>
      <c r="P3141" s="142"/>
      <c r="Q3141" s="142"/>
      <c r="R3141" s="142"/>
      <c r="S3141" s="142"/>
      <c r="T3141" s="143"/>
      <c r="U3141" s="26"/>
      <c r="V3141" s="26"/>
      <c r="W3141" s="26"/>
      <c r="X3141" s="26"/>
      <c r="Y3141" s="26"/>
      <c r="Z3141" s="26"/>
      <c r="AA3141" s="26"/>
      <c r="AB3141" s="26"/>
      <c r="AC3141" s="26"/>
      <c r="AD3141" s="26"/>
      <c r="AE3141" s="26"/>
      <c r="AR3141" s="144"/>
      <c r="AT3141" s="144"/>
      <c r="AU3141" s="144"/>
      <c r="AY3141" s="14"/>
      <c r="BE3141" s="145"/>
      <c r="BF3141" s="145"/>
      <c r="BG3141" s="145"/>
      <c r="BH3141" s="145"/>
      <c r="BI3141" s="145"/>
      <c r="BJ3141" s="14"/>
      <c r="BK3141" s="145"/>
      <c r="BL3141" s="14"/>
      <c r="BM3141" s="144"/>
    </row>
    <row r="3142" spans="1:65" s="2" customFormat="1" ht="16.5" hidden="1" customHeight="1">
      <c r="A3142" s="26"/>
      <c r="B3142" s="176"/>
      <c r="C3142" s="157"/>
      <c r="D3142" s="157"/>
      <c r="E3142" s="158"/>
      <c r="F3142" s="159"/>
      <c r="G3142" s="160"/>
      <c r="H3142" s="161"/>
      <c r="I3142" s="162"/>
      <c r="J3142" s="162"/>
      <c r="K3142" s="139"/>
      <c r="L3142" s="27"/>
      <c r="M3142" s="140"/>
      <c r="N3142" s="141"/>
      <c r="O3142" s="142"/>
      <c r="P3142" s="142"/>
      <c r="Q3142" s="142"/>
      <c r="R3142" s="142"/>
      <c r="S3142" s="142"/>
      <c r="T3142" s="143"/>
      <c r="U3142" s="26"/>
      <c r="V3142" s="26"/>
      <c r="W3142" s="26"/>
      <c r="X3142" s="26"/>
      <c r="Y3142" s="26"/>
      <c r="Z3142" s="26"/>
      <c r="AA3142" s="26"/>
      <c r="AB3142" s="26"/>
      <c r="AC3142" s="26"/>
      <c r="AD3142" s="26"/>
      <c r="AE3142" s="26"/>
      <c r="AR3142" s="144"/>
      <c r="AT3142" s="144"/>
      <c r="AU3142" s="144"/>
      <c r="AY3142" s="14"/>
      <c r="BE3142" s="145"/>
      <c r="BF3142" s="145"/>
      <c r="BG3142" s="145"/>
      <c r="BH3142" s="145"/>
      <c r="BI3142" s="145"/>
      <c r="BJ3142" s="14"/>
      <c r="BK3142" s="145"/>
      <c r="BL3142" s="14"/>
      <c r="BM3142" s="144"/>
    </row>
    <row r="3143" spans="1:65" s="2" customFormat="1" ht="49.25" hidden="1" customHeight="1">
      <c r="A3143" s="26"/>
      <c r="B3143" s="176"/>
      <c r="C3143" s="157"/>
      <c r="D3143" s="157"/>
      <c r="E3143" s="158"/>
      <c r="F3143" s="159"/>
      <c r="G3143" s="160"/>
      <c r="H3143" s="161"/>
      <c r="I3143" s="162"/>
      <c r="J3143" s="162"/>
      <c r="K3143" s="139"/>
      <c r="L3143" s="27"/>
      <c r="M3143" s="140"/>
      <c r="N3143" s="141"/>
      <c r="O3143" s="142"/>
      <c r="P3143" s="142"/>
      <c r="Q3143" s="142"/>
      <c r="R3143" s="142"/>
      <c r="S3143" s="142"/>
      <c r="T3143" s="143"/>
      <c r="U3143" s="26"/>
      <c r="V3143" s="26"/>
      <c r="W3143" s="26"/>
      <c r="X3143" s="26"/>
      <c r="Y3143" s="26"/>
      <c r="Z3143" s="26"/>
      <c r="AA3143" s="26"/>
      <c r="AB3143" s="26"/>
      <c r="AC3143" s="26"/>
      <c r="AD3143" s="26"/>
      <c r="AE3143" s="26"/>
      <c r="AR3143" s="144"/>
      <c r="AT3143" s="144"/>
      <c r="AU3143" s="144"/>
      <c r="AY3143" s="14"/>
      <c r="BE3143" s="145"/>
      <c r="BF3143" s="145"/>
      <c r="BG3143" s="145"/>
      <c r="BH3143" s="145"/>
      <c r="BI3143" s="145"/>
      <c r="BJ3143" s="14"/>
      <c r="BK3143" s="145"/>
      <c r="BL3143" s="14"/>
      <c r="BM3143" s="144"/>
    </row>
    <row r="3144" spans="1:65" s="2" customFormat="1" ht="49.25" hidden="1" customHeight="1">
      <c r="A3144" s="26"/>
      <c r="B3144" s="176"/>
      <c r="C3144" s="157"/>
      <c r="D3144" s="157"/>
      <c r="E3144" s="158"/>
      <c r="F3144" s="159"/>
      <c r="G3144" s="160"/>
      <c r="H3144" s="161"/>
      <c r="I3144" s="162"/>
      <c r="J3144" s="162"/>
      <c r="K3144" s="139"/>
      <c r="L3144" s="27"/>
      <c r="M3144" s="140"/>
      <c r="N3144" s="141"/>
      <c r="O3144" s="142"/>
      <c r="P3144" s="142"/>
      <c r="Q3144" s="142"/>
      <c r="R3144" s="142"/>
      <c r="S3144" s="142"/>
      <c r="T3144" s="143"/>
      <c r="U3144" s="26"/>
      <c r="V3144" s="26"/>
      <c r="W3144" s="26"/>
      <c r="X3144" s="26"/>
      <c r="Y3144" s="26"/>
      <c r="Z3144" s="26"/>
      <c r="AA3144" s="26"/>
      <c r="AB3144" s="26"/>
      <c r="AC3144" s="26"/>
      <c r="AD3144" s="26"/>
      <c r="AE3144" s="26"/>
      <c r="AR3144" s="144"/>
      <c r="AT3144" s="144"/>
      <c r="AU3144" s="144"/>
      <c r="AY3144" s="14"/>
      <c r="BE3144" s="145"/>
      <c r="BF3144" s="145"/>
      <c r="BG3144" s="145"/>
      <c r="BH3144" s="145"/>
      <c r="BI3144" s="145"/>
      <c r="BJ3144" s="14"/>
      <c r="BK3144" s="145"/>
      <c r="BL3144" s="14"/>
      <c r="BM3144" s="144"/>
    </row>
    <row r="3145" spans="1:65" s="2" customFormat="1" ht="38" hidden="1" customHeight="1">
      <c r="A3145" s="26"/>
      <c r="B3145" s="176"/>
      <c r="C3145" s="157"/>
      <c r="D3145" s="157"/>
      <c r="E3145" s="158"/>
      <c r="F3145" s="159"/>
      <c r="G3145" s="160"/>
      <c r="H3145" s="161"/>
      <c r="I3145" s="162"/>
      <c r="J3145" s="162"/>
      <c r="K3145" s="139"/>
      <c r="L3145" s="27"/>
      <c r="M3145" s="140"/>
      <c r="N3145" s="141"/>
      <c r="O3145" s="142"/>
      <c r="P3145" s="142"/>
      <c r="Q3145" s="142"/>
      <c r="R3145" s="142"/>
      <c r="S3145" s="142"/>
      <c r="T3145" s="143"/>
      <c r="U3145" s="26"/>
      <c r="V3145" s="26"/>
      <c r="W3145" s="26"/>
      <c r="X3145" s="26"/>
      <c r="Y3145" s="26"/>
      <c r="Z3145" s="26"/>
      <c r="AA3145" s="26"/>
      <c r="AB3145" s="26"/>
      <c r="AC3145" s="26"/>
      <c r="AD3145" s="26"/>
      <c r="AE3145" s="26"/>
      <c r="AR3145" s="144"/>
      <c r="AT3145" s="144"/>
      <c r="AU3145" s="144"/>
      <c r="AY3145" s="14"/>
      <c r="BE3145" s="145"/>
      <c r="BF3145" s="145"/>
      <c r="BG3145" s="145"/>
      <c r="BH3145" s="145"/>
      <c r="BI3145" s="145"/>
      <c r="BJ3145" s="14"/>
      <c r="BK3145" s="145"/>
      <c r="BL3145" s="14"/>
      <c r="BM3145" s="144"/>
    </row>
    <row r="3146" spans="1:65" s="2" customFormat="1" ht="16.5" hidden="1" customHeight="1">
      <c r="A3146" s="26"/>
      <c r="B3146" s="176"/>
      <c r="C3146" s="157"/>
      <c r="D3146" s="157"/>
      <c r="E3146" s="158"/>
      <c r="F3146" s="159"/>
      <c r="G3146" s="160"/>
      <c r="H3146" s="161"/>
      <c r="I3146" s="162"/>
      <c r="J3146" s="162"/>
      <c r="K3146" s="139"/>
      <c r="L3146" s="27"/>
      <c r="M3146" s="140"/>
      <c r="N3146" s="141"/>
      <c r="O3146" s="142"/>
      <c r="P3146" s="142"/>
      <c r="Q3146" s="142"/>
      <c r="R3146" s="142"/>
      <c r="S3146" s="142"/>
      <c r="T3146" s="143"/>
      <c r="U3146" s="26"/>
      <c r="V3146" s="26"/>
      <c r="W3146" s="26"/>
      <c r="X3146" s="26"/>
      <c r="Y3146" s="26"/>
      <c r="Z3146" s="26"/>
      <c r="AA3146" s="26"/>
      <c r="AB3146" s="26"/>
      <c r="AC3146" s="26"/>
      <c r="AD3146" s="26"/>
      <c r="AE3146" s="26"/>
      <c r="AR3146" s="144"/>
      <c r="AT3146" s="144"/>
      <c r="AU3146" s="144"/>
      <c r="AY3146" s="14"/>
      <c r="BE3146" s="145"/>
      <c r="BF3146" s="145"/>
      <c r="BG3146" s="145"/>
      <c r="BH3146" s="145"/>
      <c r="BI3146" s="145"/>
      <c r="BJ3146" s="14"/>
      <c r="BK3146" s="145"/>
      <c r="BL3146" s="14"/>
      <c r="BM3146" s="144"/>
    </row>
    <row r="3147" spans="1:65" s="2" customFormat="1" ht="44.25" hidden="1" customHeight="1">
      <c r="A3147" s="26"/>
      <c r="B3147" s="176"/>
      <c r="C3147" s="157"/>
      <c r="D3147" s="157"/>
      <c r="E3147" s="158"/>
      <c r="F3147" s="159"/>
      <c r="G3147" s="160"/>
      <c r="H3147" s="161"/>
      <c r="I3147" s="162"/>
      <c r="J3147" s="162"/>
      <c r="K3147" s="139"/>
      <c r="L3147" s="27"/>
      <c r="M3147" s="140"/>
      <c r="N3147" s="141"/>
      <c r="O3147" s="142"/>
      <c r="P3147" s="142"/>
      <c r="Q3147" s="142"/>
      <c r="R3147" s="142"/>
      <c r="S3147" s="142"/>
      <c r="T3147" s="143"/>
      <c r="U3147" s="26"/>
      <c r="V3147" s="26"/>
      <c r="W3147" s="26"/>
      <c r="X3147" s="26"/>
      <c r="Y3147" s="26"/>
      <c r="Z3147" s="26"/>
      <c r="AA3147" s="26"/>
      <c r="AB3147" s="26"/>
      <c r="AC3147" s="26"/>
      <c r="AD3147" s="26"/>
      <c r="AE3147" s="26"/>
      <c r="AR3147" s="144"/>
      <c r="AT3147" s="144"/>
      <c r="AU3147" s="144"/>
      <c r="AY3147" s="14"/>
      <c r="BE3147" s="145"/>
      <c r="BF3147" s="145"/>
      <c r="BG3147" s="145"/>
      <c r="BH3147" s="145"/>
      <c r="BI3147" s="145"/>
      <c r="BJ3147" s="14"/>
      <c r="BK3147" s="145"/>
      <c r="BL3147" s="14"/>
      <c r="BM3147" s="144"/>
    </row>
    <row r="3148" spans="1:65" s="2" customFormat="1" ht="24.25" hidden="1" customHeight="1">
      <c r="A3148" s="26"/>
      <c r="B3148" s="176"/>
      <c r="C3148" s="157"/>
      <c r="D3148" s="157"/>
      <c r="E3148" s="158"/>
      <c r="F3148" s="159"/>
      <c r="G3148" s="160"/>
      <c r="H3148" s="161"/>
      <c r="I3148" s="162"/>
      <c r="J3148" s="162"/>
      <c r="K3148" s="139"/>
      <c r="L3148" s="27"/>
      <c r="M3148" s="140"/>
      <c r="N3148" s="141"/>
      <c r="O3148" s="142"/>
      <c r="P3148" s="142"/>
      <c r="Q3148" s="142"/>
      <c r="R3148" s="142"/>
      <c r="S3148" s="142"/>
      <c r="T3148" s="143"/>
      <c r="U3148" s="26"/>
      <c r="V3148" s="26"/>
      <c r="W3148" s="26"/>
      <c r="X3148" s="26"/>
      <c r="Y3148" s="26"/>
      <c r="Z3148" s="26"/>
      <c r="AA3148" s="26"/>
      <c r="AB3148" s="26"/>
      <c r="AC3148" s="26"/>
      <c r="AD3148" s="26"/>
      <c r="AE3148" s="26"/>
      <c r="AR3148" s="144"/>
      <c r="AT3148" s="144"/>
      <c r="AU3148" s="144"/>
      <c r="AY3148" s="14"/>
      <c r="BE3148" s="145"/>
      <c r="BF3148" s="145"/>
      <c r="BG3148" s="145"/>
      <c r="BH3148" s="145"/>
      <c r="BI3148" s="145"/>
      <c r="BJ3148" s="14"/>
      <c r="BK3148" s="145"/>
      <c r="BL3148" s="14"/>
      <c r="BM3148" s="144"/>
    </row>
    <row r="3149" spans="1:65" s="2" customFormat="1" ht="33" hidden="1" customHeight="1">
      <c r="A3149" s="26"/>
      <c r="B3149" s="176"/>
      <c r="C3149" s="157"/>
      <c r="D3149" s="157"/>
      <c r="E3149" s="158"/>
      <c r="F3149" s="159"/>
      <c r="G3149" s="160"/>
      <c r="H3149" s="161"/>
      <c r="I3149" s="162"/>
      <c r="J3149" s="162"/>
      <c r="K3149" s="139"/>
      <c r="L3149" s="27"/>
      <c r="M3149" s="140"/>
      <c r="N3149" s="141"/>
      <c r="O3149" s="142"/>
      <c r="P3149" s="142"/>
      <c r="Q3149" s="142"/>
      <c r="R3149" s="142"/>
      <c r="S3149" s="142"/>
      <c r="T3149" s="143"/>
      <c r="U3149" s="26"/>
      <c r="V3149" s="26"/>
      <c r="W3149" s="26"/>
      <c r="X3149" s="26"/>
      <c r="Y3149" s="26"/>
      <c r="Z3149" s="26"/>
      <c r="AA3149" s="26"/>
      <c r="AB3149" s="26"/>
      <c r="AC3149" s="26"/>
      <c r="AD3149" s="26"/>
      <c r="AE3149" s="26"/>
      <c r="AR3149" s="144"/>
      <c r="AT3149" s="144"/>
      <c r="AU3149" s="144"/>
      <c r="AY3149" s="14"/>
      <c r="BE3149" s="145"/>
      <c r="BF3149" s="145"/>
      <c r="BG3149" s="145"/>
      <c r="BH3149" s="145"/>
      <c r="BI3149" s="145"/>
      <c r="BJ3149" s="14"/>
      <c r="BK3149" s="145"/>
      <c r="BL3149" s="14"/>
      <c r="BM3149" s="144"/>
    </row>
    <row r="3150" spans="1:65" s="2" customFormat="1" ht="16.5" hidden="1" customHeight="1">
      <c r="A3150" s="26"/>
      <c r="B3150" s="176"/>
      <c r="C3150" s="157"/>
      <c r="D3150" s="157"/>
      <c r="E3150" s="158"/>
      <c r="F3150" s="159"/>
      <c r="G3150" s="160"/>
      <c r="H3150" s="161"/>
      <c r="I3150" s="162"/>
      <c r="J3150" s="162"/>
      <c r="K3150" s="139"/>
      <c r="L3150" s="27"/>
      <c r="M3150" s="140"/>
      <c r="N3150" s="141"/>
      <c r="O3150" s="142"/>
      <c r="P3150" s="142"/>
      <c r="Q3150" s="142"/>
      <c r="R3150" s="142"/>
      <c r="S3150" s="142"/>
      <c r="T3150" s="143"/>
      <c r="U3150" s="26"/>
      <c r="V3150" s="26"/>
      <c r="W3150" s="26"/>
      <c r="X3150" s="26"/>
      <c r="Y3150" s="26"/>
      <c r="Z3150" s="26"/>
      <c r="AA3150" s="26"/>
      <c r="AB3150" s="26"/>
      <c r="AC3150" s="26"/>
      <c r="AD3150" s="26"/>
      <c r="AE3150" s="26"/>
      <c r="AR3150" s="144"/>
      <c r="AT3150" s="144"/>
      <c r="AU3150" s="144"/>
      <c r="AY3150" s="14"/>
      <c r="BE3150" s="145"/>
      <c r="BF3150" s="145"/>
      <c r="BG3150" s="145"/>
      <c r="BH3150" s="145"/>
      <c r="BI3150" s="145"/>
      <c r="BJ3150" s="14"/>
      <c r="BK3150" s="145"/>
      <c r="BL3150" s="14"/>
      <c r="BM3150" s="144"/>
    </row>
    <row r="3151" spans="1:65" s="2" customFormat="1" ht="16.5" hidden="1" customHeight="1">
      <c r="A3151" s="26"/>
      <c r="B3151" s="176"/>
      <c r="C3151" s="157"/>
      <c r="D3151" s="157"/>
      <c r="E3151" s="158"/>
      <c r="F3151" s="159"/>
      <c r="G3151" s="160"/>
      <c r="H3151" s="161"/>
      <c r="I3151" s="162"/>
      <c r="J3151" s="162"/>
      <c r="K3151" s="139"/>
      <c r="L3151" s="27"/>
      <c r="M3151" s="140"/>
      <c r="N3151" s="141"/>
      <c r="O3151" s="142"/>
      <c r="P3151" s="142"/>
      <c r="Q3151" s="142"/>
      <c r="R3151" s="142"/>
      <c r="S3151" s="142"/>
      <c r="T3151" s="143"/>
      <c r="U3151" s="26"/>
      <c r="V3151" s="26"/>
      <c r="W3151" s="26"/>
      <c r="X3151" s="26"/>
      <c r="Y3151" s="26"/>
      <c r="Z3151" s="26"/>
      <c r="AA3151" s="26"/>
      <c r="AB3151" s="26"/>
      <c r="AC3151" s="26"/>
      <c r="AD3151" s="26"/>
      <c r="AE3151" s="26"/>
      <c r="AR3151" s="144"/>
      <c r="AT3151" s="144"/>
      <c r="AU3151" s="144"/>
      <c r="AY3151" s="14"/>
      <c r="BE3151" s="145"/>
      <c r="BF3151" s="145"/>
      <c r="BG3151" s="145"/>
      <c r="BH3151" s="145"/>
      <c r="BI3151" s="145"/>
      <c r="BJ3151" s="14"/>
      <c r="BK3151" s="145"/>
      <c r="BL3151" s="14"/>
      <c r="BM3151" s="144"/>
    </row>
    <row r="3152" spans="1:65" s="2" customFormat="1" ht="16.5" hidden="1" customHeight="1">
      <c r="A3152" s="26"/>
      <c r="B3152" s="176"/>
      <c r="C3152" s="157"/>
      <c r="D3152" s="157"/>
      <c r="E3152" s="158"/>
      <c r="F3152" s="159"/>
      <c r="G3152" s="160"/>
      <c r="H3152" s="161"/>
      <c r="I3152" s="162"/>
      <c r="J3152" s="162"/>
      <c r="K3152" s="139"/>
      <c r="L3152" s="27"/>
      <c r="M3152" s="140"/>
      <c r="N3152" s="141"/>
      <c r="O3152" s="142"/>
      <c r="P3152" s="142"/>
      <c r="Q3152" s="142"/>
      <c r="R3152" s="142"/>
      <c r="S3152" s="142"/>
      <c r="T3152" s="143"/>
      <c r="U3152" s="26"/>
      <c r="V3152" s="26"/>
      <c r="W3152" s="26"/>
      <c r="X3152" s="26"/>
      <c r="Y3152" s="26"/>
      <c r="Z3152" s="26"/>
      <c r="AA3152" s="26"/>
      <c r="AB3152" s="26"/>
      <c r="AC3152" s="26"/>
      <c r="AD3152" s="26"/>
      <c r="AE3152" s="26"/>
      <c r="AR3152" s="144"/>
      <c r="AT3152" s="144"/>
      <c r="AU3152" s="144"/>
      <c r="AY3152" s="14"/>
      <c r="BE3152" s="145"/>
      <c r="BF3152" s="145"/>
      <c r="BG3152" s="145"/>
      <c r="BH3152" s="145"/>
      <c r="BI3152" s="145"/>
      <c r="BJ3152" s="14"/>
      <c r="BK3152" s="145"/>
      <c r="BL3152" s="14"/>
      <c r="BM3152" s="144"/>
    </row>
    <row r="3153" spans="1:65" s="12" customFormat="1" ht="23" hidden="1" customHeight="1">
      <c r="B3153" s="177"/>
      <c r="C3153" s="178"/>
      <c r="D3153" s="179"/>
      <c r="E3153" s="182"/>
      <c r="F3153" s="182"/>
      <c r="G3153" s="178"/>
      <c r="H3153" s="178"/>
      <c r="I3153" s="178"/>
      <c r="J3153" s="183"/>
      <c r="L3153" s="127"/>
      <c r="M3153" s="131"/>
      <c r="N3153" s="132"/>
      <c r="O3153" s="132"/>
      <c r="P3153" s="133"/>
      <c r="Q3153" s="132"/>
      <c r="R3153" s="133"/>
      <c r="S3153" s="132"/>
      <c r="T3153" s="134"/>
      <c r="AR3153" s="128"/>
      <c r="AT3153" s="135"/>
      <c r="AU3153" s="135"/>
      <c r="AY3153" s="128"/>
      <c r="BK3153" s="136"/>
    </row>
    <row r="3154" spans="1:65" s="2" customFormat="1" ht="38" hidden="1" customHeight="1">
      <c r="A3154" s="26"/>
      <c r="B3154" s="176"/>
      <c r="C3154" s="157"/>
      <c r="D3154" s="157"/>
      <c r="E3154" s="158"/>
      <c r="F3154" s="159"/>
      <c r="G3154" s="160"/>
      <c r="H3154" s="161"/>
      <c r="I3154" s="162"/>
      <c r="J3154" s="162"/>
      <c r="K3154" s="139"/>
      <c r="L3154" s="27"/>
      <c r="M3154" s="140"/>
      <c r="N3154" s="141"/>
      <c r="O3154" s="142"/>
      <c r="P3154" s="142"/>
      <c r="Q3154" s="142"/>
      <c r="R3154" s="142"/>
      <c r="S3154" s="142"/>
      <c r="T3154" s="143"/>
      <c r="U3154" s="26"/>
      <c r="V3154" s="26"/>
      <c r="W3154" s="26"/>
      <c r="X3154" s="26"/>
      <c r="Y3154" s="26"/>
      <c r="Z3154" s="26"/>
      <c r="AA3154" s="26"/>
      <c r="AB3154" s="26"/>
      <c r="AC3154" s="26"/>
      <c r="AD3154" s="26"/>
      <c r="AE3154" s="26"/>
      <c r="AR3154" s="144"/>
      <c r="AT3154" s="144"/>
      <c r="AU3154" s="144"/>
      <c r="AY3154" s="14"/>
      <c r="BE3154" s="145"/>
      <c r="BF3154" s="145"/>
      <c r="BG3154" s="145"/>
      <c r="BH3154" s="145"/>
      <c r="BI3154" s="145"/>
      <c r="BJ3154" s="14"/>
      <c r="BK3154" s="145"/>
      <c r="BL3154" s="14"/>
      <c r="BM3154" s="144"/>
    </row>
    <row r="3155" spans="1:65" s="2" customFormat="1" ht="44.25" hidden="1" customHeight="1">
      <c r="A3155" s="26"/>
      <c r="B3155" s="176"/>
      <c r="C3155" s="157"/>
      <c r="D3155" s="157"/>
      <c r="E3155" s="158"/>
      <c r="F3155" s="159"/>
      <c r="G3155" s="160"/>
      <c r="H3155" s="161"/>
      <c r="I3155" s="162"/>
      <c r="J3155" s="162"/>
      <c r="K3155" s="139"/>
      <c r="L3155" s="27"/>
      <c r="M3155" s="140"/>
      <c r="N3155" s="141"/>
      <c r="O3155" s="142"/>
      <c r="P3155" s="142"/>
      <c r="Q3155" s="142"/>
      <c r="R3155" s="142"/>
      <c r="S3155" s="142"/>
      <c r="T3155" s="143"/>
      <c r="U3155" s="26"/>
      <c r="V3155" s="26"/>
      <c r="W3155" s="26"/>
      <c r="X3155" s="26"/>
      <c r="Y3155" s="26"/>
      <c r="Z3155" s="26"/>
      <c r="AA3155" s="26"/>
      <c r="AB3155" s="26"/>
      <c r="AC3155" s="26"/>
      <c r="AD3155" s="26"/>
      <c r="AE3155" s="26"/>
      <c r="AR3155" s="144"/>
      <c r="AT3155" s="144"/>
      <c r="AU3155" s="144"/>
      <c r="AY3155" s="14"/>
      <c r="BE3155" s="145"/>
      <c r="BF3155" s="145"/>
      <c r="BG3155" s="145"/>
      <c r="BH3155" s="145"/>
      <c r="BI3155" s="145"/>
      <c r="BJ3155" s="14"/>
      <c r="BK3155" s="145"/>
      <c r="BL3155" s="14"/>
      <c r="BM3155" s="144"/>
    </row>
    <row r="3156" spans="1:65" s="2" customFormat="1" ht="21.75" hidden="1" customHeight="1">
      <c r="A3156" s="26"/>
      <c r="B3156" s="176"/>
      <c r="C3156" s="157"/>
      <c r="D3156" s="157"/>
      <c r="E3156" s="158"/>
      <c r="F3156" s="159"/>
      <c r="G3156" s="160"/>
      <c r="H3156" s="161"/>
      <c r="I3156" s="162"/>
      <c r="J3156" s="162"/>
      <c r="K3156" s="139"/>
      <c r="L3156" s="27"/>
      <c r="M3156" s="140"/>
      <c r="N3156" s="141"/>
      <c r="O3156" s="142"/>
      <c r="P3156" s="142"/>
      <c r="Q3156" s="142"/>
      <c r="R3156" s="142"/>
      <c r="S3156" s="142"/>
      <c r="T3156" s="143"/>
      <c r="U3156" s="26"/>
      <c r="V3156" s="26"/>
      <c r="W3156" s="26"/>
      <c r="X3156" s="26"/>
      <c r="Y3156" s="26"/>
      <c r="Z3156" s="26"/>
      <c r="AA3156" s="26"/>
      <c r="AB3156" s="26"/>
      <c r="AC3156" s="26"/>
      <c r="AD3156" s="26"/>
      <c r="AE3156" s="26"/>
      <c r="AR3156" s="144"/>
      <c r="AT3156" s="144"/>
      <c r="AU3156" s="144"/>
      <c r="AY3156" s="14"/>
      <c r="BE3156" s="145"/>
      <c r="BF3156" s="145"/>
      <c r="BG3156" s="145"/>
      <c r="BH3156" s="145"/>
      <c r="BI3156" s="145"/>
      <c r="BJ3156" s="14"/>
      <c r="BK3156" s="145"/>
      <c r="BL3156" s="14"/>
      <c r="BM3156" s="144"/>
    </row>
    <row r="3157" spans="1:65" s="2" customFormat="1" ht="16.5" hidden="1" customHeight="1">
      <c r="A3157" s="26"/>
      <c r="B3157" s="176"/>
      <c r="C3157" s="157"/>
      <c r="D3157" s="157"/>
      <c r="E3157" s="158"/>
      <c r="F3157" s="159"/>
      <c r="G3157" s="160"/>
      <c r="H3157" s="161"/>
      <c r="I3157" s="162"/>
      <c r="J3157" s="162"/>
      <c r="K3157" s="139"/>
      <c r="L3157" s="27"/>
      <c r="M3157" s="140"/>
      <c r="N3157" s="141"/>
      <c r="O3157" s="142"/>
      <c r="P3157" s="142"/>
      <c r="Q3157" s="142"/>
      <c r="R3157" s="142"/>
      <c r="S3157" s="142"/>
      <c r="T3157" s="143"/>
      <c r="U3157" s="26"/>
      <c r="V3157" s="26"/>
      <c r="W3157" s="26"/>
      <c r="X3157" s="26"/>
      <c r="Y3157" s="26"/>
      <c r="Z3157" s="26"/>
      <c r="AA3157" s="26"/>
      <c r="AB3157" s="26"/>
      <c r="AC3157" s="26"/>
      <c r="AD3157" s="26"/>
      <c r="AE3157" s="26"/>
      <c r="AR3157" s="144"/>
      <c r="AT3157" s="144"/>
      <c r="AU3157" s="144"/>
      <c r="AY3157" s="14"/>
      <c r="BE3157" s="145"/>
      <c r="BF3157" s="145"/>
      <c r="BG3157" s="145"/>
      <c r="BH3157" s="145"/>
      <c r="BI3157" s="145"/>
      <c r="BJ3157" s="14"/>
      <c r="BK3157" s="145"/>
      <c r="BL3157" s="14"/>
      <c r="BM3157" s="144"/>
    </row>
    <row r="3158" spans="1:65" s="12" customFormat="1" ht="23" hidden="1" customHeight="1">
      <c r="B3158" s="177"/>
      <c r="C3158" s="178"/>
      <c r="D3158" s="179"/>
      <c r="E3158" s="182"/>
      <c r="F3158" s="182"/>
      <c r="G3158" s="178"/>
      <c r="H3158" s="178"/>
      <c r="I3158" s="178"/>
      <c r="J3158" s="183"/>
      <c r="L3158" s="127"/>
      <c r="M3158" s="131"/>
      <c r="N3158" s="132"/>
      <c r="O3158" s="132"/>
      <c r="P3158" s="133"/>
      <c r="Q3158" s="132"/>
      <c r="R3158" s="133"/>
      <c r="S3158" s="132"/>
      <c r="T3158" s="134"/>
      <c r="AR3158" s="128"/>
      <c r="AT3158" s="135"/>
      <c r="AU3158" s="135"/>
      <c r="AY3158" s="128"/>
      <c r="BK3158" s="136"/>
    </row>
    <row r="3159" spans="1:65" s="2" customFormat="1" ht="55.5" hidden="1" customHeight="1">
      <c r="A3159" s="26"/>
      <c r="B3159" s="176"/>
      <c r="C3159" s="157"/>
      <c r="D3159" s="157"/>
      <c r="E3159" s="158"/>
      <c r="F3159" s="159"/>
      <c r="G3159" s="160"/>
      <c r="H3159" s="161"/>
      <c r="I3159" s="162"/>
      <c r="J3159" s="162"/>
      <c r="K3159" s="139"/>
      <c r="L3159" s="27"/>
      <c r="M3159" s="140"/>
      <c r="N3159" s="141"/>
      <c r="O3159" s="142"/>
      <c r="P3159" s="142"/>
      <c r="Q3159" s="142"/>
      <c r="R3159" s="142"/>
      <c r="S3159" s="142"/>
      <c r="T3159" s="143"/>
      <c r="U3159" s="26"/>
      <c r="V3159" s="26"/>
      <c r="W3159" s="26"/>
      <c r="X3159" s="26"/>
      <c r="Y3159" s="26"/>
      <c r="Z3159" s="26"/>
      <c r="AA3159" s="26"/>
      <c r="AB3159" s="26"/>
      <c r="AC3159" s="26"/>
      <c r="AD3159" s="26"/>
      <c r="AE3159" s="26"/>
      <c r="AR3159" s="144"/>
      <c r="AT3159" s="144"/>
      <c r="AU3159" s="144"/>
      <c r="AY3159" s="14"/>
      <c r="BE3159" s="145"/>
      <c r="BF3159" s="145"/>
      <c r="BG3159" s="145"/>
      <c r="BH3159" s="145"/>
      <c r="BI3159" s="145"/>
      <c r="BJ3159" s="14"/>
      <c r="BK3159" s="145"/>
      <c r="BL3159" s="14"/>
      <c r="BM3159" s="144"/>
    </row>
    <row r="3160" spans="1:65" s="2" customFormat="1" ht="49.25" hidden="1" customHeight="1">
      <c r="A3160" s="26"/>
      <c r="B3160" s="176"/>
      <c r="C3160" s="157"/>
      <c r="D3160" s="157"/>
      <c r="E3160" s="158"/>
      <c r="F3160" s="159"/>
      <c r="G3160" s="160"/>
      <c r="H3160" s="161"/>
      <c r="I3160" s="162"/>
      <c r="J3160" s="162"/>
      <c r="K3160" s="139"/>
      <c r="L3160" s="27"/>
      <c r="M3160" s="140"/>
      <c r="N3160" s="141"/>
      <c r="O3160" s="142"/>
      <c r="P3160" s="142"/>
      <c r="Q3160" s="142"/>
      <c r="R3160" s="142"/>
      <c r="S3160" s="142"/>
      <c r="T3160" s="143"/>
      <c r="U3160" s="26"/>
      <c r="V3160" s="26"/>
      <c r="W3160" s="26"/>
      <c r="X3160" s="26"/>
      <c r="Y3160" s="26"/>
      <c r="Z3160" s="26"/>
      <c r="AA3160" s="26"/>
      <c r="AB3160" s="26"/>
      <c r="AC3160" s="26"/>
      <c r="AD3160" s="26"/>
      <c r="AE3160" s="26"/>
      <c r="AR3160" s="144"/>
      <c r="AT3160" s="144"/>
      <c r="AU3160" s="144"/>
      <c r="AY3160" s="14"/>
      <c r="BE3160" s="145"/>
      <c r="BF3160" s="145"/>
      <c r="BG3160" s="145"/>
      <c r="BH3160" s="145"/>
      <c r="BI3160" s="145"/>
      <c r="BJ3160" s="14"/>
      <c r="BK3160" s="145"/>
      <c r="BL3160" s="14"/>
      <c r="BM3160" s="144"/>
    </row>
    <row r="3161" spans="1:65" s="2" customFormat="1" ht="55.5" hidden="1" customHeight="1">
      <c r="A3161" s="26"/>
      <c r="B3161" s="176"/>
      <c r="C3161" s="157"/>
      <c r="D3161" s="157"/>
      <c r="E3161" s="158"/>
      <c r="F3161" s="159"/>
      <c r="G3161" s="160"/>
      <c r="H3161" s="161"/>
      <c r="I3161" s="162"/>
      <c r="J3161" s="162"/>
      <c r="K3161" s="139"/>
      <c r="L3161" s="27"/>
      <c r="M3161" s="140"/>
      <c r="N3161" s="141"/>
      <c r="O3161" s="142"/>
      <c r="P3161" s="142"/>
      <c r="Q3161" s="142"/>
      <c r="R3161" s="142"/>
      <c r="S3161" s="142"/>
      <c r="T3161" s="143"/>
      <c r="U3161" s="26"/>
      <c r="V3161" s="26"/>
      <c r="W3161" s="26"/>
      <c r="X3161" s="26"/>
      <c r="Y3161" s="26"/>
      <c r="Z3161" s="26"/>
      <c r="AA3161" s="26"/>
      <c r="AB3161" s="26"/>
      <c r="AC3161" s="26"/>
      <c r="AD3161" s="26"/>
      <c r="AE3161" s="26"/>
      <c r="AR3161" s="144"/>
      <c r="AT3161" s="144"/>
      <c r="AU3161" s="144"/>
      <c r="AY3161" s="14"/>
      <c r="BE3161" s="145"/>
      <c r="BF3161" s="145"/>
      <c r="BG3161" s="145"/>
      <c r="BH3161" s="145"/>
      <c r="BI3161" s="145"/>
      <c r="BJ3161" s="14"/>
      <c r="BK3161" s="145"/>
      <c r="BL3161" s="14"/>
      <c r="BM3161" s="144"/>
    </row>
    <row r="3162" spans="1:65" s="2" customFormat="1" ht="55.5" hidden="1" customHeight="1">
      <c r="A3162" s="26"/>
      <c r="B3162" s="176"/>
      <c r="C3162" s="157"/>
      <c r="D3162" s="157"/>
      <c r="E3162" s="158"/>
      <c r="F3162" s="159"/>
      <c r="G3162" s="160"/>
      <c r="H3162" s="161"/>
      <c r="I3162" s="162"/>
      <c r="J3162" s="162"/>
      <c r="K3162" s="139"/>
      <c r="L3162" s="27"/>
      <c r="M3162" s="140"/>
      <c r="N3162" s="141"/>
      <c r="O3162" s="142"/>
      <c r="P3162" s="142"/>
      <c r="Q3162" s="142"/>
      <c r="R3162" s="142"/>
      <c r="S3162" s="142"/>
      <c r="T3162" s="143"/>
      <c r="U3162" s="26"/>
      <c r="V3162" s="26"/>
      <c r="W3162" s="26"/>
      <c r="X3162" s="26"/>
      <c r="Y3162" s="26"/>
      <c r="Z3162" s="26"/>
      <c r="AA3162" s="26"/>
      <c r="AB3162" s="26"/>
      <c r="AC3162" s="26"/>
      <c r="AD3162" s="26"/>
      <c r="AE3162" s="26"/>
      <c r="AR3162" s="144"/>
      <c r="AT3162" s="144"/>
      <c r="AU3162" s="144"/>
      <c r="AY3162" s="14"/>
      <c r="BE3162" s="145"/>
      <c r="BF3162" s="145"/>
      <c r="BG3162" s="145"/>
      <c r="BH3162" s="145"/>
      <c r="BI3162" s="145"/>
      <c r="BJ3162" s="14"/>
      <c r="BK3162" s="145"/>
      <c r="BL3162" s="14"/>
      <c r="BM3162" s="144"/>
    </row>
    <row r="3163" spans="1:65" s="2" customFormat="1" ht="49.25" hidden="1" customHeight="1">
      <c r="A3163" s="26"/>
      <c r="B3163" s="176"/>
      <c r="C3163" s="157"/>
      <c r="D3163" s="157"/>
      <c r="E3163" s="158"/>
      <c r="F3163" s="159"/>
      <c r="G3163" s="160"/>
      <c r="H3163" s="161"/>
      <c r="I3163" s="162"/>
      <c r="J3163" s="162"/>
      <c r="K3163" s="139"/>
      <c r="L3163" s="27"/>
      <c r="M3163" s="140"/>
      <c r="N3163" s="141"/>
      <c r="O3163" s="142"/>
      <c r="P3163" s="142"/>
      <c r="Q3163" s="142"/>
      <c r="R3163" s="142"/>
      <c r="S3163" s="142"/>
      <c r="T3163" s="143"/>
      <c r="U3163" s="26"/>
      <c r="V3163" s="26"/>
      <c r="W3163" s="26"/>
      <c r="X3163" s="26"/>
      <c r="Y3163" s="26"/>
      <c r="Z3163" s="26"/>
      <c r="AA3163" s="26"/>
      <c r="AB3163" s="26"/>
      <c r="AC3163" s="26"/>
      <c r="AD3163" s="26"/>
      <c r="AE3163" s="26"/>
      <c r="AR3163" s="144"/>
      <c r="AT3163" s="144"/>
      <c r="AU3163" s="144"/>
      <c r="AY3163" s="14"/>
      <c r="BE3163" s="145"/>
      <c r="BF3163" s="145"/>
      <c r="BG3163" s="145"/>
      <c r="BH3163" s="145"/>
      <c r="BI3163" s="145"/>
      <c r="BJ3163" s="14"/>
      <c r="BK3163" s="145"/>
      <c r="BL3163" s="14"/>
      <c r="BM3163" s="144"/>
    </row>
    <row r="3164" spans="1:65" s="2" customFormat="1" ht="44.25" hidden="1" customHeight="1">
      <c r="A3164" s="26"/>
      <c r="B3164" s="176"/>
      <c r="C3164" s="157"/>
      <c r="D3164" s="157"/>
      <c r="E3164" s="158"/>
      <c r="F3164" s="159"/>
      <c r="G3164" s="160"/>
      <c r="H3164" s="161"/>
      <c r="I3164" s="162"/>
      <c r="J3164" s="162"/>
      <c r="K3164" s="139"/>
      <c r="L3164" s="27"/>
      <c r="M3164" s="140"/>
      <c r="N3164" s="141"/>
      <c r="O3164" s="142"/>
      <c r="P3164" s="142"/>
      <c r="Q3164" s="142"/>
      <c r="R3164" s="142"/>
      <c r="S3164" s="142"/>
      <c r="T3164" s="143"/>
      <c r="U3164" s="26"/>
      <c r="V3164" s="26"/>
      <c r="W3164" s="26"/>
      <c r="X3164" s="26"/>
      <c r="Y3164" s="26"/>
      <c r="Z3164" s="26"/>
      <c r="AA3164" s="26"/>
      <c r="AB3164" s="26"/>
      <c r="AC3164" s="26"/>
      <c r="AD3164" s="26"/>
      <c r="AE3164" s="26"/>
      <c r="AR3164" s="144"/>
      <c r="AT3164" s="144"/>
      <c r="AU3164" s="144"/>
      <c r="AY3164" s="14"/>
      <c r="BE3164" s="145"/>
      <c r="BF3164" s="145"/>
      <c r="BG3164" s="145"/>
      <c r="BH3164" s="145"/>
      <c r="BI3164" s="145"/>
      <c r="BJ3164" s="14"/>
      <c r="BK3164" s="145"/>
      <c r="BL3164" s="14"/>
      <c r="BM3164" s="144"/>
    </row>
    <row r="3165" spans="1:65" s="2" customFormat="1" ht="38" hidden="1" customHeight="1">
      <c r="A3165" s="26"/>
      <c r="B3165" s="176"/>
      <c r="C3165" s="157"/>
      <c r="D3165" s="157"/>
      <c r="E3165" s="158"/>
      <c r="F3165" s="159"/>
      <c r="G3165" s="160"/>
      <c r="H3165" s="161"/>
      <c r="I3165" s="162"/>
      <c r="J3165" s="162"/>
      <c r="K3165" s="139"/>
      <c r="L3165" s="27"/>
      <c r="M3165" s="140"/>
      <c r="N3165" s="141"/>
      <c r="O3165" s="142"/>
      <c r="P3165" s="142"/>
      <c r="Q3165" s="142"/>
      <c r="R3165" s="142"/>
      <c r="S3165" s="142"/>
      <c r="T3165" s="143"/>
      <c r="U3165" s="26"/>
      <c r="V3165" s="26"/>
      <c r="W3165" s="26"/>
      <c r="X3165" s="26"/>
      <c r="Y3165" s="26"/>
      <c r="Z3165" s="26"/>
      <c r="AA3165" s="26"/>
      <c r="AB3165" s="26"/>
      <c r="AC3165" s="26"/>
      <c r="AD3165" s="26"/>
      <c r="AE3165" s="26"/>
      <c r="AR3165" s="144"/>
      <c r="AT3165" s="144"/>
      <c r="AU3165" s="144"/>
      <c r="AY3165" s="14"/>
      <c r="BE3165" s="145"/>
      <c r="BF3165" s="145"/>
      <c r="BG3165" s="145"/>
      <c r="BH3165" s="145"/>
      <c r="BI3165" s="145"/>
      <c r="BJ3165" s="14"/>
      <c r="BK3165" s="145"/>
      <c r="BL3165" s="14"/>
      <c r="BM3165" s="144"/>
    </row>
    <row r="3166" spans="1:65" s="2" customFormat="1" ht="38" hidden="1" customHeight="1">
      <c r="A3166" s="26"/>
      <c r="B3166" s="176"/>
      <c r="C3166" s="157"/>
      <c r="D3166" s="157"/>
      <c r="E3166" s="158"/>
      <c r="F3166" s="159"/>
      <c r="G3166" s="160"/>
      <c r="H3166" s="161"/>
      <c r="I3166" s="162"/>
      <c r="J3166" s="162"/>
      <c r="K3166" s="139"/>
      <c r="L3166" s="27"/>
      <c r="M3166" s="140"/>
      <c r="N3166" s="141"/>
      <c r="O3166" s="142"/>
      <c r="P3166" s="142"/>
      <c r="Q3166" s="142"/>
      <c r="R3166" s="142"/>
      <c r="S3166" s="142"/>
      <c r="T3166" s="143"/>
      <c r="U3166" s="26"/>
      <c r="V3166" s="26"/>
      <c r="W3166" s="26"/>
      <c r="X3166" s="26"/>
      <c r="Y3166" s="26"/>
      <c r="Z3166" s="26"/>
      <c r="AA3166" s="26"/>
      <c r="AB3166" s="26"/>
      <c r="AC3166" s="26"/>
      <c r="AD3166" s="26"/>
      <c r="AE3166" s="26"/>
      <c r="AR3166" s="144"/>
      <c r="AT3166" s="144"/>
      <c r="AU3166" s="144"/>
      <c r="AY3166" s="14"/>
      <c r="BE3166" s="145"/>
      <c r="BF3166" s="145"/>
      <c r="BG3166" s="145"/>
      <c r="BH3166" s="145"/>
      <c r="BI3166" s="145"/>
      <c r="BJ3166" s="14"/>
      <c r="BK3166" s="145"/>
      <c r="BL3166" s="14"/>
      <c r="BM3166" s="144"/>
    </row>
    <row r="3167" spans="1:65" s="2" customFormat="1" ht="38" hidden="1" customHeight="1">
      <c r="A3167" s="26"/>
      <c r="B3167" s="176"/>
      <c r="C3167" s="157"/>
      <c r="D3167" s="157"/>
      <c r="E3167" s="158"/>
      <c r="F3167" s="159"/>
      <c r="G3167" s="160"/>
      <c r="H3167" s="161"/>
      <c r="I3167" s="162"/>
      <c r="J3167" s="162"/>
      <c r="K3167" s="139"/>
      <c r="L3167" s="27"/>
      <c r="M3167" s="140"/>
      <c r="N3167" s="141"/>
      <c r="O3167" s="142"/>
      <c r="P3167" s="142"/>
      <c r="Q3167" s="142"/>
      <c r="R3167" s="142"/>
      <c r="S3167" s="142"/>
      <c r="T3167" s="143"/>
      <c r="U3167" s="26"/>
      <c r="V3167" s="26"/>
      <c r="W3167" s="26"/>
      <c r="X3167" s="26"/>
      <c r="Y3167" s="26"/>
      <c r="Z3167" s="26"/>
      <c r="AA3167" s="26"/>
      <c r="AB3167" s="26"/>
      <c r="AC3167" s="26"/>
      <c r="AD3167" s="26"/>
      <c r="AE3167" s="26"/>
      <c r="AR3167" s="144"/>
      <c r="AT3167" s="144"/>
      <c r="AU3167" s="144"/>
      <c r="AY3167" s="14"/>
      <c r="BE3167" s="145"/>
      <c r="BF3167" s="145"/>
      <c r="BG3167" s="145"/>
      <c r="BH3167" s="145"/>
      <c r="BI3167" s="145"/>
      <c r="BJ3167" s="14"/>
      <c r="BK3167" s="145"/>
      <c r="BL3167" s="14"/>
      <c r="BM3167" s="144"/>
    </row>
    <row r="3168" spans="1:65" s="2" customFormat="1" ht="55.5" hidden="1" customHeight="1">
      <c r="A3168" s="26"/>
      <c r="B3168" s="176"/>
      <c r="C3168" s="157"/>
      <c r="D3168" s="157"/>
      <c r="E3168" s="158"/>
      <c r="F3168" s="159"/>
      <c r="G3168" s="160"/>
      <c r="H3168" s="161"/>
      <c r="I3168" s="162"/>
      <c r="J3168" s="162"/>
      <c r="K3168" s="139"/>
      <c r="L3168" s="27"/>
      <c r="M3168" s="140"/>
      <c r="N3168" s="141"/>
      <c r="O3168" s="142"/>
      <c r="P3168" s="142"/>
      <c r="Q3168" s="142"/>
      <c r="R3168" s="142"/>
      <c r="S3168" s="142"/>
      <c r="T3168" s="143"/>
      <c r="U3168" s="26"/>
      <c r="V3168" s="26"/>
      <c r="W3168" s="26"/>
      <c r="X3168" s="26"/>
      <c r="Y3168" s="26"/>
      <c r="Z3168" s="26"/>
      <c r="AA3168" s="26"/>
      <c r="AB3168" s="26"/>
      <c r="AC3168" s="26"/>
      <c r="AD3168" s="26"/>
      <c r="AE3168" s="26"/>
      <c r="AR3168" s="144"/>
      <c r="AT3168" s="144"/>
      <c r="AU3168" s="144"/>
      <c r="AY3168" s="14"/>
      <c r="BE3168" s="145"/>
      <c r="BF3168" s="145"/>
      <c r="BG3168" s="145"/>
      <c r="BH3168" s="145"/>
      <c r="BI3168" s="145"/>
      <c r="BJ3168" s="14"/>
      <c r="BK3168" s="145"/>
      <c r="BL3168" s="14"/>
      <c r="BM3168" s="144"/>
    </row>
    <row r="3169" spans="1:65" s="2" customFormat="1" ht="55.5" hidden="1" customHeight="1">
      <c r="A3169" s="26"/>
      <c r="B3169" s="176"/>
      <c r="C3169" s="157"/>
      <c r="D3169" s="157"/>
      <c r="E3169" s="158"/>
      <c r="F3169" s="159"/>
      <c r="G3169" s="160"/>
      <c r="H3169" s="161"/>
      <c r="I3169" s="162"/>
      <c r="J3169" s="162"/>
      <c r="K3169" s="139"/>
      <c r="L3169" s="27"/>
      <c r="M3169" s="140"/>
      <c r="N3169" s="141"/>
      <c r="O3169" s="142"/>
      <c r="P3169" s="142"/>
      <c r="Q3169" s="142"/>
      <c r="R3169" s="142"/>
      <c r="S3169" s="142"/>
      <c r="T3169" s="143"/>
      <c r="U3169" s="26"/>
      <c r="V3169" s="26"/>
      <c r="W3169" s="26"/>
      <c r="X3169" s="26"/>
      <c r="Y3169" s="26"/>
      <c r="Z3169" s="26"/>
      <c r="AA3169" s="26"/>
      <c r="AB3169" s="26"/>
      <c r="AC3169" s="26"/>
      <c r="AD3169" s="26"/>
      <c r="AE3169" s="26"/>
      <c r="AR3169" s="144"/>
      <c r="AT3169" s="144"/>
      <c r="AU3169" s="144"/>
      <c r="AY3169" s="14"/>
      <c r="BE3169" s="145"/>
      <c r="BF3169" s="145"/>
      <c r="BG3169" s="145"/>
      <c r="BH3169" s="145"/>
      <c r="BI3169" s="145"/>
      <c r="BJ3169" s="14"/>
      <c r="BK3169" s="145"/>
      <c r="BL3169" s="14"/>
      <c r="BM3169" s="144"/>
    </row>
    <row r="3170" spans="1:65" s="2" customFormat="1" ht="55.5" hidden="1" customHeight="1">
      <c r="A3170" s="26"/>
      <c r="B3170" s="176"/>
      <c r="C3170" s="157"/>
      <c r="D3170" s="157"/>
      <c r="E3170" s="158"/>
      <c r="F3170" s="159"/>
      <c r="G3170" s="160"/>
      <c r="H3170" s="161"/>
      <c r="I3170" s="162"/>
      <c r="J3170" s="162"/>
      <c r="K3170" s="139"/>
      <c r="L3170" s="27"/>
      <c r="M3170" s="140"/>
      <c r="N3170" s="141"/>
      <c r="O3170" s="142"/>
      <c r="P3170" s="142"/>
      <c r="Q3170" s="142"/>
      <c r="R3170" s="142"/>
      <c r="S3170" s="142"/>
      <c r="T3170" s="143"/>
      <c r="U3170" s="26"/>
      <c r="V3170" s="26"/>
      <c r="W3170" s="26"/>
      <c r="X3170" s="26"/>
      <c r="Y3170" s="26"/>
      <c r="Z3170" s="26"/>
      <c r="AA3170" s="26"/>
      <c r="AB3170" s="26"/>
      <c r="AC3170" s="26"/>
      <c r="AD3170" s="26"/>
      <c r="AE3170" s="26"/>
      <c r="AR3170" s="144"/>
      <c r="AT3170" s="144"/>
      <c r="AU3170" s="144"/>
      <c r="AY3170" s="14"/>
      <c r="BE3170" s="145"/>
      <c r="BF3170" s="145"/>
      <c r="BG3170" s="145"/>
      <c r="BH3170" s="145"/>
      <c r="BI3170" s="145"/>
      <c r="BJ3170" s="14"/>
      <c r="BK3170" s="145"/>
      <c r="BL3170" s="14"/>
      <c r="BM3170" s="144"/>
    </row>
    <row r="3171" spans="1:65" s="2" customFormat="1" ht="49.25" hidden="1" customHeight="1">
      <c r="A3171" s="26"/>
      <c r="B3171" s="176"/>
      <c r="C3171" s="157"/>
      <c r="D3171" s="157"/>
      <c r="E3171" s="158"/>
      <c r="F3171" s="159"/>
      <c r="G3171" s="160"/>
      <c r="H3171" s="161"/>
      <c r="I3171" s="162"/>
      <c r="J3171" s="162"/>
      <c r="K3171" s="139"/>
      <c r="L3171" s="27"/>
      <c r="M3171" s="140"/>
      <c r="N3171" s="141"/>
      <c r="O3171" s="142"/>
      <c r="P3171" s="142"/>
      <c r="Q3171" s="142"/>
      <c r="R3171" s="142"/>
      <c r="S3171" s="142"/>
      <c r="T3171" s="143"/>
      <c r="U3171" s="26"/>
      <c r="V3171" s="26"/>
      <c r="W3171" s="26"/>
      <c r="X3171" s="26"/>
      <c r="Y3171" s="26"/>
      <c r="Z3171" s="26"/>
      <c r="AA3171" s="26"/>
      <c r="AB3171" s="26"/>
      <c r="AC3171" s="26"/>
      <c r="AD3171" s="26"/>
      <c r="AE3171" s="26"/>
      <c r="AR3171" s="144"/>
      <c r="AT3171" s="144"/>
      <c r="AU3171" s="144"/>
      <c r="AY3171" s="14"/>
      <c r="BE3171" s="145"/>
      <c r="BF3171" s="145"/>
      <c r="BG3171" s="145"/>
      <c r="BH3171" s="145"/>
      <c r="BI3171" s="145"/>
      <c r="BJ3171" s="14"/>
      <c r="BK3171" s="145"/>
      <c r="BL3171" s="14"/>
      <c r="BM3171" s="144"/>
    </row>
    <row r="3172" spans="1:65" s="2" customFormat="1" ht="24.25" hidden="1" customHeight="1">
      <c r="A3172" s="26"/>
      <c r="B3172" s="176"/>
      <c r="C3172" s="157"/>
      <c r="D3172" s="157"/>
      <c r="E3172" s="158"/>
      <c r="F3172" s="159"/>
      <c r="G3172" s="160"/>
      <c r="H3172" s="161"/>
      <c r="I3172" s="162"/>
      <c r="J3172" s="162"/>
      <c r="K3172" s="139"/>
      <c r="L3172" s="27"/>
      <c r="M3172" s="140"/>
      <c r="N3172" s="141"/>
      <c r="O3172" s="142"/>
      <c r="P3172" s="142"/>
      <c r="Q3172" s="142"/>
      <c r="R3172" s="142"/>
      <c r="S3172" s="142"/>
      <c r="T3172" s="143"/>
      <c r="U3172" s="26"/>
      <c r="V3172" s="26"/>
      <c r="W3172" s="26"/>
      <c r="X3172" s="26"/>
      <c r="Y3172" s="26"/>
      <c r="Z3172" s="26"/>
      <c r="AA3172" s="26"/>
      <c r="AB3172" s="26"/>
      <c r="AC3172" s="26"/>
      <c r="AD3172" s="26"/>
      <c r="AE3172" s="26"/>
      <c r="AR3172" s="144"/>
      <c r="AT3172" s="144"/>
      <c r="AU3172" s="144"/>
      <c r="AY3172" s="14"/>
      <c r="BE3172" s="145"/>
      <c r="BF3172" s="145"/>
      <c r="BG3172" s="145"/>
      <c r="BH3172" s="145"/>
      <c r="BI3172" s="145"/>
      <c r="BJ3172" s="14"/>
      <c r="BK3172" s="145"/>
      <c r="BL3172" s="14"/>
      <c r="BM3172" s="144"/>
    </row>
    <row r="3173" spans="1:65" s="2" customFormat="1" ht="21.75" hidden="1" customHeight="1">
      <c r="A3173" s="26"/>
      <c r="B3173" s="176"/>
      <c r="C3173" s="157"/>
      <c r="D3173" s="157"/>
      <c r="E3173" s="158"/>
      <c r="F3173" s="159"/>
      <c r="G3173" s="160"/>
      <c r="H3173" s="161"/>
      <c r="I3173" s="162"/>
      <c r="J3173" s="162"/>
      <c r="K3173" s="139"/>
      <c r="L3173" s="27"/>
      <c r="M3173" s="140"/>
      <c r="N3173" s="141"/>
      <c r="O3173" s="142"/>
      <c r="P3173" s="142"/>
      <c r="Q3173" s="142"/>
      <c r="R3173" s="142"/>
      <c r="S3173" s="142"/>
      <c r="T3173" s="143"/>
      <c r="U3173" s="26"/>
      <c r="V3173" s="26"/>
      <c r="W3173" s="26"/>
      <c r="X3173" s="26"/>
      <c r="Y3173" s="26"/>
      <c r="Z3173" s="26"/>
      <c r="AA3173" s="26"/>
      <c r="AB3173" s="26"/>
      <c r="AC3173" s="26"/>
      <c r="AD3173" s="26"/>
      <c r="AE3173" s="26"/>
      <c r="AR3173" s="144"/>
      <c r="AT3173" s="144"/>
      <c r="AU3173" s="144"/>
      <c r="AY3173" s="14"/>
      <c r="BE3173" s="145"/>
      <c r="BF3173" s="145"/>
      <c r="BG3173" s="145"/>
      <c r="BH3173" s="145"/>
      <c r="BI3173" s="145"/>
      <c r="BJ3173" s="14"/>
      <c r="BK3173" s="145"/>
      <c r="BL3173" s="14"/>
      <c r="BM3173" s="144"/>
    </row>
    <row r="3174" spans="1:65" s="2" customFormat="1" ht="21.75" hidden="1" customHeight="1">
      <c r="A3174" s="26"/>
      <c r="B3174" s="176"/>
      <c r="C3174" s="157"/>
      <c r="D3174" s="157"/>
      <c r="E3174" s="158"/>
      <c r="F3174" s="159"/>
      <c r="G3174" s="160"/>
      <c r="H3174" s="161"/>
      <c r="I3174" s="162"/>
      <c r="J3174" s="162"/>
      <c r="K3174" s="139"/>
      <c r="L3174" s="27"/>
      <c r="M3174" s="140"/>
      <c r="N3174" s="141"/>
      <c r="O3174" s="142"/>
      <c r="P3174" s="142"/>
      <c r="Q3174" s="142"/>
      <c r="R3174" s="142"/>
      <c r="S3174" s="142"/>
      <c r="T3174" s="143"/>
      <c r="U3174" s="26"/>
      <c r="V3174" s="26"/>
      <c r="W3174" s="26"/>
      <c r="X3174" s="26"/>
      <c r="Y3174" s="26"/>
      <c r="Z3174" s="26"/>
      <c r="AA3174" s="26"/>
      <c r="AB3174" s="26"/>
      <c r="AC3174" s="26"/>
      <c r="AD3174" s="26"/>
      <c r="AE3174" s="26"/>
      <c r="AR3174" s="144"/>
      <c r="AT3174" s="144"/>
      <c r="AU3174" s="144"/>
      <c r="AY3174" s="14"/>
      <c r="BE3174" s="145"/>
      <c r="BF3174" s="145"/>
      <c r="BG3174" s="145"/>
      <c r="BH3174" s="145"/>
      <c r="BI3174" s="145"/>
      <c r="BJ3174" s="14"/>
      <c r="BK3174" s="145"/>
      <c r="BL3174" s="14"/>
      <c r="BM3174" s="144"/>
    </row>
    <row r="3175" spans="1:65" s="12" customFormat="1" ht="23" hidden="1" customHeight="1">
      <c r="B3175" s="177"/>
      <c r="C3175" s="178"/>
      <c r="D3175" s="179"/>
      <c r="E3175" s="182"/>
      <c r="F3175" s="182"/>
      <c r="G3175" s="178"/>
      <c r="H3175" s="178"/>
      <c r="I3175" s="178"/>
      <c r="J3175" s="183"/>
      <c r="L3175" s="127"/>
      <c r="M3175" s="131"/>
      <c r="N3175" s="132"/>
      <c r="O3175" s="132"/>
      <c r="P3175" s="133"/>
      <c r="Q3175" s="132"/>
      <c r="R3175" s="133"/>
      <c r="S3175" s="132"/>
      <c r="T3175" s="134"/>
      <c r="AR3175" s="128"/>
      <c r="AT3175" s="135"/>
      <c r="AU3175" s="135"/>
      <c r="AY3175" s="128"/>
      <c r="BK3175" s="136"/>
    </row>
    <row r="3176" spans="1:65" s="2" customFormat="1" ht="16.5" hidden="1" customHeight="1">
      <c r="A3176" s="26"/>
      <c r="B3176" s="176"/>
      <c r="C3176" s="157"/>
      <c r="D3176" s="157"/>
      <c r="E3176" s="158"/>
      <c r="F3176" s="159"/>
      <c r="G3176" s="160"/>
      <c r="H3176" s="161"/>
      <c r="I3176" s="162"/>
      <c r="J3176" s="162"/>
      <c r="K3176" s="139"/>
      <c r="L3176" s="27"/>
      <c r="M3176" s="140"/>
      <c r="N3176" s="141"/>
      <c r="O3176" s="142"/>
      <c r="P3176" s="142"/>
      <c r="Q3176" s="142"/>
      <c r="R3176" s="142"/>
      <c r="S3176" s="142"/>
      <c r="T3176" s="143"/>
      <c r="U3176" s="26"/>
      <c r="V3176" s="26"/>
      <c r="W3176" s="26"/>
      <c r="X3176" s="26"/>
      <c r="Y3176" s="26"/>
      <c r="Z3176" s="26"/>
      <c r="AA3176" s="26"/>
      <c r="AB3176" s="26"/>
      <c r="AC3176" s="26"/>
      <c r="AD3176" s="26"/>
      <c r="AE3176" s="26"/>
      <c r="AR3176" s="144"/>
      <c r="AT3176" s="144"/>
      <c r="AU3176" s="144"/>
      <c r="AY3176" s="14"/>
      <c r="BE3176" s="145"/>
      <c r="BF3176" s="145"/>
      <c r="BG3176" s="145"/>
      <c r="BH3176" s="145"/>
      <c r="BI3176" s="145"/>
      <c r="BJ3176" s="14"/>
      <c r="BK3176" s="145"/>
      <c r="BL3176" s="14"/>
      <c r="BM3176" s="144"/>
    </row>
    <row r="3177" spans="1:65" s="2" customFormat="1" ht="16.5" hidden="1" customHeight="1">
      <c r="A3177" s="26"/>
      <c r="B3177" s="176"/>
      <c r="C3177" s="157"/>
      <c r="D3177" s="157"/>
      <c r="E3177" s="158"/>
      <c r="F3177" s="159"/>
      <c r="G3177" s="160"/>
      <c r="H3177" s="161"/>
      <c r="I3177" s="162"/>
      <c r="J3177" s="162"/>
      <c r="K3177" s="139"/>
      <c r="L3177" s="27"/>
      <c r="M3177" s="140"/>
      <c r="N3177" s="141"/>
      <c r="O3177" s="142"/>
      <c r="P3177" s="142"/>
      <c r="Q3177" s="142"/>
      <c r="R3177" s="142"/>
      <c r="S3177" s="142"/>
      <c r="T3177" s="143"/>
      <c r="U3177" s="26"/>
      <c r="V3177" s="26"/>
      <c r="W3177" s="26"/>
      <c r="X3177" s="26"/>
      <c r="Y3177" s="26"/>
      <c r="Z3177" s="26"/>
      <c r="AA3177" s="26"/>
      <c r="AB3177" s="26"/>
      <c r="AC3177" s="26"/>
      <c r="AD3177" s="26"/>
      <c r="AE3177" s="26"/>
      <c r="AR3177" s="144"/>
      <c r="AT3177" s="144"/>
      <c r="AU3177" s="144"/>
      <c r="AY3177" s="14"/>
      <c r="BE3177" s="145"/>
      <c r="BF3177" s="145"/>
      <c r="BG3177" s="145"/>
      <c r="BH3177" s="145"/>
      <c r="BI3177" s="145"/>
      <c r="BJ3177" s="14"/>
      <c r="BK3177" s="145"/>
      <c r="BL3177" s="14"/>
      <c r="BM3177" s="144"/>
    </row>
    <row r="3178" spans="1:65" s="2" customFormat="1" ht="16.5" hidden="1" customHeight="1">
      <c r="A3178" s="26"/>
      <c r="B3178" s="176"/>
      <c r="C3178" s="157"/>
      <c r="D3178" s="157"/>
      <c r="E3178" s="158"/>
      <c r="F3178" s="159"/>
      <c r="G3178" s="160"/>
      <c r="H3178" s="161"/>
      <c r="I3178" s="162"/>
      <c r="J3178" s="162"/>
      <c r="K3178" s="139"/>
      <c r="L3178" s="27"/>
      <c r="M3178" s="140"/>
      <c r="N3178" s="141"/>
      <c r="O3178" s="142"/>
      <c r="P3178" s="142"/>
      <c r="Q3178" s="142"/>
      <c r="R3178" s="142"/>
      <c r="S3178" s="142"/>
      <c r="T3178" s="143"/>
      <c r="U3178" s="26"/>
      <c r="V3178" s="26"/>
      <c r="W3178" s="26"/>
      <c r="X3178" s="26"/>
      <c r="Y3178" s="26"/>
      <c r="Z3178" s="26"/>
      <c r="AA3178" s="26"/>
      <c r="AB3178" s="26"/>
      <c r="AC3178" s="26"/>
      <c r="AD3178" s="26"/>
      <c r="AE3178" s="26"/>
      <c r="AR3178" s="144"/>
      <c r="AT3178" s="144"/>
      <c r="AU3178" s="144"/>
      <c r="AY3178" s="14"/>
      <c r="BE3178" s="145"/>
      <c r="BF3178" s="145"/>
      <c r="BG3178" s="145"/>
      <c r="BH3178" s="145"/>
      <c r="BI3178" s="145"/>
      <c r="BJ3178" s="14"/>
      <c r="BK3178" s="145"/>
      <c r="BL3178" s="14"/>
      <c r="BM3178" s="144"/>
    </row>
    <row r="3179" spans="1:65" s="2" customFormat="1" ht="16.5" hidden="1" customHeight="1">
      <c r="A3179" s="26"/>
      <c r="B3179" s="176"/>
      <c r="C3179" s="157"/>
      <c r="D3179" s="157"/>
      <c r="E3179" s="158"/>
      <c r="F3179" s="159"/>
      <c r="G3179" s="160"/>
      <c r="H3179" s="161"/>
      <c r="I3179" s="162"/>
      <c r="J3179" s="162"/>
      <c r="K3179" s="139"/>
      <c r="L3179" s="27"/>
      <c r="M3179" s="140"/>
      <c r="N3179" s="141"/>
      <c r="O3179" s="142"/>
      <c r="P3179" s="142"/>
      <c r="Q3179" s="142"/>
      <c r="R3179" s="142"/>
      <c r="S3179" s="142"/>
      <c r="T3179" s="143"/>
      <c r="U3179" s="26"/>
      <c r="V3179" s="26"/>
      <c r="W3179" s="26"/>
      <c r="X3179" s="26"/>
      <c r="Y3179" s="26"/>
      <c r="Z3179" s="26"/>
      <c r="AA3179" s="26"/>
      <c r="AB3179" s="26"/>
      <c r="AC3179" s="26"/>
      <c r="AD3179" s="26"/>
      <c r="AE3179" s="26"/>
      <c r="AR3179" s="144"/>
      <c r="AT3179" s="144"/>
      <c r="AU3179" s="144"/>
      <c r="AY3179" s="14"/>
      <c r="BE3179" s="145"/>
      <c r="BF3179" s="145"/>
      <c r="BG3179" s="145"/>
      <c r="BH3179" s="145"/>
      <c r="BI3179" s="145"/>
      <c r="BJ3179" s="14"/>
      <c r="BK3179" s="145"/>
      <c r="BL3179" s="14"/>
      <c r="BM3179" s="144"/>
    </row>
    <row r="3180" spans="1:65" s="2" customFormat="1" ht="16.5" hidden="1" customHeight="1">
      <c r="A3180" s="26"/>
      <c r="B3180" s="176"/>
      <c r="C3180" s="157"/>
      <c r="D3180" s="157"/>
      <c r="E3180" s="158"/>
      <c r="F3180" s="159"/>
      <c r="G3180" s="160"/>
      <c r="H3180" s="161"/>
      <c r="I3180" s="162"/>
      <c r="J3180" s="162"/>
      <c r="K3180" s="139"/>
      <c r="L3180" s="27"/>
      <c r="M3180" s="140"/>
      <c r="N3180" s="141"/>
      <c r="O3180" s="142"/>
      <c r="P3180" s="142"/>
      <c r="Q3180" s="142"/>
      <c r="R3180" s="142"/>
      <c r="S3180" s="142"/>
      <c r="T3180" s="143"/>
      <c r="U3180" s="26"/>
      <c r="V3180" s="26"/>
      <c r="W3180" s="26"/>
      <c r="X3180" s="26"/>
      <c r="Y3180" s="26"/>
      <c r="Z3180" s="26"/>
      <c r="AA3180" s="26"/>
      <c r="AB3180" s="26"/>
      <c r="AC3180" s="26"/>
      <c r="AD3180" s="26"/>
      <c r="AE3180" s="26"/>
      <c r="AR3180" s="144"/>
      <c r="AT3180" s="144"/>
      <c r="AU3180" s="144"/>
      <c r="AY3180" s="14"/>
      <c r="BE3180" s="145"/>
      <c r="BF3180" s="145"/>
      <c r="BG3180" s="145"/>
      <c r="BH3180" s="145"/>
      <c r="BI3180" s="145"/>
      <c r="BJ3180" s="14"/>
      <c r="BK3180" s="145"/>
      <c r="BL3180" s="14"/>
      <c r="BM3180" s="144"/>
    </row>
    <row r="3181" spans="1:65" s="2" customFormat="1" ht="76.25" hidden="1" customHeight="1">
      <c r="A3181" s="26"/>
      <c r="B3181" s="176"/>
      <c r="C3181" s="157"/>
      <c r="D3181" s="157"/>
      <c r="E3181" s="158"/>
      <c r="F3181" s="159"/>
      <c r="G3181" s="160"/>
      <c r="H3181" s="161"/>
      <c r="I3181" s="162"/>
      <c r="J3181" s="162"/>
      <c r="K3181" s="139"/>
      <c r="L3181" s="27"/>
      <c r="M3181" s="140"/>
      <c r="N3181" s="141"/>
      <c r="O3181" s="142"/>
      <c r="P3181" s="142"/>
      <c r="Q3181" s="142"/>
      <c r="R3181" s="142"/>
      <c r="S3181" s="142"/>
      <c r="T3181" s="143"/>
      <c r="U3181" s="26"/>
      <c r="V3181" s="26"/>
      <c r="W3181" s="26"/>
      <c r="X3181" s="26"/>
      <c r="Y3181" s="26"/>
      <c r="Z3181" s="26"/>
      <c r="AA3181" s="26"/>
      <c r="AB3181" s="26"/>
      <c r="AC3181" s="26"/>
      <c r="AD3181" s="26"/>
      <c r="AE3181" s="26"/>
      <c r="AR3181" s="144"/>
      <c r="AT3181" s="144"/>
      <c r="AU3181" s="144"/>
      <c r="AY3181" s="14"/>
      <c r="BE3181" s="145"/>
      <c r="BF3181" s="145"/>
      <c r="BG3181" s="145"/>
      <c r="BH3181" s="145"/>
      <c r="BI3181" s="145"/>
      <c r="BJ3181" s="14"/>
      <c r="BK3181" s="145"/>
      <c r="BL3181" s="14"/>
      <c r="BM3181" s="144"/>
    </row>
    <row r="3182" spans="1:65" s="2" customFormat="1" ht="16.5" hidden="1" customHeight="1">
      <c r="A3182" s="26"/>
      <c r="B3182" s="176"/>
      <c r="C3182" s="157"/>
      <c r="D3182" s="157"/>
      <c r="E3182" s="158"/>
      <c r="F3182" s="159"/>
      <c r="G3182" s="160"/>
      <c r="H3182" s="161"/>
      <c r="I3182" s="162"/>
      <c r="J3182" s="162"/>
      <c r="K3182" s="139"/>
      <c r="L3182" s="27"/>
      <c r="M3182" s="140"/>
      <c r="N3182" s="141"/>
      <c r="O3182" s="142"/>
      <c r="P3182" s="142"/>
      <c r="Q3182" s="142"/>
      <c r="R3182" s="142"/>
      <c r="S3182" s="142"/>
      <c r="T3182" s="143"/>
      <c r="U3182" s="26"/>
      <c r="V3182" s="26"/>
      <c r="W3182" s="26"/>
      <c r="X3182" s="26"/>
      <c r="Y3182" s="26"/>
      <c r="Z3182" s="26"/>
      <c r="AA3182" s="26"/>
      <c r="AB3182" s="26"/>
      <c r="AC3182" s="26"/>
      <c r="AD3182" s="26"/>
      <c r="AE3182" s="26"/>
      <c r="AR3182" s="144"/>
      <c r="AT3182" s="144"/>
      <c r="AU3182" s="144"/>
      <c r="AY3182" s="14"/>
      <c r="BE3182" s="145"/>
      <c r="BF3182" s="145"/>
      <c r="BG3182" s="145"/>
      <c r="BH3182" s="145"/>
      <c r="BI3182" s="145"/>
      <c r="BJ3182" s="14"/>
      <c r="BK3182" s="145"/>
      <c r="BL3182" s="14"/>
      <c r="BM3182" s="144"/>
    </row>
    <row r="3183" spans="1:65" s="2" customFormat="1" ht="16.5" hidden="1" customHeight="1">
      <c r="A3183" s="26"/>
      <c r="B3183" s="176"/>
      <c r="C3183" s="157"/>
      <c r="D3183" s="157"/>
      <c r="E3183" s="158"/>
      <c r="F3183" s="159"/>
      <c r="G3183" s="160"/>
      <c r="H3183" s="161"/>
      <c r="I3183" s="162"/>
      <c r="J3183" s="162"/>
      <c r="K3183" s="139"/>
      <c r="L3183" s="27"/>
      <c r="M3183" s="140"/>
      <c r="N3183" s="141"/>
      <c r="O3183" s="142"/>
      <c r="P3183" s="142"/>
      <c r="Q3183" s="142"/>
      <c r="R3183" s="142"/>
      <c r="S3183" s="142"/>
      <c r="T3183" s="143"/>
      <c r="U3183" s="26"/>
      <c r="V3183" s="26"/>
      <c r="W3183" s="26"/>
      <c r="X3183" s="26"/>
      <c r="Y3183" s="26"/>
      <c r="Z3183" s="26"/>
      <c r="AA3183" s="26"/>
      <c r="AB3183" s="26"/>
      <c r="AC3183" s="26"/>
      <c r="AD3183" s="26"/>
      <c r="AE3183" s="26"/>
      <c r="AR3183" s="144"/>
      <c r="AT3183" s="144"/>
      <c r="AU3183" s="144"/>
      <c r="AY3183" s="14"/>
      <c r="BE3183" s="145"/>
      <c r="BF3183" s="145"/>
      <c r="BG3183" s="145"/>
      <c r="BH3183" s="145"/>
      <c r="BI3183" s="145"/>
      <c r="BJ3183" s="14"/>
      <c r="BK3183" s="145"/>
      <c r="BL3183" s="14"/>
      <c r="BM3183" s="144"/>
    </row>
    <row r="3184" spans="1:65" s="2" customFormat="1" ht="24.25" hidden="1" customHeight="1">
      <c r="A3184" s="26"/>
      <c r="B3184" s="176"/>
      <c r="C3184" s="157"/>
      <c r="D3184" s="157"/>
      <c r="E3184" s="158"/>
      <c r="F3184" s="159"/>
      <c r="G3184" s="160"/>
      <c r="H3184" s="161"/>
      <c r="I3184" s="162"/>
      <c r="J3184" s="162"/>
      <c r="K3184" s="139"/>
      <c r="L3184" s="27"/>
      <c r="M3184" s="140"/>
      <c r="N3184" s="141"/>
      <c r="O3184" s="142"/>
      <c r="P3184" s="142"/>
      <c r="Q3184" s="142"/>
      <c r="R3184" s="142"/>
      <c r="S3184" s="142"/>
      <c r="T3184" s="143"/>
      <c r="U3184" s="26"/>
      <c r="V3184" s="26"/>
      <c r="W3184" s="26"/>
      <c r="X3184" s="26"/>
      <c r="Y3184" s="26"/>
      <c r="Z3184" s="26"/>
      <c r="AA3184" s="26"/>
      <c r="AB3184" s="26"/>
      <c r="AC3184" s="26"/>
      <c r="AD3184" s="26"/>
      <c r="AE3184" s="26"/>
      <c r="AR3184" s="144"/>
      <c r="AT3184" s="144"/>
      <c r="AU3184" s="144"/>
      <c r="AY3184" s="14"/>
      <c r="BE3184" s="145"/>
      <c r="BF3184" s="145"/>
      <c r="BG3184" s="145"/>
      <c r="BH3184" s="145"/>
      <c r="BI3184" s="145"/>
      <c r="BJ3184" s="14"/>
      <c r="BK3184" s="145"/>
      <c r="BL3184" s="14"/>
      <c r="BM3184" s="144"/>
    </row>
    <row r="3185" spans="1:65" s="2" customFormat="1" ht="21.75" hidden="1" customHeight="1">
      <c r="A3185" s="26"/>
      <c r="B3185" s="176"/>
      <c r="C3185" s="157"/>
      <c r="D3185" s="157"/>
      <c r="E3185" s="158"/>
      <c r="F3185" s="159"/>
      <c r="G3185" s="160"/>
      <c r="H3185" s="161"/>
      <c r="I3185" s="162"/>
      <c r="J3185" s="162"/>
      <c r="K3185" s="139"/>
      <c r="L3185" s="27"/>
      <c r="M3185" s="140"/>
      <c r="N3185" s="141"/>
      <c r="O3185" s="142"/>
      <c r="P3185" s="142"/>
      <c r="Q3185" s="142"/>
      <c r="R3185" s="142"/>
      <c r="S3185" s="142"/>
      <c r="T3185" s="143"/>
      <c r="U3185" s="26"/>
      <c r="V3185" s="26"/>
      <c r="W3185" s="26"/>
      <c r="X3185" s="26"/>
      <c r="Y3185" s="26"/>
      <c r="Z3185" s="26"/>
      <c r="AA3185" s="26"/>
      <c r="AB3185" s="26"/>
      <c r="AC3185" s="26"/>
      <c r="AD3185" s="26"/>
      <c r="AE3185" s="26"/>
      <c r="AR3185" s="144"/>
      <c r="AT3185" s="144"/>
      <c r="AU3185" s="144"/>
      <c r="AY3185" s="14"/>
      <c r="BE3185" s="145"/>
      <c r="BF3185" s="145"/>
      <c r="BG3185" s="145"/>
      <c r="BH3185" s="145"/>
      <c r="BI3185" s="145"/>
      <c r="BJ3185" s="14"/>
      <c r="BK3185" s="145"/>
      <c r="BL3185" s="14"/>
      <c r="BM3185" s="144"/>
    </row>
    <row r="3186" spans="1:65" s="2" customFormat="1" ht="38" hidden="1" customHeight="1">
      <c r="A3186" s="26"/>
      <c r="B3186" s="176"/>
      <c r="C3186" s="157"/>
      <c r="D3186" s="157"/>
      <c r="E3186" s="158"/>
      <c r="F3186" s="159"/>
      <c r="G3186" s="160"/>
      <c r="H3186" s="161"/>
      <c r="I3186" s="162"/>
      <c r="J3186" s="162"/>
      <c r="K3186" s="139"/>
      <c r="L3186" s="27"/>
      <c r="M3186" s="140"/>
      <c r="N3186" s="141"/>
      <c r="O3186" s="142"/>
      <c r="P3186" s="142"/>
      <c r="Q3186" s="142"/>
      <c r="R3186" s="142"/>
      <c r="S3186" s="142"/>
      <c r="T3186" s="143"/>
      <c r="U3186" s="26"/>
      <c r="V3186" s="26"/>
      <c r="W3186" s="26"/>
      <c r="X3186" s="26"/>
      <c r="Y3186" s="26"/>
      <c r="Z3186" s="26"/>
      <c r="AA3186" s="26"/>
      <c r="AB3186" s="26"/>
      <c r="AC3186" s="26"/>
      <c r="AD3186" s="26"/>
      <c r="AE3186" s="26"/>
      <c r="AR3186" s="144"/>
      <c r="AT3186" s="144"/>
      <c r="AU3186" s="144"/>
      <c r="AY3186" s="14"/>
      <c r="BE3186" s="145"/>
      <c r="BF3186" s="145"/>
      <c r="BG3186" s="145"/>
      <c r="BH3186" s="145"/>
      <c r="BI3186" s="145"/>
      <c r="BJ3186" s="14"/>
      <c r="BK3186" s="145"/>
      <c r="BL3186" s="14"/>
      <c r="BM3186" s="144"/>
    </row>
    <row r="3187" spans="1:65" s="2" customFormat="1" ht="16.5" hidden="1" customHeight="1">
      <c r="A3187" s="26"/>
      <c r="B3187" s="176"/>
      <c r="C3187" s="157"/>
      <c r="D3187" s="157"/>
      <c r="E3187" s="158"/>
      <c r="F3187" s="159"/>
      <c r="G3187" s="160"/>
      <c r="H3187" s="161"/>
      <c r="I3187" s="162"/>
      <c r="J3187" s="162"/>
      <c r="K3187" s="139"/>
      <c r="L3187" s="27"/>
      <c r="M3187" s="140"/>
      <c r="N3187" s="141"/>
      <c r="O3187" s="142"/>
      <c r="P3187" s="142"/>
      <c r="Q3187" s="142"/>
      <c r="R3187" s="142"/>
      <c r="S3187" s="142"/>
      <c r="T3187" s="143"/>
      <c r="U3187" s="26"/>
      <c r="V3187" s="26"/>
      <c r="W3187" s="26"/>
      <c r="X3187" s="26"/>
      <c r="Y3187" s="26"/>
      <c r="Z3187" s="26"/>
      <c r="AA3187" s="26"/>
      <c r="AB3187" s="26"/>
      <c r="AC3187" s="26"/>
      <c r="AD3187" s="26"/>
      <c r="AE3187" s="26"/>
      <c r="AR3187" s="144"/>
      <c r="AT3187" s="144"/>
      <c r="AU3187" s="144"/>
      <c r="AY3187" s="14"/>
      <c r="BE3187" s="145"/>
      <c r="BF3187" s="145"/>
      <c r="BG3187" s="145"/>
      <c r="BH3187" s="145"/>
      <c r="BI3187" s="145"/>
      <c r="BJ3187" s="14"/>
      <c r="BK3187" s="145"/>
      <c r="BL3187" s="14"/>
      <c r="BM3187" s="144"/>
    </row>
    <row r="3188" spans="1:65" s="2" customFormat="1" ht="16.5" hidden="1" customHeight="1">
      <c r="A3188" s="26"/>
      <c r="B3188" s="176"/>
      <c r="C3188" s="157"/>
      <c r="D3188" s="157"/>
      <c r="E3188" s="158"/>
      <c r="F3188" s="159"/>
      <c r="G3188" s="160"/>
      <c r="H3188" s="161"/>
      <c r="I3188" s="162"/>
      <c r="J3188" s="162"/>
      <c r="K3188" s="139"/>
      <c r="L3188" s="27"/>
      <c r="M3188" s="140"/>
      <c r="N3188" s="141"/>
      <c r="O3188" s="142"/>
      <c r="P3188" s="142"/>
      <c r="Q3188" s="142"/>
      <c r="R3188" s="142"/>
      <c r="S3188" s="142"/>
      <c r="T3188" s="143"/>
      <c r="U3188" s="26"/>
      <c r="V3188" s="26"/>
      <c r="W3188" s="26"/>
      <c r="X3188" s="26"/>
      <c r="Y3188" s="26"/>
      <c r="Z3188" s="26"/>
      <c r="AA3188" s="26"/>
      <c r="AB3188" s="26"/>
      <c r="AC3188" s="26"/>
      <c r="AD3188" s="26"/>
      <c r="AE3188" s="26"/>
      <c r="AR3188" s="144"/>
      <c r="AT3188" s="144"/>
      <c r="AU3188" s="144"/>
      <c r="AY3188" s="14"/>
      <c r="BE3188" s="145"/>
      <c r="BF3188" s="145"/>
      <c r="BG3188" s="145"/>
      <c r="BH3188" s="145"/>
      <c r="BI3188" s="145"/>
      <c r="BJ3188" s="14"/>
      <c r="BK3188" s="145"/>
      <c r="BL3188" s="14"/>
      <c r="BM3188" s="144"/>
    </row>
    <row r="3189" spans="1:65" s="2" customFormat="1" ht="24.25" hidden="1" customHeight="1">
      <c r="A3189" s="26"/>
      <c r="B3189" s="176"/>
      <c r="C3189" s="157"/>
      <c r="D3189" s="157"/>
      <c r="E3189" s="158"/>
      <c r="F3189" s="159"/>
      <c r="G3189" s="160"/>
      <c r="H3189" s="161"/>
      <c r="I3189" s="162"/>
      <c r="J3189" s="162"/>
      <c r="K3189" s="139"/>
      <c r="L3189" s="27"/>
      <c r="M3189" s="140"/>
      <c r="N3189" s="141"/>
      <c r="O3189" s="142"/>
      <c r="P3189" s="142"/>
      <c r="Q3189" s="142"/>
      <c r="R3189" s="142"/>
      <c r="S3189" s="142"/>
      <c r="T3189" s="143"/>
      <c r="U3189" s="26"/>
      <c r="V3189" s="26"/>
      <c r="W3189" s="26"/>
      <c r="X3189" s="26"/>
      <c r="Y3189" s="26"/>
      <c r="Z3189" s="26"/>
      <c r="AA3189" s="26"/>
      <c r="AB3189" s="26"/>
      <c r="AC3189" s="26"/>
      <c r="AD3189" s="26"/>
      <c r="AE3189" s="26"/>
      <c r="AR3189" s="144"/>
      <c r="AT3189" s="144"/>
      <c r="AU3189" s="144"/>
      <c r="AY3189" s="14"/>
      <c r="BE3189" s="145"/>
      <c r="BF3189" s="145"/>
      <c r="BG3189" s="145"/>
      <c r="BH3189" s="145"/>
      <c r="BI3189" s="145"/>
      <c r="BJ3189" s="14"/>
      <c r="BK3189" s="145"/>
      <c r="BL3189" s="14"/>
      <c r="BM3189" s="144"/>
    </row>
    <row r="3190" spans="1:65" s="2" customFormat="1" ht="16.5" hidden="1" customHeight="1">
      <c r="A3190" s="26"/>
      <c r="B3190" s="176"/>
      <c r="C3190" s="157"/>
      <c r="D3190" s="157"/>
      <c r="E3190" s="158"/>
      <c r="F3190" s="159"/>
      <c r="G3190" s="160"/>
      <c r="H3190" s="161"/>
      <c r="I3190" s="162"/>
      <c r="J3190" s="162"/>
      <c r="K3190" s="139"/>
      <c r="L3190" s="27"/>
      <c r="M3190" s="140"/>
      <c r="N3190" s="141"/>
      <c r="O3190" s="142"/>
      <c r="P3190" s="142"/>
      <c r="Q3190" s="142"/>
      <c r="R3190" s="142"/>
      <c r="S3190" s="142"/>
      <c r="T3190" s="143"/>
      <c r="U3190" s="26"/>
      <c r="V3190" s="26"/>
      <c r="W3190" s="26"/>
      <c r="X3190" s="26"/>
      <c r="Y3190" s="26"/>
      <c r="Z3190" s="26"/>
      <c r="AA3190" s="26"/>
      <c r="AB3190" s="26"/>
      <c r="AC3190" s="26"/>
      <c r="AD3190" s="26"/>
      <c r="AE3190" s="26"/>
      <c r="AR3190" s="144"/>
      <c r="AT3190" s="144"/>
      <c r="AU3190" s="144"/>
      <c r="AY3190" s="14"/>
      <c r="BE3190" s="145"/>
      <c r="BF3190" s="145"/>
      <c r="BG3190" s="145"/>
      <c r="BH3190" s="145"/>
      <c r="BI3190" s="145"/>
      <c r="BJ3190" s="14"/>
      <c r="BK3190" s="145"/>
      <c r="BL3190" s="14"/>
      <c r="BM3190" s="144"/>
    </row>
    <row r="3191" spans="1:65" s="2" customFormat="1" ht="24.25" hidden="1" customHeight="1">
      <c r="A3191" s="26"/>
      <c r="B3191" s="176"/>
      <c r="C3191" s="157"/>
      <c r="D3191" s="157"/>
      <c r="E3191" s="158"/>
      <c r="F3191" s="159"/>
      <c r="G3191" s="160"/>
      <c r="H3191" s="161"/>
      <c r="I3191" s="162"/>
      <c r="J3191" s="162"/>
      <c r="K3191" s="139"/>
      <c r="L3191" s="27"/>
      <c r="M3191" s="140"/>
      <c r="N3191" s="141"/>
      <c r="O3191" s="142"/>
      <c r="P3191" s="142"/>
      <c r="Q3191" s="142"/>
      <c r="R3191" s="142"/>
      <c r="S3191" s="142"/>
      <c r="T3191" s="143"/>
      <c r="U3191" s="26"/>
      <c r="V3191" s="26"/>
      <c r="W3191" s="26"/>
      <c r="X3191" s="26"/>
      <c r="Y3191" s="26"/>
      <c r="Z3191" s="26"/>
      <c r="AA3191" s="26"/>
      <c r="AB3191" s="26"/>
      <c r="AC3191" s="26"/>
      <c r="AD3191" s="26"/>
      <c r="AE3191" s="26"/>
      <c r="AR3191" s="144"/>
      <c r="AT3191" s="144"/>
      <c r="AU3191" s="144"/>
      <c r="AY3191" s="14"/>
      <c r="BE3191" s="145"/>
      <c r="BF3191" s="145"/>
      <c r="BG3191" s="145"/>
      <c r="BH3191" s="145"/>
      <c r="BI3191" s="145"/>
      <c r="BJ3191" s="14"/>
      <c r="BK3191" s="145"/>
      <c r="BL3191" s="14"/>
      <c r="BM3191" s="144"/>
    </row>
    <row r="3192" spans="1:65" s="2" customFormat="1" ht="38" hidden="1" customHeight="1">
      <c r="A3192" s="26"/>
      <c r="B3192" s="176"/>
      <c r="C3192" s="157"/>
      <c r="D3192" s="157"/>
      <c r="E3192" s="158"/>
      <c r="F3192" s="159"/>
      <c r="G3192" s="160"/>
      <c r="H3192" s="161"/>
      <c r="I3192" s="162"/>
      <c r="J3192" s="162"/>
      <c r="K3192" s="139"/>
      <c r="L3192" s="27"/>
      <c r="M3192" s="140"/>
      <c r="N3192" s="141"/>
      <c r="O3192" s="142"/>
      <c r="P3192" s="142"/>
      <c r="Q3192" s="142"/>
      <c r="R3192" s="142"/>
      <c r="S3192" s="142"/>
      <c r="T3192" s="143"/>
      <c r="U3192" s="26"/>
      <c r="V3192" s="26"/>
      <c r="W3192" s="26"/>
      <c r="X3192" s="26"/>
      <c r="Y3192" s="26"/>
      <c r="Z3192" s="26"/>
      <c r="AA3192" s="26"/>
      <c r="AB3192" s="26"/>
      <c r="AC3192" s="26"/>
      <c r="AD3192" s="26"/>
      <c r="AE3192" s="26"/>
      <c r="AR3192" s="144"/>
      <c r="AT3192" s="144"/>
      <c r="AU3192" s="144"/>
      <c r="AY3192" s="14"/>
      <c r="BE3192" s="145"/>
      <c r="BF3192" s="145"/>
      <c r="BG3192" s="145"/>
      <c r="BH3192" s="145"/>
      <c r="BI3192" s="145"/>
      <c r="BJ3192" s="14"/>
      <c r="BK3192" s="145"/>
      <c r="BL3192" s="14"/>
      <c r="BM3192" s="144"/>
    </row>
    <row r="3193" spans="1:65" s="2" customFormat="1" ht="38" hidden="1" customHeight="1">
      <c r="A3193" s="26"/>
      <c r="B3193" s="176"/>
      <c r="C3193" s="157"/>
      <c r="D3193" s="157"/>
      <c r="E3193" s="158"/>
      <c r="F3193" s="159"/>
      <c r="G3193" s="160"/>
      <c r="H3193" s="161"/>
      <c r="I3193" s="162"/>
      <c r="J3193" s="162"/>
      <c r="K3193" s="139"/>
      <c r="L3193" s="27"/>
      <c r="M3193" s="140"/>
      <c r="N3193" s="141"/>
      <c r="O3193" s="142"/>
      <c r="P3193" s="142"/>
      <c r="Q3193" s="142"/>
      <c r="R3193" s="142"/>
      <c r="S3193" s="142"/>
      <c r="T3193" s="143"/>
      <c r="U3193" s="26"/>
      <c r="V3193" s="26"/>
      <c r="W3193" s="26"/>
      <c r="X3193" s="26"/>
      <c r="Y3193" s="26"/>
      <c r="Z3193" s="26"/>
      <c r="AA3193" s="26"/>
      <c r="AB3193" s="26"/>
      <c r="AC3193" s="26"/>
      <c r="AD3193" s="26"/>
      <c r="AE3193" s="26"/>
      <c r="AR3193" s="144"/>
      <c r="AT3193" s="144"/>
      <c r="AU3193" s="144"/>
      <c r="AY3193" s="14"/>
      <c r="BE3193" s="145"/>
      <c r="BF3193" s="145"/>
      <c r="BG3193" s="145"/>
      <c r="BH3193" s="145"/>
      <c r="BI3193" s="145"/>
      <c r="BJ3193" s="14"/>
      <c r="BK3193" s="145"/>
      <c r="BL3193" s="14"/>
      <c r="BM3193" s="144"/>
    </row>
    <row r="3194" spans="1:65" s="2" customFormat="1" ht="24.25" hidden="1" customHeight="1">
      <c r="A3194" s="26"/>
      <c r="B3194" s="176"/>
      <c r="C3194" s="157"/>
      <c r="D3194" s="157"/>
      <c r="E3194" s="158"/>
      <c r="F3194" s="159"/>
      <c r="G3194" s="160"/>
      <c r="H3194" s="161"/>
      <c r="I3194" s="162"/>
      <c r="J3194" s="162"/>
      <c r="K3194" s="139"/>
      <c r="L3194" s="27"/>
      <c r="M3194" s="140"/>
      <c r="N3194" s="141"/>
      <c r="O3194" s="142"/>
      <c r="P3194" s="142"/>
      <c r="Q3194" s="142"/>
      <c r="R3194" s="142"/>
      <c r="S3194" s="142"/>
      <c r="T3194" s="143"/>
      <c r="U3194" s="26"/>
      <c r="V3194" s="26"/>
      <c r="W3194" s="26"/>
      <c r="X3194" s="26"/>
      <c r="Y3194" s="26"/>
      <c r="Z3194" s="26"/>
      <c r="AA3194" s="26"/>
      <c r="AB3194" s="26"/>
      <c r="AC3194" s="26"/>
      <c r="AD3194" s="26"/>
      <c r="AE3194" s="26"/>
      <c r="AR3194" s="144"/>
      <c r="AT3194" s="144"/>
      <c r="AU3194" s="144"/>
      <c r="AY3194" s="14"/>
      <c r="BE3194" s="145"/>
      <c r="BF3194" s="145"/>
      <c r="BG3194" s="145"/>
      <c r="BH3194" s="145"/>
      <c r="BI3194" s="145"/>
      <c r="BJ3194" s="14"/>
      <c r="BK3194" s="145"/>
      <c r="BL3194" s="14"/>
      <c r="BM3194" s="144"/>
    </row>
    <row r="3195" spans="1:65" s="2" customFormat="1" ht="38" hidden="1" customHeight="1">
      <c r="A3195" s="26"/>
      <c r="B3195" s="176"/>
      <c r="C3195" s="157"/>
      <c r="D3195" s="157"/>
      <c r="E3195" s="158"/>
      <c r="F3195" s="159"/>
      <c r="G3195" s="160"/>
      <c r="H3195" s="161"/>
      <c r="I3195" s="162"/>
      <c r="J3195" s="162"/>
      <c r="K3195" s="139"/>
      <c r="L3195" s="27"/>
      <c r="M3195" s="140"/>
      <c r="N3195" s="141"/>
      <c r="O3195" s="142"/>
      <c r="P3195" s="142"/>
      <c r="Q3195" s="142"/>
      <c r="R3195" s="142"/>
      <c r="S3195" s="142"/>
      <c r="T3195" s="143"/>
      <c r="U3195" s="26"/>
      <c r="V3195" s="26"/>
      <c r="W3195" s="26"/>
      <c r="X3195" s="26"/>
      <c r="Y3195" s="26"/>
      <c r="Z3195" s="26"/>
      <c r="AA3195" s="26"/>
      <c r="AB3195" s="26"/>
      <c r="AC3195" s="26"/>
      <c r="AD3195" s="26"/>
      <c r="AE3195" s="26"/>
      <c r="AR3195" s="144"/>
      <c r="AT3195" s="144"/>
      <c r="AU3195" s="144"/>
      <c r="AY3195" s="14"/>
      <c r="BE3195" s="145"/>
      <c r="BF3195" s="145"/>
      <c r="BG3195" s="145"/>
      <c r="BH3195" s="145"/>
      <c r="BI3195" s="145"/>
      <c r="BJ3195" s="14"/>
      <c r="BK3195" s="145"/>
      <c r="BL3195" s="14"/>
      <c r="BM3195" s="144"/>
    </row>
    <row r="3196" spans="1:65" s="2" customFormat="1" ht="16.5" hidden="1" customHeight="1">
      <c r="A3196" s="26"/>
      <c r="B3196" s="176"/>
      <c r="C3196" s="157"/>
      <c r="D3196" s="157"/>
      <c r="E3196" s="158"/>
      <c r="F3196" s="159"/>
      <c r="G3196" s="160"/>
      <c r="H3196" s="161"/>
      <c r="I3196" s="162"/>
      <c r="J3196" s="162"/>
      <c r="K3196" s="139"/>
      <c r="L3196" s="27"/>
      <c r="M3196" s="140"/>
      <c r="N3196" s="141"/>
      <c r="O3196" s="142"/>
      <c r="P3196" s="142"/>
      <c r="Q3196" s="142"/>
      <c r="R3196" s="142"/>
      <c r="S3196" s="142"/>
      <c r="T3196" s="143"/>
      <c r="U3196" s="26"/>
      <c r="V3196" s="26"/>
      <c r="W3196" s="26"/>
      <c r="X3196" s="26"/>
      <c r="Y3196" s="26"/>
      <c r="Z3196" s="26"/>
      <c r="AA3196" s="26"/>
      <c r="AB3196" s="26"/>
      <c r="AC3196" s="26"/>
      <c r="AD3196" s="26"/>
      <c r="AE3196" s="26"/>
      <c r="AR3196" s="144"/>
      <c r="AT3196" s="144"/>
      <c r="AU3196" s="144"/>
      <c r="AY3196" s="14"/>
      <c r="BE3196" s="145"/>
      <c r="BF3196" s="145"/>
      <c r="BG3196" s="145"/>
      <c r="BH3196" s="145"/>
      <c r="BI3196" s="145"/>
      <c r="BJ3196" s="14"/>
      <c r="BK3196" s="145"/>
      <c r="BL3196" s="14"/>
      <c r="BM3196" s="144"/>
    </row>
    <row r="3197" spans="1:65" s="2" customFormat="1" ht="21.75" hidden="1" customHeight="1">
      <c r="A3197" s="26"/>
      <c r="B3197" s="176"/>
      <c r="C3197" s="157"/>
      <c r="D3197" s="157"/>
      <c r="E3197" s="158"/>
      <c r="F3197" s="159"/>
      <c r="G3197" s="160"/>
      <c r="H3197" s="161"/>
      <c r="I3197" s="162"/>
      <c r="J3197" s="162"/>
      <c r="K3197" s="139"/>
      <c r="L3197" s="27"/>
      <c r="M3197" s="140"/>
      <c r="N3197" s="141"/>
      <c r="O3197" s="142"/>
      <c r="P3197" s="142"/>
      <c r="Q3197" s="142"/>
      <c r="R3197" s="142"/>
      <c r="S3197" s="142"/>
      <c r="T3197" s="143"/>
      <c r="U3197" s="26"/>
      <c r="V3197" s="26"/>
      <c r="W3197" s="26"/>
      <c r="X3197" s="26"/>
      <c r="Y3197" s="26"/>
      <c r="Z3197" s="26"/>
      <c r="AA3197" s="26"/>
      <c r="AB3197" s="26"/>
      <c r="AC3197" s="26"/>
      <c r="AD3197" s="26"/>
      <c r="AE3197" s="26"/>
      <c r="AR3197" s="144"/>
      <c r="AT3197" s="144"/>
      <c r="AU3197" s="144"/>
      <c r="AY3197" s="14"/>
      <c r="BE3197" s="145"/>
      <c r="BF3197" s="145"/>
      <c r="BG3197" s="145"/>
      <c r="BH3197" s="145"/>
      <c r="BI3197" s="145"/>
      <c r="BJ3197" s="14"/>
      <c r="BK3197" s="145"/>
      <c r="BL3197" s="14"/>
      <c r="BM3197" s="144"/>
    </row>
    <row r="3198" spans="1:65" s="2" customFormat="1" ht="21.75" hidden="1" customHeight="1">
      <c r="A3198" s="26"/>
      <c r="B3198" s="176"/>
      <c r="C3198" s="157"/>
      <c r="D3198" s="157"/>
      <c r="E3198" s="158"/>
      <c r="F3198" s="159"/>
      <c r="G3198" s="160"/>
      <c r="H3198" s="161"/>
      <c r="I3198" s="162"/>
      <c r="J3198" s="162"/>
      <c r="K3198" s="139"/>
      <c r="L3198" s="27"/>
      <c r="M3198" s="140"/>
      <c r="N3198" s="141"/>
      <c r="O3198" s="142"/>
      <c r="P3198" s="142"/>
      <c r="Q3198" s="142"/>
      <c r="R3198" s="142"/>
      <c r="S3198" s="142"/>
      <c r="T3198" s="143"/>
      <c r="U3198" s="26"/>
      <c r="V3198" s="26"/>
      <c r="W3198" s="26"/>
      <c r="X3198" s="26"/>
      <c r="Y3198" s="26"/>
      <c r="Z3198" s="26"/>
      <c r="AA3198" s="26"/>
      <c r="AB3198" s="26"/>
      <c r="AC3198" s="26"/>
      <c r="AD3198" s="26"/>
      <c r="AE3198" s="26"/>
      <c r="AR3198" s="144"/>
      <c r="AT3198" s="144"/>
      <c r="AU3198" s="144"/>
      <c r="AY3198" s="14"/>
      <c r="BE3198" s="145"/>
      <c r="BF3198" s="145"/>
      <c r="BG3198" s="145"/>
      <c r="BH3198" s="145"/>
      <c r="BI3198" s="145"/>
      <c r="BJ3198" s="14"/>
      <c r="BK3198" s="145"/>
      <c r="BL3198" s="14"/>
      <c r="BM3198" s="144"/>
    </row>
    <row r="3199" spans="1:65" s="2" customFormat="1" ht="21.75" hidden="1" customHeight="1">
      <c r="A3199" s="26"/>
      <c r="B3199" s="176"/>
      <c r="C3199" s="157"/>
      <c r="D3199" s="157"/>
      <c r="E3199" s="158"/>
      <c r="F3199" s="159"/>
      <c r="G3199" s="160"/>
      <c r="H3199" s="161"/>
      <c r="I3199" s="162"/>
      <c r="J3199" s="162"/>
      <c r="K3199" s="139"/>
      <c r="L3199" s="27"/>
      <c r="M3199" s="140"/>
      <c r="N3199" s="141"/>
      <c r="O3199" s="142"/>
      <c r="P3199" s="142"/>
      <c r="Q3199" s="142"/>
      <c r="R3199" s="142"/>
      <c r="S3199" s="142"/>
      <c r="T3199" s="143"/>
      <c r="U3199" s="26"/>
      <c r="V3199" s="26"/>
      <c r="W3199" s="26"/>
      <c r="X3199" s="26"/>
      <c r="Y3199" s="26"/>
      <c r="Z3199" s="26"/>
      <c r="AA3199" s="26"/>
      <c r="AB3199" s="26"/>
      <c r="AC3199" s="26"/>
      <c r="AD3199" s="26"/>
      <c r="AE3199" s="26"/>
      <c r="AR3199" s="144"/>
      <c r="AT3199" s="144"/>
      <c r="AU3199" s="144"/>
      <c r="AY3199" s="14"/>
      <c r="BE3199" s="145"/>
      <c r="BF3199" s="145"/>
      <c r="BG3199" s="145"/>
      <c r="BH3199" s="145"/>
      <c r="BI3199" s="145"/>
      <c r="BJ3199" s="14"/>
      <c r="BK3199" s="145"/>
      <c r="BL3199" s="14"/>
      <c r="BM3199" s="144"/>
    </row>
    <row r="3200" spans="1:65" s="2" customFormat="1" ht="21.75" hidden="1" customHeight="1">
      <c r="A3200" s="26"/>
      <c r="B3200" s="176"/>
      <c r="C3200" s="157"/>
      <c r="D3200" s="157"/>
      <c r="E3200" s="158"/>
      <c r="F3200" s="159"/>
      <c r="G3200" s="160"/>
      <c r="H3200" s="161"/>
      <c r="I3200" s="162"/>
      <c r="J3200" s="162"/>
      <c r="K3200" s="139"/>
      <c r="L3200" s="27"/>
      <c r="M3200" s="140"/>
      <c r="N3200" s="141"/>
      <c r="O3200" s="142"/>
      <c r="P3200" s="142"/>
      <c r="Q3200" s="142"/>
      <c r="R3200" s="142"/>
      <c r="S3200" s="142"/>
      <c r="T3200" s="143"/>
      <c r="U3200" s="26"/>
      <c r="V3200" s="26"/>
      <c r="W3200" s="26"/>
      <c r="X3200" s="26"/>
      <c r="Y3200" s="26"/>
      <c r="Z3200" s="26"/>
      <c r="AA3200" s="26"/>
      <c r="AB3200" s="26"/>
      <c r="AC3200" s="26"/>
      <c r="AD3200" s="26"/>
      <c r="AE3200" s="26"/>
      <c r="AR3200" s="144"/>
      <c r="AT3200" s="144"/>
      <c r="AU3200" s="144"/>
      <c r="AY3200" s="14"/>
      <c r="BE3200" s="145"/>
      <c r="BF3200" s="145"/>
      <c r="BG3200" s="145"/>
      <c r="BH3200" s="145"/>
      <c r="BI3200" s="145"/>
      <c r="BJ3200" s="14"/>
      <c r="BK3200" s="145"/>
      <c r="BL3200" s="14"/>
      <c r="BM3200" s="144"/>
    </row>
    <row r="3201" spans="1:65" s="2" customFormat="1" ht="21.75" hidden="1" customHeight="1">
      <c r="A3201" s="26"/>
      <c r="B3201" s="176"/>
      <c r="C3201" s="157"/>
      <c r="D3201" s="157"/>
      <c r="E3201" s="158"/>
      <c r="F3201" s="159"/>
      <c r="G3201" s="160"/>
      <c r="H3201" s="161"/>
      <c r="I3201" s="162"/>
      <c r="J3201" s="162"/>
      <c r="K3201" s="139"/>
      <c r="L3201" s="27"/>
      <c r="M3201" s="140"/>
      <c r="N3201" s="141"/>
      <c r="O3201" s="142"/>
      <c r="P3201" s="142"/>
      <c r="Q3201" s="142"/>
      <c r="R3201" s="142"/>
      <c r="S3201" s="142"/>
      <c r="T3201" s="143"/>
      <c r="U3201" s="26"/>
      <c r="V3201" s="26"/>
      <c r="W3201" s="26"/>
      <c r="X3201" s="26"/>
      <c r="Y3201" s="26"/>
      <c r="Z3201" s="26"/>
      <c r="AA3201" s="26"/>
      <c r="AB3201" s="26"/>
      <c r="AC3201" s="26"/>
      <c r="AD3201" s="26"/>
      <c r="AE3201" s="26"/>
      <c r="AR3201" s="144"/>
      <c r="AT3201" s="144"/>
      <c r="AU3201" s="144"/>
      <c r="AY3201" s="14"/>
      <c r="BE3201" s="145"/>
      <c r="BF3201" s="145"/>
      <c r="BG3201" s="145"/>
      <c r="BH3201" s="145"/>
      <c r="BI3201" s="145"/>
      <c r="BJ3201" s="14"/>
      <c r="BK3201" s="145"/>
      <c r="BL3201" s="14"/>
      <c r="BM3201" s="144"/>
    </row>
    <row r="3202" spans="1:65" s="2" customFormat="1" ht="21.75" hidden="1" customHeight="1">
      <c r="A3202" s="26"/>
      <c r="B3202" s="176"/>
      <c r="C3202" s="157"/>
      <c r="D3202" s="157"/>
      <c r="E3202" s="158"/>
      <c r="F3202" s="159"/>
      <c r="G3202" s="160"/>
      <c r="H3202" s="161"/>
      <c r="I3202" s="162"/>
      <c r="J3202" s="162"/>
      <c r="K3202" s="139"/>
      <c r="L3202" s="27"/>
      <c r="M3202" s="140"/>
      <c r="N3202" s="141"/>
      <c r="O3202" s="142"/>
      <c r="P3202" s="142"/>
      <c r="Q3202" s="142"/>
      <c r="R3202" s="142"/>
      <c r="S3202" s="142"/>
      <c r="T3202" s="143"/>
      <c r="U3202" s="26"/>
      <c r="V3202" s="26"/>
      <c r="W3202" s="26"/>
      <c r="X3202" s="26"/>
      <c r="Y3202" s="26"/>
      <c r="Z3202" s="26"/>
      <c r="AA3202" s="26"/>
      <c r="AB3202" s="26"/>
      <c r="AC3202" s="26"/>
      <c r="AD3202" s="26"/>
      <c r="AE3202" s="26"/>
      <c r="AR3202" s="144"/>
      <c r="AT3202" s="144"/>
      <c r="AU3202" s="144"/>
      <c r="AY3202" s="14"/>
      <c r="BE3202" s="145"/>
      <c r="BF3202" s="145"/>
      <c r="BG3202" s="145"/>
      <c r="BH3202" s="145"/>
      <c r="BI3202" s="145"/>
      <c r="BJ3202" s="14"/>
      <c r="BK3202" s="145"/>
      <c r="BL3202" s="14"/>
      <c r="BM3202" s="144"/>
    </row>
    <row r="3203" spans="1:65" s="2" customFormat="1" ht="21.75" hidden="1" customHeight="1">
      <c r="A3203" s="26"/>
      <c r="B3203" s="176"/>
      <c r="C3203" s="157"/>
      <c r="D3203" s="157"/>
      <c r="E3203" s="158"/>
      <c r="F3203" s="159"/>
      <c r="G3203" s="160"/>
      <c r="H3203" s="161"/>
      <c r="I3203" s="162"/>
      <c r="J3203" s="162"/>
      <c r="K3203" s="139"/>
      <c r="L3203" s="27"/>
      <c r="M3203" s="140"/>
      <c r="N3203" s="141"/>
      <c r="O3203" s="142"/>
      <c r="P3203" s="142"/>
      <c r="Q3203" s="142"/>
      <c r="R3203" s="142"/>
      <c r="S3203" s="142"/>
      <c r="T3203" s="143"/>
      <c r="U3203" s="26"/>
      <c r="V3203" s="26"/>
      <c r="W3203" s="26"/>
      <c r="X3203" s="26"/>
      <c r="Y3203" s="26"/>
      <c r="Z3203" s="26"/>
      <c r="AA3203" s="26"/>
      <c r="AB3203" s="26"/>
      <c r="AC3203" s="26"/>
      <c r="AD3203" s="26"/>
      <c r="AE3203" s="26"/>
      <c r="AR3203" s="144"/>
      <c r="AT3203" s="144"/>
      <c r="AU3203" s="144"/>
      <c r="AY3203" s="14"/>
      <c r="BE3203" s="145"/>
      <c r="BF3203" s="145"/>
      <c r="BG3203" s="145"/>
      <c r="BH3203" s="145"/>
      <c r="BI3203" s="145"/>
      <c r="BJ3203" s="14"/>
      <c r="BK3203" s="145"/>
      <c r="BL3203" s="14"/>
      <c r="BM3203" s="144"/>
    </row>
    <row r="3204" spans="1:65" s="2" customFormat="1" ht="21.75" hidden="1" customHeight="1">
      <c r="A3204" s="26"/>
      <c r="B3204" s="176"/>
      <c r="C3204" s="157"/>
      <c r="D3204" s="157"/>
      <c r="E3204" s="158"/>
      <c r="F3204" s="159"/>
      <c r="G3204" s="160"/>
      <c r="H3204" s="161"/>
      <c r="I3204" s="162"/>
      <c r="J3204" s="162"/>
      <c r="K3204" s="139"/>
      <c r="L3204" s="27"/>
      <c r="M3204" s="140"/>
      <c r="N3204" s="141"/>
      <c r="O3204" s="142"/>
      <c r="P3204" s="142"/>
      <c r="Q3204" s="142"/>
      <c r="R3204" s="142"/>
      <c r="S3204" s="142"/>
      <c r="T3204" s="143"/>
      <c r="U3204" s="26"/>
      <c r="V3204" s="26"/>
      <c r="W3204" s="26"/>
      <c r="X3204" s="26"/>
      <c r="Y3204" s="26"/>
      <c r="Z3204" s="26"/>
      <c r="AA3204" s="26"/>
      <c r="AB3204" s="26"/>
      <c r="AC3204" s="26"/>
      <c r="AD3204" s="26"/>
      <c r="AE3204" s="26"/>
      <c r="AR3204" s="144"/>
      <c r="AT3204" s="144"/>
      <c r="AU3204" s="144"/>
      <c r="AY3204" s="14"/>
      <c r="BE3204" s="145"/>
      <c r="BF3204" s="145"/>
      <c r="BG3204" s="145"/>
      <c r="BH3204" s="145"/>
      <c r="BI3204" s="145"/>
      <c r="BJ3204" s="14"/>
      <c r="BK3204" s="145"/>
      <c r="BL3204" s="14"/>
      <c r="BM3204" s="144"/>
    </row>
    <row r="3205" spans="1:65" s="2" customFormat="1" ht="21.75" hidden="1" customHeight="1">
      <c r="A3205" s="26"/>
      <c r="B3205" s="176"/>
      <c r="C3205" s="157"/>
      <c r="D3205" s="157"/>
      <c r="E3205" s="158"/>
      <c r="F3205" s="159"/>
      <c r="G3205" s="160"/>
      <c r="H3205" s="161"/>
      <c r="I3205" s="162"/>
      <c r="J3205" s="162"/>
      <c r="K3205" s="139"/>
      <c r="L3205" s="27"/>
      <c r="M3205" s="140"/>
      <c r="N3205" s="141"/>
      <c r="O3205" s="142"/>
      <c r="P3205" s="142"/>
      <c r="Q3205" s="142"/>
      <c r="R3205" s="142"/>
      <c r="S3205" s="142"/>
      <c r="T3205" s="143"/>
      <c r="U3205" s="26"/>
      <c r="V3205" s="26"/>
      <c r="W3205" s="26"/>
      <c r="X3205" s="26"/>
      <c r="Y3205" s="26"/>
      <c r="Z3205" s="26"/>
      <c r="AA3205" s="26"/>
      <c r="AB3205" s="26"/>
      <c r="AC3205" s="26"/>
      <c r="AD3205" s="26"/>
      <c r="AE3205" s="26"/>
      <c r="AR3205" s="144"/>
      <c r="AT3205" s="144"/>
      <c r="AU3205" s="144"/>
      <c r="AY3205" s="14"/>
      <c r="BE3205" s="145"/>
      <c r="BF3205" s="145"/>
      <c r="BG3205" s="145"/>
      <c r="BH3205" s="145"/>
      <c r="BI3205" s="145"/>
      <c r="BJ3205" s="14"/>
      <c r="BK3205" s="145"/>
      <c r="BL3205" s="14"/>
      <c r="BM3205" s="144"/>
    </row>
    <row r="3206" spans="1:65" s="2" customFormat="1" ht="21.75" hidden="1" customHeight="1">
      <c r="A3206" s="26"/>
      <c r="B3206" s="176"/>
      <c r="C3206" s="157"/>
      <c r="D3206" s="157"/>
      <c r="E3206" s="158"/>
      <c r="F3206" s="159"/>
      <c r="G3206" s="160"/>
      <c r="H3206" s="161"/>
      <c r="I3206" s="162"/>
      <c r="J3206" s="162"/>
      <c r="K3206" s="139"/>
      <c r="L3206" s="27"/>
      <c r="M3206" s="140"/>
      <c r="N3206" s="141"/>
      <c r="O3206" s="142"/>
      <c r="P3206" s="142"/>
      <c r="Q3206" s="142"/>
      <c r="R3206" s="142"/>
      <c r="S3206" s="142"/>
      <c r="T3206" s="143"/>
      <c r="U3206" s="26"/>
      <c r="V3206" s="26"/>
      <c r="W3206" s="26"/>
      <c r="X3206" s="26"/>
      <c r="Y3206" s="26"/>
      <c r="Z3206" s="26"/>
      <c r="AA3206" s="26"/>
      <c r="AB3206" s="26"/>
      <c r="AC3206" s="26"/>
      <c r="AD3206" s="26"/>
      <c r="AE3206" s="26"/>
      <c r="AR3206" s="144"/>
      <c r="AT3206" s="144"/>
      <c r="AU3206" s="144"/>
      <c r="AY3206" s="14"/>
      <c r="BE3206" s="145"/>
      <c r="BF3206" s="145"/>
      <c r="BG3206" s="145"/>
      <c r="BH3206" s="145"/>
      <c r="BI3206" s="145"/>
      <c r="BJ3206" s="14"/>
      <c r="BK3206" s="145"/>
      <c r="BL3206" s="14"/>
      <c r="BM3206" s="144"/>
    </row>
    <row r="3207" spans="1:65" s="2" customFormat="1" ht="21.75" hidden="1" customHeight="1">
      <c r="A3207" s="26"/>
      <c r="B3207" s="176"/>
      <c r="C3207" s="157"/>
      <c r="D3207" s="157"/>
      <c r="E3207" s="158"/>
      <c r="F3207" s="159"/>
      <c r="G3207" s="160"/>
      <c r="H3207" s="161"/>
      <c r="I3207" s="162"/>
      <c r="J3207" s="162"/>
      <c r="K3207" s="139"/>
      <c r="L3207" s="27"/>
      <c r="M3207" s="140"/>
      <c r="N3207" s="141"/>
      <c r="O3207" s="142"/>
      <c r="P3207" s="142"/>
      <c r="Q3207" s="142"/>
      <c r="R3207" s="142"/>
      <c r="S3207" s="142"/>
      <c r="T3207" s="143"/>
      <c r="U3207" s="26"/>
      <c r="V3207" s="26"/>
      <c r="W3207" s="26"/>
      <c r="X3207" s="26"/>
      <c r="Y3207" s="26"/>
      <c r="Z3207" s="26"/>
      <c r="AA3207" s="26"/>
      <c r="AB3207" s="26"/>
      <c r="AC3207" s="26"/>
      <c r="AD3207" s="26"/>
      <c r="AE3207" s="26"/>
      <c r="AR3207" s="144"/>
      <c r="AT3207" s="144"/>
      <c r="AU3207" s="144"/>
      <c r="AY3207" s="14"/>
      <c r="BE3207" s="145"/>
      <c r="BF3207" s="145"/>
      <c r="BG3207" s="145"/>
      <c r="BH3207" s="145"/>
      <c r="BI3207" s="145"/>
      <c r="BJ3207" s="14"/>
      <c r="BK3207" s="145"/>
      <c r="BL3207" s="14"/>
      <c r="BM3207" s="144"/>
    </row>
    <row r="3208" spans="1:65" s="2" customFormat="1" ht="21.75" hidden="1" customHeight="1">
      <c r="A3208" s="26"/>
      <c r="B3208" s="176"/>
      <c r="C3208" s="157"/>
      <c r="D3208" s="157"/>
      <c r="E3208" s="158"/>
      <c r="F3208" s="159"/>
      <c r="G3208" s="160"/>
      <c r="H3208" s="161"/>
      <c r="I3208" s="162"/>
      <c r="J3208" s="162"/>
      <c r="K3208" s="139"/>
      <c r="L3208" s="27"/>
      <c r="M3208" s="140"/>
      <c r="N3208" s="141"/>
      <c r="O3208" s="142"/>
      <c r="P3208" s="142"/>
      <c r="Q3208" s="142"/>
      <c r="R3208" s="142"/>
      <c r="S3208" s="142"/>
      <c r="T3208" s="143"/>
      <c r="U3208" s="26"/>
      <c r="V3208" s="26"/>
      <c r="W3208" s="26"/>
      <c r="X3208" s="26"/>
      <c r="Y3208" s="26"/>
      <c r="Z3208" s="26"/>
      <c r="AA3208" s="26"/>
      <c r="AB3208" s="26"/>
      <c r="AC3208" s="26"/>
      <c r="AD3208" s="26"/>
      <c r="AE3208" s="26"/>
      <c r="AR3208" s="144"/>
      <c r="AT3208" s="144"/>
      <c r="AU3208" s="144"/>
      <c r="AY3208" s="14"/>
      <c r="BE3208" s="145"/>
      <c r="BF3208" s="145"/>
      <c r="BG3208" s="145"/>
      <c r="BH3208" s="145"/>
      <c r="BI3208" s="145"/>
      <c r="BJ3208" s="14"/>
      <c r="BK3208" s="145"/>
      <c r="BL3208" s="14"/>
      <c r="BM3208" s="144"/>
    </row>
    <row r="3209" spans="1:65" s="2" customFormat="1" ht="21.75" hidden="1" customHeight="1">
      <c r="A3209" s="26"/>
      <c r="B3209" s="176"/>
      <c r="C3209" s="157"/>
      <c r="D3209" s="157"/>
      <c r="E3209" s="158"/>
      <c r="F3209" s="159"/>
      <c r="G3209" s="160"/>
      <c r="H3209" s="161"/>
      <c r="I3209" s="162"/>
      <c r="J3209" s="162"/>
      <c r="K3209" s="139"/>
      <c r="L3209" s="27"/>
      <c r="M3209" s="140"/>
      <c r="N3209" s="141"/>
      <c r="O3209" s="142"/>
      <c r="P3209" s="142"/>
      <c r="Q3209" s="142"/>
      <c r="R3209" s="142"/>
      <c r="S3209" s="142"/>
      <c r="T3209" s="143"/>
      <c r="U3209" s="26"/>
      <c r="V3209" s="26"/>
      <c r="W3209" s="26"/>
      <c r="X3209" s="26"/>
      <c r="Y3209" s="26"/>
      <c r="Z3209" s="26"/>
      <c r="AA3209" s="26"/>
      <c r="AB3209" s="26"/>
      <c r="AC3209" s="26"/>
      <c r="AD3209" s="26"/>
      <c r="AE3209" s="26"/>
      <c r="AR3209" s="144"/>
      <c r="AT3209" s="144"/>
      <c r="AU3209" s="144"/>
      <c r="AY3209" s="14"/>
      <c r="BE3209" s="145"/>
      <c r="BF3209" s="145"/>
      <c r="BG3209" s="145"/>
      <c r="BH3209" s="145"/>
      <c r="BI3209" s="145"/>
      <c r="BJ3209" s="14"/>
      <c r="BK3209" s="145"/>
      <c r="BL3209" s="14"/>
      <c r="BM3209" s="144"/>
    </row>
    <row r="3210" spans="1:65" s="2" customFormat="1" ht="21.75" hidden="1" customHeight="1">
      <c r="A3210" s="26"/>
      <c r="B3210" s="176"/>
      <c r="C3210" s="157"/>
      <c r="D3210" s="157"/>
      <c r="E3210" s="158"/>
      <c r="F3210" s="159"/>
      <c r="G3210" s="160"/>
      <c r="H3210" s="161"/>
      <c r="I3210" s="162"/>
      <c r="J3210" s="162"/>
      <c r="K3210" s="139"/>
      <c r="L3210" s="27"/>
      <c r="M3210" s="140"/>
      <c r="N3210" s="141"/>
      <c r="O3210" s="142"/>
      <c r="P3210" s="142"/>
      <c r="Q3210" s="142"/>
      <c r="R3210" s="142"/>
      <c r="S3210" s="142"/>
      <c r="T3210" s="143"/>
      <c r="U3210" s="26"/>
      <c r="V3210" s="26"/>
      <c r="W3210" s="26"/>
      <c r="X3210" s="26"/>
      <c r="Y3210" s="26"/>
      <c r="Z3210" s="26"/>
      <c r="AA3210" s="26"/>
      <c r="AB3210" s="26"/>
      <c r="AC3210" s="26"/>
      <c r="AD3210" s="26"/>
      <c r="AE3210" s="26"/>
      <c r="AR3210" s="144"/>
      <c r="AT3210" s="144"/>
      <c r="AU3210" s="144"/>
      <c r="AY3210" s="14"/>
      <c r="BE3210" s="145"/>
      <c r="BF3210" s="145"/>
      <c r="BG3210" s="145"/>
      <c r="BH3210" s="145"/>
      <c r="BI3210" s="145"/>
      <c r="BJ3210" s="14"/>
      <c r="BK3210" s="145"/>
      <c r="BL3210" s="14"/>
      <c r="BM3210" s="144"/>
    </row>
    <row r="3211" spans="1:65" s="2" customFormat="1" ht="21.75" hidden="1" customHeight="1">
      <c r="A3211" s="26"/>
      <c r="B3211" s="176"/>
      <c r="C3211" s="157"/>
      <c r="D3211" s="157"/>
      <c r="E3211" s="158"/>
      <c r="F3211" s="159"/>
      <c r="G3211" s="160"/>
      <c r="H3211" s="161"/>
      <c r="I3211" s="162"/>
      <c r="J3211" s="162"/>
      <c r="K3211" s="139"/>
      <c r="L3211" s="27"/>
      <c r="M3211" s="140"/>
      <c r="N3211" s="141"/>
      <c r="O3211" s="142"/>
      <c r="P3211" s="142"/>
      <c r="Q3211" s="142"/>
      <c r="R3211" s="142"/>
      <c r="S3211" s="142"/>
      <c r="T3211" s="143"/>
      <c r="U3211" s="26"/>
      <c r="V3211" s="26"/>
      <c r="W3211" s="26"/>
      <c r="X3211" s="26"/>
      <c r="Y3211" s="26"/>
      <c r="Z3211" s="26"/>
      <c r="AA3211" s="26"/>
      <c r="AB3211" s="26"/>
      <c r="AC3211" s="26"/>
      <c r="AD3211" s="26"/>
      <c r="AE3211" s="26"/>
      <c r="AR3211" s="144"/>
      <c r="AT3211" s="144"/>
      <c r="AU3211" s="144"/>
      <c r="AY3211" s="14"/>
      <c r="BE3211" s="145"/>
      <c r="BF3211" s="145"/>
      <c r="BG3211" s="145"/>
      <c r="BH3211" s="145"/>
      <c r="BI3211" s="145"/>
      <c r="BJ3211" s="14"/>
      <c r="BK3211" s="145"/>
      <c r="BL3211" s="14"/>
      <c r="BM3211" s="144"/>
    </row>
    <row r="3212" spans="1:65" s="2" customFormat="1" ht="21.75" hidden="1" customHeight="1">
      <c r="A3212" s="26"/>
      <c r="B3212" s="176"/>
      <c r="C3212" s="157"/>
      <c r="D3212" s="157"/>
      <c r="E3212" s="158"/>
      <c r="F3212" s="159"/>
      <c r="G3212" s="160"/>
      <c r="H3212" s="161"/>
      <c r="I3212" s="162"/>
      <c r="J3212" s="162"/>
      <c r="K3212" s="139"/>
      <c r="L3212" s="27"/>
      <c r="M3212" s="140"/>
      <c r="N3212" s="141"/>
      <c r="O3212" s="142"/>
      <c r="P3212" s="142"/>
      <c r="Q3212" s="142"/>
      <c r="R3212" s="142"/>
      <c r="S3212" s="142"/>
      <c r="T3212" s="143"/>
      <c r="U3212" s="26"/>
      <c r="V3212" s="26"/>
      <c r="W3212" s="26"/>
      <c r="X3212" s="26"/>
      <c r="Y3212" s="26"/>
      <c r="Z3212" s="26"/>
      <c r="AA3212" s="26"/>
      <c r="AB3212" s="26"/>
      <c r="AC3212" s="26"/>
      <c r="AD3212" s="26"/>
      <c r="AE3212" s="26"/>
      <c r="AR3212" s="144"/>
      <c r="AT3212" s="144"/>
      <c r="AU3212" s="144"/>
      <c r="AY3212" s="14"/>
      <c r="BE3212" s="145"/>
      <c r="BF3212" s="145"/>
      <c r="BG3212" s="145"/>
      <c r="BH3212" s="145"/>
      <c r="BI3212" s="145"/>
      <c r="BJ3212" s="14"/>
      <c r="BK3212" s="145"/>
      <c r="BL3212" s="14"/>
      <c r="BM3212" s="144"/>
    </row>
    <row r="3213" spans="1:65" s="2" customFormat="1" ht="21.75" hidden="1" customHeight="1">
      <c r="A3213" s="26"/>
      <c r="B3213" s="176"/>
      <c r="C3213" s="157"/>
      <c r="D3213" s="157"/>
      <c r="E3213" s="158"/>
      <c r="F3213" s="159"/>
      <c r="G3213" s="160"/>
      <c r="H3213" s="161"/>
      <c r="I3213" s="162"/>
      <c r="J3213" s="162"/>
      <c r="K3213" s="139"/>
      <c r="L3213" s="27"/>
      <c r="M3213" s="140"/>
      <c r="N3213" s="141"/>
      <c r="O3213" s="142"/>
      <c r="P3213" s="142"/>
      <c r="Q3213" s="142"/>
      <c r="R3213" s="142"/>
      <c r="S3213" s="142"/>
      <c r="T3213" s="143"/>
      <c r="U3213" s="26"/>
      <c r="V3213" s="26"/>
      <c r="W3213" s="26"/>
      <c r="X3213" s="26"/>
      <c r="Y3213" s="26"/>
      <c r="Z3213" s="26"/>
      <c r="AA3213" s="26"/>
      <c r="AB3213" s="26"/>
      <c r="AC3213" s="26"/>
      <c r="AD3213" s="26"/>
      <c r="AE3213" s="26"/>
      <c r="AR3213" s="144"/>
      <c r="AT3213" s="144"/>
      <c r="AU3213" s="144"/>
      <c r="AY3213" s="14"/>
      <c r="BE3213" s="145"/>
      <c r="BF3213" s="145"/>
      <c r="BG3213" s="145"/>
      <c r="BH3213" s="145"/>
      <c r="BI3213" s="145"/>
      <c r="BJ3213" s="14"/>
      <c r="BK3213" s="145"/>
      <c r="BL3213" s="14"/>
      <c r="BM3213" s="144"/>
    </row>
    <row r="3214" spans="1:65" s="2" customFormat="1" ht="21.75" hidden="1" customHeight="1">
      <c r="A3214" s="26"/>
      <c r="B3214" s="176"/>
      <c r="C3214" s="157"/>
      <c r="D3214" s="157"/>
      <c r="E3214" s="158"/>
      <c r="F3214" s="159"/>
      <c r="G3214" s="160"/>
      <c r="H3214" s="161"/>
      <c r="I3214" s="162"/>
      <c r="J3214" s="162"/>
      <c r="K3214" s="139"/>
      <c r="L3214" s="27"/>
      <c r="M3214" s="140"/>
      <c r="N3214" s="141"/>
      <c r="O3214" s="142"/>
      <c r="P3214" s="142"/>
      <c r="Q3214" s="142"/>
      <c r="R3214" s="142"/>
      <c r="S3214" s="142"/>
      <c r="T3214" s="143"/>
      <c r="U3214" s="26"/>
      <c r="V3214" s="26"/>
      <c r="W3214" s="26"/>
      <c r="X3214" s="26"/>
      <c r="Y3214" s="26"/>
      <c r="Z3214" s="26"/>
      <c r="AA3214" s="26"/>
      <c r="AB3214" s="26"/>
      <c r="AC3214" s="26"/>
      <c r="AD3214" s="26"/>
      <c r="AE3214" s="26"/>
      <c r="AR3214" s="144"/>
      <c r="AT3214" s="144"/>
      <c r="AU3214" s="144"/>
      <c r="AY3214" s="14"/>
      <c r="BE3214" s="145"/>
      <c r="BF3214" s="145"/>
      <c r="BG3214" s="145"/>
      <c r="BH3214" s="145"/>
      <c r="BI3214" s="145"/>
      <c r="BJ3214" s="14"/>
      <c r="BK3214" s="145"/>
      <c r="BL3214" s="14"/>
      <c r="BM3214" s="144"/>
    </row>
    <row r="3215" spans="1:65" s="2" customFormat="1" ht="21.75" hidden="1" customHeight="1">
      <c r="A3215" s="26"/>
      <c r="B3215" s="176"/>
      <c r="C3215" s="157"/>
      <c r="D3215" s="157"/>
      <c r="E3215" s="158"/>
      <c r="F3215" s="159"/>
      <c r="G3215" s="160"/>
      <c r="H3215" s="161"/>
      <c r="I3215" s="162"/>
      <c r="J3215" s="162"/>
      <c r="K3215" s="139"/>
      <c r="L3215" s="27"/>
      <c r="M3215" s="140"/>
      <c r="N3215" s="141"/>
      <c r="O3215" s="142"/>
      <c r="P3215" s="142"/>
      <c r="Q3215" s="142"/>
      <c r="R3215" s="142"/>
      <c r="S3215" s="142"/>
      <c r="T3215" s="143"/>
      <c r="U3215" s="26"/>
      <c r="V3215" s="26"/>
      <c r="W3215" s="26"/>
      <c r="X3215" s="26"/>
      <c r="Y3215" s="26"/>
      <c r="Z3215" s="26"/>
      <c r="AA3215" s="26"/>
      <c r="AB3215" s="26"/>
      <c r="AC3215" s="26"/>
      <c r="AD3215" s="26"/>
      <c r="AE3215" s="26"/>
      <c r="AR3215" s="144"/>
      <c r="AT3215" s="144"/>
      <c r="AU3215" s="144"/>
      <c r="AY3215" s="14"/>
      <c r="BE3215" s="145"/>
      <c r="BF3215" s="145"/>
      <c r="BG3215" s="145"/>
      <c r="BH3215" s="145"/>
      <c r="BI3215" s="145"/>
      <c r="BJ3215" s="14"/>
      <c r="BK3215" s="145"/>
      <c r="BL3215" s="14"/>
      <c r="BM3215" s="144"/>
    </row>
    <row r="3216" spans="1:65" s="2" customFormat="1" ht="21.75" hidden="1" customHeight="1">
      <c r="A3216" s="26"/>
      <c r="B3216" s="176"/>
      <c r="C3216" s="157"/>
      <c r="D3216" s="157"/>
      <c r="E3216" s="158"/>
      <c r="F3216" s="159"/>
      <c r="G3216" s="160"/>
      <c r="H3216" s="161"/>
      <c r="I3216" s="162"/>
      <c r="J3216" s="162"/>
      <c r="K3216" s="139"/>
      <c r="L3216" s="27"/>
      <c r="M3216" s="140"/>
      <c r="N3216" s="141"/>
      <c r="O3216" s="142"/>
      <c r="P3216" s="142"/>
      <c r="Q3216" s="142"/>
      <c r="R3216" s="142"/>
      <c r="S3216" s="142"/>
      <c r="T3216" s="143"/>
      <c r="U3216" s="26"/>
      <c r="V3216" s="26"/>
      <c r="W3216" s="26"/>
      <c r="X3216" s="26"/>
      <c r="Y3216" s="26"/>
      <c r="Z3216" s="26"/>
      <c r="AA3216" s="26"/>
      <c r="AB3216" s="26"/>
      <c r="AC3216" s="26"/>
      <c r="AD3216" s="26"/>
      <c r="AE3216" s="26"/>
      <c r="AR3216" s="144"/>
      <c r="AT3216" s="144"/>
      <c r="AU3216" s="144"/>
      <c r="AY3216" s="14"/>
      <c r="BE3216" s="145"/>
      <c r="BF3216" s="145"/>
      <c r="BG3216" s="145"/>
      <c r="BH3216" s="145"/>
      <c r="BI3216" s="145"/>
      <c r="BJ3216" s="14"/>
      <c r="BK3216" s="145"/>
      <c r="BL3216" s="14"/>
      <c r="BM3216" s="144"/>
    </row>
    <row r="3217" spans="1:65" s="2" customFormat="1" ht="21.75" hidden="1" customHeight="1">
      <c r="A3217" s="26"/>
      <c r="B3217" s="176"/>
      <c r="C3217" s="157"/>
      <c r="D3217" s="157"/>
      <c r="E3217" s="158"/>
      <c r="F3217" s="159"/>
      <c r="G3217" s="160"/>
      <c r="H3217" s="161"/>
      <c r="I3217" s="162"/>
      <c r="J3217" s="162"/>
      <c r="K3217" s="139"/>
      <c r="L3217" s="27"/>
      <c r="M3217" s="140"/>
      <c r="N3217" s="141"/>
      <c r="O3217" s="142"/>
      <c r="P3217" s="142"/>
      <c r="Q3217" s="142"/>
      <c r="R3217" s="142"/>
      <c r="S3217" s="142"/>
      <c r="T3217" s="143"/>
      <c r="U3217" s="26"/>
      <c r="V3217" s="26"/>
      <c r="W3217" s="26"/>
      <c r="X3217" s="26"/>
      <c r="Y3217" s="26"/>
      <c r="Z3217" s="26"/>
      <c r="AA3217" s="26"/>
      <c r="AB3217" s="26"/>
      <c r="AC3217" s="26"/>
      <c r="AD3217" s="26"/>
      <c r="AE3217" s="26"/>
      <c r="AR3217" s="144"/>
      <c r="AT3217" s="144"/>
      <c r="AU3217" s="144"/>
      <c r="AY3217" s="14"/>
      <c r="BE3217" s="145"/>
      <c r="BF3217" s="145"/>
      <c r="BG3217" s="145"/>
      <c r="BH3217" s="145"/>
      <c r="BI3217" s="145"/>
      <c r="BJ3217" s="14"/>
      <c r="BK3217" s="145"/>
      <c r="BL3217" s="14"/>
      <c r="BM3217" s="144"/>
    </row>
    <row r="3218" spans="1:65" s="2" customFormat="1" ht="21.75" hidden="1" customHeight="1">
      <c r="A3218" s="26"/>
      <c r="B3218" s="176"/>
      <c r="C3218" s="157"/>
      <c r="D3218" s="157"/>
      <c r="E3218" s="158"/>
      <c r="F3218" s="159"/>
      <c r="G3218" s="160"/>
      <c r="H3218" s="161"/>
      <c r="I3218" s="162"/>
      <c r="J3218" s="162"/>
      <c r="K3218" s="139"/>
      <c r="L3218" s="27"/>
      <c r="M3218" s="140"/>
      <c r="N3218" s="141"/>
      <c r="O3218" s="142"/>
      <c r="P3218" s="142"/>
      <c r="Q3218" s="142"/>
      <c r="R3218" s="142"/>
      <c r="S3218" s="142"/>
      <c r="T3218" s="143"/>
      <c r="U3218" s="26"/>
      <c r="V3218" s="26"/>
      <c r="W3218" s="26"/>
      <c r="X3218" s="26"/>
      <c r="Y3218" s="26"/>
      <c r="Z3218" s="26"/>
      <c r="AA3218" s="26"/>
      <c r="AB3218" s="26"/>
      <c r="AC3218" s="26"/>
      <c r="AD3218" s="26"/>
      <c r="AE3218" s="26"/>
      <c r="AR3218" s="144"/>
      <c r="AT3218" s="144"/>
      <c r="AU3218" s="144"/>
      <c r="AY3218" s="14"/>
      <c r="BE3218" s="145"/>
      <c r="BF3218" s="145"/>
      <c r="BG3218" s="145"/>
      <c r="BH3218" s="145"/>
      <c r="BI3218" s="145"/>
      <c r="BJ3218" s="14"/>
      <c r="BK3218" s="145"/>
      <c r="BL3218" s="14"/>
      <c r="BM3218" s="144"/>
    </row>
    <row r="3219" spans="1:65" s="2" customFormat="1" ht="21.75" hidden="1" customHeight="1">
      <c r="A3219" s="26"/>
      <c r="B3219" s="176"/>
      <c r="C3219" s="157"/>
      <c r="D3219" s="157"/>
      <c r="E3219" s="158"/>
      <c r="F3219" s="159"/>
      <c r="G3219" s="160"/>
      <c r="H3219" s="161"/>
      <c r="I3219" s="162"/>
      <c r="J3219" s="162"/>
      <c r="K3219" s="139"/>
      <c r="L3219" s="27"/>
      <c r="M3219" s="140"/>
      <c r="N3219" s="141"/>
      <c r="O3219" s="142"/>
      <c r="P3219" s="142"/>
      <c r="Q3219" s="142"/>
      <c r="R3219" s="142"/>
      <c r="S3219" s="142"/>
      <c r="T3219" s="143"/>
      <c r="U3219" s="26"/>
      <c r="V3219" s="26"/>
      <c r="W3219" s="26"/>
      <c r="X3219" s="26"/>
      <c r="Y3219" s="26"/>
      <c r="Z3219" s="26"/>
      <c r="AA3219" s="26"/>
      <c r="AB3219" s="26"/>
      <c r="AC3219" s="26"/>
      <c r="AD3219" s="26"/>
      <c r="AE3219" s="26"/>
      <c r="AR3219" s="144"/>
      <c r="AT3219" s="144"/>
      <c r="AU3219" s="144"/>
      <c r="AY3219" s="14"/>
      <c r="BE3219" s="145"/>
      <c r="BF3219" s="145"/>
      <c r="BG3219" s="145"/>
      <c r="BH3219" s="145"/>
      <c r="BI3219" s="145"/>
      <c r="BJ3219" s="14"/>
      <c r="BK3219" s="145"/>
      <c r="BL3219" s="14"/>
      <c r="BM3219" s="144"/>
    </row>
    <row r="3220" spans="1:65" s="2" customFormat="1" ht="21.75" hidden="1" customHeight="1">
      <c r="A3220" s="26"/>
      <c r="B3220" s="176"/>
      <c r="C3220" s="157"/>
      <c r="D3220" s="157"/>
      <c r="E3220" s="158"/>
      <c r="F3220" s="159"/>
      <c r="G3220" s="160"/>
      <c r="H3220" s="161"/>
      <c r="I3220" s="162"/>
      <c r="J3220" s="162"/>
      <c r="K3220" s="139"/>
      <c r="L3220" s="27"/>
      <c r="M3220" s="140"/>
      <c r="N3220" s="141"/>
      <c r="O3220" s="142"/>
      <c r="P3220" s="142"/>
      <c r="Q3220" s="142"/>
      <c r="R3220" s="142"/>
      <c r="S3220" s="142"/>
      <c r="T3220" s="143"/>
      <c r="U3220" s="26"/>
      <c r="V3220" s="26"/>
      <c r="W3220" s="26"/>
      <c r="X3220" s="26"/>
      <c r="Y3220" s="26"/>
      <c r="Z3220" s="26"/>
      <c r="AA3220" s="26"/>
      <c r="AB3220" s="26"/>
      <c r="AC3220" s="26"/>
      <c r="AD3220" s="26"/>
      <c r="AE3220" s="26"/>
      <c r="AR3220" s="144"/>
      <c r="AT3220" s="144"/>
      <c r="AU3220" s="144"/>
      <c r="AY3220" s="14"/>
      <c r="BE3220" s="145"/>
      <c r="BF3220" s="145"/>
      <c r="BG3220" s="145"/>
      <c r="BH3220" s="145"/>
      <c r="BI3220" s="145"/>
      <c r="BJ3220" s="14"/>
      <c r="BK3220" s="145"/>
      <c r="BL3220" s="14"/>
      <c r="BM3220" s="144"/>
    </row>
    <row r="3221" spans="1:65" s="2" customFormat="1" ht="21.75" hidden="1" customHeight="1">
      <c r="A3221" s="26"/>
      <c r="B3221" s="176"/>
      <c r="C3221" s="157"/>
      <c r="D3221" s="157"/>
      <c r="E3221" s="158"/>
      <c r="F3221" s="159"/>
      <c r="G3221" s="160"/>
      <c r="H3221" s="161"/>
      <c r="I3221" s="162"/>
      <c r="J3221" s="162"/>
      <c r="K3221" s="139"/>
      <c r="L3221" s="27"/>
      <c r="M3221" s="140"/>
      <c r="N3221" s="141"/>
      <c r="O3221" s="142"/>
      <c r="P3221" s="142"/>
      <c r="Q3221" s="142"/>
      <c r="R3221" s="142"/>
      <c r="S3221" s="142"/>
      <c r="T3221" s="143"/>
      <c r="U3221" s="26"/>
      <c r="V3221" s="26"/>
      <c r="W3221" s="26"/>
      <c r="X3221" s="26"/>
      <c r="Y3221" s="26"/>
      <c r="Z3221" s="26"/>
      <c r="AA3221" s="26"/>
      <c r="AB3221" s="26"/>
      <c r="AC3221" s="26"/>
      <c r="AD3221" s="26"/>
      <c r="AE3221" s="26"/>
      <c r="AR3221" s="144"/>
      <c r="AT3221" s="144"/>
      <c r="AU3221" s="144"/>
      <c r="AY3221" s="14"/>
      <c r="BE3221" s="145"/>
      <c r="BF3221" s="145"/>
      <c r="BG3221" s="145"/>
      <c r="BH3221" s="145"/>
      <c r="BI3221" s="145"/>
      <c r="BJ3221" s="14"/>
      <c r="BK3221" s="145"/>
      <c r="BL3221" s="14"/>
      <c r="BM3221" s="144"/>
    </row>
    <row r="3222" spans="1:65" s="2" customFormat="1" ht="21.75" hidden="1" customHeight="1">
      <c r="A3222" s="26"/>
      <c r="B3222" s="176"/>
      <c r="C3222" s="157"/>
      <c r="D3222" s="157"/>
      <c r="E3222" s="158"/>
      <c r="F3222" s="159"/>
      <c r="G3222" s="160"/>
      <c r="H3222" s="161"/>
      <c r="I3222" s="162"/>
      <c r="J3222" s="162"/>
      <c r="K3222" s="139"/>
      <c r="L3222" s="27"/>
      <c r="M3222" s="140"/>
      <c r="N3222" s="141"/>
      <c r="O3222" s="142"/>
      <c r="P3222" s="142"/>
      <c r="Q3222" s="142"/>
      <c r="R3222" s="142"/>
      <c r="S3222" s="142"/>
      <c r="T3222" s="143"/>
      <c r="U3222" s="26"/>
      <c r="V3222" s="26"/>
      <c r="W3222" s="26"/>
      <c r="X3222" s="26"/>
      <c r="Y3222" s="26"/>
      <c r="Z3222" s="26"/>
      <c r="AA3222" s="26"/>
      <c r="AB3222" s="26"/>
      <c r="AC3222" s="26"/>
      <c r="AD3222" s="26"/>
      <c r="AE3222" s="26"/>
      <c r="AR3222" s="144"/>
      <c r="AT3222" s="144"/>
      <c r="AU3222" s="144"/>
      <c r="AY3222" s="14"/>
      <c r="BE3222" s="145"/>
      <c r="BF3222" s="145"/>
      <c r="BG3222" s="145"/>
      <c r="BH3222" s="145"/>
      <c r="BI3222" s="145"/>
      <c r="BJ3222" s="14"/>
      <c r="BK3222" s="145"/>
      <c r="BL3222" s="14"/>
      <c r="BM3222" s="144"/>
    </row>
    <row r="3223" spans="1:65" s="2" customFormat="1" ht="21.75" hidden="1" customHeight="1">
      <c r="A3223" s="26"/>
      <c r="B3223" s="176"/>
      <c r="C3223" s="157"/>
      <c r="D3223" s="157"/>
      <c r="E3223" s="158"/>
      <c r="F3223" s="159"/>
      <c r="G3223" s="160"/>
      <c r="H3223" s="161"/>
      <c r="I3223" s="162"/>
      <c r="J3223" s="162"/>
      <c r="K3223" s="139"/>
      <c r="L3223" s="27"/>
      <c r="M3223" s="140"/>
      <c r="N3223" s="141"/>
      <c r="O3223" s="142"/>
      <c r="P3223" s="142"/>
      <c r="Q3223" s="142"/>
      <c r="R3223" s="142"/>
      <c r="S3223" s="142"/>
      <c r="T3223" s="143"/>
      <c r="U3223" s="26"/>
      <c r="V3223" s="26"/>
      <c r="W3223" s="26"/>
      <c r="X3223" s="26"/>
      <c r="Y3223" s="26"/>
      <c r="Z3223" s="26"/>
      <c r="AA3223" s="26"/>
      <c r="AB3223" s="26"/>
      <c r="AC3223" s="26"/>
      <c r="AD3223" s="26"/>
      <c r="AE3223" s="26"/>
      <c r="AR3223" s="144"/>
      <c r="AT3223" s="144"/>
      <c r="AU3223" s="144"/>
      <c r="AY3223" s="14"/>
      <c r="BE3223" s="145"/>
      <c r="BF3223" s="145"/>
      <c r="BG3223" s="145"/>
      <c r="BH3223" s="145"/>
      <c r="BI3223" s="145"/>
      <c r="BJ3223" s="14"/>
      <c r="BK3223" s="145"/>
      <c r="BL3223" s="14"/>
      <c r="BM3223" s="144"/>
    </row>
    <row r="3224" spans="1:65" s="2" customFormat="1" ht="21.75" hidden="1" customHeight="1">
      <c r="A3224" s="26"/>
      <c r="B3224" s="176"/>
      <c r="C3224" s="157"/>
      <c r="D3224" s="157"/>
      <c r="E3224" s="158"/>
      <c r="F3224" s="159"/>
      <c r="G3224" s="160"/>
      <c r="H3224" s="161"/>
      <c r="I3224" s="162"/>
      <c r="J3224" s="162"/>
      <c r="K3224" s="139"/>
      <c r="L3224" s="27"/>
      <c r="M3224" s="140"/>
      <c r="N3224" s="141"/>
      <c r="O3224" s="142"/>
      <c r="P3224" s="142"/>
      <c r="Q3224" s="142"/>
      <c r="R3224" s="142"/>
      <c r="S3224" s="142"/>
      <c r="T3224" s="143"/>
      <c r="U3224" s="26"/>
      <c r="V3224" s="26"/>
      <c r="W3224" s="26"/>
      <c r="X3224" s="26"/>
      <c r="Y3224" s="26"/>
      <c r="Z3224" s="26"/>
      <c r="AA3224" s="26"/>
      <c r="AB3224" s="26"/>
      <c r="AC3224" s="26"/>
      <c r="AD3224" s="26"/>
      <c r="AE3224" s="26"/>
      <c r="AR3224" s="144"/>
      <c r="AT3224" s="144"/>
      <c r="AU3224" s="144"/>
      <c r="AY3224" s="14"/>
      <c r="BE3224" s="145"/>
      <c r="BF3224" s="145"/>
      <c r="BG3224" s="145"/>
      <c r="BH3224" s="145"/>
      <c r="BI3224" s="145"/>
      <c r="BJ3224" s="14"/>
      <c r="BK3224" s="145"/>
      <c r="BL3224" s="14"/>
      <c r="BM3224" s="144"/>
    </row>
    <row r="3225" spans="1:65" s="2" customFormat="1" ht="21.75" hidden="1" customHeight="1">
      <c r="A3225" s="26"/>
      <c r="B3225" s="176"/>
      <c r="C3225" s="157"/>
      <c r="D3225" s="157"/>
      <c r="E3225" s="158"/>
      <c r="F3225" s="159"/>
      <c r="G3225" s="160"/>
      <c r="H3225" s="161"/>
      <c r="I3225" s="162"/>
      <c r="J3225" s="162"/>
      <c r="K3225" s="139"/>
      <c r="L3225" s="27"/>
      <c r="M3225" s="140"/>
      <c r="N3225" s="141"/>
      <c r="O3225" s="142"/>
      <c r="P3225" s="142"/>
      <c r="Q3225" s="142"/>
      <c r="R3225" s="142"/>
      <c r="S3225" s="142"/>
      <c r="T3225" s="143"/>
      <c r="U3225" s="26"/>
      <c r="V3225" s="26"/>
      <c r="W3225" s="26"/>
      <c r="X3225" s="26"/>
      <c r="Y3225" s="26"/>
      <c r="Z3225" s="26"/>
      <c r="AA3225" s="26"/>
      <c r="AB3225" s="26"/>
      <c r="AC3225" s="26"/>
      <c r="AD3225" s="26"/>
      <c r="AE3225" s="26"/>
      <c r="AR3225" s="144"/>
      <c r="AT3225" s="144"/>
      <c r="AU3225" s="144"/>
      <c r="AY3225" s="14"/>
      <c r="BE3225" s="145"/>
      <c r="BF3225" s="145"/>
      <c r="BG3225" s="145"/>
      <c r="BH3225" s="145"/>
      <c r="BI3225" s="145"/>
      <c r="BJ3225" s="14"/>
      <c r="BK3225" s="145"/>
      <c r="BL3225" s="14"/>
      <c r="BM3225" s="144"/>
    </row>
    <row r="3226" spans="1:65" s="2" customFormat="1" ht="21.75" hidden="1" customHeight="1">
      <c r="A3226" s="26"/>
      <c r="B3226" s="176"/>
      <c r="C3226" s="157"/>
      <c r="D3226" s="157"/>
      <c r="E3226" s="158"/>
      <c r="F3226" s="159"/>
      <c r="G3226" s="160"/>
      <c r="H3226" s="161"/>
      <c r="I3226" s="162"/>
      <c r="J3226" s="162"/>
      <c r="K3226" s="139"/>
      <c r="L3226" s="27"/>
      <c r="M3226" s="140"/>
      <c r="N3226" s="141"/>
      <c r="O3226" s="142"/>
      <c r="P3226" s="142"/>
      <c r="Q3226" s="142"/>
      <c r="R3226" s="142"/>
      <c r="S3226" s="142"/>
      <c r="T3226" s="143"/>
      <c r="U3226" s="26"/>
      <c r="V3226" s="26"/>
      <c r="W3226" s="26"/>
      <c r="X3226" s="26"/>
      <c r="Y3226" s="26"/>
      <c r="Z3226" s="26"/>
      <c r="AA3226" s="26"/>
      <c r="AB3226" s="26"/>
      <c r="AC3226" s="26"/>
      <c r="AD3226" s="26"/>
      <c r="AE3226" s="26"/>
      <c r="AR3226" s="144"/>
      <c r="AT3226" s="144"/>
      <c r="AU3226" s="144"/>
      <c r="AY3226" s="14"/>
      <c r="BE3226" s="145"/>
      <c r="BF3226" s="145"/>
      <c r="BG3226" s="145"/>
      <c r="BH3226" s="145"/>
      <c r="BI3226" s="145"/>
      <c r="BJ3226" s="14"/>
      <c r="BK3226" s="145"/>
      <c r="BL3226" s="14"/>
      <c r="BM3226" s="144"/>
    </row>
    <row r="3227" spans="1:65" s="2" customFormat="1" ht="21.75" hidden="1" customHeight="1">
      <c r="A3227" s="26"/>
      <c r="B3227" s="176"/>
      <c r="C3227" s="157"/>
      <c r="D3227" s="157"/>
      <c r="E3227" s="158"/>
      <c r="F3227" s="159"/>
      <c r="G3227" s="160"/>
      <c r="H3227" s="161"/>
      <c r="I3227" s="162"/>
      <c r="J3227" s="162"/>
      <c r="K3227" s="139"/>
      <c r="L3227" s="27"/>
      <c r="M3227" s="140"/>
      <c r="N3227" s="141"/>
      <c r="O3227" s="142"/>
      <c r="P3227" s="142"/>
      <c r="Q3227" s="142"/>
      <c r="R3227" s="142"/>
      <c r="S3227" s="142"/>
      <c r="T3227" s="143"/>
      <c r="U3227" s="26"/>
      <c r="V3227" s="26"/>
      <c r="W3227" s="26"/>
      <c r="X3227" s="26"/>
      <c r="Y3227" s="26"/>
      <c r="Z3227" s="26"/>
      <c r="AA3227" s="26"/>
      <c r="AB3227" s="26"/>
      <c r="AC3227" s="26"/>
      <c r="AD3227" s="26"/>
      <c r="AE3227" s="26"/>
      <c r="AR3227" s="144"/>
      <c r="AT3227" s="144"/>
      <c r="AU3227" s="144"/>
      <c r="AY3227" s="14"/>
      <c r="BE3227" s="145"/>
      <c r="BF3227" s="145"/>
      <c r="BG3227" s="145"/>
      <c r="BH3227" s="145"/>
      <c r="BI3227" s="145"/>
      <c r="BJ3227" s="14"/>
      <c r="BK3227" s="145"/>
      <c r="BL3227" s="14"/>
      <c r="BM3227" s="144"/>
    </row>
    <row r="3228" spans="1:65" s="2" customFormat="1" ht="21.75" hidden="1" customHeight="1">
      <c r="A3228" s="26"/>
      <c r="B3228" s="176"/>
      <c r="C3228" s="157"/>
      <c r="D3228" s="157"/>
      <c r="E3228" s="158"/>
      <c r="F3228" s="159"/>
      <c r="G3228" s="160"/>
      <c r="H3228" s="161"/>
      <c r="I3228" s="162"/>
      <c r="J3228" s="162"/>
      <c r="K3228" s="139"/>
      <c r="L3228" s="27"/>
      <c r="M3228" s="140"/>
      <c r="N3228" s="141"/>
      <c r="O3228" s="142"/>
      <c r="P3228" s="142"/>
      <c r="Q3228" s="142"/>
      <c r="R3228" s="142"/>
      <c r="S3228" s="142"/>
      <c r="T3228" s="143"/>
      <c r="U3228" s="26"/>
      <c r="V3228" s="26"/>
      <c r="W3228" s="26"/>
      <c r="X3228" s="26"/>
      <c r="Y3228" s="26"/>
      <c r="Z3228" s="26"/>
      <c r="AA3228" s="26"/>
      <c r="AB3228" s="26"/>
      <c r="AC3228" s="26"/>
      <c r="AD3228" s="26"/>
      <c r="AE3228" s="26"/>
      <c r="AR3228" s="144"/>
      <c r="AT3228" s="144"/>
      <c r="AU3228" s="144"/>
      <c r="AY3228" s="14"/>
      <c r="BE3228" s="145"/>
      <c r="BF3228" s="145"/>
      <c r="BG3228" s="145"/>
      <c r="BH3228" s="145"/>
      <c r="BI3228" s="145"/>
      <c r="BJ3228" s="14"/>
      <c r="BK3228" s="145"/>
      <c r="BL3228" s="14"/>
      <c r="BM3228" s="144"/>
    </row>
    <row r="3229" spans="1:65" s="2" customFormat="1" ht="21.75" hidden="1" customHeight="1">
      <c r="A3229" s="26"/>
      <c r="B3229" s="176"/>
      <c r="C3229" s="157"/>
      <c r="D3229" s="157"/>
      <c r="E3229" s="158"/>
      <c r="F3229" s="159"/>
      <c r="G3229" s="160"/>
      <c r="H3229" s="161"/>
      <c r="I3229" s="162"/>
      <c r="J3229" s="162"/>
      <c r="K3229" s="139"/>
      <c r="L3229" s="27"/>
      <c r="M3229" s="140"/>
      <c r="N3229" s="141"/>
      <c r="O3229" s="142"/>
      <c r="P3229" s="142"/>
      <c r="Q3229" s="142"/>
      <c r="R3229" s="142"/>
      <c r="S3229" s="142"/>
      <c r="T3229" s="143"/>
      <c r="U3229" s="26"/>
      <c r="V3229" s="26"/>
      <c r="W3229" s="26"/>
      <c r="X3229" s="26"/>
      <c r="Y3229" s="26"/>
      <c r="Z3229" s="26"/>
      <c r="AA3229" s="26"/>
      <c r="AB3229" s="26"/>
      <c r="AC3229" s="26"/>
      <c r="AD3229" s="26"/>
      <c r="AE3229" s="26"/>
      <c r="AR3229" s="144"/>
      <c r="AT3229" s="144"/>
      <c r="AU3229" s="144"/>
      <c r="AY3229" s="14"/>
      <c r="BE3229" s="145"/>
      <c r="BF3229" s="145"/>
      <c r="BG3229" s="145"/>
      <c r="BH3229" s="145"/>
      <c r="BI3229" s="145"/>
      <c r="BJ3229" s="14"/>
      <c r="BK3229" s="145"/>
      <c r="BL3229" s="14"/>
      <c r="BM3229" s="144"/>
    </row>
    <row r="3230" spans="1:65" s="2" customFormat="1" ht="21.75" hidden="1" customHeight="1">
      <c r="A3230" s="26"/>
      <c r="B3230" s="176"/>
      <c r="C3230" s="157"/>
      <c r="D3230" s="157"/>
      <c r="E3230" s="158"/>
      <c r="F3230" s="159"/>
      <c r="G3230" s="160"/>
      <c r="H3230" s="161"/>
      <c r="I3230" s="162"/>
      <c r="J3230" s="162"/>
      <c r="K3230" s="139"/>
      <c r="L3230" s="27"/>
      <c r="M3230" s="140"/>
      <c r="N3230" s="141"/>
      <c r="O3230" s="142"/>
      <c r="P3230" s="142"/>
      <c r="Q3230" s="142"/>
      <c r="R3230" s="142"/>
      <c r="S3230" s="142"/>
      <c r="T3230" s="143"/>
      <c r="U3230" s="26"/>
      <c r="V3230" s="26"/>
      <c r="W3230" s="26"/>
      <c r="X3230" s="26"/>
      <c r="Y3230" s="26"/>
      <c r="Z3230" s="26"/>
      <c r="AA3230" s="26"/>
      <c r="AB3230" s="26"/>
      <c r="AC3230" s="26"/>
      <c r="AD3230" s="26"/>
      <c r="AE3230" s="26"/>
      <c r="AR3230" s="144"/>
      <c r="AT3230" s="144"/>
      <c r="AU3230" s="144"/>
      <c r="AY3230" s="14"/>
      <c r="BE3230" s="145"/>
      <c r="BF3230" s="145"/>
      <c r="BG3230" s="145"/>
      <c r="BH3230" s="145"/>
      <c r="BI3230" s="145"/>
      <c r="BJ3230" s="14"/>
      <c r="BK3230" s="145"/>
      <c r="BL3230" s="14"/>
      <c r="BM3230" s="144"/>
    </row>
    <row r="3231" spans="1:65" s="2" customFormat="1" ht="21.75" hidden="1" customHeight="1">
      <c r="A3231" s="26"/>
      <c r="B3231" s="176"/>
      <c r="C3231" s="157"/>
      <c r="D3231" s="157"/>
      <c r="E3231" s="158"/>
      <c r="F3231" s="159"/>
      <c r="G3231" s="160"/>
      <c r="H3231" s="161"/>
      <c r="I3231" s="162"/>
      <c r="J3231" s="162"/>
      <c r="K3231" s="139"/>
      <c r="L3231" s="27"/>
      <c r="M3231" s="140"/>
      <c r="N3231" s="141"/>
      <c r="O3231" s="142"/>
      <c r="P3231" s="142"/>
      <c r="Q3231" s="142"/>
      <c r="R3231" s="142"/>
      <c r="S3231" s="142"/>
      <c r="T3231" s="143"/>
      <c r="U3231" s="26"/>
      <c r="V3231" s="26"/>
      <c r="W3231" s="26"/>
      <c r="X3231" s="26"/>
      <c r="Y3231" s="26"/>
      <c r="Z3231" s="26"/>
      <c r="AA3231" s="26"/>
      <c r="AB3231" s="26"/>
      <c r="AC3231" s="26"/>
      <c r="AD3231" s="26"/>
      <c r="AE3231" s="26"/>
      <c r="AR3231" s="144"/>
      <c r="AT3231" s="144"/>
      <c r="AU3231" s="144"/>
      <c r="AY3231" s="14"/>
      <c r="BE3231" s="145"/>
      <c r="BF3231" s="145"/>
      <c r="BG3231" s="145"/>
      <c r="BH3231" s="145"/>
      <c r="BI3231" s="145"/>
      <c r="BJ3231" s="14"/>
      <c r="BK3231" s="145"/>
      <c r="BL3231" s="14"/>
      <c r="BM3231" s="144"/>
    </row>
    <row r="3232" spans="1:65" s="2" customFormat="1" ht="21.75" hidden="1" customHeight="1">
      <c r="A3232" s="26"/>
      <c r="B3232" s="176"/>
      <c r="C3232" s="157"/>
      <c r="D3232" s="157"/>
      <c r="E3232" s="158"/>
      <c r="F3232" s="159"/>
      <c r="G3232" s="160"/>
      <c r="H3232" s="161"/>
      <c r="I3232" s="162"/>
      <c r="J3232" s="162"/>
      <c r="K3232" s="139"/>
      <c r="L3232" s="27"/>
      <c r="M3232" s="140"/>
      <c r="N3232" s="141"/>
      <c r="O3232" s="142"/>
      <c r="P3232" s="142"/>
      <c r="Q3232" s="142"/>
      <c r="R3232" s="142"/>
      <c r="S3232" s="142"/>
      <c r="T3232" s="143"/>
      <c r="U3232" s="26"/>
      <c r="V3232" s="26"/>
      <c r="W3232" s="26"/>
      <c r="X3232" s="26"/>
      <c r="Y3232" s="26"/>
      <c r="Z3232" s="26"/>
      <c r="AA3232" s="26"/>
      <c r="AB3232" s="26"/>
      <c r="AC3232" s="26"/>
      <c r="AD3232" s="26"/>
      <c r="AE3232" s="26"/>
      <c r="AR3232" s="144"/>
      <c r="AT3232" s="144"/>
      <c r="AU3232" s="144"/>
      <c r="AY3232" s="14"/>
      <c r="BE3232" s="145"/>
      <c r="BF3232" s="145"/>
      <c r="BG3232" s="145"/>
      <c r="BH3232" s="145"/>
      <c r="BI3232" s="145"/>
      <c r="BJ3232" s="14"/>
      <c r="BK3232" s="145"/>
      <c r="BL3232" s="14"/>
      <c r="BM3232" s="144"/>
    </row>
    <row r="3233" spans="1:65" s="2" customFormat="1" ht="21.75" hidden="1" customHeight="1">
      <c r="A3233" s="26"/>
      <c r="B3233" s="176"/>
      <c r="C3233" s="157"/>
      <c r="D3233" s="157"/>
      <c r="E3233" s="158"/>
      <c r="F3233" s="159"/>
      <c r="G3233" s="160"/>
      <c r="H3233" s="161"/>
      <c r="I3233" s="162"/>
      <c r="J3233" s="162"/>
      <c r="K3233" s="139"/>
      <c r="L3233" s="27"/>
      <c r="M3233" s="140"/>
      <c r="N3233" s="141"/>
      <c r="O3233" s="142"/>
      <c r="P3233" s="142"/>
      <c r="Q3233" s="142"/>
      <c r="R3233" s="142"/>
      <c r="S3233" s="142"/>
      <c r="T3233" s="143"/>
      <c r="U3233" s="26"/>
      <c r="V3233" s="26"/>
      <c r="W3233" s="26"/>
      <c r="X3233" s="26"/>
      <c r="Y3233" s="26"/>
      <c r="Z3233" s="26"/>
      <c r="AA3233" s="26"/>
      <c r="AB3233" s="26"/>
      <c r="AC3233" s="26"/>
      <c r="AD3233" s="26"/>
      <c r="AE3233" s="26"/>
      <c r="AR3233" s="144"/>
      <c r="AT3233" s="144"/>
      <c r="AU3233" s="144"/>
      <c r="AY3233" s="14"/>
      <c r="BE3233" s="145"/>
      <c r="BF3233" s="145"/>
      <c r="BG3233" s="145"/>
      <c r="BH3233" s="145"/>
      <c r="BI3233" s="145"/>
      <c r="BJ3233" s="14"/>
      <c r="BK3233" s="145"/>
      <c r="BL3233" s="14"/>
      <c r="BM3233" s="144"/>
    </row>
    <row r="3234" spans="1:65" s="2" customFormat="1" ht="21.75" hidden="1" customHeight="1">
      <c r="A3234" s="26"/>
      <c r="B3234" s="176"/>
      <c r="C3234" s="157"/>
      <c r="D3234" s="157"/>
      <c r="E3234" s="158"/>
      <c r="F3234" s="159"/>
      <c r="G3234" s="160"/>
      <c r="H3234" s="161"/>
      <c r="I3234" s="162"/>
      <c r="J3234" s="162"/>
      <c r="K3234" s="139"/>
      <c r="L3234" s="27"/>
      <c r="M3234" s="140"/>
      <c r="N3234" s="141"/>
      <c r="O3234" s="142"/>
      <c r="P3234" s="142"/>
      <c r="Q3234" s="142"/>
      <c r="R3234" s="142"/>
      <c r="S3234" s="142"/>
      <c r="T3234" s="143"/>
      <c r="U3234" s="26"/>
      <c r="V3234" s="26"/>
      <c r="W3234" s="26"/>
      <c r="X3234" s="26"/>
      <c r="Y3234" s="26"/>
      <c r="Z3234" s="26"/>
      <c r="AA3234" s="26"/>
      <c r="AB3234" s="26"/>
      <c r="AC3234" s="26"/>
      <c r="AD3234" s="26"/>
      <c r="AE3234" s="26"/>
      <c r="AR3234" s="144"/>
      <c r="AT3234" s="144"/>
      <c r="AU3234" s="144"/>
      <c r="AY3234" s="14"/>
      <c r="BE3234" s="145"/>
      <c r="BF3234" s="145"/>
      <c r="BG3234" s="145"/>
      <c r="BH3234" s="145"/>
      <c r="BI3234" s="145"/>
      <c r="BJ3234" s="14"/>
      <c r="BK3234" s="145"/>
      <c r="BL3234" s="14"/>
      <c r="BM3234" s="144"/>
    </row>
    <row r="3235" spans="1:65" s="2" customFormat="1" ht="21.75" hidden="1" customHeight="1">
      <c r="A3235" s="26"/>
      <c r="B3235" s="176"/>
      <c r="C3235" s="157"/>
      <c r="D3235" s="157"/>
      <c r="E3235" s="158"/>
      <c r="F3235" s="159"/>
      <c r="G3235" s="160"/>
      <c r="H3235" s="161"/>
      <c r="I3235" s="162"/>
      <c r="J3235" s="162"/>
      <c r="K3235" s="139"/>
      <c r="L3235" s="27"/>
      <c r="M3235" s="140"/>
      <c r="N3235" s="141"/>
      <c r="O3235" s="142"/>
      <c r="P3235" s="142"/>
      <c r="Q3235" s="142"/>
      <c r="R3235" s="142"/>
      <c r="S3235" s="142"/>
      <c r="T3235" s="143"/>
      <c r="U3235" s="26"/>
      <c r="V3235" s="26"/>
      <c r="W3235" s="26"/>
      <c r="X3235" s="26"/>
      <c r="Y3235" s="26"/>
      <c r="Z3235" s="26"/>
      <c r="AA3235" s="26"/>
      <c r="AB3235" s="26"/>
      <c r="AC3235" s="26"/>
      <c r="AD3235" s="26"/>
      <c r="AE3235" s="26"/>
      <c r="AR3235" s="144"/>
      <c r="AT3235" s="144"/>
      <c r="AU3235" s="144"/>
      <c r="AY3235" s="14"/>
      <c r="BE3235" s="145"/>
      <c r="BF3235" s="145"/>
      <c r="BG3235" s="145"/>
      <c r="BH3235" s="145"/>
      <c r="BI3235" s="145"/>
      <c r="BJ3235" s="14"/>
      <c r="BK3235" s="145"/>
      <c r="BL3235" s="14"/>
      <c r="BM3235" s="144"/>
    </row>
    <row r="3236" spans="1:65" s="2" customFormat="1" ht="21.75" hidden="1" customHeight="1">
      <c r="A3236" s="26"/>
      <c r="B3236" s="176"/>
      <c r="C3236" s="157"/>
      <c r="D3236" s="157"/>
      <c r="E3236" s="158"/>
      <c r="F3236" s="159"/>
      <c r="G3236" s="160"/>
      <c r="H3236" s="161"/>
      <c r="I3236" s="162"/>
      <c r="J3236" s="162"/>
      <c r="K3236" s="139"/>
      <c r="L3236" s="27"/>
      <c r="M3236" s="140"/>
      <c r="N3236" s="141"/>
      <c r="O3236" s="142"/>
      <c r="P3236" s="142"/>
      <c r="Q3236" s="142"/>
      <c r="R3236" s="142"/>
      <c r="S3236" s="142"/>
      <c r="T3236" s="143"/>
      <c r="U3236" s="26"/>
      <c r="V3236" s="26"/>
      <c r="W3236" s="26"/>
      <c r="X3236" s="26"/>
      <c r="Y3236" s="26"/>
      <c r="Z3236" s="26"/>
      <c r="AA3236" s="26"/>
      <c r="AB3236" s="26"/>
      <c r="AC3236" s="26"/>
      <c r="AD3236" s="26"/>
      <c r="AE3236" s="26"/>
      <c r="AR3236" s="144"/>
      <c r="AT3236" s="144"/>
      <c r="AU3236" s="144"/>
      <c r="AY3236" s="14"/>
      <c r="BE3236" s="145"/>
      <c r="BF3236" s="145"/>
      <c r="BG3236" s="145"/>
      <c r="BH3236" s="145"/>
      <c r="BI3236" s="145"/>
      <c r="BJ3236" s="14"/>
      <c r="BK3236" s="145"/>
      <c r="BL3236" s="14"/>
      <c r="BM3236" s="144"/>
    </row>
    <row r="3237" spans="1:65" s="2" customFormat="1" ht="21.75" hidden="1" customHeight="1">
      <c r="A3237" s="26"/>
      <c r="B3237" s="176"/>
      <c r="C3237" s="157"/>
      <c r="D3237" s="157"/>
      <c r="E3237" s="158"/>
      <c r="F3237" s="159"/>
      <c r="G3237" s="160"/>
      <c r="H3237" s="161"/>
      <c r="I3237" s="162"/>
      <c r="J3237" s="162"/>
      <c r="K3237" s="139"/>
      <c r="L3237" s="27"/>
      <c r="M3237" s="140"/>
      <c r="N3237" s="141"/>
      <c r="O3237" s="142"/>
      <c r="P3237" s="142"/>
      <c r="Q3237" s="142"/>
      <c r="R3237" s="142"/>
      <c r="S3237" s="142"/>
      <c r="T3237" s="143"/>
      <c r="U3237" s="26"/>
      <c r="V3237" s="26"/>
      <c r="W3237" s="26"/>
      <c r="X3237" s="26"/>
      <c r="Y3237" s="26"/>
      <c r="Z3237" s="26"/>
      <c r="AA3237" s="26"/>
      <c r="AB3237" s="26"/>
      <c r="AC3237" s="26"/>
      <c r="AD3237" s="26"/>
      <c r="AE3237" s="26"/>
      <c r="AR3237" s="144"/>
      <c r="AT3237" s="144"/>
      <c r="AU3237" s="144"/>
      <c r="AY3237" s="14"/>
      <c r="BE3237" s="145"/>
      <c r="BF3237" s="145"/>
      <c r="BG3237" s="145"/>
      <c r="BH3237" s="145"/>
      <c r="BI3237" s="145"/>
      <c r="BJ3237" s="14"/>
      <c r="BK3237" s="145"/>
      <c r="BL3237" s="14"/>
      <c r="BM3237" s="144"/>
    </row>
    <row r="3238" spans="1:65" s="2" customFormat="1" ht="21.75" hidden="1" customHeight="1">
      <c r="A3238" s="26"/>
      <c r="B3238" s="176"/>
      <c r="C3238" s="157"/>
      <c r="D3238" s="157"/>
      <c r="E3238" s="158"/>
      <c r="F3238" s="159"/>
      <c r="G3238" s="160"/>
      <c r="H3238" s="161"/>
      <c r="I3238" s="162"/>
      <c r="J3238" s="162"/>
      <c r="K3238" s="139"/>
      <c r="L3238" s="27"/>
      <c r="M3238" s="140"/>
      <c r="N3238" s="141"/>
      <c r="O3238" s="142"/>
      <c r="P3238" s="142"/>
      <c r="Q3238" s="142"/>
      <c r="R3238" s="142"/>
      <c r="S3238" s="142"/>
      <c r="T3238" s="143"/>
      <c r="U3238" s="26"/>
      <c r="V3238" s="26"/>
      <c r="W3238" s="26"/>
      <c r="X3238" s="26"/>
      <c r="Y3238" s="26"/>
      <c r="Z3238" s="26"/>
      <c r="AA3238" s="26"/>
      <c r="AB3238" s="26"/>
      <c r="AC3238" s="26"/>
      <c r="AD3238" s="26"/>
      <c r="AE3238" s="26"/>
      <c r="AR3238" s="144"/>
      <c r="AT3238" s="144"/>
      <c r="AU3238" s="144"/>
      <c r="AY3238" s="14"/>
      <c r="BE3238" s="145"/>
      <c r="BF3238" s="145"/>
      <c r="BG3238" s="145"/>
      <c r="BH3238" s="145"/>
      <c r="BI3238" s="145"/>
      <c r="BJ3238" s="14"/>
      <c r="BK3238" s="145"/>
      <c r="BL3238" s="14"/>
      <c r="BM3238" s="144"/>
    </row>
    <row r="3239" spans="1:65" s="2" customFormat="1" ht="21.75" hidden="1" customHeight="1">
      <c r="A3239" s="26"/>
      <c r="B3239" s="176"/>
      <c r="C3239" s="157"/>
      <c r="D3239" s="157"/>
      <c r="E3239" s="158"/>
      <c r="F3239" s="159"/>
      <c r="G3239" s="160"/>
      <c r="H3239" s="161"/>
      <c r="I3239" s="162"/>
      <c r="J3239" s="162"/>
      <c r="K3239" s="139"/>
      <c r="L3239" s="27"/>
      <c r="M3239" s="140"/>
      <c r="N3239" s="141"/>
      <c r="O3239" s="142"/>
      <c r="P3239" s="142"/>
      <c r="Q3239" s="142"/>
      <c r="R3239" s="142"/>
      <c r="S3239" s="142"/>
      <c r="T3239" s="143"/>
      <c r="U3239" s="26"/>
      <c r="V3239" s="26"/>
      <c r="W3239" s="26"/>
      <c r="X3239" s="26"/>
      <c r="Y3239" s="26"/>
      <c r="Z3239" s="26"/>
      <c r="AA3239" s="26"/>
      <c r="AB3239" s="26"/>
      <c r="AC3239" s="26"/>
      <c r="AD3239" s="26"/>
      <c r="AE3239" s="26"/>
      <c r="AR3239" s="144"/>
      <c r="AT3239" s="144"/>
      <c r="AU3239" s="144"/>
      <c r="AY3239" s="14"/>
      <c r="BE3239" s="145"/>
      <c r="BF3239" s="145"/>
      <c r="BG3239" s="145"/>
      <c r="BH3239" s="145"/>
      <c r="BI3239" s="145"/>
      <c r="BJ3239" s="14"/>
      <c r="BK3239" s="145"/>
      <c r="BL3239" s="14"/>
      <c r="BM3239" s="144"/>
    </row>
    <row r="3240" spans="1:65" s="2" customFormat="1" ht="21.75" hidden="1" customHeight="1">
      <c r="A3240" s="26"/>
      <c r="B3240" s="176"/>
      <c r="C3240" s="157"/>
      <c r="D3240" s="157"/>
      <c r="E3240" s="158"/>
      <c r="F3240" s="159"/>
      <c r="G3240" s="160"/>
      <c r="H3240" s="161"/>
      <c r="I3240" s="162"/>
      <c r="J3240" s="162"/>
      <c r="K3240" s="139"/>
      <c r="L3240" s="27"/>
      <c r="M3240" s="140"/>
      <c r="N3240" s="141"/>
      <c r="O3240" s="142"/>
      <c r="P3240" s="142"/>
      <c r="Q3240" s="142"/>
      <c r="R3240" s="142"/>
      <c r="S3240" s="142"/>
      <c r="T3240" s="143"/>
      <c r="U3240" s="26"/>
      <c r="V3240" s="26"/>
      <c r="W3240" s="26"/>
      <c r="X3240" s="26"/>
      <c r="Y3240" s="26"/>
      <c r="Z3240" s="26"/>
      <c r="AA3240" s="26"/>
      <c r="AB3240" s="26"/>
      <c r="AC3240" s="26"/>
      <c r="AD3240" s="26"/>
      <c r="AE3240" s="26"/>
      <c r="AR3240" s="144"/>
      <c r="AT3240" s="144"/>
      <c r="AU3240" s="144"/>
      <c r="AY3240" s="14"/>
      <c r="BE3240" s="145"/>
      <c r="BF3240" s="145"/>
      <c r="BG3240" s="145"/>
      <c r="BH3240" s="145"/>
      <c r="BI3240" s="145"/>
      <c r="BJ3240" s="14"/>
      <c r="BK3240" s="145"/>
      <c r="BL3240" s="14"/>
      <c r="BM3240" s="144"/>
    </row>
    <row r="3241" spans="1:65" s="2" customFormat="1" ht="21.75" hidden="1" customHeight="1">
      <c r="A3241" s="26"/>
      <c r="B3241" s="176"/>
      <c r="C3241" s="157"/>
      <c r="D3241" s="157"/>
      <c r="E3241" s="158"/>
      <c r="F3241" s="159"/>
      <c r="G3241" s="160"/>
      <c r="H3241" s="161"/>
      <c r="I3241" s="162"/>
      <c r="J3241" s="162"/>
      <c r="K3241" s="139"/>
      <c r="L3241" s="27"/>
      <c r="M3241" s="140"/>
      <c r="N3241" s="141"/>
      <c r="O3241" s="142"/>
      <c r="P3241" s="142"/>
      <c r="Q3241" s="142"/>
      <c r="R3241" s="142"/>
      <c r="S3241" s="142"/>
      <c r="T3241" s="143"/>
      <c r="U3241" s="26"/>
      <c r="V3241" s="26"/>
      <c r="W3241" s="26"/>
      <c r="X3241" s="26"/>
      <c r="Y3241" s="26"/>
      <c r="Z3241" s="26"/>
      <c r="AA3241" s="26"/>
      <c r="AB3241" s="26"/>
      <c r="AC3241" s="26"/>
      <c r="AD3241" s="26"/>
      <c r="AE3241" s="26"/>
      <c r="AR3241" s="144"/>
      <c r="AT3241" s="144"/>
      <c r="AU3241" s="144"/>
      <c r="AY3241" s="14"/>
      <c r="BE3241" s="145"/>
      <c r="BF3241" s="145"/>
      <c r="BG3241" s="145"/>
      <c r="BH3241" s="145"/>
      <c r="BI3241" s="145"/>
      <c r="BJ3241" s="14"/>
      <c r="BK3241" s="145"/>
      <c r="BL3241" s="14"/>
      <c r="BM3241" s="144"/>
    </row>
    <row r="3242" spans="1:65" s="2" customFormat="1" ht="21.75" hidden="1" customHeight="1">
      <c r="A3242" s="26"/>
      <c r="B3242" s="176"/>
      <c r="C3242" s="157"/>
      <c r="D3242" s="157"/>
      <c r="E3242" s="158"/>
      <c r="F3242" s="159"/>
      <c r="G3242" s="160"/>
      <c r="H3242" s="161"/>
      <c r="I3242" s="162"/>
      <c r="J3242" s="162"/>
      <c r="K3242" s="139"/>
      <c r="L3242" s="27"/>
      <c r="M3242" s="140"/>
      <c r="N3242" s="141"/>
      <c r="O3242" s="142"/>
      <c r="P3242" s="142"/>
      <c r="Q3242" s="142"/>
      <c r="R3242" s="142"/>
      <c r="S3242" s="142"/>
      <c r="T3242" s="143"/>
      <c r="U3242" s="26"/>
      <c r="V3242" s="26"/>
      <c r="W3242" s="26"/>
      <c r="X3242" s="26"/>
      <c r="Y3242" s="26"/>
      <c r="Z3242" s="26"/>
      <c r="AA3242" s="26"/>
      <c r="AB3242" s="26"/>
      <c r="AC3242" s="26"/>
      <c r="AD3242" s="26"/>
      <c r="AE3242" s="26"/>
      <c r="AR3242" s="144"/>
      <c r="AT3242" s="144"/>
      <c r="AU3242" s="144"/>
      <c r="AY3242" s="14"/>
      <c r="BE3242" s="145"/>
      <c r="BF3242" s="145"/>
      <c r="BG3242" s="145"/>
      <c r="BH3242" s="145"/>
      <c r="BI3242" s="145"/>
      <c r="BJ3242" s="14"/>
      <c r="BK3242" s="145"/>
      <c r="BL3242" s="14"/>
      <c r="BM3242" s="144"/>
    </row>
    <row r="3243" spans="1:65" s="2" customFormat="1" ht="21.75" hidden="1" customHeight="1">
      <c r="A3243" s="26"/>
      <c r="B3243" s="176"/>
      <c r="C3243" s="157"/>
      <c r="D3243" s="157"/>
      <c r="E3243" s="158"/>
      <c r="F3243" s="159"/>
      <c r="G3243" s="160"/>
      <c r="H3243" s="161"/>
      <c r="I3243" s="162"/>
      <c r="J3243" s="162"/>
      <c r="K3243" s="139"/>
      <c r="L3243" s="27"/>
      <c r="M3243" s="140"/>
      <c r="N3243" s="141"/>
      <c r="O3243" s="142"/>
      <c r="P3243" s="142"/>
      <c r="Q3243" s="142"/>
      <c r="R3243" s="142"/>
      <c r="S3243" s="142"/>
      <c r="T3243" s="143"/>
      <c r="U3243" s="26"/>
      <c r="V3243" s="26"/>
      <c r="W3243" s="26"/>
      <c r="X3243" s="26"/>
      <c r="Y3243" s="26"/>
      <c r="Z3243" s="26"/>
      <c r="AA3243" s="26"/>
      <c r="AB3243" s="26"/>
      <c r="AC3243" s="26"/>
      <c r="AD3243" s="26"/>
      <c r="AE3243" s="26"/>
      <c r="AR3243" s="144"/>
      <c r="AT3243" s="144"/>
      <c r="AU3243" s="144"/>
      <c r="AY3243" s="14"/>
      <c r="BE3243" s="145"/>
      <c r="BF3243" s="145"/>
      <c r="BG3243" s="145"/>
      <c r="BH3243" s="145"/>
      <c r="BI3243" s="145"/>
      <c r="BJ3243" s="14"/>
      <c r="BK3243" s="145"/>
      <c r="BL3243" s="14"/>
      <c r="BM3243" s="144"/>
    </row>
    <row r="3244" spans="1:65" s="2" customFormat="1" ht="21.75" hidden="1" customHeight="1">
      <c r="A3244" s="26"/>
      <c r="B3244" s="176"/>
      <c r="C3244" s="157"/>
      <c r="D3244" s="157"/>
      <c r="E3244" s="158"/>
      <c r="F3244" s="159"/>
      <c r="G3244" s="160"/>
      <c r="H3244" s="161"/>
      <c r="I3244" s="162"/>
      <c r="J3244" s="162"/>
      <c r="K3244" s="139"/>
      <c r="L3244" s="27"/>
      <c r="M3244" s="140"/>
      <c r="N3244" s="141"/>
      <c r="O3244" s="142"/>
      <c r="P3244" s="142"/>
      <c r="Q3244" s="142"/>
      <c r="R3244" s="142"/>
      <c r="S3244" s="142"/>
      <c r="T3244" s="143"/>
      <c r="U3244" s="26"/>
      <c r="V3244" s="26"/>
      <c r="W3244" s="26"/>
      <c r="X3244" s="26"/>
      <c r="Y3244" s="26"/>
      <c r="Z3244" s="26"/>
      <c r="AA3244" s="26"/>
      <c r="AB3244" s="26"/>
      <c r="AC3244" s="26"/>
      <c r="AD3244" s="26"/>
      <c r="AE3244" s="26"/>
      <c r="AR3244" s="144"/>
      <c r="AT3244" s="144"/>
      <c r="AU3244" s="144"/>
      <c r="AY3244" s="14"/>
      <c r="BE3244" s="145"/>
      <c r="BF3244" s="145"/>
      <c r="BG3244" s="145"/>
      <c r="BH3244" s="145"/>
      <c r="BI3244" s="145"/>
      <c r="BJ3244" s="14"/>
      <c r="BK3244" s="145"/>
      <c r="BL3244" s="14"/>
      <c r="BM3244" s="144"/>
    </row>
    <row r="3245" spans="1:65" s="2" customFormat="1" ht="21.75" hidden="1" customHeight="1">
      <c r="A3245" s="26"/>
      <c r="B3245" s="176"/>
      <c r="C3245" s="157"/>
      <c r="D3245" s="157"/>
      <c r="E3245" s="158"/>
      <c r="F3245" s="159"/>
      <c r="G3245" s="160"/>
      <c r="H3245" s="161"/>
      <c r="I3245" s="162"/>
      <c r="J3245" s="162"/>
      <c r="K3245" s="139"/>
      <c r="L3245" s="27"/>
      <c r="M3245" s="140"/>
      <c r="N3245" s="141"/>
      <c r="O3245" s="142"/>
      <c r="P3245" s="142"/>
      <c r="Q3245" s="142"/>
      <c r="R3245" s="142"/>
      <c r="S3245" s="142"/>
      <c r="T3245" s="143"/>
      <c r="U3245" s="26"/>
      <c r="V3245" s="26"/>
      <c r="W3245" s="26"/>
      <c r="X3245" s="26"/>
      <c r="Y3245" s="26"/>
      <c r="Z3245" s="26"/>
      <c r="AA3245" s="26"/>
      <c r="AB3245" s="26"/>
      <c r="AC3245" s="26"/>
      <c r="AD3245" s="26"/>
      <c r="AE3245" s="26"/>
      <c r="AR3245" s="144"/>
      <c r="AT3245" s="144"/>
      <c r="AU3245" s="144"/>
      <c r="AY3245" s="14"/>
      <c r="BE3245" s="145"/>
      <c r="BF3245" s="145"/>
      <c r="BG3245" s="145"/>
      <c r="BH3245" s="145"/>
      <c r="BI3245" s="145"/>
      <c r="BJ3245" s="14"/>
      <c r="BK3245" s="145"/>
      <c r="BL3245" s="14"/>
      <c r="BM3245" s="144"/>
    </row>
    <row r="3246" spans="1:65" s="2" customFormat="1" ht="21.75" hidden="1" customHeight="1">
      <c r="A3246" s="26"/>
      <c r="B3246" s="176"/>
      <c r="C3246" s="157"/>
      <c r="D3246" s="157"/>
      <c r="E3246" s="158"/>
      <c r="F3246" s="159"/>
      <c r="G3246" s="160"/>
      <c r="H3246" s="161"/>
      <c r="I3246" s="162"/>
      <c r="J3246" s="162"/>
      <c r="K3246" s="139"/>
      <c r="L3246" s="27"/>
      <c r="M3246" s="140"/>
      <c r="N3246" s="141"/>
      <c r="O3246" s="142"/>
      <c r="P3246" s="142"/>
      <c r="Q3246" s="142"/>
      <c r="R3246" s="142"/>
      <c r="S3246" s="142"/>
      <c r="T3246" s="143"/>
      <c r="U3246" s="26"/>
      <c r="V3246" s="26"/>
      <c r="W3246" s="26"/>
      <c r="X3246" s="26"/>
      <c r="Y3246" s="26"/>
      <c r="Z3246" s="26"/>
      <c r="AA3246" s="26"/>
      <c r="AB3246" s="26"/>
      <c r="AC3246" s="26"/>
      <c r="AD3246" s="26"/>
      <c r="AE3246" s="26"/>
      <c r="AR3246" s="144"/>
      <c r="AT3246" s="144"/>
      <c r="AU3246" s="144"/>
      <c r="AY3246" s="14"/>
      <c r="BE3246" s="145"/>
      <c r="BF3246" s="145"/>
      <c r="BG3246" s="145"/>
      <c r="BH3246" s="145"/>
      <c r="BI3246" s="145"/>
      <c r="BJ3246" s="14"/>
      <c r="BK3246" s="145"/>
      <c r="BL3246" s="14"/>
      <c r="BM3246" s="144"/>
    </row>
    <row r="3247" spans="1:65" s="2" customFormat="1" ht="24.25" hidden="1" customHeight="1">
      <c r="A3247" s="26"/>
      <c r="B3247" s="176"/>
      <c r="C3247" s="157"/>
      <c r="D3247" s="157"/>
      <c r="E3247" s="158"/>
      <c r="F3247" s="159"/>
      <c r="G3247" s="160"/>
      <c r="H3247" s="161"/>
      <c r="I3247" s="162"/>
      <c r="J3247" s="162"/>
      <c r="K3247" s="139"/>
      <c r="L3247" s="27"/>
      <c r="M3247" s="140"/>
      <c r="N3247" s="141"/>
      <c r="O3247" s="142"/>
      <c r="P3247" s="142"/>
      <c r="Q3247" s="142"/>
      <c r="R3247" s="142"/>
      <c r="S3247" s="142"/>
      <c r="T3247" s="143"/>
      <c r="U3247" s="26"/>
      <c r="V3247" s="26"/>
      <c r="W3247" s="26"/>
      <c r="X3247" s="26"/>
      <c r="Y3247" s="26"/>
      <c r="Z3247" s="26"/>
      <c r="AA3247" s="26"/>
      <c r="AB3247" s="26"/>
      <c r="AC3247" s="26"/>
      <c r="AD3247" s="26"/>
      <c r="AE3247" s="26"/>
      <c r="AR3247" s="144"/>
      <c r="AT3247" s="144"/>
      <c r="AU3247" s="144"/>
      <c r="AY3247" s="14"/>
      <c r="BE3247" s="145"/>
      <c r="BF3247" s="145"/>
      <c r="BG3247" s="145"/>
      <c r="BH3247" s="145"/>
      <c r="BI3247" s="145"/>
      <c r="BJ3247" s="14"/>
      <c r="BK3247" s="145"/>
      <c r="BL3247" s="14"/>
      <c r="BM3247" s="144"/>
    </row>
    <row r="3248" spans="1:65" s="2" customFormat="1" ht="16.5" hidden="1" customHeight="1">
      <c r="A3248" s="26"/>
      <c r="B3248" s="176"/>
      <c r="C3248" s="157"/>
      <c r="D3248" s="157"/>
      <c r="E3248" s="158"/>
      <c r="F3248" s="159"/>
      <c r="G3248" s="160"/>
      <c r="H3248" s="161"/>
      <c r="I3248" s="162"/>
      <c r="J3248" s="162"/>
      <c r="K3248" s="139"/>
      <c r="L3248" s="27"/>
      <c r="M3248" s="140"/>
      <c r="N3248" s="141"/>
      <c r="O3248" s="142"/>
      <c r="P3248" s="142"/>
      <c r="Q3248" s="142"/>
      <c r="R3248" s="142"/>
      <c r="S3248" s="142"/>
      <c r="T3248" s="143"/>
      <c r="U3248" s="26"/>
      <c r="V3248" s="26"/>
      <c r="W3248" s="26"/>
      <c r="X3248" s="26"/>
      <c r="Y3248" s="26"/>
      <c r="Z3248" s="26"/>
      <c r="AA3248" s="26"/>
      <c r="AB3248" s="26"/>
      <c r="AC3248" s="26"/>
      <c r="AD3248" s="26"/>
      <c r="AE3248" s="26"/>
      <c r="AR3248" s="144"/>
      <c r="AT3248" s="144"/>
      <c r="AU3248" s="144"/>
      <c r="AY3248" s="14"/>
      <c r="BE3248" s="145"/>
      <c r="BF3248" s="145"/>
      <c r="BG3248" s="145"/>
      <c r="BH3248" s="145"/>
      <c r="BI3248" s="145"/>
      <c r="BJ3248" s="14"/>
      <c r="BK3248" s="145"/>
      <c r="BL3248" s="14"/>
      <c r="BM3248" s="144"/>
    </row>
    <row r="3249" spans="1:65" s="2" customFormat="1" ht="21.75" hidden="1" customHeight="1">
      <c r="A3249" s="26"/>
      <c r="B3249" s="176"/>
      <c r="C3249" s="157"/>
      <c r="D3249" s="157"/>
      <c r="E3249" s="158"/>
      <c r="F3249" s="159"/>
      <c r="G3249" s="160"/>
      <c r="H3249" s="161"/>
      <c r="I3249" s="162"/>
      <c r="J3249" s="162"/>
      <c r="K3249" s="139"/>
      <c r="L3249" s="27"/>
      <c r="M3249" s="140"/>
      <c r="N3249" s="141"/>
      <c r="O3249" s="142"/>
      <c r="P3249" s="142"/>
      <c r="Q3249" s="142"/>
      <c r="R3249" s="142"/>
      <c r="S3249" s="142"/>
      <c r="T3249" s="143"/>
      <c r="U3249" s="26"/>
      <c r="V3249" s="26"/>
      <c r="W3249" s="26"/>
      <c r="X3249" s="26"/>
      <c r="Y3249" s="26"/>
      <c r="Z3249" s="26"/>
      <c r="AA3249" s="26"/>
      <c r="AB3249" s="26"/>
      <c r="AC3249" s="26"/>
      <c r="AD3249" s="26"/>
      <c r="AE3249" s="26"/>
      <c r="AR3249" s="144"/>
      <c r="AT3249" s="144"/>
      <c r="AU3249" s="144"/>
      <c r="AY3249" s="14"/>
      <c r="BE3249" s="145"/>
      <c r="BF3249" s="145"/>
      <c r="BG3249" s="145"/>
      <c r="BH3249" s="145"/>
      <c r="BI3249" s="145"/>
      <c r="BJ3249" s="14"/>
      <c r="BK3249" s="145"/>
      <c r="BL3249" s="14"/>
      <c r="BM3249" s="144"/>
    </row>
    <row r="3250" spans="1:65" s="2" customFormat="1" ht="49.25" hidden="1" customHeight="1">
      <c r="A3250" s="26"/>
      <c r="B3250" s="176"/>
      <c r="C3250" s="157"/>
      <c r="D3250" s="157"/>
      <c r="E3250" s="158"/>
      <c r="F3250" s="159"/>
      <c r="G3250" s="160"/>
      <c r="H3250" s="161"/>
      <c r="I3250" s="162"/>
      <c r="J3250" s="162"/>
      <c r="K3250" s="139"/>
      <c r="L3250" s="27"/>
      <c r="M3250" s="140"/>
      <c r="N3250" s="141"/>
      <c r="O3250" s="142"/>
      <c r="P3250" s="142"/>
      <c r="Q3250" s="142"/>
      <c r="R3250" s="142"/>
      <c r="S3250" s="142"/>
      <c r="T3250" s="143"/>
      <c r="U3250" s="26"/>
      <c r="V3250" s="26"/>
      <c r="W3250" s="26"/>
      <c r="X3250" s="26"/>
      <c r="Y3250" s="26"/>
      <c r="Z3250" s="26"/>
      <c r="AA3250" s="26"/>
      <c r="AB3250" s="26"/>
      <c r="AC3250" s="26"/>
      <c r="AD3250" s="26"/>
      <c r="AE3250" s="26"/>
      <c r="AR3250" s="144"/>
      <c r="AT3250" s="144"/>
      <c r="AU3250" s="144"/>
      <c r="AY3250" s="14"/>
      <c r="BE3250" s="145"/>
      <c r="BF3250" s="145"/>
      <c r="BG3250" s="145"/>
      <c r="BH3250" s="145"/>
      <c r="BI3250" s="145"/>
      <c r="BJ3250" s="14"/>
      <c r="BK3250" s="145"/>
      <c r="BL3250" s="14"/>
      <c r="BM3250" s="144"/>
    </row>
    <row r="3251" spans="1:65" s="2" customFormat="1" ht="49.25" hidden="1" customHeight="1">
      <c r="A3251" s="26"/>
      <c r="B3251" s="176"/>
      <c r="C3251" s="157"/>
      <c r="D3251" s="157"/>
      <c r="E3251" s="158"/>
      <c r="F3251" s="159"/>
      <c r="G3251" s="160"/>
      <c r="H3251" s="161"/>
      <c r="I3251" s="162"/>
      <c r="J3251" s="162"/>
      <c r="K3251" s="139"/>
      <c r="L3251" s="27"/>
      <c r="M3251" s="140"/>
      <c r="N3251" s="141"/>
      <c r="O3251" s="142"/>
      <c r="P3251" s="142"/>
      <c r="Q3251" s="142"/>
      <c r="R3251" s="142"/>
      <c r="S3251" s="142"/>
      <c r="T3251" s="143"/>
      <c r="U3251" s="26"/>
      <c r="V3251" s="26"/>
      <c r="W3251" s="26"/>
      <c r="X3251" s="26"/>
      <c r="Y3251" s="26"/>
      <c r="Z3251" s="26"/>
      <c r="AA3251" s="26"/>
      <c r="AB3251" s="26"/>
      <c r="AC3251" s="26"/>
      <c r="AD3251" s="26"/>
      <c r="AE3251" s="26"/>
      <c r="AR3251" s="144"/>
      <c r="AT3251" s="144"/>
      <c r="AU3251" s="144"/>
      <c r="AY3251" s="14"/>
      <c r="BE3251" s="145"/>
      <c r="BF3251" s="145"/>
      <c r="BG3251" s="145"/>
      <c r="BH3251" s="145"/>
      <c r="BI3251" s="145"/>
      <c r="BJ3251" s="14"/>
      <c r="BK3251" s="145"/>
      <c r="BL3251" s="14"/>
      <c r="BM3251" s="144"/>
    </row>
    <row r="3252" spans="1:65" s="2" customFormat="1" ht="24.25" hidden="1" customHeight="1">
      <c r="A3252" s="26"/>
      <c r="B3252" s="176"/>
      <c r="C3252" s="157"/>
      <c r="D3252" s="157"/>
      <c r="E3252" s="158"/>
      <c r="F3252" s="159"/>
      <c r="G3252" s="160"/>
      <c r="H3252" s="161"/>
      <c r="I3252" s="162"/>
      <c r="J3252" s="162"/>
      <c r="K3252" s="139"/>
      <c r="L3252" s="27"/>
      <c r="M3252" s="140"/>
      <c r="N3252" s="141"/>
      <c r="O3252" s="142"/>
      <c r="P3252" s="142"/>
      <c r="Q3252" s="142"/>
      <c r="R3252" s="142"/>
      <c r="S3252" s="142"/>
      <c r="T3252" s="143"/>
      <c r="U3252" s="26"/>
      <c r="V3252" s="26"/>
      <c r="W3252" s="26"/>
      <c r="X3252" s="26"/>
      <c r="Y3252" s="26"/>
      <c r="Z3252" s="26"/>
      <c r="AA3252" s="26"/>
      <c r="AB3252" s="26"/>
      <c r="AC3252" s="26"/>
      <c r="AD3252" s="26"/>
      <c r="AE3252" s="26"/>
      <c r="AR3252" s="144"/>
      <c r="AT3252" s="144"/>
      <c r="AU3252" s="144"/>
      <c r="AY3252" s="14"/>
      <c r="BE3252" s="145"/>
      <c r="BF3252" s="145"/>
      <c r="BG3252" s="145"/>
      <c r="BH3252" s="145"/>
      <c r="BI3252" s="145"/>
      <c r="BJ3252" s="14"/>
      <c r="BK3252" s="145"/>
      <c r="BL3252" s="14"/>
      <c r="BM3252" s="144"/>
    </row>
    <row r="3253" spans="1:65" s="2" customFormat="1" ht="24.25" hidden="1" customHeight="1">
      <c r="A3253" s="26"/>
      <c r="B3253" s="176"/>
      <c r="C3253" s="157"/>
      <c r="D3253" s="157"/>
      <c r="E3253" s="158"/>
      <c r="F3253" s="159"/>
      <c r="G3253" s="160"/>
      <c r="H3253" s="161"/>
      <c r="I3253" s="162"/>
      <c r="J3253" s="162"/>
      <c r="K3253" s="139"/>
      <c r="L3253" s="27"/>
      <c r="M3253" s="140"/>
      <c r="N3253" s="141"/>
      <c r="O3253" s="142"/>
      <c r="P3253" s="142"/>
      <c r="Q3253" s="142"/>
      <c r="R3253" s="142"/>
      <c r="S3253" s="142"/>
      <c r="T3253" s="143"/>
      <c r="U3253" s="26"/>
      <c r="V3253" s="26"/>
      <c r="W3253" s="26"/>
      <c r="X3253" s="26"/>
      <c r="Y3253" s="26"/>
      <c r="Z3253" s="26"/>
      <c r="AA3253" s="26"/>
      <c r="AB3253" s="26"/>
      <c r="AC3253" s="26"/>
      <c r="AD3253" s="26"/>
      <c r="AE3253" s="26"/>
      <c r="AR3253" s="144"/>
      <c r="AT3253" s="144"/>
      <c r="AU3253" s="144"/>
      <c r="AY3253" s="14"/>
      <c r="BE3253" s="145"/>
      <c r="BF3253" s="145"/>
      <c r="BG3253" s="145"/>
      <c r="BH3253" s="145"/>
      <c r="BI3253" s="145"/>
      <c r="BJ3253" s="14"/>
      <c r="BK3253" s="145"/>
      <c r="BL3253" s="14"/>
      <c r="BM3253" s="144"/>
    </row>
    <row r="3254" spans="1:65" s="2" customFormat="1" ht="16.5" hidden="1" customHeight="1">
      <c r="A3254" s="26"/>
      <c r="B3254" s="176"/>
      <c r="C3254" s="157"/>
      <c r="D3254" s="157"/>
      <c r="E3254" s="158"/>
      <c r="F3254" s="159"/>
      <c r="G3254" s="160"/>
      <c r="H3254" s="161"/>
      <c r="I3254" s="162"/>
      <c r="J3254" s="162"/>
      <c r="K3254" s="139"/>
      <c r="L3254" s="27"/>
      <c r="M3254" s="140"/>
      <c r="N3254" s="141"/>
      <c r="O3254" s="142"/>
      <c r="P3254" s="142"/>
      <c r="Q3254" s="142"/>
      <c r="R3254" s="142"/>
      <c r="S3254" s="142"/>
      <c r="T3254" s="143"/>
      <c r="U3254" s="26"/>
      <c r="V3254" s="26"/>
      <c r="W3254" s="26"/>
      <c r="X3254" s="26"/>
      <c r="Y3254" s="26"/>
      <c r="Z3254" s="26"/>
      <c r="AA3254" s="26"/>
      <c r="AB3254" s="26"/>
      <c r="AC3254" s="26"/>
      <c r="AD3254" s="26"/>
      <c r="AE3254" s="26"/>
      <c r="AR3254" s="144"/>
      <c r="AT3254" s="144"/>
      <c r="AU3254" s="144"/>
      <c r="AY3254" s="14"/>
      <c r="BE3254" s="145"/>
      <c r="BF3254" s="145"/>
      <c r="BG3254" s="145"/>
      <c r="BH3254" s="145"/>
      <c r="BI3254" s="145"/>
      <c r="BJ3254" s="14"/>
      <c r="BK3254" s="145"/>
      <c r="BL3254" s="14"/>
      <c r="BM3254" s="144"/>
    </row>
    <row r="3255" spans="1:65" s="2" customFormat="1" ht="16.5" hidden="1" customHeight="1">
      <c r="A3255" s="26"/>
      <c r="B3255" s="176"/>
      <c r="C3255" s="157"/>
      <c r="D3255" s="157"/>
      <c r="E3255" s="158"/>
      <c r="F3255" s="159"/>
      <c r="G3255" s="160"/>
      <c r="H3255" s="161"/>
      <c r="I3255" s="162"/>
      <c r="J3255" s="162"/>
      <c r="K3255" s="139"/>
      <c r="L3255" s="27"/>
      <c r="M3255" s="140"/>
      <c r="N3255" s="141"/>
      <c r="O3255" s="142"/>
      <c r="P3255" s="142"/>
      <c r="Q3255" s="142"/>
      <c r="R3255" s="142"/>
      <c r="S3255" s="142"/>
      <c r="T3255" s="143"/>
      <c r="U3255" s="26"/>
      <c r="V3255" s="26"/>
      <c r="W3255" s="26"/>
      <c r="X3255" s="26"/>
      <c r="Y3255" s="26"/>
      <c r="Z3255" s="26"/>
      <c r="AA3255" s="26"/>
      <c r="AB3255" s="26"/>
      <c r="AC3255" s="26"/>
      <c r="AD3255" s="26"/>
      <c r="AE3255" s="26"/>
      <c r="AR3255" s="144"/>
      <c r="AT3255" s="144"/>
      <c r="AU3255" s="144"/>
      <c r="AY3255" s="14"/>
      <c r="BE3255" s="145"/>
      <c r="BF3255" s="145"/>
      <c r="BG3255" s="145"/>
      <c r="BH3255" s="145"/>
      <c r="BI3255" s="145"/>
      <c r="BJ3255" s="14"/>
      <c r="BK3255" s="145"/>
      <c r="BL3255" s="14"/>
      <c r="BM3255" s="144"/>
    </row>
    <row r="3256" spans="1:65" s="2" customFormat="1" ht="16.5" hidden="1" customHeight="1">
      <c r="A3256" s="26"/>
      <c r="B3256" s="176"/>
      <c r="C3256" s="157"/>
      <c r="D3256" s="157"/>
      <c r="E3256" s="158"/>
      <c r="F3256" s="159"/>
      <c r="G3256" s="160"/>
      <c r="H3256" s="161"/>
      <c r="I3256" s="162"/>
      <c r="J3256" s="162"/>
      <c r="K3256" s="139"/>
      <c r="L3256" s="27"/>
      <c r="M3256" s="140"/>
      <c r="N3256" s="141"/>
      <c r="O3256" s="142"/>
      <c r="P3256" s="142"/>
      <c r="Q3256" s="142"/>
      <c r="R3256" s="142"/>
      <c r="S3256" s="142"/>
      <c r="T3256" s="143"/>
      <c r="U3256" s="26"/>
      <c r="V3256" s="26"/>
      <c r="W3256" s="26"/>
      <c r="X3256" s="26"/>
      <c r="Y3256" s="26"/>
      <c r="Z3256" s="26"/>
      <c r="AA3256" s="26"/>
      <c r="AB3256" s="26"/>
      <c r="AC3256" s="26"/>
      <c r="AD3256" s="26"/>
      <c r="AE3256" s="26"/>
      <c r="AR3256" s="144"/>
      <c r="AT3256" s="144"/>
      <c r="AU3256" s="144"/>
      <c r="AY3256" s="14"/>
      <c r="BE3256" s="145"/>
      <c r="BF3256" s="145"/>
      <c r="BG3256" s="145"/>
      <c r="BH3256" s="145"/>
      <c r="BI3256" s="145"/>
      <c r="BJ3256" s="14"/>
      <c r="BK3256" s="145"/>
      <c r="BL3256" s="14"/>
      <c r="BM3256" s="144"/>
    </row>
    <row r="3257" spans="1:65" s="2" customFormat="1" ht="16.5" hidden="1" customHeight="1">
      <c r="A3257" s="26"/>
      <c r="B3257" s="176"/>
      <c r="C3257" s="157"/>
      <c r="D3257" s="157"/>
      <c r="E3257" s="158"/>
      <c r="F3257" s="159"/>
      <c r="G3257" s="160"/>
      <c r="H3257" s="161"/>
      <c r="I3257" s="162"/>
      <c r="J3257" s="162"/>
      <c r="K3257" s="139"/>
      <c r="L3257" s="27"/>
      <c r="M3257" s="140"/>
      <c r="N3257" s="141"/>
      <c r="O3257" s="142"/>
      <c r="P3257" s="142"/>
      <c r="Q3257" s="142"/>
      <c r="R3257" s="142"/>
      <c r="S3257" s="142"/>
      <c r="T3257" s="143"/>
      <c r="U3257" s="26"/>
      <c r="V3257" s="26"/>
      <c r="W3257" s="26"/>
      <c r="X3257" s="26"/>
      <c r="Y3257" s="26"/>
      <c r="Z3257" s="26"/>
      <c r="AA3257" s="26"/>
      <c r="AB3257" s="26"/>
      <c r="AC3257" s="26"/>
      <c r="AD3257" s="26"/>
      <c r="AE3257" s="26"/>
      <c r="AR3257" s="144"/>
      <c r="AT3257" s="144"/>
      <c r="AU3257" s="144"/>
      <c r="AY3257" s="14"/>
      <c r="BE3257" s="145"/>
      <c r="BF3257" s="145"/>
      <c r="BG3257" s="145"/>
      <c r="BH3257" s="145"/>
      <c r="BI3257" s="145"/>
      <c r="BJ3257" s="14"/>
      <c r="BK3257" s="145"/>
      <c r="BL3257" s="14"/>
      <c r="BM3257" s="144"/>
    </row>
    <row r="3258" spans="1:65" s="2" customFormat="1" ht="38" hidden="1" customHeight="1">
      <c r="A3258" s="26"/>
      <c r="B3258" s="176"/>
      <c r="C3258" s="157"/>
      <c r="D3258" s="157"/>
      <c r="E3258" s="158"/>
      <c r="F3258" s="159"/>
      <c r="G3258" s="160"/>
      <c r="H3258" s="161"/>
      <c r="I3258" s="162"/>
      <c r="J3258" s="162"/>
      <c r="K3258" s="139"/>
      <c r="L3258" s="27"/>
      <c r="M3258" s="140"/>
      <c r="N3258" s="141"/>
      <c r="O3258" s="142"/>
      <c r="P3258" s="142"/>
      <c r="Q3258" s="142"/>
      <c r="R3258" s="142"/>
      <c r="S3258" s="142"/>
      <c r="T3258" s="143"/>
      <c r="U3258" s="26"/>
      <c r="V3258" s="26"/>
      <c r="W3258" s="26"/>
      <c r="X3258" s="26"/>
      <c r="Y3258" s="26"/>
      <c r="Z3258" s="26"/>
      <c r="AA3258" s="26"/>
      <c r="AB3258" s="26"/>
      <c r="AC3258" s="26"/>
      <c r="AD3258" s="26"/>
      <c r="AE3258" s="26"/>
      <c r="AR3258" s="144"/>
      <c r="AT3258" s="144"/>
      <c r="AU3258" s="144"/>
      <c r="AY3258" s="14"/>
      <c r="BE3258" s="145"/>
      <c r="BF3258" s="145"/>
      <c r="BG3258" s="145"/>
      <c r="BH3258" s="145"/>
      <c r="BI3258" s="145"/>
      <c r="BJ3258" s="14"/>
      <c r="BK3258" s="145"/>
      <c r="BL3258" s="14"/>
      <c r="BM3258" s="144"/>
    </row>
    <row r="3259" spans="1:65" s="2" customFormat="1" ht="49.25" hidden="1" customHeight="1">
      <c r="A3259" s="26"/>
      <c r="B3259" s="176"/>
      <c r="C3259" s="157"/>
      <c r="D3259" s="157"/>
      <c r="E3259" s="158"/>
      <c r="F3259" s="159"/>
      <c r="G3259" s="160"/>
      <c r="H3259" s="161"/>
      <c r="I3259" s="162"/>
      <c r="J3259" s="162"/>
      <c r="K3259" s="139"/>
      <c r="L3259" s="27"/>
      <c r="M3259" s="140"/>
      <c r="N3259" s="141"/>
      <c r="O3259" s="142"/>
      <c r="P3259" s="142"/>
      <c r="Q3259" s="142"/>
      <c r="R3259" s="142"/>
      <c r="S3259" s="142"/>
      <c r="T3259" s="143"/>
      <c r="U3259" s="26"/>
      <c r="V3259" s="26"/>
      <c r="W3259" s="26"/>
      <c r="X3259" s="26"/>
      <c r="Y3259" s="26"/>
      <c r="Z3259" s="26"/>
      <c r="AA3259" s="26"/>
      <c r="AB3259" s="26"/>
      <c r="AC3259" s="26"/>
      <c r="AD3259" s="26"/>
      <c r="AE3259" s="26"/>
      <c r="AR3259" s="144"/>
      <c r="AT3259" s="144"/>
      <c r="AU3259" s="144"/>
      <c r="AY3259" s="14"/>
      <c r="BE3259" s="145"/>
      <c r="BF3259" s="145"/>
      <c r="BG3259" s="145"/>
      <c r="BH3259" s="145"/>
      <c r="BI3259" s="145"/>
      <c r="BJ3259" s="14"/>
      <c r="BK3259" s="145"/>
      <c r="BL3259" s="14"/>
      <c r="BM3259" s="144"/>
    </row>
    <row r="3260" spans="1:65" s="2" customFormat="1" ht="24.25" hidden="1" customHeight="1">
      <c r="A3260" s="26"/>
      <c r="B3260" s="176"/>
      <c r="C3260" s="157"/>
      <c r="D3260" s="157"/>
      <c r="E3260" s="158"/>
      <c r="F3260" s="159"/>
      <c r="G3260" s="160"/>
      <c r="H3260" s="161"/>
      <c r="I3260" s="162"/>
      <c r="J3260" s="162"/>
      <c r="K3260" s="139"/>
      <c r="L3260" s="27"/>
      <c r="M3260" s="140"/>
      <c r="N3260" s="141"/>
      <c r="O3260" s="142"/>
      <c r="P3260" s="142"/>
      <c r="Q3260" s="142"/>
      <c r="R3260" s="142"/>
      <c r="S3260" s="142"/>
      <c r="T3260" s="143"/>
      <c r="U3260" s="26"/>
      <c r="V3260" s="26"/>
      <c r="W3260" s="26"/>
      <c r="X3260" s="26"/>
      <c r="Y3260" s="26"/>
      <c r="Z3260" s="26"/>
      <c r="AA3260" s="26"/>
      <c r="AB3260" s="26"/>
      <c r="AC3260" s="26"/>
      <c r="AD3260" s="26"/>
      <c r="AE3260" s="26"/>
      <c r="AR3260" s="144"/>
      <c r="AT3260" s="144"/>
      <c r="AU3260" s="144"/>
      <c r="AY3260" s="14"/>
      <c r="BE3260" s="145"/>
      <c r="BF3260" s="145"/>
      <c r="BG3260" s="145"/>
      <c r="BH3260" s="145"/>
      <c r="BI3260" s="145"/>
      <c r="BJ3260" s="14"/>
      <c r="BK3260" s="145"/>
      <c r="BL3260" s="14"/>
      <c r="BM3260" s="144"/>
    </row>
    <row r="3261" spans="1:65" s="2" customFormat="1" ht="55.5" hidden="1" customHeight="1">
      <c r="A3261" s="26"/>
      <c r="B3261" s="176"/>
      <c r="C3261" s="157"/>
      <c r="D3261" s="157"/>
      <c r="E3261" s="158"/>
      <c r="F3261" s="159"/>
      <c r="G3261" s="160"/>
      <c r="H3261" s="161"/>
      <c r="I3261" s="162"/>
      <c r="J3261" s="162"/>
      <c r="K3261" s="139"/>
      <c r="L3261" s="27"/>
      <c r="M3261" s="140"/>
      <c r="N3261" s="141"/>
      <c r="O3261" s="142"/>
      <c r="P3261" s="142"/>
      <c r="Q3261" s="142"/>
      <c r="R3261" s="142"/>
      <c r="S3261" s="142"/>
      <c r="T3261" s="143"/>
      <c r="U3261" s="26"/>
      <c r="V3261" s="26"/>
      <c r="W3261" s="26"/>
      <c r="X3261" s="26"/>
      <c r="Y3261" s="26"/>
      <c r="Z3261" s="26"/>
      <c r="AA3261" s="26"/>
      <c r="AB3261" s="26"/>
      <c r="AC3261" s="26"/>
      <c r="AD3261" s="26"/>
      <c r="AE3261" s="26"/>
      <c r="AR3261" s="144"/>
      <c r="AT3261" s="144"/>
      <c r="AU3261" s="144"/>
      <c r="AY3261" s="14"/>
      <c r="BE3261" s="145"/>
      <c r="BF3261" s="145"/>
      <c r="BG3261" s="145"/>
      <c r="BH3261" s="145"/>
      <c r="BI3261" s="145"/>
      <c r="BJ3261" s="14"/>
      <c r="BK3261" s="145"/>
      <c r="BL3261" s="14"/>
      <c r="BM3261" s="144"/>
    </row>
    <row r="3262" spans="1:65" s="2" customFormat="1" ht="16.5" hidden="1" customHeight="1">
      <c r="A3262" s="26"/>
      <c r="B3262" s="176"/>
      <c r="C3262" s="157"/>
      <c r="D3262" s="157"/>
      <c r="E3262" s="158"/>
      <c r="F3262" s="159"/>
      <c r="G3262" s="160"/>
      <c r="H3262" s="161"/>
      <c r="I3262" s="162"/>
      <c r="J3262" s="162"/>
      <c r="K3262" s="139"/>
      <c r="L3262" s="27"/>
      <c r="M3262" s="140"/>
      <c r="N3262" s="141"/>
      <c r="O3262" s="142"/>
      <c r="P3262" s="142"/>
      <c r="Q3262" s="142"/>
      <c r="R3262" s="142"/>
      <c r="S3262" s="142"/>
      <c r="T3262" s="143"/>
      <c r="U3262" s="26"/>
      <c r="V3262" s="26"/>
      <c r="W3262" s="26"/>
      <c r="X3262" s="26"/>
      <c r="Y3262" s="26"/>
      <c r="Z3262" s="26"/>
      <c r="AA3262" s="26"/>
      <c r="AB3262" s="26"/>
      <c r="AC3262" s="26"/>
      <c r="AD3262" s="26"/>
      <c r="AE3262" s="26"/>
      <c r="AR3262" s="144"/>
      <c r="AT3262" s="144"/>
      <c r="AU3262" s="144"/>
      <c r="AY3262" s="14"/>
      <c r="BE3262" s="145"/>
      <c r="BF3262" s="145"/>
      <c r="BG3262" s="145"/>
      <c r="BH3262" s="145"/>
      <c r="BI3262" s="145"/>
      <c r="BJ3262" s="14"/>
      <c r="BK3262" s="145"/>
      <c r="BL3262" s="14"/>
      <c r="BM3262" s="144"/>
    </row>
    <row r="3263" spans="1:65" s="2" customFormat="1" ht="16.5" hidden="1" customHeight="1">
      <c r="A3263" s="26"/>
      <c r="B3263" s="176"/>
      <c r="C3263" s="157"/>
      <c r="D3263" s="157"/>
      <c r="E3263" s="158"/>
      <c r="F3263" s="159"/>
      <c r="G3263" s="160"/>
      <c r="H3263" s="161"/>
      <c r="I3263" s="162"/>
      <c r="J3263" s="162"/>
      <c r="K3263" s="139"/>
      <c r="L3263" s="27"/>
      <c r="M3263" s="140"/>
      <c r="N3263" s="141"/>
      <c r="O3263" s="142"/>
      <c r="P3263" s="142"/>
      <c r="Q3263" s="142"/>
      <c r="R3263" s="142"/>
      <c r="S3263" s="142"/>
      <c r="T3263" s="143"/>
      <c r="U3263" s="26"/>
      <c r="V3263" s="26"/>
      <c r="W3263" s="26"/>
      <c r="X3263" s="26"/>
      <c r="Y3263" s="26"/>
      <c r="Z3263" s="26"/>
      <c r="AA3263" s="26"/>
      <c r="AB3263" s="26"/>
      <c r="AC3263" s="26"/>
      <c r="AD3263" s="26"/>
      <c r="AE3263" s="26"/>
      <c r="AR3263" s="144"/>
      <c r="AT3263" s="144"/>
      <c r="AU3263" s="144"/>
      <c r="AY3263" s="14"/>
      <c r="BE3263" s="145"/>
      <c r="BF3263" s="145"/>
      <c r="BG3263" s="145"/>
      <c r="BH3263" s="145"/>
      <c r="BI3263" s="145"/>
      <c r="BJ3263" s="14"/>
      <c r="BK3263" s="145"/>
      <c r="BL3263" s="14"/>
      <c r="BM3263" s="144"/>
    </row>
    <row r="3264" spans="1:65" s="2" customFormat="1" ht="16.5" hidden="1" customHeight="1">
      <c r="A3264" s="26"/>
      <c r="B3264" s="176"/>
      <c r="C3264" s="157"/>
      <c r="D3264" s="157"/>
      <c r="E3264" s="158"/>
      <c r="F3264" s="159"/>
      <c r="G3264" s="160"/>
      <c r="H3264" s="161"/>
      <c r="I3264" s="162"/>
      <c r="J3264" s="162"/>
      <c r="K3264" s="139"/>
      <c r="L3264" s="27"/>
      <c r="M3264" s="140"/>
      <c r="N3264" s="141"/>
      <c r="O3264" s="142"/>
      <c r="P3264" s="142"/>
      <c r="Q3264" s="142"/>
      <c r="R3264" s="142"/>
      <c r="S3264" s="142"/>
      <c r="T3264" s="143"/>
      <c r="U3264" s="26"/>
      <c r="V3264" s="26"/>
      <c r="W3264" s="26"/>
      <c r="X3264" s="26"/>
      <c r="Y3264" s="26"/>
      <c r="Z3264" s="26"/>
      <c r="AA3264" s="26"/>
      <c r="AB3264" s="26"/>
      <c r="AC3264" s="26"/>
      <c r="AD3264" s="26"/>
      <c r="AE3264" s="26"/>
      <c r="AR3264" s="144"/>
      <c r="AT3264" s="144"/>
      <c r="AU3264" s="144"/>
      <c r="AY3264" s="14"/>
      <c r="BE3264" s="145"/>
      <c r="BF3264" s="145"/>
      <c r="BG3264" s="145"/>
      <c r="BH3264" s="145"/>
      <c r="BI3264" s="145"/>
      <c r="BJ3264" s="14"/>
      <c r="BK3264" s="145"/>
      <c r="BL3264" s="14"/>
      <c r="BM3264" s="144"/>
    </row>
    <row r="3265" spans="1:65" s="2" customFormat="1" ht="9.5" hidden="1" customHeight="1">
      <c r="A3265" s="26"/>
      <c r="B3265" s="176"/>
      <c r="C3265" s="157"/>
      <c r="D3265" s="157"/>
      <c r="E3265" s="158"/>
      <c r="F3265" s="159"/>
      <c r="G3265" s="160"/>
      <c r="H3265" s="161"/>
      <c r="I3265" s="162"/>
      <c r="J3265" s="162"/>
      <c r="K3265" s="139"/>
      <c r="L3265" s="27"/>
      <c r="M3265" s="140"/>
      <c r="N3265" s="141"/>
      <c r="O3265" s="142"/>
      <c r="P3265" s="142"/>
      <c r="Q3265" s="142"/>
      <c r="R3265" s="142"/>
      <c r="S3265" s="142"/>
      <c r="T3265" s="143"/>
      <c r="U3265" s="26"/>
      <c r="V3265" s="26"/>
      <c r="W3265" s="26"/>
      <c r="X3265" s="26"/>
      <c r="Y3265" s="26"/>
      <c r="Z3265" s="26"/>
      <c r="AA3265" s="26"/>
      <c r="AB3265" s="26"/>
      <c r="AC3265" s="26"/>
      <c r="AD3265" s="26"/>
      <c r="AE3265" s="26"/>
      <c r="AR3265" s="144"/>
      <c r="AT3265" s="144"/>
      <c r="AU3265" s="144"/>
      <c r="AY3265" s="14"/>
      <c r="BE3265" s="145"/>
      <c r="BF3265" s="145"/>
      <c r="BG3265" s="145"/>
      <c r="BH3265" s="145"/>
      <c r="BI3265" s="145"/>
      <c r="BJ3265" s="14"/>
      <c r="BK3265" s="145"/>
      <c r="BL3265" s="14"/>
      <c r="BM3265" s="144"/>
    </row>
    <row r="3266" spans="1:65">
      <c r="B3266" s="184"/>
      <c r="C3266" s="185"/>
      <c r="D3266" s="185"/>
      <c r="E3266" s="185"/>
      <c r="F3266" s="185"/>
      <c r="G3266" s="185"/>
      <c r="H3266" s="185"/>
      <c r="I3266" s="185"/>
      <c r="J3266" s="186"/>
    </row>
    <row r="3267" spans="1:65">
      <c r="B3267" s="184"/>
      <c r="C3267" s="185"/>
      <c r="D3267" s="185"/>
      <c r="E3267" s="185"/>
      <c r="F3267" s="185"/>
      <c r="G3267" s="185"/>
      <c r="H3267" s="185"/>
      <c r="I3267" s="185"/>
      <c r="J3267" s="186"/>
    </row>
    <row r="3268" spans="1:65">
      <c r="B3268" s="184"/>
      <c r="C3268" s="185"/>
      <c r="D3268" s="185"/>
      <c r="E3268" s="185"/>
      <c r="F3268" s="185"/>
      <c r="G3268" s="185"/>
      <c r="H3268" s="185"/>
      <c r="I3268" s="185"/>
      <c r="J3268" s="186"/>
    </row>
    <row r="3269" spans="1:65" ht="16">
      <c r="B3269" s="184"/>
      <c r="C3269" s="185"/>
      <c r="D3269" s="179" t="s">
        <v>68</v>
      </c>
      <c r="E3269" s="187" t="s">
        <v>2939</v>
      </c>
      <c r="F3269" s="180" t="s">
        <v>2938</v>
      </c>
      <c r="G3269" s="178"/>
      <c r="H3269" s="178"/>
      <c r="I3269" s="178"/>
      <c r="J3269" s="188">
        <f>SUM(J3270:J3276)</f>
        <v>0</v>
      </c>
    </row>
    <row r="3270" spans="1:65" ht="18.5" customHeight="1">
      <c r="B3270" s="184"/>
      <c r="C3270" s="157">
        <v>2500</v>
      </c>
      <c r="D3270" s="163" t="s">
        <v>227</v>
      </c>
      <c r="E3270" s="158" t="s">
        <v>2946</v>
      </c>
      <c r="F3270" s="159" t="s">
        <v>2940</v>
      </c>
      <c r="G3270" s="160"/>
      <c r="H3270" s="161">
        <v>1</v>
      </c>
      <c r="I3270" s="162"/>
      <c r="J3270" s="189">
        <f t="shared" ref="J3270:J3276" si="480">ROUND(I3270*H3270,2)</f>
        <v>0</v>
      </c>
    </row>
    <row r="3271" spans="1:65" ht="18.5" customHeight="1">
      <c r="B3271" s="184"/>
      <c r="C3271" s="157">
        <v>2501</v>
      </c>
      <c r="D3271" s="163" t="s">
        <v>227</v>
      </c>
      <c r="E3271" s="158" t="s">
        <v>2947</v>
      </c>
      <c r="F3271" s="159" t="s">
        <v>2941</v>
      </c>
      <c r="G3271" s="160"/>
      <c r="H3271" s="161">
        <v>1</v>
      </c>
      <c r="I3271" s="162"/>
      <c r="J3271" s="189">
        <f t="shared" si="480"/>
        <v>0</v>
      </c>
    </row>
    <row r="3272" spans="1:65" ht="18.5" customHeight="1">
      <c r="B3272" s="184"/>
      <c r="C3272" s="157">
        <v>2502</v>
      </c>
      <c r="D3272" s="163" t="s">
        <v>227</v>
      </c>
      <c r="E3272" s="158" t="s">
        <v>2948</v>
      </c>
      <c r="F3272" s="159" t="s">
        <v>2942</v>
      </c>
      <c r="G3272" s="160"/>
      <c r="H3272" s="161">
        <v>1</v>
      </c>
      <c r="I3272" s="162"/>
      <c r="J3272" s="189">
        <f t="shared" si="480"/>
        <v>0</v>
      </c>
    </row>
    <row r="3273" spans="1:65" ht="18.5" customHeight="1">
      <c r="B3273" s="184"/>
      <c r="C3273" s="157">
        <v>2503</v>
      </c>
      <c r="D3273" s="163" t="s">
        <v>227</v>
      </c>
      <c r="E3273" s="158" t="s">
        <v>2949</v>
      </c>
      <c r="F3273" s="159" t="s">
        <v>2943</v>
      </c>
      <c r="G3273" s="160"/>
      <c r="H3273" s="161">
        <v>1</v>
      </c>
      <c r="I3273" s="162"/>
      <c r="J3273" s="189">
        <f t="shared" si="480"/>
        <v>0</v>
      </c>
    </row>
    <row r="3274" spans="1:65" ht="28.25" customHeight="1">
      <c r="B3274" s="184"/>
      <c r="C3274" s="157">
        <v>2504</v>
      </c>
      <c r="D3274" s="163" t="s">
        <v>227</v>
      </c>
      <c r="E3274" s="158" t="s">
        <v>2950</v>
      </c>
      <c r="F3274" s="159" t="s">
        <v>2944</v>
      </c>
      <c r="G3274" s="160"/>
      <c r="H3274" s="161">
        <v>1</v>
      </c>
      <c r="I3274" s="162"/>
      <c r="J3274" s="189">
        <f t="shared" si="480"/>
        <v>0</v>
      </c>
    </row>
    <row r="3275" spans="1:65" ht="18.5" customHeight="1">
      <c r="B3275" s="184"/>
      <c r="C3275" s="157">
        <v>2505</v>
      </c>
      <c r="D3275" s="163" t="s">
        <v>227</v>
      </c>
      <c r="E3275" s="158" t="s">
        <v>2951</v>
      </c>
      <c r="F3275" s="159" t="s">
        <v>2945</v>
      </c>
      <c r="G3275" s="160"/>
      <c r="H3275" s="161">
        <v>1</v>
      </c>
      <c r="I3275" s="162"/>
      <c r="J3275" s="189">
        <f t="shared" si="480"/>
        <v>0</v>
      </c>
    </row>
    <row r="3276" spans="1:65" ht="18.5" customHeight="1">
      <c r="B3276" s="184"/>
      <c r="C3276" s="157">
        <v>2506</v>
      </c>
      <c r="D3276" s="163" t="s">
        <v>227</v>
      </c>
      <c r="E3276" s="158" t="s">
        <v>2952</v>
      </c>
      <c r="F3276" s="159" t="s">
        <v>2954</v>
      </c>
      <c r="G3276" s="160"/>
      <c r="H3276" s="161">
        <v>1</v>
      </c>
      <c r="I3276" s="162"/>
      <c r="J3276" s="190">
        <f t="shared" si="480"/>
        <v>0</v>
      </c>
    </row>
    <row r="3277" spans="1:65">
      <c r="B3277" s="191"/>
      <c r="C3277" s="192"/>
      <c r="D3277" s="192"/>
      <c r="E3277" s="192"/>
      <c r="F3277" s="192"/>
      <c r="G3277" s="192"/>
      <c r="H3277" s="192"/>
      <c r="I3277" s="192"/>
      <c r="J3277" s="193"/>
    </row>
  </sheetData>
  <autoFilter ref="C240:K3265" xr:uid="{00000000-0009-0000-0000-000001000000}"/>
  <mergeCells count="12">
    <mergeCell ref="E87:H87"/>
    <mergeCell ref="L2:V2"/>
    <mergeCell ref="E7:H7"/>
    <mergeCell ref="E9:H9"/>
    <mergeCell ref="E27:H27"/>
    <mergeCell ref="E85:H85"/>
    <mergeCell ref="D220:F220"/>
    <mergeCell ref="V2039:V2040"/>
    <mergeCell ref="V335:V336"/>
    <mergeCell ref="V832:V833"/>
    <mergeCell ref="E231:H231"/>
    <mergeCell ref="E233:H233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Kanalizácia Borovce,  </vt:lpstr>
      <vt:lpstr>'Kanalizácia Borovce,  '!Názvy_tlače</vt:lpstr>
      <vt:lpstr>'Rekapitulácia stavby'!Názvy_tlače</vt:lpstr>
      <vt:lpstr>'Kanalizácia Borovce,  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2021-08-18T09:37:51Z</cp:lastPrinted>
  <dcterms:created xsi:type="dcterms:W3CDTF">2021-08-18T08:11:05Z</dcterms:created>
  <dcterms:modified xsi:type="dcterms:W3CDTF">2022-09-29T10:48:30Z</dcterms:modified>
  <cp:category/>
</cp:coreProperties>
</file>