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nám Republiky a odl.p. Rudoleckého\2022 Výměna termohlavic Mš Rudoleckého\"/>
    </mc:Choice>
  </mc:AlternateContent>
  <xr:revisionPtr revIDLastSave="0" documentId="13_ncr:1_{1CB94B7D-10B8-4076-A2FD-65AC0DF5802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Pol'!$A$1:$U$38</definedName>
    <definedName name="_xlnm.Print_Area" localSheetId="1">Stavba!$A$1:$J$48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48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U8" i="12" l="1"/>
  <c r="O8" i="12"/>
  <c r="K8" i="12"/>
  <c r="Q8" i="12"/>
  <c r="M8" i="12"/>
  <c r="I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<sst xmlns="http://schemas.openxmlformats.org/spreadsheetml/2006/main" count="220" uniqueCount="113">
  <si>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</si>
  <si>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</si>
  <si>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</si>
  <si>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</si>
  <si>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</si>
  <si>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</si>
  <si>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</si>
  <si>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</si>
  <si>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</si>
  <si>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</si>
  <si>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</si>
  <si>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</si>
  <si>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</si>
  <si>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</si>
  <si>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</si>
  <si>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</si>
  <si>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</si>
  <si>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</si>
  <si>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</si>
  <si>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</si>
  <si>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</si>
  <si>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</si>
  <si>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</si>
  <si>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</si>
  <si>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</si>
  <si>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</si>
  <si>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</si>
  <si>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</si>
  <si>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</si>
  <si>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</si>
  <si>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</si>
  <si>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</si>
  <si>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</si>
  <si>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</si>
  <si>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</si>
  <si>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</si>
  <si>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</si>
  <si>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</si>
  <si>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</si>
  <si>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</si>
  <si>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</si>
  <si>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</si>
  <si>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</si>
  <si>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</si>
  <si>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</si>
  <si>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Celkem za stavbu</t>
  </si>
  <si>
    <t>CZK</t>
  </si>
  <si>
    <t>Rekapitulace dílů</t>
  </si>
  <si>
    <t>Typ dílu</t>
  </si>
  <si>
    <t>722</t>
  </si>
  <si>
    <t>Vnitřní vodovod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</si>
  <si>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</si>
  <si>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</si>
  <si>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</si>
  <si>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</si>
  <si>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</si>
  <si>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</si>
  <si>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</si>
  <si>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</si>
  <si>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</si>
  <si>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</si>
  <si>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</si>
  <si>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</si>
  <si>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</si>
  <si>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</si>
  <si>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</si>
  <si>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</si>
  <si>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</si>
  <si>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</si>
  <si>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</si>
  <si>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</si>
  <si>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</si>
  <si>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</si>
  <si>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</si>
  <si>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</si>
  <si>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</si>
  <si>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</si>
  <si>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</si>
  <si>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</si>
  <si>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</si>
  <si>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Ventil radiátorový přímý 3/4" myjava</t>
  </si>
  <si>
    <t>ks</t>
  </si>
  <si>
    <t>POL1_0</t>
  </si>
  <si>
    <t>šroubení uzavíratelné radi. přímé 3/4"</t>
  </si>
  <si>
    <t>Ventil radiátorový přímý 1/2" myjava</t>
  </si>
  <si>
    <t>šroubení uzavíratelné radia. přímé 1/2"</t>
  </si>
  <si>
    <t>ventil přímý radiát. 1" myjava</t>
  </si>
  <si>
    <t>ventil kulový se šroubením přímý 1"</t>
  </si>
  <si>
    <t>ventil radiát. rohový 1" myjava</t>
  </si>
  <si>
    <t>ventil rohový se šroubením 1"</t>
  </si>
  <si>
    <t>ventil radiát. rohový 3/4" myjava</t>
  </si>
  <si>
    <t>šroubení uzavíratelné 3/4"</t>
  </si>
  <si>
    <t>ventil radiát. rohový 1/2" myjava</t>
  </si>
  <si>
    <t>šroubení uzavíratelné 1/2"</t>
  </si>
  <si>
    <t>konzole na litinu</t>
  </si>
  <si>
    <t xml:space="preserve">držák na litinu </t>
  </si>
  <si>
    <t>růžice litinová plná</t>
  </si>
  <si>
    <t>růžice litinová 5/4-1/2"</t>
  </si>
  <si>
    <t>prodloužení 3/4"-2,5cm</t>
  </si>
  <si>
    <t>prodloužení 1/2"-2,5cm</t>
  </si>
  <si>
    <t>prodloužení 1"</t>
  </si>
  <si>
    <t>gebo spojka 3/4"</t>
  </si>
  <si>
    <t>gebo spojka 1"</t>
  </si>
  <si>
    <t>odvzdušňovák ruční</t>
  </si>
  <si>
    <t>radik klasik 33-60/180</t>
  </si>
  <si>
    <t>Pomocný materiál</t>
  </si>
  <si>
    <t>vypuštění a napuštění včetně odvzdušnění ÚT</t>
  </si>
  <si>
    <t>úprava radiátorových přípojek a těles</t>
  </si>
  <si>
    <t>montáž radiát. ventilů a tělesa</t>
  </si>
  <si>
    <t>přesun hmot a materiálu</t>
  </si>
  <si>
    <t/>
  </si>
  <si>
    <t>END</t>
  </si>
  <si>
    <t>MŠ Rudoleckého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</si>
</sst>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7" fillId="4" borderId="38" xfId="0" applyNumberFormat="1" applyFont="1" applyFill="1" applyBorder="1" applyAlignment="1"/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184" t="s">
        <v>39</v>
      </c>
      <c r="B2" s="184"/>
      <c r="C2" s="184"/>
      <c r="D2" s="184"/>
      <c r="E2" s="184"/>
      <c r="F2" s="184"/>
      <c r="G2" s="18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1"/>
  <sheetViews>
    <sheetView showGridLines="0" tabSelected="1" topLeftCell="B1" zoomScaleNormal="100" zoomScaleSheetLayoutView="75" workbookViewId="0">
      <selection activeCell="N47" sqref="N4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189" t="s">
        <v>42</v>
      </c>
      <c r="C1" s="190"/>
      <c r="D1" s="190"/>
      <c r="E1" s="190"/>
      <c r="F1" s="190"/>
      <c r="G1" s="190"/>
      <c r="H1" s="190"/>
      <c r="I1" s="190"/>
      <c r="J1" s="191"/>
    </row>
    <row r="2" spans="1:15" ht="23.25" customHeight="1" x14ac:dyDescent="0.25">
      <c r="A2" s="4"/>
      <c r="B2" s="81" t="s">
        <v>40</v>
      </c>
      <c r="C2" s="82"/>
      <c r="D2" s="83"/>
      <c r="E2" s="83" t="s">
        <v>112</v>
      </c>
      <c r="F2" s="84"/>
      <c r="G2" s="85"/>
      <c r="H2" s="84"/>
      <c r="I2" s="85"/>
      <c r="J2" s="86"/>
      <c r="O2" s="2"/>
    </row>
    <row r="3" spans="1:15" ht="23.25" hidden="1" customHeight="1" x14ac:dyDescent="0.25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5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5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5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5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03"/>
      <c r="E11" s="203"/>
      <c r="F11" s="203"/>
      <c r="G11" s="203"/>
      <c r="H11" s="28" t="s">
        <v>33</v>
      </c>
      <c r="I11" s="98"/>
      <c r="J11" s="11"/>
    </row>
    <row r="12" spans="1:15" ht="15.75" customHeight="1" x14ac:dyDescent="0.25">
      <c r="A12" s="4"/>
      <c r="B12" s="41"/>
      <c r="C12" s="26"/>
      <c r="D12" s="185"/>
      <c r="E12" s="185"/>
      <c r="F12" s="185"/>
      <c r="G12" s="185"/>
      <c r="H12" s="28" t="s">
        <v>34</v>
      </c>
      <c r="I12" s="98"/>
      <c r="J12" s="11"/>
    </row>
    <row r="13" spans="1:15" ht="15.75" customHeight="1" x14ac:dyDescent="0.25">
      <c r="A13" s="4"/>
      <c r="B13" s="42"/>
      <c r="C13" s="99"/>
      <c r="D13" s="186"/>
      <c r="E13" s="186"/>
      <c r="F13" s="186"/>
      <c r="G13" s="186"/>
      <c r="H13" s="29"/>
      <c r="I13" s="34"/>
      <c r="J13" s="51"/>
    </row>
    <row r="14" spans="1:15" ht="24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02"/>
      <c r="F15" s="202"/>
      <c r="G15" s="204"/>
      <c r="H15" s="204"/>
      <c r="I15" s="204" t="s">
        <v>28</v>
      </c>
      <c r="J15" s="205"/>
    </row>
    <row r="16" spans="1:15" ht="23.25" customHeight="1" x14ac:dyDescent="0.25">
      <c r="A16" s="140" t="s">
        <v>23</v>
      </c>
      <c r="B16" s="141" t="s">
        <v>23</v>
      </c>
      <c r="C16" s="58"/>
      <c r="D16" s="59"/>
      <c r="E16" s="187"/>
      <c r="F16" s="188"/>
      <c r="G16" s="187"/>
      <c r="H16" s="188"/>
      <c r="I16" s="187">
        <v>0</v>
      </c>
      <c r="J16" s="198"/>
    </row>
    <row r="17" spans="1:10" ht="23.25" customHeight="1" x14ac:dyDescent="0.25">
      <c r="A17" s="140" t="s">
        <v>24</v>
      </c>
      <c r="B17" s="141" t="s">
        <v>24</v>
      </c>
      <c r="C17" s="58"/>
      <c r="D17" s="59"/>
      <c r="E17" s="187"/>
      <c r="F17" s="188"/>
      <c r="G17" s="187"/>
      <c r="H17" s="188"/>
      <c r="I17" s="187">
        <v>0</v>
      </c>
      <c r="J17" s="198"/>
    </row>
    <row r="18" spans="1:10" ht="23.25" customHeight="1" x14ac:dyDescent="0.25">
      <c r="A18" s="140" t="s">
        <v>25</v>
      </c>
      <c r="B18" s="141" t="s">
        <v>25</v>
      </c>
      <c r="C18" s="58"/>
      <c r="D18" s="59"/>
      <c r="E18" s="187"/>
      <c r="F18" s="188"/>
      <c r="G18" s="187"/>
      <c r="H18" s="188"/>
      <c r="I18" s="187">
        <v>0</v>
      </c>
      <c r="J18" s="198"/>
    </row>
    <row r="19" spans="1:10" ht="23.25" customHeight="1" x14ac:dyDescent="0.25">
      <c r="A19" s="140" t="s">
        <v>51</v>
      </c>
      <c r="B19" s="141" t="s">
        <v>26</v>
      </c>
      <c r="C19" s="58"/>
      <c r="D19" s="59"/>
      <c r="E19" s="187"/>
      <c r="F19" s="188"/>
      <c r="G19" s="187"/>
      <c r="H19" s="188"/>
      <c r="I19" s="187">
        <v>0</v>
      </c>
      <c r="J19" s="198"/>
    </row>
    <row r="20" spans="1:10" ht="23.25" customHeight="1" x14ac:dyDescent="0.25">
      <c r="A20" s="140" t="s">
        <v>52</v>
      </c>
      <c r="B20" s="141" t="s">
        <v>27</v>
      </c>
      <c r="C20" s="58"/>
      <c r="D20" s="59"/>
      <c r="E20" s="187"/>
      <c r="F20" s="188"/>
      <c r="G20" s="187"/>
      <c r="H20" s="188"/>
      <c r="I20" s="187">
        <v>0</v>
      </c>
      <c r="J20" s="198"/>
    </row>
    <row r="21" spans="1:10" ht="23.25" customHeight="1" x14ac:dyDescent="0.25">
      <c r="A21" s="4"/>
      <c r="B21" s="74" t="s">
        <v>28</v>
      </c>
      <c r="C21" s="75"/>
      <c r="D21" s="76"/>
      <c r="E21" s="199"/>
      <c r="F21" s="200"/>
      <c r="G21" s="199"/>
      <c r="H21" s="200"/>
      <c r="I21" s="199">
        <f>SUM(I16:J20)</f>
        <v>0</v>
      </c>
      <c r="J21" s="210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196">
        <v>0</v>
      </c>
      <c r="H23" s="197"/>
      <c r="I23" s="197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08">
        <v>0</v>
      </c>
      <c r="H24" s="209"/>
      <c r="I24" s="209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196">
        <v>0</v>
      </c>
      <c r="H25" s="197"/>
      <c r="I25" s="197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2">
        <v>0</v>
      </c>
      <c r="H26" s="193"/>
      <c r="I26" s="193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194">
        <v>0</v>
      </c>
      <c r="H27" s="194"/>
      <c r="I27" s="194"/>
      <c r="J27" s="63" t="str">
        <f t="shared" si="0"/>
        <v>CZK</v>
      </c>
    </row>
    <row r="28" spans="1:10" ht="27.75" hidden="1" customHeight="1" thickBot="1" x14ac:dyDescent="0.3">
      <c r="A28" s="4"/>
      <c r="B28" s="119" t="s">
        <v>22</v>
      </c>
      <c r="C28" s="120"/>
      <c r="D28" s="120"/>
      <c r="E28" s="121"/>
      <c r="F28" s="122"/>
      <c r="G28" s="195">
        <v>125172</v>
      </c>
      <c r="H28" s="201"/>
      <c r="I28" s="201"/>
      <c r="J28" s="123" t="str">
        <f t="shared" si="0"/>
        <v>CZK</v>
      </c>
    </row>
    <row r="29" spans="1:10" ht="27.75" customHeight="1" thickBot="1" x14ac:dyDescent="0.3">
      <c r="A29" s="4"/>
      <c r="B29" s="119" t="s">
        <v>35</v>
      </c>
      <c r="C29" s="124"/>
      <c r="D29" s="124"/>
      <c r="E29" s="124"/>
      <c r="F29" s="124"/>
      <c r="G29" s="195">
        <v>0</v>
      </c>
      <c r="H29" s="195"/>
      <c r="I29" s="195"/>
      <c r="J29" s="125" t="s">
        <v>46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07" t="s">
        <v>2</v>
      </c>
      <c r="E35" s="207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5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5">
      <c r="A39" s="103">
        <v>1</v>
      </c>
      <c r="B39" s="109"/>
      <c r="C39" s="211"/>
      <c r="D39" s="212"/>
      <c r="E39" s="212"/>
      <c r="F39" s="114">
        <v>125172</v>
      </c>
      <c r="G39" s="115">
        <v>0</v>
      </c>
      <c r="H39" s="116">
        <v>18776</v>
      </c>
      <c r="I39" s="116">
        <v>143948</v>
      </c>
      <c r="J39" s="110">
        <f>IF(CenaCelkemVypocet=0,"",I39/CenaCelkemVypocet*100)</f>
        <v>100</v>
      </c>
    </row>
    <row r="40" spans="1:10" ht="25.5" hidden="1" customHeight="1" x14ac:dyDescent="0.25">
      <c r="A40" s="103"/>
      <c r="B40" s="213" t="s">
        <v>45</v>
      </c>
      <c r="C40" s="214"/>
      <c r="D40" s="214"/>
      <c r="E40" s="215"/>
      <c r="F40" s="117">
        <f>SUMIF(A39:A39,"=1",F39:F39)</f>
        <v>125172</v>
      </c>
      <c r="G40" s="118">
        <f>SUMIF(A39:A39,"=1",G39:G39)</f>
        <v>0</v>
      </c>
      <c r="H40" s="118">
        <f>SUMIF(A39:A39,"=1",H39:H39)</f>
        <v>18776</v>
      </c>
      <c r="I40" s="118">
        <f>SUMIF(A39:A39,"=1",I39:I39)</f>
        <v>143948</v>
      </c>
      <c r="J40" s="104">
        <f>SUMIF(A39:A39,"=1",J39:J39)</f>
        <v>100</v>
      </c>
    </row>
    <row r="44" spans="1:10" ht="15.6" x14ac:dyDescent="0.3">
      <c r="B44" s="126" t="s">
        <v>47</v>
      </c>
    </row>
    <row r="46" spans="1:10" ht="25.5" customHeight="1" x14ac:dyDescent="0.25">
      <c r="A46" s="127"/>
      <c r="B46" s="130" t="s">
        <v>16</v>
      </c>
      <c r="C46" s="130" t="s">
        <v>5</v>
      </c>
      <c r="D46" s="131"/>
      <c r="E46" s="131"/>
      <c r="F46" s="134" t="s">
        <v>48</v>
      </c>
      <c r="G46" s="134"/>
      <c r="H46" s="134"/>
      <c r="I46" s="216" t="s">
        <v>28</v>
      </c>
      <c r="J46" s="216"/>
    </row>
    <row r="47" spans="1:10" ht="25.5" customHeight="1" x14ac:dyDescent="0.25">
      <c r="A47" s="128"/>
      <c r="B47" s="135" t="s">
        <v>49</v>
      </c>
      <c r="C47" s="218" t="s">
        <v>50</v>
      </c>
      <c r="D47" s="219"/>
      <c r="E47" s="219"/>
      <c r="F47" s="136" t="s">
        <v>24</v>
      </c>
      <c r="G47" s="137"/>
      <c r="H47" s="137"/>
      <c r="I47" s="217">
        <v>0</v>
      </c>
      <c r="J47" s="217"/>
    </row>
    <row r="48" spans="1:10" ht="25.5" customHeight="1" x14ac:dyDescent="0.25">
      <c r="A48" s="129"/>
      <c r="B48" s="132" t="s">
        <v>1</v>
      </c>
      <c r="C48" s="132"/>
      <c r="D48" s="133"/>
      <c r="E48" s="133"/>
      <c r="F48" s="138"/>
      <c r="G48" s="139"/>
      <c r="H48" s="139"/>
      <c r="I48" s="206">
        <f>I47</f>
        <v>0</v>
      </c>
      <c r="J48" s="206"/>
    </row>
    <row r="49" spans="6:10" x14ac:dyDescent="0.25">
      <c r="F49" s="101"/>
      <c r="G49" s="102"/>
      <c r="H49" s="101"/>
      <c r="I49" s="102"/>
      <c r="J49" s="102"/>
    </row>
    <row r="50" spans="6:10" x14ac:dyDescent="0.25">
      <c r="F50" s="101"/>
      <c r="G50" s="102"/>
      <c r="H50" s="101"/>
      <c r="I50" s="102"/>
      <c r="J50" s="102"/>
    </row>
    <row r="51" spans="6:10" x14ac:dyDescent="0.25">
      <c r="F51" s="101"/>
      <c r="G51" s="102"/>
      <c r="H51" s="101"/>
      <c r="I51" s="102"/>
      <c r="J51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9">
    <mergeCell ref="C39:E39"/>
    <mergeCell ref="B40:E40"/>
    <mergeCell ref="I46:J46"/>
    <mergeCell ref="I47:J47"/>
    <mergeCell ref="C47:E47"/>
    <mergeCell ref="I48:J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7:I27"/>
    <mergeCell ref="G29:I29"/>
    <mergeCell ref="G25:I25"/>
    <mergeCell ref="I16:J16"/>
    <mergeCell ref="I19:J19"/>
    <mergeCell ref="G21:H21"/>
    <mergeCell ref="G28:I28"/>
    <mergeCell ref="D12:G12"/>
    <mergeCell ref="D13:G13"/>
    <mergeCell ref="G20:H20"/>
    <mergeCell ref="B1:J1"/>
    <mergeCell ref="G26:I26"/>
    <mergeCell ref="E21:F21"/>
    <mergeCell ref="E15:F15"/>
    <mergeCell ref="D11:G11"/>
    <mergeCell ref="G15:H15"/>
    <mergeCell ref="I15:J15"/>
    <mergeCell ref="E16:F1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20" t="s">
        <v>6</v>
      </c>
      <c r="B1" s="220"/>
      <c r="C1" s="221"/>
      <c r="D1" s="220"/>
      <c r="E1" s="220"/>
      <c r="F1" s="220"/>
      <c r="G1" s="220"/>
    </row>
    <row r="2" spans="1:7" ht="24.9" customHeight="1" x14ac:dyDescent="0.25">
      <c r="A2" s="79" t="s">
        <v>41</v>
      </c>
      <c r="B2" s="78"/>
      <c r="C2" s="222"/>
      <c r="D2" s="222"/>
      <c r="E2" s="222"/>
      <c r="F2" s="222"/>
      <c r="G2" s="223"/>
    </row>
    <row r="3" spans="1:7" ht="24.9" hidden="1" customHeight="1" x14ac:dyDescent="0.25">
      <c r="A3" s="79" t="s">
        <v>7</v>
      </c>
      <c r="B3" s="78"/>
      <c r="C3" s="222"/>
      <c r="D3" s="222"/>
      <c r="E3" s="222"/>
      <c r="F3" s="222"/>
      <c r="G3" s="223"/>
    </row>
    <row r="4" spans="1:7" ht="24.9" hidden="1" customHeight="1" x14ac:dyDescent="0.25">
      <c r="A4" s="79" t="s">
        <v>8</v>
      </c>
      <c r="B4" s="78"/>
      <c r="C4" s="222"/>
      <c r="D4" s="222"/>
      <c r="E4" s="222"/>
      <c r="F4" s="222"/>
      <c r="G4" s="223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selection activeCell="V20" sqref="V20"/>
    </sheetView>
  </sheetViews>
  <sheetFormatPr defaultRowHeight="13.2" outlineLevelRow="1" x14ac:dyDescent="0.25"/>
  <cols>
    <col min="1" max="1" width="4.33203125" customWidth="1"/>
    <col min="2" max="2" width="14.44140625" style="100" customWidth="1"/>
    <col min="3" max="3" width="38.33203125" style="100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24" t="s">
        <v>6</v>
      </c>
      <c r="B1" s="224"/>
      <c r="C1" s="224"/>
      <c r="D1" s="224"/>
      <c r="E1" s="224"/>
      <c r="F1" s="224"/>
      <c r="G1" s="224"/>
      <c r="AE1" t="s">
        <v>54</v>
      </c>
    </row>
    <row r="2" spans="1:60" ht="24.9" customHeight="1" x14ac:dyDescent="0.25">
      <c r="A2" s="145" t="s">
        <v>53</v>
      </c>
      <c r="B2" s="143"/>
      <c r="C2" s="225" t="s">
        <v>112</v>
      </c>
      <c r="D2" s="226"/>
      <c r="E2" s="226"/>
      <c r="F2" s="226"/>
      <c r="G2" s="227"/>
      <c r="AE2" t="s">
        <v>55</v>
      </c>
    </row>
    <row r="3" spans="1:60" ht="24.9" hidden="1" customHeight="1" x14ac:dyDescent="0.25">
      <c r="A3" s="146" t="s">
        <v>7</v>
      </c>
      <c r="B3" s="144"/>
      <c r="C3" s="228"/>
      <c r="D3" s="228"/>
      <c r="E3" s="228"/>
      <c r="F3" s="228"/>
      <c r="G3" s="229"/>
      <c r="AE3" t="s">
        <v>56</v>
      </c>
    </row>
    <row r="4" spans="1:60" ht="24.9" hidden="1" customHeight="1" x14ac:dyDescent="0.25">
      <c r="A4" s="146" t="s">
        <v>8</v>
      </c>
      <c r="B4" s="144"/>
      <c r="C4" s="230"/>
      <c r="D4" s="228"/>
      <c r="E4" s="228"/>
      <c r="F4" s="228"/>
      <c r="G4" s="229"/>
      <c r="AE4" t="s">
        <v>57</v>
      </c>
    </row>
    <row r="5" spans="1:60" hidden="1" x14ac:dyDescent="0.25">
      <c r="A5" s="147" t="s">
        <v>58</v>
      </c>
      <c r="B5" s="148"/>
      <c r="C5" s="149"/>
      <c r="D5" s="150"/>
      <c r="E5" s="151"/>
      <c r="F5" s="151"/>
      <c r="G5" s="152"/>
      <c r="AE5" t="s">
        <v>59</v>
      </c>
    </row>
    <row r="6" spans="1:60" x14ac:dyDescent="0.25">
      <c r="D6" s="142"/>
    </row>
    <row r="7" spans="1:60" ht="39.6" x14ac:dyDescent="0.25">
      <c r="A7" s="156" t="s">
        <v>60</v>
      </c>
      <c r="B7" s="157" t="s">
        <v>61</v>
      </c>
      <c r="C7" s="157" t="s">
        <v>62</v>
      </c>
      <c r="D7" s="165" t="s">
        <v>63</v>
      </c>
      <c r="E7" s="156" t="s">
        <v>64</v>
      </c>
      <c r="F7" s="153" t="s">
        <v>65</v>
      </c>
      <c r="G7" s="166" t="s">
        <v>28</v>
      </c>
      <c r="H7" s="167" t="s">
        <v>29</v>
      </c>
      <c r="I7" s="167" t="s">
        <v>66</v>
      </c>
      <c r="J7" s="167" t="s">
        <v>30</v>
      </c>
      <c r="K7" s="167" t="s">
        <v>67</v>
      </c>
      <c r="L7" s="167" t="s">
        <v>68</v>
      </c>
      <c r="M7" s="167" t="s">
        <v>69</v>
      </c>
      <c r="N7" s="167" t="s">
        <v>70</v>
      </c>
      <c r="O7" s="167" t="s">
        <v>71</v>
      </c>
      <c r="P7" s="167" t="s">
        <v>72</v>
      </c>
      <c r="Q7" s="167" t="s">
        <v>73</v>
      </c>
      <c r="R7" s="167" t="s">
        <v>74</v>
      </c>
      <c r="S7" s="167" t="s">
        <v>75</v>
      </c>
      <c r="T7" s="167" t="s">
        <v>76</v>
      </c>
      <c r="U7" s="158" t="s">
        <v>77</v>
      </c>
    </row>
    <row r="8" spans="1:60" x14ac:dyDescent="0.25">
      <c r="A8" s="168" t="s">
        <v>78</v>
      </c>
      <c r="B8" s="169" t="s">
        <v>49</v>
      </c>
      <c r="C8" s="170" t="s">
        <v>50</v>
      </c>
      <c r="D8" s="171"/>
      <c r="E8" s="172"/>
      <c r="F8" s="162"/>
      <c r="G8" s="162">
        <f>SUMIF(AE9:AE36,"&lt;&gt;NOR",G9:G36)</f>
        <v>0</v>
      </c>
      <c r="H8" s="162"/>
      <c r="I8" s="162">
        <f>SUM(I9:I36)</f>
        <v>0</v>
      </c>
      <c r="J8" s="162"/>
      <c r="K8" s="162">
        <f>SUM(K9:K36)</f>
        <v>125172</v>
      </c>
      <c r="L8" s="162"/>
      <c r="M8" s="162">
        <f>SUM(M9:M36)</f>
        <v>0</v>
      </c>
      <c r="N8" s="162"/>
      <c r="O8" s="162">
        <f>SUM(O9:O36)</f>
        <v>0</v>
      </c>
      <c r="P8" s="162"/>
      <c r="Q8" s="162">
        <f>SUM(Q9:Q36)</f>
        <v>0</v>
      </c>
      <c r="R8" s="162"/>
      <c r="S8" s="162"/>
      <c r="T8" s="173"/>
      <c r="U8" s="162">
        <f>SUM(U9:U36)</f>
        <v>0</v>
      </c>
      <c r="AE8" t="s">
        <v>79</v>
      </c>
    </row>
    <row r="9" spans="1:60" outlineLevel="1" x14ac:dyDescent="0.25">
      <c r="A9" s="155">
        <v>1</v>
      </c>
      <c r="B9" s="159" t="s">
        <v>49</v>
      </c>
      <c r="C9" s="180" t="s">
        <v>80</v>
      </c>
      <c r="D9" s="160" t="s">
        <v>81</v>
      </c>
      <c r="E9" s="161">
        <v>13</v>
      </c>
      <c r="F9" s="163">
        <v>0</v>
      </c>
      <c r="G9" s="163">
        <v>0</v>
      </c>
      <c r="H9" s="163">
        <v>0</v>
      </c>
      <c r="I9" s="163">
        <f t="shared" ref="I9:I36" si="0">ROUND(E9*H9,2)</f>
        <v>0</v>
      </c>
      <c r="J9" s="163">
        <v>946</v>
      </c>
      <c r="K9" s="163">
        <f t="shared" ref="K9:K36" si="1">ROUND(E9*J9,2)</f>
        <v>12298</v>
      </c>
      <c r="L9" s="163">
        <v>15</v>
      </c>
      <c r="M9" s="163">
        <f t="shared" ref="M9:M36" si="2">G9*(1+L9/100)</f>
        <v>0</v>
      </c>
      <c r="N9" s="163">
        <v>0</v>
      </c>
      <c r="O9" s="163">
        <f t="shared" ref="O9:O36" si="3">ROUND(E9*N9,2)</f>
        <v>0</v>
      </c>
      <c r="P9" s="163">
        <v>0</v>
      </c>
      <c r="Q9" s="163">
        <f t="shared" ref="Q9:Q36" si="4">ROUND(E9*P9,2)</f>
        <v>0</v>
      </c>
      <c r="R9" s="163"/>
      <c r="S9" s="163"/>
      <c r="T9" s="164">
        <v>0</v>
      </c>
      <c r="U9" s="163">
        <f t="shared" ref="U9:U36" si="5">ROUND(E9*T9,2)</f>
        <v>0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82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5">
      <c r="A10" s="155">
        <v>2</v>
      </c>
      <c r="B10" s="159" t="s">
        <v>49</v>
      </c>
      <c r="C10" s="180" t="s">
        <v>83</v>
      </c>
      <c r="D10" s="160" t="s">
        <v>81</v>
      </c>
      <c r="E10" s="161">
        <v>13</v>
      </c>
      <c r="F10" s="163">
        <v>0</v>
      </c>
      <c r="G10" s="163">
        <v>0</v>
      </c>
      <c r="H10" s="163">
        <v>0</v>
      </c>
      <c r="I10" s="163">
        <f t="shared" si="0"/>
        <v>0</v>
      </c>
      <c r="J10" s="163">
        <v>420</v>
      </c>
      <c r="K10" s="163">
        <f t="shared" si="1"/>
        <v>5460</v>
      </c>
      <c r="L10" s="163">
        <v>15</v>
      </c>
      <c r="M10" s="163">
        <f t="shared" si="2"/>
        <v>0</v>
      </c>
      <c r="N10" s="163">
        <v>0</v>
      </c>
      <c r="O10" s="163">
        <f t="shared" si="3"/>
        <v>0</v>
      </c>
      <c r="P10" s="163">
        <v>0</v>
      </c>
      <c r="Q10" s="163">
        <f t="shared" si="4"/>
        <v>0</v>
      </c>
      <c r="R10" s="163"/>
      <c r="S10" s="163"/>
      <c r="T10" s="164">
        <v>0</v>
      </c>
      <c r="U10" s="163">
        <f t="shared" si="5"/>
        <v>0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82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5">
      <c r="A11" s="155">
        <v>3</v>
      </c>
      <c r="B11" s="159" t="s">
        <v>49</v>
      </c>
      <c r="C11" s="180" t="s">
        <v>84</v>
      </c>
      <c r="D11" s="160" t="s">
        <v>81</v>
      </c>
      <c r="E11" s="161">
        <v>7</v>
      </c>
      <c r="F11" s="163">
        <v>0</v>
      </c>
      <c r="G11" s="163">
        <v>0</v>
      </c>
      <c r="H11" s="163">
        <v>0</v>
      </c>
      <c r="I11" s="163">
        <f t="shared" si="0"/>
        <v>0</v>
      </c>
      <c r="J11" s="163">
        <v>783</v>
      </c>
      <c r="K11" s="163">
        <f t="shared" si="1"/>
        <v>5481</v>
      </c>
      <c r="L11" s="163">
        <v>15</v>
      </c>
      <c r="M11" s="163">
        <f t="shared" si="2"/>
        <v>0</v>
      </c>
      <c r="N11" s="163">
        <v>0</v>
      </c>
      <c r="O11" s="163">
        <f t="shared" si="3"/>
        <v>0</v>
      </c>
      <c r="P11" s="163">
        <v>0</v>
      </c>
      <c r="Q11" s="163">
        <f t="shared" si="4"/>
        <v>0</v>
      </c>
      <c r="R11" s="163"/>
      <c r="S11" s="163"/>
      <c r="T11" s="164">
        <v>0</v>
      </c>
      <c r="U11" s="163">
        <f t="shared" si="5"/>
        <v>0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82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5">
      <c r="A12" s="155">
        <v>4</v>
      </c>
      <c r="B12" s="159" t="s">
        <v>49</v>
      </c>
      <c r="C12" s="180" t="s">
        <v>85</v>
      </c>
      <c r="D12" s="160" t="s">
        <v>81</v>
      </c>
      <c r="E12" s="161">
        <v>7</v>
      </c>
      <c r="F12" s="163">
        <v>0</v>
      </c>
      <c r="G12" s="163">
        <v>0</v>
      </c>
      <c r="H12" s="163">
        <v>0</v>
      </c>
      <c r="I12" s="163">
        <f t="shared" si="0"/>
        <v>0</v>
      </c>
      <c r="J12" s="163">
        <v>226</v>
      </c>
      <c r="K12" s="163">
        <f t="shared" si="1"/>
        <v>1582</v>
      </c>
      <c r="L12" s="163">
        <v>15</v>
      </c>
      <c r="M12" s="163">
        <f t="shared" si="2"/>
        <v>0</v>
      </c>
      <c r="N12" s="163">
        <v>0</v>
      </c>
      <c r="O12" s="163">
        <f t="shared" si="3"/>
        <v>0</v>
      </c>
      <c r="P12" s="163">
        <v>0</v>
      </c>
      <c r="Q12" s="163">
        <f t="shared" si="4"/>
        <v>0</v>
      </c>
      <c r="R12" s="163"/>
      <c r="S12" s="163"/>
      <c r="T12" s="164">
        <v>0</v>
      </c>
      <c r="U12" s="163">
        <f t="shared" si="5"/>
        <v>0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82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5">
      <c r="A13" s="155">
        <v>5</v>
      </c>
      <c r="B13" s="159" t="s">
        <v>49</v>
      </c>
      <c r="C13" s="180" t="s">
        <v>86</v>
      </c>
      <c r="D13" s="160" t="s">
        <v>81</v>
      </c>
      <c r="E13" s="161">
        <v>3</v>
      </c>
      <c r="F13" s="163">
        <v>0</v>
      </c>
      <c r="G13" s="163">
        <v>0</v>
      </c>
      <c r="H13" s="163">
        <v>0</v>
      </c>
      <c r="I13" s="163">
        <f t="shared" si="0"/>
        <v>0</v>
      </c>
      <c r="J13" s="163">
        <v>1310</v>
      </c>
      <c r="K13" s="163">
        <f t="shared" si="1"/>
        <v>3930</v>
      </c>
      <c r="L13" s="163">
        <v>15</v>
      </c>
      <c r="M13" s="163">
        <f t="shared" si="2"/>
        <v>0</v>
      </c>
      <c r="N13" s="163">
        <v>0</v>
      </c>
      <c r="O13" s="163">
        <f t="shared" si="3"/>
        <v>0</v>
      </c>
      <c r="P13" s="163">
        <v>0</v>
      </c>
      <c r="Q13" s="163">
        <f t="shared" si="4"/>
        <v>0</v>
      </c>
      <c r="R13" s="163"/>
      <c r="S13" s="163"/>
      <c r="T13" s="164">
        <v>0</v>
      </c>
      <c r="U13" s="163">
        <f t="shared" si="5"/>
        <v>0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82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5">
      <c r="A14" s="155">
        <v>6</v>
      </c>
      <c r="B14" s="159" t="s">
        <v>49</v>
      </c>
      <c r="C14" s="180" t="s">
        <v>87</v>
      </c>
      <c r="D14" s="160" t="s">
        <v>81</v>
      </c>
      <c r="E14" s="161">
        <v>3</v>
      </c>
      <c r="F14" s="163">
        <v>0</v>
      </c>
      <c r="G14" s="163">
        <v>0</v>
      </c>
      <c r="H14" s="163">
        <v>0</v>
      </c>
      <c r="I14" s="163">
        <f t="shared" si="0"/>
        <v>0</v>
      </c>
      <c r="J14" s="163">
        <v>540</v>
      </c>
      <c r="K14" s="163">
        <f t="shared" si="1"/>
        <v>1620</v>
      </c>
      <c r="L14" s="163">
        <v>15</v>
      </c>
      <c r="M14" s="163">
        <f t="shared" si="2"/>
        <v>0</v>
      </c>
      <c r="N14" s="163">
        <v>0</v>
      </c>
      <c r="O14" s="163">
        <f t="shared" si="3"/>
        <v>0</v>
      </c>
      <c r="P14" s="163">
        <v>0</v>
      </c>
      <c r="Q14" s="163">
        <f t="shared" si="4"/>
        <v>0</v>
      </c>
      <c r="R14" s="163"/>
      <c r="S14" s="163"/>
      <c r="T14" s="164">
        <v>0</v>
      </c>
      <c r="U14" s="163">
        <f t="shared" si="5"/>
        <v>0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82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5">
      <c r="A15" s="155">
        <v>7</v>
      </c>
      <c r="B15" s="159" t="s">
        <v>49</v>
      </c>
      <c r="C15" s="180" t="s">
        <v>88</v>
      </c>
      <c r="D15" s="160" t="s">
        <v>81</v>
      </c>
      <c r="E15" s="161">
        <v>1</v>
      </c>
      <c r="F15" s="163">
        <v>0</v>
      </c>
      <c r="G15" s="163">
        <v>0</v>
      </c>
      <c r="H15" s="163">
        <v>0</v>
      </c>
      <c r="I15" s="163">
        <f t="shared" si="0"/>
        <v>0</v>
      </c>
      <c r="J15" s="163">
        <v>1380</v>
      </c>
      <c r="K15" s="163">
        <f t="shared" si="1"/>
        <v>1380</v>
      </c>
      <c r="L15" s="163">
        <v>15</v>
      </c>
      <c r="M15" s="163">
        <f t="shared" si="2"/>
        <v>0</v>
      </c>
      <c r="N15" s="163">
        <v>0</v>
      </c>
      <c r="O15" s="163">
        <f t="shared" si="3"/>
        <v>0</v>
      </c>
      <c r="P15" s="163">
        <v>0</v>
      </c>
      <c r="Q15" s="163">
        <f t="shared" si="4"/>
        <v>0</v>
      </c>
      <c r="R15" s="163"/>
      <c r="S15" s="163"/>
      <c r="T15" s="164">
        <v>0</v>
      </c>
      <c r="U15" s="163">
        <f t="shared" si="5"/>
        <v>0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82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5">
      <c r="A16" s="155">
        <v>8</v>
      </c>
      <c r="B16" s="159" t="s">
        <v>49</v>
      </c>
      <c r="C16" s="180" t="s">
        <v>89</v>
      </c>
      <c r="D16" s="160" t="s">
        <v>81</v>
      </c>
      <c r="E16" s="161">
        <v>1</v>
      </c>
      <c r="F16" s="163">
        <v>0</v>
      </c>
      <c r="G16" s="163">
        <v>0</v>
      </c>
      <c r="H16" s="163">
        <v>0</v>
      </c>
      <c r="I16" s="163">
        <f t="shared" si="0"/>
        <v>0</v>
      </c>
      <c r="J16" s="163">
        <v>550</v>
      </c>
      <c r="K16" s="163">
        <f t="shared" si="1"/>
        <v>550</v>
      </c>
      <c r="L16" s="163">
        <v>15</v>
      </c>
      <c r="M16" s="163">
        <f t="shared" si="2"/>
        <v>0</v>
      </c>
      <c r="N16" s="163">
        <v>0</v>
      </c>
      <c r="O16" s="163">
        <f t="shared" si="3"/>
        <v>0</v>
      </c>
      <c r="P16" s="163">
        <v>0</v>
      </c>
      <c r="Q16" s="163">
        <f t="shared" si="4"/>
        <v>0</v>
      </c>
      <c r="R16" s="163"/>
      <c r="S16" s="163"/>
      <c r="T16" s="164">
        <v>0</v>
      </c>
      <c r="U16" s="163">
        <f t="shared" si="5"/>
        <v>0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82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5">
      <c r="A17" s="155">
        <v>9</v>
      </c>
      <c r="B17" s="159" t="s">
        <v>49</v>
      </c>
      <c r="C17" s="180" t="s">
        <v>90</v>
      </c>
      <c r="D17" s="160" t="s">
        <v>81</v>
      </c>
      <c r="E17" s="161">
        <v>5</v>
      </c>
      <c r="F17" s="163">
        <v>0</v>
      </c>
      <c r="G17" s="163">
        <v>0</v>
      </c>
      <c r="H17" s="163">
        <v>0</v>
      </c>
      <c r="I17" s="163">
        <f t="shared" si="0"/>
        <v>0</v>
      </c>
      <c r="J17" s="163">
        <v>1003</v>
      </c>
      <c r="K17" s="163">
        <f t="shared" si="1"/>
        <v>5015</v>
      </c>
      <c r="L17" s="163">
        <v>15</v>
      </c>
      <c r="M17" s="163">
        <f t="shared" si="2"/>
        <v>0</v>
      </c>
      <c r="N17" s="163">
        <v>0</v>
      </c>
      <c r="O17" s="163">
        <f t="shared" si="3"/>
        <v>0</v>
      </c>
      <c r="P17" s="163">
        <v>0</v>
      </c>
      <c r="Q17" s="163">
        <f t="shared" si="4"/>
        <v>0</v>
      </c>
      <c r="R17" s="163"/>
      <c r="S17" s="163"/>
      <c r="T17" s="164">
        <v>0</v>
      </c>
      <c r="U17" s="163">
        <f t="shared" si="5"/>
        <v>0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82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5">
      <c r="A18" s="155">
        <v>10</v>
      </c>
      <c r="B18" s="159" t="s">
        <v>49</v>
      </c>
      <c r="C18" s="180" t="s">
        <v>91</v>
      </c>
      <c r="D18" s="160" t="s">
        <v>81</v>
      </c>
      <c r="E18" s="161">
        <v>5</v>
      </c>
      <c r="F18" s="163">
        <v>0</v>
      </c>
      <c r="G18" s="163">
        <v>0</v>
      </c>
      <c r="H18" s="163">
        <v>0</v>
      </c>
      <c r="I18" s="163">
        <f t="shared" si="0"/>
        <v>0</v>
      </c>
      <c r="J18" s="163">
        <v>450</v>
      </c>
      <c r="K18" s="163">
        <f t="shared" si="1"/>
        <v>2250</v>
      </c>
      <c r="L18" s="163">
        <v>15</v>
      </c>
      <c r="M18" s="163">
        <f t="shared" si="2"/>
        <v>0</v>
      </c>
      <c r="N18" s="163">
        <v>0</v>
      </c>
      <c r="O18" s="163">
        <f t="shared" si="3"/>
        <v>0</v>
      </c>
      <c r="P18" s="163">
        <v>0</v>
      </c>
      <c r="Q18" s="163">
        <f t="shared" si="4"/>
        <v>0</v>
      </c>
      <c r="R18" s="163"/>
      <c r="S18" s="163"/>
      <c r="T18" s="164">
        <v>0</v>
      </c>
      <c r="U18" s="163">
        <f t="shared" si="5"/>
        <v>0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82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5">
      <c r="A19" s="155">
        <v>11</v>
      </c>
      <c r="B19" s="159" t="s">
        <v>49</v>
      </c>
      <c r="C19" s="180" t="s">
        <v>92</v>
      </c>
      <c r="D19" s="160" t="s">
        <v>81</v>
      </c>
      <c r="E19" s="161">
        <v>1</v>
      </c>
      <c r="F19" s="163">
        <v>0</v>
      </c>
      <c r="G19" s="163">
        <v>0</v>
      </c>
      <c r="H19" s="163">
        <v>0</v>
      </c>
      <c r="I19" s="163">
        <f t="shared" si="0"/>
        <v>0</v>
      </c>
      <c r="J19" s="163">
        <v>795</v>
      </c>
      <c r="K19" s="163">
        <f t="shared" si="1"/>
        <v>795</v>
      </c>
      <c r="L19" s="163">
        <v>15</v>
      </c>
      <c r="M19" s="163">
        <f t="shared" si="2"/>
        <v>0</v>
      </c>
      <c r="N19" s="163">
        <v>0</v>
      </c>
      <c r="O19" s="163">
        <f t="shared" si="3"/>
        <v>0</v>
      </c>
      <c r="P19" s="163">
        <v>0</v>
      </c>
      <c r="Q19" s="163">
        <f t="shared" si="4"/>
        <v>0</v>
      </c>
      <c r="R19" s="163"/>
      <c r="S19" s="163"/>
      <c r="T19" s="164">
        <v>0</v>
      </c>
      <c r="U19" s="163">
        <f t="shared" si="5"/>
        <v>0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82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5">
      <c r="A20" s="155">
        <v>12</v>
      </c>
      <c r="B20" s="159" t="s">
        <v>49</v>
      </c>
      <c r="C20" s="180" t="s">
        <v>93</v>
      </c>
      <c r="D20" s="160" t="s">
        <v>81</v>
      </c>
      <c r="E20" s="161">
        <v>1</v>
      </c>
      <c r="F20" s="163">
        <v>0</v>
      </c>
      <c r="G20" s="163">
        <v>0</v>
      </c>
      <c r="H20" s="163">
        <v>0</v>
      </c>
      <c r="I20" s="163">
        <f t="shared" si="0"/>
        <v>0</v>
      </c>
      <c r="J20" s="163">
        <v>246</v>
      </c>
      <c r="K20" s="163">
        <f t="shared" si="1"/>
        <v>246</v>
      </c>
      <c r="L20" s="163">
        <v>15</v>
      </c>
      <c r="M20" s="163">
        <f t="shared" si="2"/>
        <v>0</v>
      </c>
      <c r="N20" s="163">
        <v>0</v>
      </c>
      <c r="O20" s="163">
        <f t="shared" si="3"/>
        <v>0</v>
      </c>
      <c r="P20" s="163">
        <v>0</v>
      </c>
      <c r="Q20" s="163">
        <f t="shared" si="4"/>
        <v>0</v>
      </c>
      <c r="R20" s="163"/>
      <c r="S20" s="163"/>
      <c r="T20" s="164">
        <v>0</v>
      </c>
      <c r="U20" s="163">
        <f t="shared" si="5"/>
        <v>0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82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5">
      <c r="A21" s="155">
        <v>13</v>
      </c>
      <c r="B21" s="159" t="s">
        <v>49</v>
      </c>
      <c r="C21" s="180" t="s">
        <v>94</v>
      </c>
      <c r="D21" s="160" t="s">
        <v>81</v>
      </c>
      <c r="E21" s="161">
        <v>5</v>
      </c>
      <c r="F21" s="163">
        <v>0</v>
      </c>
      <c r="G21" s="163">
        <v>0</v>
      </c>
      <c r="H21" s="163">
        <v>0</v>
      </c>
      <c r="I21" s="163">
        <f t="shared" si="0"/>
        <v>0</v>
      </c>
      <c r="J21" s="163">
        <v>45</v>
      </c>
      <c r="K21" s="163">
        <f t="shared" si="1"/>
        <v>225</v>
      </c>
      <c r="L21" s="163">
        <v>15</v>
      </c>
      <c r="M21" s="163">
        <f t="shared" si="2"/>
        <v>0</v>
      </c>
      <c r="N21" s="163">
        <v>0</v>
      </c>
      <c r="O21" s="163">
        <f t="shared" si="3"/>
        <v>0</v>
      </c>
      <c r="P21" s="163">
        <v>0</v>
      </c>
      <c r="Q21" s="163">
        <f t="shared" si="4"/>
        <v>0</v>
      </c>
      <c r="R21" s="163"/>
      <c r="S21" s="163"/>
      <c r="T21" s="164">
        <v>0</v>
      </c>
      <c r="U21" s="163">
        <f t="shared" si="5"/>
        <v>0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82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5">
      <c r="A22" s="155">
        <v>14</v>
      </c>
      <c r="B22" s="159" t="s">
        <v>49</v>
      </c>
      <c r="C22" s="180" t="s">
        <v>95</v>
      </c>
      <c r="D22" s="160" t="s">
        <v>81</v>
      </c>
      <c r="E22" s="161">
        <v>5</v>
      </c>
      <c r="F22" s="163">
        <v>0</v>
      </c>
      <c r="G22" s="163">
        <v>0</v>
      </c>
      <c r="H22" s="163">
        <v>0</v>
      </c>
      <c r="I22" s="163">
        <f t="shared" si="0"/>
        <v>0</v>
      </c>
      <c r="J22" s="163">
        <v>38</v>
      </c>
      <c r="K22" s="163">
        <f t="shared" si="1"/>
        <v>190</v>
      </c>
      <c r="L22" s="163">
        <v>15</v>
      </c>
      <c r="M22" s="163">
        <f t="shared" si="2"/>
        <v>0</v>
      </c>
      <c r="N22" s="163">
        <v>0</v>
      </c>
      <c r="O22" s="163">
        <f t="shared" si="3"/>
        <v>0</v>
      </c>
      <c r="P22" s="163">
        <v>0</v>
      </c>
      <c r="Q22" s="163">
        <f t="shared" si="4"/>
        <v>0</v>
      </c>
      <c r="R22" s="163"/>
      <c r="S22" s="163"/>
      <c r="T22" s="164">
        <v>0</v>
      </c>
      <c r="U22" s="163">
        <f t="shared" si="5"/>
        <v>0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82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5">
      <c r="A23" s="155">
        <v>15</v>
      </c>
      <c r="B23" s="159" t="s">
        <v>49</v>
      </c>
      <c r="C23" s="180" t="s">
        <v>96</v>
      </c>
      <c r="D23" s="160" t="s">
        <v>81</v>
      </c>
      <c r="E23" s="161">
        <v>5</v>
      </c>
      <c r="F23" s="163">
        <v>0</v>
      </c>
      <c r="G23" s="163">
        <v>0</v>
      </c>
      <c r="H23" s="163">
        <v>0</v>
      </c>
      <c r="I23" s="163">
        <f t="shared" si="0"/>
        <v>0</v>
      </c>
      <c r="J23" s="163">
        <v>35</v>
      </c>
      <c r="K23" s="163">
        <f t="shared" si="1"/>
        <v>175</v>
      </c>
      <c r="L23" s="163">
        <v>15</v>
      </c>
      <c r="M23" s="163">
        <f t="shared" si="2"/>
        <v>0</v>
      </c>
      <c r="N23" s="163">
        <v>0</v>
      </c>
      <c r="O23" s="163">
        <f t="shared" si="3"/>
        <v>0</v>
      </c>
      <c r="P23" s="163">
        <v>0</v>
      </c>
      <c r="Q23" s="163">
        <f t="shared" si="4"/>
        <v>0</v>
      </c>
      <c r="R23" s="163"/>
      <c r="S23" s="163"/>
      <c r="T23" s="164">
        <v>0</v>
      </c>
      <c r="U23" s="163">
        <f t="shared" si="5"/>
        <v>0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82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5">
      <c r="A24" s="155">
        <v>16</v>
      </c>
      <c r="B24" s="159" t="s">
        <v>49</v>
      </c>
      <c r="C24" s="180" t="s">
        <v>97</v>
      </c>
      <c r="D24" s="160" t="s">
        <v>81</v>
      </c>
      <c r="E24" s="161">
        <v>5</v>
      </c>
      <c r="F24" s="163">
        <v>0</v>
      </c>
      <c r="G24" s="163">
        <v>0</v>
      </c>
      <c r="H24" s="163">
        <v>0</v>
      </c>
      <c r="I24" s="163">
        <f t="shared" si="0"/>
        <v>0</v>
      </c>
      <c r="J24" s="163">
        <v>35</v>
      </c>
      <c r="K24" s="163">
        <f t="shared" si="1"/>
        <v>175</v>
      </c>
      <c r="L24" s="163">
        <v>15</v>
      </c>
      <c r="M24" s="163">
        <f t="shared" si="2"/>
        <v>0</v>
      </c>
      <c r="N24" s="163">
        <v>0</v>
      </c>
      <c r="O24" s="163">
        <f t="shared" si="3"/>
        <v>0</v>
      </c>
      <c r="P24" s="163">
        <v>0</v>
      </c>
      <c r="Q24" s="163">
        <f t="shared" si="4"/>
        <v>0</v>
      </c>
      <c r="R24" s="163"/>
      <c r="S24" s="163"/>
      <c r="T24" s="164">
        <v>0</v>
      </c>
      <c r="U24" s="163">
        <f t="shared" si="5"/>
        <v>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82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5">
      <c r="A25" s="155">
        <v>17</v>
      </c>
      <c r="B25" s="159" t="s">
        <v>49</v>
      </c>
      <c r="C25" s="180" t="s">
        <v>98</v>
      </c>
      <c r="D25" s="160" t="s">
        <v>81</v>
      </c>
      <c r="E25" s="161">
        <v>35</v>
      </c>
      <c r="F25" s="163">
        <v>0</v>
      </c>
      <c r="G25" s="163">
        <v>0</v>
      </c>
      <c r="H25" s="163">
        <v>0</v>
      </c>
      <c r="I25" s="163">
        <f t="shared" si="0"/>
        <v>0</v>
      </c>
      <c r="J25" s="163">
        <v>78</v>
      </c>
      <c r="K25" s="163">
        <f t="shared" si="1"/>
        <v>2730</v>
      </c>
      <c r="L25" s="163">
        <v>15</v>
      </c>
      <c r="M25" s="163">
        <f t="shared" si="2"/>
        <v>0</v>
      </c>
      <c r="N25" s="163">
        <v>0</v>
      </c>
      <c r="O25" s="163">
        <f t="shared" si="3"/>
        <v>0</v>
      </c>
      <c r="P25" s="163">
        <v>0</v>
      </c>
      <c r="Q25" s="163">
        <f t="shared" si="4"/>
        <v>0</v>
      </c>
      <c r="R25" s="163"/>
      <c r="S25" s="163"/>
      <c r="T25" s="164">
        <v>0</v>
      </c>
      <c r="U25" s="163">
        <f t="shared" si="5"/>
        <v>0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82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5">
      <c r="A26" s="155">
        <v>18</v>
      </c>
      <c r="B26" s="159" t="s">
        <v>49</v>
      </c>
      <c r="C26" s="180" t="s">
        <v>99</v>
      </c>
      <c r="D26" s="160" t="s">
        <v>81</v>
      </c>
      <c r="E26" s="161">
        <v>18</v>
      </c>
      <c r="F26" s="163">
        <v>0</v>
      </c>
      <c r="G26" s="163">
        <v>0</v>
      </c>
      <c r="H26" s="163">
        <v>0</v>
      </c>
      <c r="I26" s="163">
        <f t="shared" si="0"/>
        <v>0</v>
      </c>
      <c r="J26" s="163">
        <v>62</v>
      </c>
      <c r="K26" s="163">
        <f t="shared" si="1"/>
        <v>1116</v>
      </c>
      <c r="L26" s="163">
        <v>15</v>
      </c>
      <c r="M26" s="163">
        <f t="shared" si="2"/>
        <v>0</v>
      </c>
      <c r="N26" s="163">
        <v>0</v>
      </c>
      <c r="O26" s="163">
        <f t="shared" si="3"/>
        <v>0</v>
      </c>
      <c r="P26" s="163">
        <v>0</v>
      </c>
      <c r="Q26" s="163">
        <f t="shared" si="4"/>
        <v>0</v>
      </c>
      <c r="R26" s="163"/>
      <c r="S26" s="163"/>
      <c r="T26" s="164">
        <v>0</v>
      </c>
      <c r="U26" s="163">
        <f t="shared" si="5"/>
        <v>0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82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5">
      <c r="A27" s="155">
        <v>19</v>
      </c>
      <c r="B27" s="159" t="s">
        <v>49</v>
      </c>
      <c r="C27" s="180" t="s">
        <v>100</v>
      </c>
      <c r="D27" s="160" t="s">
        <v>81</v>
      </c>
      <c r="E27" s="161">
        <v>5</v>
      </c>
      <c r="F27" s="163">
        <v>0</v>
      </c>
      <c r="G27" s="163">
        <v>0</v>
      </c>
      <c r="H27" s="163">
        <v>0</v>
      </c>
      <c r="I27" s="163">
        <f t="shared" si="0"/>
        <v>0</v>
      </c>
      <c r="J27" s="163">
        <v>156</v>
      </c>
      <c r="K27" s="163">
        <f t="shared" si="1"/>
        <v>780</v>
      </c>
      <c r="L27" s="163">
        <v>15</v>
      </c>
      <c r="M27" s="163">
        <f t="shared" si="2"/>
        <v>0</v>
      </c>
      <c r="N27" s="163">
        <v>0</v>
      </c>
      <c r="O27" s="163">
        <f t="shared" si="3"/>
        <v>0</v>
      </c>
      <c r="P27" s="163">
        <v>0</v>
      </c>
      <c r="Q27" s="163">
        <f t="shared" si="4"/>
        <v>0</v>
      </c>
      <c r="R27" s="163"/>
      <c r="S27" s="163"/>
      <c r="T27" s="164">
        <v>0</v>
      </c>
      <c r="U27" s="163">
        <f t="shared" si="5"/>
        <v>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82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5">
      <c r="A28" s="155">
        <v>20</v>
      </c>
      <c r="B28" s="159" t="s">
        <v>49</v>
      </c>
      <c r="C28" s="180" t="s">
        <v>101</v>
      </c>
      <c r="D28" s="160" t="s">
        <v>81</v>
      </c>
      <c r="E28" s="161">
        <v>3</v>
      </c>
      <c r="F28" s="163">
        <v>0</v>
      </c>
      <c r="G28" s="163">
        <v>0</v>
      </c>
      <c r="H28" s="163">
        <v>0</v>
      </c>
      <c r="I28" s="163">
        <f t="shared" si="0"/>
        <v>0</v>
      </c>
      <c r="J28" s="163">
        <v>589</v>
      </c>
      <c r="K28" s="163">
        <f t="shared" si="1"/>
        <v>1767</v>
      </c>
      <c r="L28" s="163">
        <v>15</v>
      </c>
      <c r="M28" s="163">
        <f t="shared" si="2"/>
        <v>0</v>
      </c>
      <c r="N28" s="163">
        <v>0</v>
      </c>
      <c r="O28" s="163">
        <f t="shared" si="3"/>
        <v>0</v>
      </c>
      <c r="P28" s="163">
        <v>0</v>
      </c>
      <c r="Q28" s="163">
        <f t="shared" si="4"/>
        <v>0</v>
      </c>
      <c r="R28" s="163"/>
      <c r="S28" s="163"/>
      <c r="T28" s="164">
        <v>0</v>
      </c>
      <c r="U28" s="163">
        <f t="shared" si="5"/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82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5">
      <c r="A29" s="155">
        <v>21</v>
      </c>
      <c r="B29" s="159" t="s">
        <v>49</v>
      </c>
      <c r="C29" s="180" t="s">
        <v>102</v>
      </c>
      <c r="D29" s="160" t="s">
        <v>81</v>
      </c>
      <c r="E29" s="161">
        <v>1</v>
      </c>
      <c r="F29" s="163">
        <v>0</v>
      </c>
      <c r="G29" s="163">
        <v>0</v>
      </c>
      <c r="H29" s="163">
        <v>0</v>
      </c>
      <c r="I29" s="163">
        <f t="shared" si="0"/>
        <v>0</v>
      </c>
      <c r="J29" s="163">
        <v>789</v>
      </c>
      <c r="K29" s="163">
        <f t="shared" si="1"/>
        <v>789</v>
      </c>
      <c r="L29" s="163">
        <v>15</v>
      </c>
      <c r="M29" s="163">
        <f t="shared" si="2"/>
        <v>0</v>
      </c>
      <c r="N29" s="163">
        <v>0</v>
      </c>
      <c r="O29" s="163">
        <f t="shared" si="3"/>
        <v>0</v>
      </c>
      <c r="P29" s="163">
        <v>0</v>
      </c>
      <c r="Q29" s="163">
        <f t="shared" si="4"/>
        <v>0</v>
      </c>
      <c r="R29" s="163"/>
      <c r="S29" s="163"/>
      <c r="T29" s="164">
        <v>0</v>
      </c>
      <c r="U29" s="163">
        <f t="shared" si="5"/>
        <v>0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82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5">
      <c r="A30" s="155">
        <v>22</v>
      </c>
      <c r="B30" s="159" t="s">
        <v>49</v>
      </c>
      <c r="C30" s="180" t="s">
        <v>103</v>
      </c>
      <c r="D30" s="160" t="s">
        <v>81</v>
      </c>
      <c r="E30" s="161">
        <v>8</v>
      </c>
      <c r="F30" s="163">
        <v>0</v>
      </c>
      <c r="G30" s="163">
        <v>0</v>
      </c>
      <c r="H30" s="163">
        <v>0</v>
      </c>
      <c r="I30" s="163">
        <f t="shared" si="0"/>
        <v>0</v>
      </c>
      <c r="J30" s="163">
        <v>56</v>
      </c>
      <c r="K30" s="163">
        <f t="shared" si="1"/>
        <v>448</v>
      </c>
      <c r="L30" s="163">
        <v>15</v>
      </c>
      <c r="M30" s="163">
        <f t="shared" si="2"/>
        <v>0</v>
      </c>
      <c r="N30" s="163">
        <v>0</v>
      </c>
      <c r="O30" s="163">
        <f t="shared" si="3"/>
        <v>0</v>
      </c>
      <c r="P30" s="163">
        <v>0</v>
      </c>
      <c r="Q30" s="163">
        <f t="shared" si="4"/>
        <v>0</v>
      </c>
      <c r="R30" s="163"/>
      <c r="S30" s="163"/>
      <c r="T30" s="164">
        <v>0</v>
      </c>
      <c r="U30" s="163">
        <f t="shared" si="5"/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82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5">
      <c r="A31" s="155">
        <v>23</v>
      </c>
      <c r="B31" s="159" t="s">
        <v>49</v>
      </c>
      <c r="C31" s="180" t="s">
        <v>104</v>
      </c>
      <c r="D31" s="160" t="s">
        <v>81</v>
      </c>
      <c r="E31" s="161">
        <v>1</v>
      </c>
      <c r="F31" s="163">
        <v>0</v>
      </c>
      <c r="G31" s="163">
        <v>0</v>
      </c>
      <c r="H31" s="163">
        <v>0</v>
      </c>
      <c r="I31" s="163">
        <f t="shared" si="0"/>
        <v>0</v>
      </c>
      <c r="J31" s="163">
        <v>13820</v>
      </c>
      <c r="K31" s="163">
        <f t="shared" si="1"/>
        <v>13820</v>
      </c>
      <c r="L31" s="163">
        <v>15</v>
      </c>
      <c r="M31" s="163">
        <f t="shared" si="2"/>
        <v>0</v>
      </c>
      <c r="N31" s="163">
        <v>0</v>
      </c>
      <c r="O31" s="163">
        <f t="shared" si="3"/>
        <v>0</v>
      </c>
      <c r="P31" s="163">
        <v>0</v>
      </c>
      <c r="Q31" s="163">
        <f t="shared" si="4"/>
        <v>0</v>
      </c>
      <c r="R31" s="163"/>
      <c r="S31" s="163"/>
      <c r="T31" s="164">
        <v>0</v>
      </c>
      <c r="U31" s="163">
        <f t="shared" si="5"/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82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5">
      <c r="A32" s="155">
        <v>24</v>
      </c>
      <c r="B32" s="159" t="s">
        <v>49</v>
      </c>
      <c r="C32" s="180" t="s">
        <v>105</v>
      </c>
      <c r="D32" s="160" t="s">
        <v>81</v>
      </c>
      <c r="E32" s="161">
        <v>1</v>
      </c>
      <c r="F32" s="163">
        <v>0</v>
      </c>
      <c r="G32" s="163">
        <v>0</v>
      </c>
      <c r="H32" s="163">
        <v>0</v>
      </c>
      <c r="I32" s="163">
        <f t="shared" si="0"/>
        <v>0</v>
      </c>
      <c r="J32" s="163">
        <v>2450</v>
      </c>
      <c r="K32" s="163">
        <f t="shared" si="1"/>
        <v>2450</v>
      </c>
      <c r="L32" s="163">
        <v>15</v>
      </c>
      <c r="M32" s="163">
        <f t="shared" si="2"/>
        <v>0</v>
      </c>
      <c r="N32" s="163">
        <v>0</v>
      </c>
      <c r="O32" s="163">
        <f t="shared" si="3"/>
        <v>0</v>
      </c>
      <c r="P32" s="163">
        <v>0</v>
      </c>
      <c r="Q32" s="163">
        <f t="shared" si="4"/>
        <v>0</v>
      </c>
      <c r="R32" s="163"/>
      <c r="S32" s="163"/>
      <c r="T32" s="164">
        <v>0</v>
      </c>
      <c r="U32" s="163">
        <f t="shared" si="5"/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82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5">
      <c r="A33" s="155">
        <v>25</v>
      </c>
      <c r="B33" s="159" t="s">
        <v>49</v>
      </c>
      <c r="C33" s="180" t="s">
        <v>106</v>
      </c>
      <c r="D33" s="160" t="s">
        <v>81</v>
      </c>
      <c r="E33" s="161">
        <v>1</v>
      </c>
      <c r="F33" s="163">
        <v>0</v>
      </c>
      <c r="G33" s="163">
        <v>0</v>
      </c>
      <c r="H33" s="163">
        <v>0</v>
      </c>
      <c r="I33" s="163">
        <f t="shared" si="0"/>
        <v>0</v>
      </c>
      <c r="J33" s="163">
        <v>3500</v>
      </c>
      <c r="K33" s="163">
        <f t="shared" si="1"/>
        <v>3500</v>
      </c>
      <c r="L33" s="163">
        <v>15</v>
      </c>
      <c r="M33" s="163">
        <f t="shared" si="2"/>
        <v>0</v>
      </c>
      <c r="N33" s="163">
        <v>0</v>
      </c>
      <c r="O33" s="163">
        <f t="shared" si="3"/>
        <v>0</v>
      </c>
      <c r="P33" s="163">
        <v>0</v>
      </c>
      <c r="Q33" s="163">
        <f t="shared" si="4"/>
        <v>0</v>
      </c>
      <c r="R33" s="163"/>
      <c r="S33" s="163"/>
      <c r="T33" s="164">
        <v>0</v>
      </c>
      <c r="U33" s="163">
        <f t="shared" si="5"/>
        <v>0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82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5">
      <c r="A34" s="155">
        <v>26</v>
      </c>
      <c r="B34" s="159" t="s">
        <v>49</v>
      </c>
      <c r="C34" s="180" t="s">
        <v>107</v>
      </c>
      <c r="D34" s="160" t="s">
        <v>81</v>
      </c>
      <c r="E34" s="161">
        <v>1</v>
      </c>
      <c r="F34" s="163">
        <v>0</v>
      </c>
      <c r="G34" s="163">
        <v>0</v>
      </c>
      <c r="H34" s="163">
        <v>0</v>
      </c>
      <c r="I34" s="163">
        <f t="shared" si="0"/>
        <v>0</v>
      </c>
      <c r="J34" s="163">
        <v>4800</v>
      </c>
      <c r="K34" s="163">
        <f t="shared" si="1"/>
        <v>4800</v>
      </c>
      <c r="L34" s="163">
        <v>15</v>
      </c>
      <c r="M34" s="163">
        <f t="shared" si="2"/>
        <v>0</v>
      </c>
      <c r="N34" s="163">
        <v>0</v>
      </c>
      <c r="O34" s="163">
        <f t="shared" si="3"/>
        <v>0</v>
      </c>
      <c r="P34" s="163">
        <v>0</v>
      </c>
      <c r="Q34" s="163">
        <f t="shared" si="4"/>
        <v>0</v>
      </c>
      <c r="R34" s="163"/>
      <c r="S34" s="163"/>
      <c r="T34" s="164">
        <v>0</v>
      </c>
      <c r="U34" s="163">
        <f t="shared" si="5"/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82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5">
      <c r="A35" s="155">
        <v>27</v>
      </c>
      <c r="B35" s="159" t="s">
        <v>49</v>
      </c>
      <c r="C35" s="180" t="s">
        <v>108</v>
      </c>
      <c r="D35" s="160" t="s">
        <v>81</v>
      </c>
      <c r="E35" s="161">
        <v>1</v>
      </c>
      <c r="F35" s="163">
        <v>0</v>
      </c>
      <c r="G35" s="163">
        <v>0</v>
      </c>
      <c r="H35" s="163">
        <v>0</v>
      </c>
      <c r="I35" s="163">
        <f t="shared" si="0"/>
        <v>0</v>
      </c>
      <c r="J35" s="163">
        <v>50600</v>
      </c>
      <c r="K35" s="163">
        <f t="shared" si="1"/>
        <v>50600</v>
      </c>
      <c r="L35" s="163">
        <v>15</v>
      </c>
      <c r="M35" s="163">
        <f t="shared" si="2"/>
        <v>0</v>
      </c>
      <c r="N35" s="163">
        <v>0</v>
      </c>
      <c r="O35" s="163">
        <f t="shared" si="3"/>
        <v>0</v>
      </c>
      <c r="P35" s="163">
        <v>0</v>
      </c>
      <c r="Q35" s="163">
        <f t="shared" si="4"/>
        <v>0</v>
      </c>
      <c r="R35" s="163"/>
      <c r="S35" s="163"/>
      <c r="T35" s="164">
        <v>0</v>
      </c>
      <c r="U35" s="163">
        <f t="shared" si="5"/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82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5">
      <c r="A36" s="174">
        <v>28</v>
      </c>
      <c r="B36" s="175" t="s">
        <v>49</v>
      </c>
      <c r="C36" s="181" t="s">
        <v>109</v>
      </c>
      <c r="D36" s="176" t="s">
        <v>81</v>
      </c>
      <c r="E36" s="177">
        <v>1</v>
      </c>
      <c r="F36" s="178">
        <v>0</v>
      </c>
      <c r="G36" s="178">
        <v>0</v>
      </c>
      <c r="H36" s="178">
        <v>0</v>
      </c>
      <c r="I36" s="178">
        <f t="shared" si="0"/>
        <v>0</v>
      </c>
      <c r="J36" s="178">
        <v>1000</v>
      </c>
      <c r="K36" s="178">
        <f t="shared" si="1"/>
        <v>1000</v>
      </c>
      <c r="L36" s="178">
        <v>15</v>
      </c>
      <c r="M36" s="178">
        <f t="shared" si="2"/>
        <v>0</v>
      </c>
      <c r="N36" s="178">
        <v>0</v>
      </c>
      <c r="O36" s="178">
        <f t="shared" si="3"/>
        <v>0</v>
      </c>
      <c r="P36" s="178">
        <v>0</v>
      </c>
      <c r="Q36" s="178">
        <f t="shared" si="4"/>
        <v>0</v>
      </c>
      <c r="R36" s="178"/>
      <c r="S36" s="178"/>
      <c r="T36" s="179">
        <v>0</v>
      </c>
      <c r="U36" s="178">
        <f t="shared" si="5"/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82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x14ac:dyDescent="0.25">
      <c r="A37" s="6"/>
      <c r="B37" s="7" t="s">
        <v>110</v>
      </c>
      <c r="C37" s="182" t="s">
        <v>110</v>
      </c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C37">
        <v>15</v>
      </c>
      <c r="AD37">
        <v>21</v>
      </c>
    </row>
    <row r="38" spans="1:60" x14ac:dyDescent="0.25">
      <c r="C38" s="183"/>
      <c r="D38" s="142"/>
      <c r="AE38" t="s">
        <v>111</v>
      </c>
    </row>
    <row r="39" spans="1:60" x14ac:dyDescent="0.25">
      <c r="D39" s="142"/>
    </row>
    <row r="40" spans="1:60" x14ac:dyDescent="0.25">
      <c r="D40" s="142"/>
    </row>
    <row r="41" spans="1:60" x14ac:dyDescent="0.25">
      <c r="D41" s="142"/>
    </row>
    <row r="42" spans="1:60" x14ac:dyDescent="0.25">
      <c r="D42" s="142"/>
    </row>
    <row r="43" spans="1:60" x14ac:dyDescent="0.25">
      <c r="D43" s="142"/>
    </row>
    <row r="44" spans="1:60" x14ac:dyDescent="0.25">
      <c r="D44" s="142"/>
    </row>
    <row r="45" spans="1:60" x14ac:dyDescent="0.25">
      <c r="D45" s="142"/>
    </row>
    <row r="46" spans="1:60" x14ac:dyDescent="0.25">
      <c r="D46" s="142"/>
    </row>
    <row r="47" spans="1:60" x14ac:dyDescent="0.25">
      <c r="D47" s="142"/>
    </row>
    <row r="48" spans="1:60" x14ac:dyDescent="0.25">
      <c r="D48" s="142"/>
    </row>
    <row r="49" spans="4:4" x14ac:dyDescent="0.25">
      <c r="D49" s="142"/>
    </row>
    <row r="50" spans="4:4" x14ac:dyDescent="0.25">
      <c r="D50" s="142"/>
    </row>
    <row r="51" spans="4:4" x14ac:dyDescent="0.25">
      <c r="D51" s="142"/>
    </row>
    <row r="52" spans="4:4" x14ac:dyDescent="0.25">
      <c r="D52" s="142"/>
    </row>
    <row r="53" spans="4:4" x14ac:dyDescent="0.25">
      <c r="D53" s="142"/>
    </row>
    <row r="54" spans="4:4" x14ac:dyDescent="0.25">
      <c r="D54" s="142"/>
    </row>
    <row r="55" spans="4:4" x14ac:dyDescent="0.25">
      <c r="D55" s="142"/>
    </row>
    <row r="56" spans="4:4" x14ac:dyDescent="0.25">
      <c r="D56" s="142"/>
    </row>
    <row r="57" spans="4:4" x14ac:dyDescent="0.25">
      <c r="D57" s="142"/>
    </row>
    <row r="58" spans="4:4" x14ac:dyDescent="0.25">
      <c r="D58" s="142"/>
    </row>
    <row r="59" spans="4:4" x14ac:dyDescent="0.25">
      <c r="D59" s="142"/>
    </row>
    <row r="60" spans="4:4" x14ac:dyDescent="0.25">
      <c r="D60" s="142"/>
    </row>
    <row r="61" spans="4:4" x14ac:dyDescent="0.25">
      <c r="D61" s="142"/>
    </row>
    <row r="62" spans="4:4" x14ac:dyDescent="0.25">
      <c r="D62" s="142"/>
    </row>
    <row r="63" spans="4:4" x14ac:dyDescent="0.25">
      <c r="D63" s="142"/>
    </row>
    <row r="64" spans="4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sláma stanislav</dc:creator>
  <cp:lastModifiedBy>Motl</cp:lastModifiedBy>
  <cp:lastPrinted>2014-02-28T09:52:57Z</cp:lastPrinted>
  <dcterms:created xsi:type="dcterms:W3CDTF">2009-04-08T07:15:50Z</dcterms:created>
  <dcterms:modified xsi:type="dcterms:W3CDTF">2022-07-15T04:59:15Z</dcterms:modified>
</cp:coreProperties>
</file>