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D:\Rasto\Praca\Akcie\ROK_2020\ZIMNY_STADION_LEVICE_PRISTAVBA_SATNI_KANCELARII\RP\ZS_LEVICE_PD-1.etapa_uprava2\VYKAZY_VYMER\"/>
    </mc:Choice>
  </mc:AlternateContent>
  <xr:revisionPtr revIDLastSave="0" documentId="13_ncr:1_{F7C11094-122F-442E-B377-898DFE9F335C}" xr6:coauthVersionLast="47" xr6:coauthVersionMax="47" xr10:uidLastSave="{00000000-0000-0000-0000-000000000000}"/>
  <bookViews>
    <workbookView xWindow="23880" yWindow="-120" windowWidth="29040" windowHeight="15840" tabRatio="500" xr2:uid="{00000000-000D-0000-FFFF-FFFF00000000}"/>
  </bookViews>
  <sheets>
    <sheet name="Zadanie" sheetId="3" r:id="rId1"/>
  </sheets>
  <definedNames>
    <definedName name="_xlnm._FilterDatabase">#REF!</definedName>
    <definedName name="fakt1R">#REF!</definedName>
    <definedName name="_xlnm.Print_Titles" localSheetId="0">Zadanie!$11:$13</definedName>
    <definedName name="_xlnm.Print_Area" localSheetId="0">Zadanie!$A:$AH</definedName>
  </definedNames>
  <calcPr calcId="181029"/>
</workbook>
</file>

<file path=xl/calcChain.xml><?xml version="1.0" encoding="utf-8"?>
<calcChain xmlns="http://schemas.openxmlformats.org/spreadsheetml/2006/main">
  <c r="W98" i="3" l="1"/>
  <c r="W96" i="3"/>
  <c r="W94" i="3"/>
  <c r="E94" i="3"/>
  <c r="N94" i="3"/>
  <c r="L94" i="3"/>
  <c r="J94" i="3"/>
  <c r="I94" i="3"/>
  <c r="H94" i="3"/>
  <c r="N93" i="3"/>
  <c r="L93" i="3"/>
  <c r="J93" i="3"/>
  <c r="I93" i="3"/>
  <c r="N92" i="3"/>
  <c r="L92" i="3"/>
  <c r="J92" i="3"/>
  <c r="I92" i="3"/>
  <c r="W89" i="3"/>
  <c r="N88" i="3"/>
  <c r="L88" i="3"/>
  <c r="J88" i="3"/>
  <c r="H88" i="3"/>
  <c r="N87" i="3"/>
  <c r="L87" i="3"/>
  <c r="J87" i="3"/>
  <c r="H87" i="3"/>
  <c r="N86" i="3"/>
  <c r="L86" i="3"/>
  <c r="J86" i="3"/>
  <c r="H86" i="3"/>
  <c r="N85" i="3"/>
  <c r="L85" i="3"/>
  <c r="J85" i="3"/>
  <c r="I85" i="3"/>
  <c r="N84" i="3"/>
  <c r="L84" i="3"/>
  <c r="J84" i="3"/>
  <c r="I84" i="3"/>
  <c r="N83" i="3"/>
  <c r="L83" i="3"/>
  <c r="J83" i="3"/>
  <c r="I83" i="3"/>
  <c r="N82" i="3"/>
  <c r="L82" i="3"/>
  <c r="J82" i="3"/>
  <c r="I82" i="3"/>
  <c r="N81" i="3"/>
  <c r="L81" i="3"/>
  <c r="J81" i="3"/>
  <c r="I81" i="3"/>
  <c r="N80" i="3"/>
  <c r="L80" i="3"/>
  <c r="J80" i="3"/>
  <c r="H80" i="3"/>
  <c r="N79" i="3"/>
  <c r="L79" i="3"/>
  <c r="J79" i="3"/>
  <c r="I79" i="3"/>
  <c r="N78" i="3"/>
  <c r="L78" i="3"/>
  <c r="J78" i="3"/>
  <c r="H78" i="3"/>
  <c r="N77" i="3"/>
  <c r="L77" i="3"/>
  <c r="J77" i="3"/>
  <c r="H77" i="3"/>
  <c r="N76" i="3"/>
  <c r="L76" i="3"/>
  <c r="J76" i="3"/>
  <c r="I76" i="3"/>
  <c r="N75" i="3"/>
  <c r="L75" i="3"/>
  <c r="J75" i="3"/>
  <c r="I75" i="3"/>
  <c r="N74" i="3"/>
  <c r="L74" i="3"/>
  <c r="J74" i="3"/>
  <c r="I74" i="3"/>
  <c r="N73" i="3"/>
  <c r="L73" i="3"/>
  <c r="J73" i="3"/>
  <c r="I73" i="3"/>
  <c r="N72" i="3"/>
  <c r="L72" i="3"/>
  <c r="J72" i="3"/>
  <c r="I72" i="3"/>
  <c r="N71" i="3"/>
  <c r="L71" i="3"/>
  <c r="J71" i="3"/>
  <c r="I71" i="3"/>
  <c r="N70" i="3"/>
  <c r="L70" i="3"/>
  <c r="J70" i="3"/>
  <c r="I70" i="3"/>
  <c r="N69" i="3"/>
  <c r="L69" i="3"/>
  <c r="J69" i="3"/>
  <c r="I69" i="3"/>
  <c r="N68" i="3"/>
  <c r="L68" i="3"/>
  <c r="J68" i="3"/>
  <c r="H68" i="3"/>
  <c r="N67" i="3"/>
  <c r="L67" i="3"/>
  <c r="J67" i="3"/>
  <c r="I67" i="3"/>
  <c r="N66" i="3"/>
  <c r="L66" i="3"/>
  <c r="J66" i="3"/>
  <c r="I66" i="3"/>
  <c r="N65" i="3"/>
  <c r="L65" i="3"/>
  <c r="J65" i="3"/>
  <c r="I65" i="3"/>
  <c r="N64" i="3"/>
  <c r="L64" i="3"/>
  <c r="J64" i="3"/>
  <c r="I64" i="3"/>
  <c r="N63" i="3"/>
  <c r="L63" i="3"/>
  <c r="J63" i="3"/>
  <c r="I63" i="3"/>
  <c r="N62" i="3"/>
  <c r="L62" i="3"/>
  <c r="J62" i="3"/>
  <c r="I62" i="3"/>
  <c r="N61" i="3"/>
  <c r="L61" i="3"/>
  <c r="J61" i="3"/>
  <c r="I61" i="3"/>
  <c r="N60" i="3"/>
  <c r="L60" i="3"/>
  <c r="J60" i="3"/>
  <c r="I60" i="3"/>
  <c r="N59" i="3"/>
  <c r="L59" i="3"/>
  <c r="J59" i="3"/>
  <c r="I59" i="3"/>
  <c r="N58" i="3"/>
  <c r="L58" i="3"/>
  <c r="J58" i="3"/>
  <c r="I58" i="3"/>
  <c r="N57" i="3"/>
  <c r="L57" i="3"/>
  <c r="J57" i="3"/>
  <c r="I57" i="3"/>
  <c r="N56" i="3"/>
  <c r="L56" i="3"/>
  <c r="J56" i="3"/>
  <c r="I56" i="3"/>
  <c r="N55" i="3"/>
  <c r="L55" i="3"/>
  <c r="J55" i="3"/>
  <c r="H55" i="3"/>
  <c r="W52" i="3"/>
  <c r="I52" i="3"/>
  <c r="N51" i="3"/>
  <c r="L51" i="3"/>
  <c r="J51" i="3"/>
  <c r="H51" i="3"/>
  <c r="N50" i="3"/>
  <c r="L50" i="3"/>
  <c r="J50" i="3"/>
  <c r="H50" i="3"/>
  <c r="N49" i="3"/>
  <c r="L49" i="3"/>
  <c r="J49" i="3"/>
  <c r="H49" i="3"/>
  <c r="N48" i="3"/>
  <c r="L48" i="3"/>
  <c r="J48" i="3"/>
  <c r="H48" i="3"/>
  <c r="N47" i="3"/>
  <c r="N52" i="3" s="1"/>
  <c r="L47" i="3"/>
  <c r="L52" i="3" s="1"/>
  <c r="J47" i="3"/>
  <c r="J52" i="3" s="1"/>
  <c r="E52" i="3" s="1"/>
  <c r="H47" i="3"/>
  <c r="H52" i="3" s="1"/>
  <c r="N46" i="3"/>
  <c r="L46" i="3"/>
  <c r="J46" i="3"/>
  <c r="I46" i="3"/>
  <c r="N45" i="3"/>
  <c r="L45" i="3"/>
  <c r="J45" i="3"/>
  <c r="H45" i="3"/>
  <c r="N44" i="3"/>
  <c r="L44" i="3"/>
  <c r="J44" i="3"/>
  <c r="H44" i="3"/>
  <c r="W41" i="3"/>
  <c r="L41" i="3"/>
  <c r="I41" i="3"/>
  <c r="N40" i="3"/>
  <c r="L40" i="3"/>
  <c r="J40" i="3"/>
  <c r="H40" i="3"/>
  <c r="N39" i="3"/>
  <c r="L39" i="3"/>
  <c r="J39" i="3"/>
  <c r="H39" i="3"/>
  <c r="N38" i="3"/>
  <c r="L38" i="3"/>
  <c r="J38" i="3"/>
  <c r="H38" i="3"/>
  <c r="N37" i="3"/>
  <c r="L37" i="3"/>
  <c r="J37" i="3"/>
  <c r="H37" i="3"/>
  <c r="N36" i="3"/>
  <c r="L36" i="3"/>
  <c r="J36" i="3"/>
  <c r="H36" i="3"/>
  <c r="N35" i="3"/>
  <c r="L35" i="3"/>
  <c r="J35" i="3"/>
  <c r="J41" i="3" s="1"/>
  <c r="E41" i="3" s="1"/>
  <c r="H35" i="3"/>
  <c r="H41" i="3" s="1"/>
  <c r="W32" i="3"/>
  <c r="E32" i="3"/>
  <c r="N32" i="3"/>
  <c r="L32" i="3"/>
  <c r="J32" i="3"/>
  <c r="I32" i="3"/>
  <c r="H32" i="3"/>
  <c r="N31" i="3"/>
  <c r="L31" i="3"/>
  <c r="J31" i="3"/>
  <c r="H31" i="3"/>
  <c r="W28" i="3"/>
  <c r="H28" i="3"/>
  <c r="N27" i="3"/>
  <c r="L27" i="3"/>
  <c r="J27" i="3"/>
  <c r="I27" i="3"/>
  <c r="N26" i="3"/>
  <c r="L26" i="3"/>
  <c r="J26" i="3"/>
  <c r="H26" i="3"/>
  <c r="N25" i="3"/>
  <c r="L25" i="3"/>
  <c r="J25" i="3"/>
  <c r="I25" i="3"/>
  <c r="N24" i="3"/>
  <c r="L24" i="3"/>
  <c r="J24" i="3"/>
  <c r="H24" i="3"/>
  <c r="N23" i="3"/>
  <c r="L23" i="3"/>
  <c r="J23" i="3"/>
  <c r="I23" i="3"/>
  <c r="N22" i="3"/>
  <c r="L22" i="3"/>
  <c r="J22" i="3"/>
  <c r="H22" i="3"/>
  <c r="N21" i="3"/>
  <c r="L21" i="3"/>
  <c r="J21" i="3"/>
  <c r="I21" i="3"/>
  <c r="N20" i="3"/>
  <c r="L20" i="3"/>
  <c r="J20" i="3"/>
  <c r="H20" i="3"/>
  <c r="N19" i="3"/>
  <c r="L19" i="3"/>
  <c r="J19" i="3"/>
  <c r="I19" i="3"/>
  <c r="N18" i="3"/>
  <c r="L18" i="3"/>
  <c r="J18" i="3"/>
  <c r="I18" i="3"/>
  <c r="I28" i="3" s="1"/>
  <c r="N17" i="3"/>
  <c r="N28" i="3" s="1"/>
  <c r="L17" i="3"/>
  <c r="L28" i="3" s="1"/>
  <c r="J17" i="3"/>
  <c r="H17" i="3"/>
  <c r="D11" i="3"/>
  <c r="N41" i="3" l="1"/>
  <c r="H89" i="3"/>
  <c r="I89" i="3"/>
  <c r="I96" i="3" s="1"/>
  <c r="I98" i="3" s="1"/>
  <c r="L89" i="3"/>
  <c r="L96" i="3" s="1"/>
  <c r="L98" i="3" s="1"/>
  <c r="N89" i="3"/>
  <c r="N96" i="3" s="1"/>
  <c r="N98" i="3" s="1"/>
  <c r="J89" i="3"/>
  <c r="E89" i="3" s="1"/>
  <c r="H96" i="3"/>
  <c r="H98" i="3" s="1"/>
  <c r="J28" i="3"/>
  <c r="E28" i="3"/>
  <c r="J96" i="3" l="1"/>
  <c r="E96" i="3" s="1"/>
  <c r="J98" i="3" l="1"/>
  <c r="E98" i="3" s="1"/>
</calcChain>
</file>

<file path=xl/sharedStrings.xml><?xml version="1.0" encoding="utf-8"?>
<sst xmlns="http://schemas.openxmlformats.org/spreadsheetml/2006/main" count="826" uniqueCount="289">
  <si>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</si>
  <si>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</si>
  <si>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</si>
  <si>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</si>
  <si>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</si>
  <si>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</si>
  <si>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</si>
  <si>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</si>
  <si>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</si>
  <si>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</si>
  <si>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</si>
  <si>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</si>
  <si>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</si>
  <si>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</si>
  <si>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</si>
  <si>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</si>
  <si>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</si>
  <si>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</si>
  <si>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</si>
  <si>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</si>
  <si>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</si>
  <si>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</si>
  <si>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</si>
  <si>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</si>
  <si>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</si>
  <si>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</si>
  <si>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</si>
  <si>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</si>
  <si>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</si>
  <si>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</si>
  <si>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</si>
  <si>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</si>
  <si>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</si>
  <si>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</si>
  <si>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</si>
  <si>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</si>
  <si>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</si>
  <si>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</si>
  <si>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</si>
  <si>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</si>
  <si>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</si>
  <si>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</si>
  <si>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</si>
  <si>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</si>
  <si>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</si>
  <si>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</si>
  <si>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</si>
  <si>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</si>
  <si>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</si>
  <si>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</si>
  <si>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</si>
  <si>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</si>
  <si>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</si>
  <si>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</si>
  <si>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</si>
  <si>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</si>
  <si>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</si>
  <si>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</si>
  <si>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</si>
  <si>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</si>
  <si>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</si>
  <si>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D</t>
  </si>
  <si>
    <t xml:space="preserve">Spracoval:                                         </t>
  </si>
  <si>
    <t xml:space="preserve">JKSO : </t>
  </si>
  <si>
    <t>Dátum: 11.12.2020</t>
  </si>
  <si>
    <t>Stavba :Zimný štadión Levice - Prístavba šatní, bufetu a kancelárií</t>
  </si>
  <si>
    <t>Zaradenie</t>
  </si>
  <si>
    <t>pre KL</t>
  </si>
  <si>
    <t>Lev0</t>
  </si>
  <si>
    <t>pozícia</t>
  </si>
  <si>
    <t>PRÁCE A DODÁVKY PSV</t>
  </si>
  <si>
    <t>713 - Izolácie tepelné</t>
  </si>
  <si>
    <t>713</t>
  </si>
  <si>
    <t>713463111</t>
  </si>
  <si>
    <t>Montáž tep.izo.potrubia pod stropom skr.PE(Mirelon,...)upev.sponou potr.DN 18</t>
  </si>
  <si>
    <t>m</t>
  </si>
  <si>
    <t xml:space="preserve">                    </t>
  </si>
  <si>
    <t>I</t>
  </si>
  <si>
    <t>71346-3111</t>
  </si>
  <si>
    <t>45.32.11</t>
  </si>
  <si>
    <t>IK</t>
  </si>
  <si>
    <t>S</t>
  </si>
  <si>
    <t>MAT</t>
  </si>
  <si>
    <t>63100001911</t>
  </si>
  <si>
    <t>TUBOLIT 18 x 30 DG</t>
  </si>
  <si>
    <t/>
  </si>
  <si>
    <t xml:space="preserve">  .  .  </t>
  </si>
  <si>
    <t>IZ</t>
  </si>
  <si>
    <t>63100001920</t>
  </si>
  <si>
    <t>TUBOLIT 18 x 20 DG</t>
  </si>
  <si>
    <t>713463112</t>
  </si>
  <si>
    <t>Montáž tep.izol.potrubia pod stropom skr.PE(Mirelon,...)upev.sponou potr.DN 22</t>
  </si>
  <si>
    <t>71346-3112</t>
  </si>
  <si>
    <t>63100001941</t>
  </si>
  <si>
    <t>TUBOLIT 22 x 30 DG</t>
  </si>
  <si>
    <t>713463113</t>
  </si>
  <si>
    <t>Montáž tep.izol.potrubia pod stropom skr.PE(Mirelon,...)upev.sponou potr.DN 25</t>
  </si>
  <si>
    <t>71346-3113</t>
  </si>
  <si>
    <t>63100001942</t>
  </si>
  <si>
    <t>TUBOLIT 28 x 30 DG</t>
  </si>
  <si>
    <t>713463114</t>
  </si>
  <si>
    <t>Montáž tep.izol.potrubia pod stropom skr.PE(Mirelon,...)upev.sponou potr.DN 32</t>
  </si>
  <si>
    <t>71346-3114</t>
  </si>
  <si>
    <t>63100001951</t>
  </si>
  <si>
    <t>TUBOLIT 35 x 30 DG</t>
  </si>
  <si>
    <t>713463115</t>
  </si>
  <si>
    <t>Montáž tep.izol.potrubia pod stropom skr.PE(Mirelon,...)upev.sponou potr.DN 42</t>
  </si>
  <si>
    <t>71346-3115</t>
  </si>
  <si>
    <t>63100001960</t>
  </si>
  <si>
    <t>TUBOLIT 42 x 30 DG</t>
  </si>
  <si>
    <t xml:space="preserve">713 - Izolácie tepelné  spolu: </t>
  </si>
  <si>
    <t>732 - Strojovne</t>
  </si>
  <si>
    <t>731</t>
  </si>
  <si>
    <t>732199100</t>
  </si>
  <si>
    <t>Montáž orientačných štítkov</t>
  </si>
  <si>
    <t>súbor</t>
  </si>
  <si>
    <t>73219-9100</t>
  </si>
  <si>
    <t>45.33.11</t>
  </si>
  <si>
    <t xml:space="preserve">732 - Strojovne  spolu: </t>
  </si>
  <si>
    <t>733 - Rozvod potrubia</t>
  </si>
  <si>
    <t>733122223</t>
  </si>
  <si>
    <t>Potrubie z pozinkovanej ocele hladké spojované lisovaním DN 15</t>
  </si>
  <si>
    <t>73312-2223</t>
  </si>
  <si>
    <t>733122224</t>
  </si>
  <si>
    <t>Potrubie z pozinkovanej ocele hladké spojované lisovaním DN 20</t>
  </si>
  <si>
    <t>73312-2224</t>
  </si>
  <si>
    <t>733122225</t>
  </si>
  <si>
    <t>Potrubie z pozinkovanej ocele hladké spojované lisovaním DN 25</t>
  </si>
  <si>
    <t>73312-2225</t>
  </si>
  <si>
    <t>733122226</t>
  </si>
  <si>
    <t>Potrubie z pozinkovanej ocele hladké spojované lisovaním DN 32</t>
  </si>
  <si>
    <t>73312-2226</t>
  </si>
  <si>
    <t>733122227</t>
  </si>
  <si>
    <t>Potrubie z pozinkovanej ocele hladké spojované lisovaním DN 40</t>
  </si>
  <si>
    <t>73312-2227</t>
  </si>
  <si>
    <t>733190217</t>
  </si>
  <si>
    <t>Tlaková skúška potrubia z ocel. rúrok hladkých do pr. 51/2,6</t>
  </si>
  <si>
    <t>73319-0217</t>
  </si>
  <si>
    <t xml:space="preserve">733 - Rozvod potrubia  spolu: </t>
  </si>
  <si>
    <t>734 - Armatúry</t>
  </si>
  <si>
    <t>734173416</t>
  </si>
  <si>
    <t>Prírubové spoje PN 1,6 MPa DN 65</t>
  </si>
  <si>
    <t>73417-3416</t>
  </si>
  <si>
    <t>734209103</t>
  </si>
  <si>
    <t>Montáž armatúr s jedným závitom G 1/2</t>
  </si>
  <si>
    <t>kus</t>
  </si>
  <si>
    <t>73420-9103</t>
  </si>
  <si>
    <t>4223K0352</t>
  </si>
  <si>
    <t>Uzáver guľový vypúšťací s páčkou 1/2"</t>
  </si>
  <si>
    <t>29.13.11</t>
  </si>
  <si>
    <t xml:space="preserve">301010102           </t>
  </si>
  <si>
    <t>734209113</t>
  </si>
  <si>
    <t>Montáž armatúr s dvoma závitmi G 1/2</t>
  </si>
  <si>
    <t>73420-9113</t>
  </si>
  <si>
    <t>734209115</t>
  </si>
  <si>
    <t>Montáž armatúr s dvoma závitmi G 1</t>
  </si>
  <si>
    <t>73420-9115</t>
  </si>
  <si>
    <t>734209116</t>
  </si>
  <si>
    <t>Montáž armatúr s dvoma závitmi G 5/4</t>
  </si>
  <si>
    <t>73420-9116</t>
  </si>
  <si>
    <t>734209117</t>
  </si>
  <si>
    <t>Montáž armatúr s dvoma závitmi G 6/4</t>
  </si>
  <si>
    <t>73420-9117</t>
  </si>
  <si>
    <t>734211120</t>
  </si>
  <si>
    <t>Ventil závitový odvzdušňovací G 1/2 PN 14 do 120°C automatický</t>
  </si>
  <si>
    <t>73421-1120</t>
  </si>
  <si>
    <t xml:space="preserve">734 - Armatúry  spolu: </t>
  </si>
  <si>
    <t>735 - Vykurovacie telesá</t>
  </si>
  <si>
    <t>735153300</t>
  </si>
  <si>
    <t>Prípl. za odvzdušňovací ventil telies VSŽ</t>
  </si>
  <si>
    <t>73515-3300</t>
  </si>
  <si>
    <t>286000922ene</t>
  </si>
  <si>
    <t xml:space="preserve">35202000            </t>
  </si>
  <si>
    <t>286001103ene</t>
  </si>
  <si>
    <t>Uzavírací a vyvažovací ventil STAD bez vypouštění DN25</t>
  </si>
  <si>
    <t xml:space="preserve">52151025            </t>
  </si>
  <si>
    <t>286001104ene</t>
  </si>
  <si>
    <t>Uzavírací a vyvažovací ventil STAD bez vypouštění DN32</t>
  </si>
  <si>
    <t xml:space="preserve">52151032            </t>
  </si>
  <si>
    <t>286001315ene</t>
  </si>
  <si>
    <t>Izolace STS,STAD/A DN25</t>
  </si>
  <si>
    <t xml:space="preserve">52189625            </t>
  </si>
  <si>
    <t>286001316ene</t>
  </si>
  <si>
    <t>Izolace STS,STAD/A DN32</t>
  </si>
  <si>
    <t xml:space="preserve">52189632            </t>
  </si>
  <si>
    <t>286001389ene</t>
  </si>
  <si>
    <t>Regulátor diferenčního tlaku STAP 10-40 kPa, DN 32, včetně kapiláry</t>
  </si>
  <si>
    <t xml:space="preserve">52265132            </t>
  </si>
  <si>
    <t>286001403ene</t>
  </si>
  <si>
    <t>Prefabrikovaná tepelná izolace pro STAP DN 32-50</t>
  </si>
  <si>
    <t xml:space="preserve">52265250            </t>
  </si>
  <si>
    <t>286004753ene</t>
  </si>
  <si>
    <t>ZG 65, ZEPARO G-Force separátor kalu s cyklónovou technologii DN65 přírubový PN16</t>
  </si>
  <si>
    <t xml:space="preserve">30304111000         </t>
  </si>
  <si>
    <t>286004785ene</t>
  </si>
  <si>
    <t>ZGM 65-100 magnetická tyč s jímkou pro ZEPARO G-Force DN65-100</t>
  </si>
  <si>
    <t xml:space="preserve">30305111000         </t>
  </si>
  <si>
    <t>286004788ene</t>
  </si>
  <si>
    <t>ZGI 65, tepelná izolace pro ZEPARO G-Force DN65</t>
  </si>
  <si>
    <t xml:space="preserve">30305141000         </t>
  </si>
  <si>
    <t>4223K0102</t>
  </si>
  <si>
    <t xml:space="preserve">8363R004            </t>
  </si>
  <si>
    <t>4223K0106</t>
  </si>
  <si>
    <t xml:space="preserve">8363R008            </t>
  </si>
  <si>
    <t>735159619</t>
  </si>
  <si>
    <t>73515-9619</t>
  </si>
  <si>
    <t>4849D00491</t>
  </si>
  <si>
    <t>28.22.12</t>
  </si>
  <si>
    <t xml:space="preserve">1146042013          </t>
  </si>
  <si>
    <t>4849D00495</t>
  </si>
  <si>
    <t xml:space="preserve">1146082013          </t>
  </si>
  <si>
    <t>4849D00925</t>
  </si>
  <si>
    <t xml:space="preserve">2146044013U         </t>
  </si>
  <si>
    <t>4849D00927</t>
  </si>
  <si>
    <t xml:space="preserve">2146064013U         </t>
  </si>
  <si>
    <t>4849D00929</t>
  </si>
  <si>
    <t xml:space="preserve">2146084013U         </t>
  </si>
  <si>
    <t>4849D00931</t>
  </si>
  <si>
    <t xml:space="preserve">2146104013U         </t>
  </si>
  <si>
    <t>4849D01127</t>
  </si>
  <si>
    <t xml:space="preserve">2246062013          </t>
  </si>
  <si>
    <t>4849D01129</t>
  </si>
  <si>
    <t xml:space="preserve">2246082013          </t>
  </si>
  <si>
    <t>735159639</t>
  </si>
  <si>
    <t>73515-9639</t>
  </si>
  <si>
    <t>735159645</t>
  </si>
  <si>
    <t>73515-9645</t>
  </si>
  <si>
    <t>553468530</t>
  </si>
  <si>
    <t>28.12.10</t>
  </si>
  <si>
    <t>735169211</t>
  </si>
  <si>
    <t>Montáž vyk. telies rúrk. do 1800mm</t>
  </si>
  <si>
    <t>73516-9211</t>
  </si>
  <si>
    <t>286003916ene</t>
  </si>
  <si>
    <t>Multilux Eclipse s automat. omezením průtoku, rohový, R 1/2" (KORADO)</t>
  </si>
  <si>
    <t xml:space="preserve">386602000           </t>
  </si>
  <si>
    <t>286003940ene</t>
  </si>
  <si>
    <t>Eclipse term. ventil s automat. omezením průtoku, přímý, Rp 1/2"</t>
  </si>
  <si>
    <t xml:space="preserve">393202000           </t>
  </si>
  <si>
    <t>286004066ene</t>
  </si>
  <si>
    <t>Termostatická hlavice K bílá</t>
  </si>
  <si>
    <t xml:space="preserve">600009500           </t>
  </si>
  <si>
    <t>484516840</t>
  </si>
  <si>
    <t>Teleso vykurovacie rúrkové 600/1300</t>
  </si>
  <si>
    <t>28.22.11</t>
  </si>
  <si>
    <t>484516870</t>
  </si>
  <si>
    <t>Teleso vykurovacie rúrkové 600/1600</t>
  </si>
  <si>
    <t>735494811</t>
  </si>
  <si>
    <t>Vypustenie vody pri demont. z vykurovacích telies a potrubia</t>
  </si>
  <si>
    <t>kpl</t>
  </si>
  <si>
    <t>73549-4811</t>
  </si>
  <si>
    <t>73599990601</t>
  </si>
  <si>
    <t>Čistenie a preplach potrubia</t>
  </si>
  <si>
    <t>73599-9906</t>
  </si>
  <si>
    <t>7359999064</t>
  </si>
  <si>
    <t>Vykurovacia skúška</t>
  </si>
  <si>
    <t>hod</t>
  </si>
  <si>
    <t xml:space="preserve">735 - Vykurovacie telesá  spolu: </t>
  </si>
  <si>
    <t>767 - Konštrukcie doplnk. kovové stavebné</t>
  </si>
  <si>
    <t>553000010</t>
  </si>
  <si>
    <t>Oceľové konštrukcie - predbežná cena</t>
  </si>
  <si>
    <t>kg</t>
  </si>
  <si>
    <t>28.11.23</t>
  </si>
  <si>
    <t>999990300</t>
  </si>
  <si>
    <t>Podružný materiál</t>
  </si>
  <si>
    <t xml:space="preserve">767 - Konštrukcie doplnk. kovové stavebné  spolu: </t>
  </si>
  <si>
    <t xml:space="preserve">PRÁCE A DODÁVKY PSV  spolu: </t>
  </si>
  <si>
    <t>Za rozpočet celkom</t>
  </si>
  <si>
    <t>Odberateľ: SPRÁVA ŠPORTOVÝCH ZARIADENÍ LEVICE</t>
  </si>
  <si>
    <t>Projektant: ENERGLINE</t>
  </si>
  <si>
    <t>Objekt :Vykurovanie - 1. Etapa</t>
  </si>
  <si>
    <t>ROZPOČET JE NEODDELITEĽNOU SÚČASŤOU PROJEKTOVEJ DOKUMENTÁCIE.</t>
  </si>
  <si>
    <t>REALIZAČNÁ FIRMA JE POVINNÁ OBOZNÁMIŤ SA S PROJEKTOVOU DOKUMENTÁCIOU.</t>
  </si>
  <si>
    <t>PRI NEZROVNALOSTIACH ROZPOČTU S DOKUMENTÁCIOU BEZODKLADNE KONTAKTOVAŤ PROJEKTANTA.</t>
  </si>
  <si>
    <t>šroubení přímé nikl DARE 1/2</t>
  </si>
  <si>
    <t>Uzáver guľový voda FF páčka 1/2"</t>
  </si>
  <si>
    <t>Uzáver guľový voda  FF páčka 6/4"</t>
  </si>
  <si>
    <t>Montáž vyhr. telies oc.doskové jednoduché bez odvzd. Hdo600/Ldo2000mm</t>
  </si>
  <si>
    <t>Radiátor panelový oceľový 11K 600x400 - 1146042013</t>
  </si>
  <si>
    <t>Radiátor panelový oceľový 11K 600x800 - 1146082013</t>
  </si>
  <si>
    <t>Radiátor panelový oceľový 21K 600x400 - 2146044013U</t>
  </si>
  <si>
    <t>Radiátor panelový oceľový 21K 600x600 - 2146064013U</t>
  </si>
  <si>
    <t>Radiátor panelový oceľový 21K 600x800 - 2146084013U</t>
  </si>
  <si>
    <t>Radiátor panelový oceľový 21K 600x1000 - 2146104013U</t>
  </si>
  <si>
    <t>Radiátor panelový oceľový 22K 600x600 - 2246062013</t>
  </si>
  <si>
    <t>Radiátor panelový oceľový  22K 600x800 - 2246082013</t>
  </si>
  <si>
    <t>Montáž vyhr. telies oc.doskové dvojité bez odvzd.21K Hdo600/Ldo2000mm</t>
  </si>
  <si>
    <t>Montáž vyhr. telies oc.doskové dvojité bez odvzd. 22K Hdo600/Ldo2000mm</t>
  </si>
  <si>
    <t xml:space="preserve">Držiak </t>
  </si>
  <si>
    <t>Uvádzané konkrétne druhy, typy, značky materiálov, technológií a zariadení sú  referenčné a dajú sa nahradiť po odsúhlasení zodpovedným projektantom materiálmi s preukázateľne rovnakými vlastnosťami a technickými parametrami!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</si>
</sst>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&quot; Sk&quot;;[Red]\-#,##0&quot; Sk&quot;"/>
    <numFmt numFmtId="165" formatCode="#,##0.0"/>
    <numFmt numFmtId="166" formatCode="#,##0.0000"/>
    <numFmt numFmtId="167" formatCode="_-* #,##0&quot; Sk&quot;_-;\-* #,##0&quot; Sk&quot;_-;_-* &quot;- Sk&quot;_-;_-@_-"/>
    <numFmt numFmtId="168" formatCode="#,##0.00000"/>
    <numFmt numFmtId="169" formatCode="#,##0.000"/>
  </numFmts>
  <fonts count="18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11"/>
      <color rgb="FF000000"/>
      <name val="Calibri"/>
      <family val="2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11"/>
      <color rgb="FFFFFFFF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8"/>
      <color rgb="FF333399"/>
      <name val="Cambria"/>
      <family val="1"/>
      <charset val="238"/>
    </font>
    <font>
      <sz val="11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8"/>
      <name val="Arial Narrow"/>
      <family val="2"/>
      <charset val="238"/>
    </font>
    <font>
      <sz val="10"/>
      <name val="Arial"/>
      <family val="2"/>
      <charset val="238"/>
    </font>
    <font>
      <sz val="8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C0C0C0"/>
        <bgColor rgb="FFA6CAF0"/>
      </patternFill>
    </fill>
    <fill>
      <patternFill patternType="solid">
        <fgColor rgb="FFA0E0E0"/>
        <bgColor rgb="FFA6CAF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A6CAF0"/>
        <bgColor rgb="FFA0E0E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3">
    <xf numFmtId="0" fontId="0" fillId="0" borderId="0"/>
    <xf numFmtId="0" fontId="8" fillId="0" borderId="0"/>
    <xf numFmtId="0" fontId="14" fillId="0" borderId="0" applyBorder="0">
      <alignment vertical="center"/>
    </xf>
    <xf numFmtId="0" fontId="7" fillId="4" borderId="0" applyBorder="0" applyProtection="0"/>
    <xf numFmtId="167" fontId="14" fillId="0" borderId="0" applyBorder="0" applyProtection="0"/>
    <xf numFmtId="0" fontId="7" fillId="3" borderId="0" applyBorder="0" applyProtection="0"/>
    <xf numFmtId="0" fontId="7" fillId="3" borderId="0" applyBorder="0" applyProtection="0"/>
    <xf numFmtId="164" fontId="9" fillId="0" borderId="8"/>
    <xf numFmtId="0" fontId="7" fillId="6" borderId="0" applyBorder="0" applyProtection="0"/>
    <xf numFmtId="0" fontId="7" fillId="5" borderId="0" applyBorder="0" applyProtection="0"/>
    <xf numFmtId="0" fontId="14" fillId="0" borderId="8"/>
    <xf numFmtId="0" fontId="9" fillId="0" borderId="8">
      <alignment vertical="center"/>
    </xf>
    <xf numFmtId="0" fontId="7" fillId="2" borderId="0" applyBorder="0" applyProtection="0"/>
    <xf numFmtId="0" fontId="7" fillId="3" borderId="0" applyBorder="0" applyProtection="0"/>
    <xf numFmtId="0" fontId="7" fillId="4" borderId="0" applyBorder="0" applyProtection="0"/>
    <xf numFmtId="0" fontId="7" fillId="5" borderId="0" applyBorder="0" applyProtection="0"/>
    <xf numFmtId="0" fontId="7" fillId="7" borderId="0" applyBorder="0" applyProtection="0"/>
    <xf numFmtId="0" fontId="7" fillId="8" borderId="0" applyBorder="0" applyProtection="0"/>
    <xf numFmtId="0" fontId="7" fillId="4" borderId="0" applyBorder="0" applyProtection="0"/>
    <xf numFmtId="0" fontId="10" fillId="3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3" borderId="0" applyBorder="0" applyProtection="0"/>
    <xf numFmtId="0" fontId="10" fillId="5" borderId="0" applyBorder="0" applyProtection="0"/>
    <xf numFmtId="0" fontId="11" fillId="0" borderId="9" applyProtection="0"/>
    <xf numFmtId="0" fontId="8" fillId="0" borderId="0"/>
    <xf numFmtId="0" fontId="8" fillId="0" borderId="0"/>
    <xf numFmtId="0" fontId="12" fillId="0" borderId="0" applyBorder="0" applyProtection="0"/>
    <xf numFmtId="0" fontId="9" fillId="0" borderId="0" applyBorder="0">
      <alignment vertical="center"/>
    </xf>
    <xf numFmtId="0" fontId="13" fillId="0" borderId="0" applyBorder="0" applyProtection="0"/>
    <xf numFmtId="0" fontId="9" fillId="0" borderId="1">
      <alignment vertical="center"/>
    </xf>
    <xf numFmtId="0" fontId="16" fillId="0" borderId="0"/>
  </cellStyleXfs>
  <cellXfs count="69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68" fontId="1" fillId="0" borderId="0" xfId="0" applyNumberFormat="1" applyFont="1" applyProtection="1"/>
    <xf numFmtId="169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6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68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66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 vertical="top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69" fontId="1" fillId="0" borderId="4" xfId="0" applyNumberFormat="1" applyFont="1" applyBorder="1" applyProtection="1"/>
    <xf numFmtId="0" fontId="1" fillId="0" borderId="4" xfId="0" applyFont="1" applyBorder="1" applyAlignment="1" applyProtection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65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69" fontId="4" fillId="0" borderId="0" xfId="0" applyNumberFormat="1" applyFont="1" applyAlignment="1">
      <alignment horizontal="right" wrapText="1"/>
    </xf>
    <xf numFmtId="166" fontId="4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4" xfId="0" applyNumberFormat="1" applyFont="1" applyBorder="1" applyAlignment="1" applyProtection="1">
      <alignment horizontal="left"/>
    </xf>
    <xf numFmtId="0" fontId="1" fillId="0" borderId="4" xfId="0" applyFont="1" applyBorder="1" applyProtection="1"/>
    <xf numFmtId="0" fontId="1" fillId="0" borderId="4" xfId="0" applyFont="1" applyBorder="1" applyAlignment="1" applyProtection="1">
      <alignment horizontal="right"/>
    </xf>
    <xf numFmtId="49" fontId="15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/>
    </xf>
    <xf numFmtId="49" fontId="1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68" fontId="15" fillId="0" borderId="0" xfId="0" applyNumberFormat="1" applyFont="1" applyAlignment="1" applyProtection="1">
      <alignment vertical="top"/>
    </xf>
    <xf numFmtId="169" fontId="15" fillId="0" borderId="0" xfId="0" applyNumberFormat="1" applyFont="1" applyAlignment="1" applyProtection="1">
      <alignment vertical="top"/>
    </xf>
    <xf numFmtId="49" fontId="15" fillId="0" borderId="0" xfId="0" applyNumberFormat="1" applyFont="1" applyAlignment="1" applyProtection="1">
      <alignment horizontal="left" vertical="top" wrapText="1"/>
    </xf>
    <xf numFmtId="0" fontId="3" fillId="0" borderId="0" xfId="0" applyFont="1"/>
    <xf numFmtId="4" fontId="1" fillId="0" borderId="0" xfId="0" applyNumberFormat="1" applyFont="1"/>
    <xf numFmtId="168" fontId="1" fillId="0" borderId="0" xfId="0" applyNumberFormat="1" applyFont="1"/>
    <xf numFmtId="169" fontId="1" fillId="0" borderId="0" xfId="0" applyNumberFormat="1" applyFont="1"/>
    <xf numFmtId="0" fontId="1" fillId="0" borderId="0" xfId="0" applyFont="1" applyAlignment="1">
      <alignment horizontal="left" vertical="top"/>
    </xf>
    <xf numFmtId="49" fontId="1" fillId="0" borderId="0" xfId="0" applyNumberFormat="1" applyFont="1"/>
    <xf numFmtId="0" fontId="15" fillId="0" borderId="0" xfId="32" applyFont="1"/>
    <xf numFmtId="0" fontId="17" fillId="0" borderId="0" xfId="32" applyFont="1"/>
    <xf numFmtId="0" fontId="1" fillId="0" borderId="3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  <xf numFmtId="49" fontId="3" fillId="0" borderId="0" xfId="0" applyNumberFormat="1" applyFont="1" applyAlignment="1" applyProtection="1">
      <alignment horizontal="left" vertical="top" wrapText="1"/>
    </xf>
  </cellXfs>
  <cellStyles count="33">
    <cellStyle name="1 000 Sk" xfId="11" xr:uid="{00000000-0005-0000-0000-00003B000000}"/>
    <cellStyle name="1 000,-  Sk" xfId="2" xr:uid="{00000000-0005-0000-0000-000016000000}"/>
    <cellStyle name="1 000,- Kč" xfId="7" xr:uid="{00000000-0005-0000-0000-00002F000000}"/>
    <cellStyle name="1 000,- Sk" xfId="10" xr:uid="{00000000-0005-0000-0000-000039000000}"/>
    <cellStyle name="1000 Sk_fakturuj99" xfId="4" xr:uid="{00000000-0005-0000-0000-00001F000000}"/>
    <cellStyle name="20 % – Zvýraznění1" xfId="8" xr:uid="{00000000-0005-0000-0000-000034000000}"/>
    <cellStyle name="20 % – Zvýraznění2" xfId="9" xr:uid="{00000000-0005-0000-0000-000038000000}"/>
    <cellStyle name="20 % – Zvýraznění3" xfId="3" xr:uid="{00000000-0005-0000-0000-00001D000000}"/>
    <cellStyle name="20 % – Zvýraznění4" xfId="12" xr:uid="{00000000-0005-0000-0000-00003C000000}"/>
    <cellStyle name="20 % – Zvýraznění5" xfId="13" xr:uid="{00000000-0005-0000-0000-00003D000000}"/>
    <cellStyle name="20 % – Zvýraznění6" xfId="14" xr:uid="{00000000-0005-0000-0000-00003E000000}"/>
    <cellStyle name="40 % – Zvýraznění1" xfId="5" xr:uid="{00000000-0005-0000-0000-000021000000}"/>
    <cellStyle name="40 % – Zvýraznění2" xfId="15" xr:uid="{00000000-0005-0000-0000-00003F000000}"/>
    <cellStyle name="40 % – Zvýraznění3" xfId="16" xr:uid="{00000000-0005-0000-0000-000040000000}"/>
    <cellStyle name="40 % – Zvýraznění4" xfId="17" xr:uid="{00000000-0005-0000-0000-000041000000}"/>
    <cellStyle name="40 % – Zvýraznění5" xfId="6" xr:uid="{00000000-0005-0000-0000-000024000000}"/>
    <cellStyle name="40 % – Zvýraznění6" xfId="18" xr:uid="{00000000-0005-0000-0000-000042000000}"/>
    <cellStyle name="60 % – Zvýraznění1" xfId="19" xr:uid="{00000000-0005-0000-0000-000043000000}"/>
    <cellStyle name="60 % – Zvýraznění2" xfId="20" xr:uid="{00000000-0005-0000-0000-000044000000}"/>
    <cellStyle name="60 % – Zvýraznění3" xfId="21" xr:uid="{00000000-0005-0000-0000-000045000000}"/>
    <cellStyle name="60 % – Zvýraznění4" xfId="22" xr:uid="{00000000-0005-0000-0000-000046000000}"/>
    <cellStyle name="60 % – Zvýraznění5" xfId="23" xr:uid="{00000000-0005-0000-0000-000047000000}"/>
    <cellStyle name="60 % – Zvýraznění6" xfId="24" xr:uid="{00000000-0005-0000-0000-000048000000}"/>
    <cellStyle name="Celkem" xfId="25" xr:uid="{00000000-0005-0000-0000-000049000000}"/>
    <cellStyle name="data" xfId="26" xr:uid="{00000000-0005-0000-0000-00004A000000}"/>
    <cellStyle name="Název" xfId="28" xr:uid="{00000000-0005-0000-0000-00004D000000}"/>
    <cellStyle name="Normálna" xfId="0" builtinId="0"/>
    <cellStyle name="Normálna 2" xfId="32" xr:uid="{F6093987-03DF-48ED-BDF0-8E3EDEFEF020}"/>
    <cellStyle name="normálne_fakturuj99" xfId="27" xr:uid="{00000000-0005-0000-0000-00004B000000}"/>
    <cellStyle name="normálne_KLs" xfId="1" xr:uid="{00000000-0005-0000-0000-000002000000}"/>
    <cellStyle name="TEXT 1" xfId="29" xr:uid="{00000000-0005-0000-0000-00004E000000}"/>
    <cellStyle name="Text upozornění" xfId="30" xr:uid="{00000000-0005-0000-0000-00004F000000}"/>
    <cellStyle name="TEXT1" xfId="31" xr:uid="{00000000-0005-0000-0000-00005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100"/>
  <sheetViews>
    <sheetView showGridLines="0" tabSelected="1" workbookViewId="0">
      <pane xSplit="4" ySplit="13" topLeftCell="E92" activePane="bottomRight" state="frozen"/>
      <selection pane="topRight"/>
      <selection pane="bottomLeft"/>
      <selection pane="bottomRight" activeCell="D107" sqref="D107"/>
    </sheetView>
  </sheetViews>
  <sheetFormatPr defaultColWidth="9" defaultRowHeight="13.5"/>
  <cols>
    <col min="1" max="1" width="6.7109375" style="12" customWidth="1"/>
    <col min="2" max="2" width="3.7109375" style="13" customWidth="1"/>
    <col min="3" max="3" width="13" style="14" customWidth="1"/>
    <col min="4" max="4" width="45.7109375" style="15" customWidth="1"/>
    <col min="5" max="5" width="11.28515625" style="16" customWidth="1"/>
    <col min="6" max="6" width="5.85546875" style="17" customWidth="1"/>
    <col min="7" max="7" width="8.7109375" style="18" customWidth="1"/>
    <col min="8" max="10" width="9.7109375" style="18" customWidth="1"/>
    <col min="11" max="11" width="7.42578125" style="19" customWidth="1"/>
    <col min="12" max="12" width="8.28515625" style="19" customWidth="1"/>
    <col min="13" max="13" width="7.140625" style="16" customWidth="1"/>
    <col min="14" max="14" width="7" style="16" customWidth="1"/>
    <col min="15" max="15" width="3.5703125" style="17" customWidth="1"/>
    <col min="16" max="16" width="12.7109375" style="17" customWidth="1"/>
    <col min="17" max="19" width="11.28515625" style="16" customWidth="1"/>
    <col min="20" max="20" width="10.5703125" style="20" customWidth="1"/>
    <col min="21" max="21" width="10.28515625" style="20" customWidth="1"/>
    <col min="22" max="22" width="5.7109375" style="20" customWidth="1"/>
    <col min="23" max="23" width="9.140625" style="16" customWidth="1"/>
    <col min="24" max="25" width="11.85546875" style="21" customWidth="1"/>
    <col min="26" max="26" width="7.5703125" style="14" customWidth="1"/>
    <col min="27" max="27" width="12.7109375" style="14" customWidth="1"/>
    <col min="28" max="28" width="4.28515625" style="17" customWidth="1"/>
    <col min="29" max="30" width="2.7109375" style="17" customWidth="1"/>
    <col min="31" max="34" width="9.140625" style="22" customWidth="1"/>
    <col min="35" max="35" width="9.140625" style="4" customWidth="1"/>
    <col min="36" max="37" width="9.140625" style="4" hidden="1" customWidth="1"/>
    <col min="38" max="1025" width="9" style="23"/>
  </cols>
  <sheetData>
    <row r="1" spans="1:37" s="23" customFormat="1" ht="12.75" customHeight="1">
      <c r="A1" s="58" t="s">
        <v>267</v>
      </c>
      <c r="G1" s="59"/>
      <c r="I1" s="58" t="s">
        <v>62</v>
      </c>
      <c r="J1" s="59"/>
      <c r="K1" s="60"/>
      <c r="Q1" s="61"/>
      <c r="R1" s="61"/>
      <c r="S1" s="61"/>
      <c r="X1" s="62"/>
      <c r="Y1" s="62"/>
      <c r="Z1" s="39" t="s">
        <v>1</v>
      </c>
      <c r="AA1" s="39" t="s">
        <v>2</v>
      </c>
      <c r="AB1" s="1" t="s">
        <v>3</v>
      </c>
      <c r="AC1" s="1" t="s">
        <v>4</v>
      </c>
      <c r="AD1" s="1" t="s">
        <v>5</v>
      </c>
      <c r="AE1" s="40" t="s">
        <v>6</v>
      </c>
      <c r="AF1" s="41" t="s">
        <v>7</v>
      </c>
    </row>
    <row r="2" spans="1:37" s="23" customFormat="1" ht="12.75">
      <c r="A2" s="58" t="s">
        <v>268</v>
      </c>
      <c r="G2" s="59"/>
      <c r="H2" s="63"/>
      <c r="I2" s="58" t="s">
        <v>63</v>
      </c>
      <c r="J2" s="59"/>
      <c r="K2" s="60"/>
      <c r="Q2" s="61"/>
      <c r="R2" s="61"/>
      <c r="S2" s="61"/>
      <c r="X2" s="62"/>
      <c r="Y2" s="62"/>
      <c r="Z2" s="39" t="s">
        <v>8</v>
      </c>
      <c r="AA2" s="3" t="s">
        <v>9</v>
      </c>
      <c r="AB2" s="2" t="s">
        <v>10</v>
      </c>
      <c r="AC2" s="2"/>
      <c r="AD2" s="3"/>
      <c r="AE2" s="40">
        <v>1</v>
      </c>
      <c r="AF2" s="42">
        <v>123.5</v>
      </c>
    </row>
    <row r="3" spans="1:37" s="23" customFormat="1" ht="12.75">
      <c r="A3" s="58" t="s">
        <v>11</v>
      </c>
      <c r="G3" s="59"/>
      <c r="I3" s="58" t="s">
        <v>64</v>
      </c>
      <c r="J3" s="59"/>
      <c r="K3" s="60"/>
      <c r="Q3" s="61"/>
      <c r="R3" s="61"/>
      <c r="S3" s="61"/>
      <c r="X3" s="62"/>
      <c r="Y3" s="62"/>
      <c r="Z3" s="39" t="s">
        <v>12</v>
      </c>
      <c r="AA3" s="3" t="s">
        <v>13</v>
      </c>
      <c r="AB3" s="2" t="s">
        <v>10</v>
      </c>
      <c r="AC3" s="2" t="s">
        <v>14</v>
      </c>
      <c r="AD3" s="3" t="s">
        <v>15</v>
      </c>
      <c r="AE3" s="40">
        <v>2</v>
      </c>
      <c r="AF3" s="43">
        <v>123.46</v>
      </c>
    </row>
    <row r="4" spans="1:37" s="23" customFormat="1" ht="12.75">
      <c r="Q4" s="61"/>
      <c r="R4" s="61"/>
      <c r="S4" s="61"/>
      <c r="X4" s="62"/>
      <c r="Y4" s="62"/>
      <c r="Z4" s="39" t="s">
        <v>16</v>
      </c>
      <c r="AA4" s="3" t="s">
        <v>17</v>
      </c>
      <c r="AB4" s="2" t="s">
        <v>10</v>
      </c>
      <c r="AC4" s="2"/>
      <c r="AD4" s="3"/>
      <c r="AE4" s="40">
        <v>3</v>
      </c>
      <c r="AF4" s="44">
        <v>123.45699999999999</v>
      </c>
    </row>
    <row r="5" spans="1:37" s="23" customFormat="1" ht="12.75">
      <c r="A5" s="58" t="s">
        <v>65</v>
      </c>
      <c r="Q5" s="61"/>
      <c r="R5" s="61"/>
      <c r="S5" s="61"/>
      <c r="X5" s="62"/>
      <c r="Y5" s="62"/>
      <c r="Z5" s="39" t="s">
        <v>18</v>
      </c>
      <c r="AA5" s="3" t="s">
        <v>13</v>
      </c>
      <c r="AB5" s="2" t="s">
        <v>10</v>
      </c>
      <c r="AC5" s="2" t="s">
        <v>14</v>
      </c>
      <c r="AD5" s="3" t="s">
        <v>15</v>
      </c>
      <c r="AE5" s="40">
        <v>4</v>
      </c>
      <c r="AF5" s="45">
        <v>123.4567</v>
      </c>
    </row>
    <row r="6" spans="1:37" s="23" customFormat="1" ht="12.75">
      <c r="A6" s="58" t="s">
        <v>269</v>
      </c>
      <c r="Q6" s="61"/>
      <c r="R6" s="61"/>
      <c r="S6" s="61"/>
      <c r="X6" s="62"/>
      <c r="Y6" s="62"/>
      <c r="Z6" s="63"/>
      <c r="AA6" s="63"/>
      <c r="AE6" s="40" t="s">
        <v>19</v>
      </c>
      <c r="AF6" s="43">
        <v>123.46</v>
      </c>
    </row>
    <row r="7" spans="1:37" s="23" customFormat="1" ht="12.75">
      <c r="A7" s="64" t="s">
        <v>270</v>
      </c>
      <c r="B7" s="65"/>
      <c r="C7" s="65"/>
      <c r="D7" s="65"/>
      <c r="E7" s="65"/>
      <c r="Q7" s="61"/>
      <c r="R7" s="61"/>
      <c r="S7" s="61"/>
      <c r="X7" s="62"/>
      <c r="Y7" s="62"/>
      <c r="Z7" s="63"/>
      <c r="AA7" s="63"/>
    </row>
    <row r="8" spans="1:37" s="23" customFormat="1" ht="12.75">
      <c r="A8" s="64" t="s">
        <v>271</v>
      </c>
      <c r="B8" s="65"/>
      <c r="C8" s="65"/>
      <c r="D8" s="65"/>
      <c r="E8" s="65"/>
      <c r="Q8" s="61"/>
      <c r="R8" s="61"/>
      <c r="S8" s="61"/>
      <c r="X8" s="62"/>
      <c r="Y8" s="62"/>
      <c r="Z8" s="63"/>
      <c r="AA8" s="63"/>
    </row>
    <row r="9" spans="1:37" s="23" customFormat="1" ht="12.75">
      <c r="A9" s="64" t="s">
        <v>272</v>
      </c>
      <c r="B9" s="65"/>
      <c r="C9" s="65"/>
      <c r="D9" s="65"/>
      <c r="E9" s="65"/>
      <c r="Q9" s="61"/>
      <c r="R9" s="61"/>
      <c r="S9" s="61"/>
      <c r="X9" s="62"/>
      <c r="Y9" s="62"/>
      <c r="Z9" s="63"/>
      <c r="AA9" s="63"/>
    </row>
    <row r="10" spans="1:37" s="4" customFormat="1" ht="12.75">
      <c r="A10" s="8"/>
      <c r="Q10" s="7"/>
      <c r="R10" s="7"/>
      <c r="S10" s="7"/>
      <c r="X10" s="21"/>
      <c r="Y10" s="21"/>
      <c r="Z10" s="24"/>
      <c r="AA10" s="24"/>
    </row>
    <row r="11" spans="1:37" s="4" customFormat="1">
      <c r="B11" s="25"/>
      <c r="C11" s="26"/>
      <c r="D11" s="9" t="str">
        <f>CONCATENATE(AA2," ",AB2," ",AC2," ",AD2)</f>
        <v xml:space="preserve">Prehľad rozpočtových nákladov v EUR  </v>
      </c>
      <c r="E11" s="7"/>
      <c r="G11" s="5"/>
      <c r="H11" s="5"/>
      <c r="I11" s="5"/>
      <c r="J11" s="5"/>
      <c r="K11" s="6"/>
      <c r="L11" s="6"/>
      <c r="M11" s="7"/>
      <c r="N11" s="7"/>
      <c r="Q11" s="7"/>
      <c r="R11" s="7"/>
      <c r="S11" s="7"/>
      <c r="X11" s="21"/>
      <c r="Y11" s="21"/>
      <c r="Z11" s="24"/>
      <c r="AA11" s="24"/>
      <c r="AE11" s="17"/>
      <c r="AF11" s="17"/>
      <c r="AG11" s="17"/>
      <c r="AH11" s="17"/>
    </row>
    <row r="12" spans="1:37">
      <c r="A12" s="10" t="s">
        <v>20</v>
      </c>
      <c r="B12" s="10" t="s">
        <v>21</v>
      </c>
      <c r="C12" s="10" t="s">
        <v>22</v>
      </c>
      <c r="D12" s="10" t="s">
        <v>23</v>
      </c>
      <c r="E12" s="10" t="s">
        <v>24</v>
      </c>
      <c r="F12" s="10" t="s">
        <v>25</v>
      </c>
      <c r="G12" s="10" t="s">
        <v>26</v>
      </c>
      <c r="H12" s="10" t="s">
        <v>27</v>
      </c>
      <c r="I12" s="10" t="s">
        <v>28</v>
      </c>
      <c r="J12" s="10" t="s">
        <v>29</v>
      </c>
      <c r="K12" s="66" t="s">
        <v>30</v>
      </c>
      <c r="L12" s="66"/>
      <c r="M12" s="67" t="s">
        <v>31</v>
      </c>
      <c r="N12" s="67"/>
      <c r="O12" s="10" t="s">
        <v>0</v>
      </c>
      <c r="P12" s="28" t="s">
        <v>32</v>
      </c>
      <c r="Q12" s="10" t="s">
        <v>24</v>
      </c>
      <c r="R12" s="10" t="s">
        <v>24</v>
      </c>
      <c r="S12" s="28" t="s">
        <v>24</v>
      </c>
      <c r="T12" s="30" t="s">
        <v>33</v>
      </c>
      <c r="U12" s="31" t="s">
        <v>34</v>
      </c>
      <c r="V12" s="32" t="s">
        <v>35</v>
      </c>
      <c r="W12" s="10" t="s">
        <v>36</v>
      </c>
      <c r="X12" s="33" t="s">
        <v>22</v>
      </c>
      <c r="Y12" s="33" t="s">
        <v>22</v>
      </c>
      <c r="Z12" s="46" t="s">
        <v>37</v>
      </c>
      <c r="AA12" s="46" t="s">
        <v>38</v>
      </c>
      <c r="AB12" s="10" t="s">
        <v>35</v>
      </c>
      <c r="AC12" s="10" t="s">
        <v>39</v>
      </c>
      <c r="AD12" s="10" t="s">
        <v>40</v>
      </c>
      <c r="AE12" s="47" t="s">
        <v>41</v>
      </c>
      <c r="AF12" s="47" t="s">
        <v>42</v>
      </c>
      <c r="AG12" s="47" t="s">
        <v>24</v>
      </c>
      <c r="AH12" s="47" t="s">
        <v>43</v>
      </c>
      <c r="AJ12" s="4" t="s">
        <v>66</v>
      </c>
      <c r="AK12" s="4" t="s">
        <v>68</v>
      </c>
    </row>
    <row r="13" spans="1:37">
      <c r="A13" s="11" t="s">
        <v>44</v>
      </c>
      <c r="B13" s="11" t="s">
        <v>45</v>
      </c>
      <c r="C13" s="27"/>
      <c r="D13" s="11" t="s">
        <v>46</v>
      </c>
      <c r="E13" s="11" t="s">
        <v>47</v>
      </c>
      <c r="F13" s="11" t="s">
        <v>48</v>
      </c>
      <c r="G13" s="11" t="s">
        <v>49</v>
      </c>
      <c r="H13" s="11"/>
      <c r="I13" s="11" t="s">
        <v>50</v>
      </c>
      <c r="J13" s="11"/>
      <c r="K13" s="11" t="s">
        <v>26</v>
      </c>
      <c r="L13" s="11" t="s">
        <v>29</v>
      </c>
      <c r="M13" s="29" t="s">
        <v>26</v>
      </c>
      <c r="N13" s="11" t="s">
        <v>29</v>
      </c>
      <c r="O13" s="11" t="s">
        <v>51</v>
      </c>
      <c r="P13" s="29"/>
      <c r="Q13" s="11" t="s">
        <v>52</v>
      </c>
      <c r="R13" s="11" t="s">
        <v>53</v>
      </c>
      <c r="S13" s="29" t="s">
        <v>54</v>
      </c>
      <c r="T13" s="34" t="s">
        <v>55</v>
      </c>
      <c r="U13" s="35" t="s">
        <v>56</v>
      </c>
      <c r="V13" s="36" t="s">
        <v>57</v>
      </c>
      <c r="W13" s="37"/>
      <c r="X13" s="38" t="s">
        <v>58</v>
      </c>
      <c r="Y13" s="38"/>
      <c r="Z13" s="48" t="s">
        <v>59</v>
      </c>
      <c r="AA13" s="48" t="s">
        <v>44</v>
      </c>
      <c r="AB13" s="11" t="s">
        <v>60</v>
      </c>
      <c r="AC13" s="49"/>
      <c r="AD13" s="49"/>
      <c r="AE13" s="50"/>
      <c r="AF13" s="50"/>
      <c r="AG13" s="50"/>
      <c r="AH13" s="50"/>
      <c r="AJ13" s="4" t="s">
        <v>67</v>
      </c>
      <c r="AK13" s="4" t="s">
        <v>69</v>
      </c>
    </row>
    <row r="15" spans="1:37">
      <c r="B15" s="51" t="s">
        <v>70</v>
      </c>
    </row>
    <row r="16" spans="1:37">
      <c r="B16" s="14" t="s">
        <v>71</v>
      </c>
    </row>
    <row r="17" spans="1:37" ht="25.5">
      <c r="A17" s="12">
        <v>1</v>
      </c>
      <c r="B17" s="13" t="s">
        <v>72</v>
      </c>
      <c r="C17" s="14" t="s">
        <v>73</v>
      </c>
      <c r="D17" s="15" t="s">
        <v>74</v>
      </c>
      <c r="E17" s="16">
        <v>220</v>
      </c>
      <c r="F17" s="17" t="s">
        <v>75</v>
      </c>
      <c r="H17" s="18">
        <f>ROUND(E17*G17,2)</f>
        <v>0</v>
      </c>
      <c r="J17" s="18">
        <f t="shared" ref="J17:J27" si="0">ROUND(E17*G17,2)</f>
        <v>0</v>
      </c>
      <c r="K17" s="19">
        <v>2.4000000000000001E-4</v>
      </c>
      <c r="L17" s="19">
        <f t="shared" ref="L17:L27" si="1">E17*K17</f>
        <v>5.28E-2</v>
      </c>
      <c r="N17" s="16">
        <f t="shared" ref="N17:N27" si="2">E17*M17</f>
        <v>0</v>
      </c>
      <c r="P17" s="17" t="s">
        <v>76</v>
      </c>
      <c r="V17" s="20" t="s">
        <v>77</v>
      </c>
      <c r="X17" s="52" t="s">
        <v>78</v>
      </c>
      <c r="Y17" s="52" t="s">
        <v>73</v>
      </c>
      <c r="Z17" s="14" t="s">
        <v>79</v>
      </c>
      <c r="AJ17" s="4" t="s">
        <v>80</v>
      </c>
      <c r="AK17" s="4" t="s">
        <v>81</v>
      </c>
    </row>
    <row r="18" spans="1:37">
      <c r="A18" s="12">
        <v>2</v>
      </c>
      <c r="B18" s="13" t="s">
        <v>82</v>
      </c>
      <c r="C18" s="14" t="s">
        <v>83</v>
      </c>
      <c r="D18" s="15" t="s">
        <v>84</v>
      </c>
      <c r="E18" s="16">
        <v>200</v>
      </c>
      <c r="F18" s="17" t="s">
        <v>75</v>
      </c>
      <c r="I18" s="18">
        <f>ROUND(E18*G18,2)</f>
        <v>0</v>
      </c>
      <c r="J18" s="18">
        <f t="shared" si="0"/>
        <v>0</v>
      </c>
      <c r="L18" s="19">
        <f t="shared" si="1"/>
        <v>0</v>
      </c>
      <c r="N18" s="16">
        <f t="shared" si="2"/>
        <v>0</v>
      </c>
      <c r="P18" s="17" t="s">
        <v>76</v>
      </c>
      <c r="V18" s="20" t="s">
        <v>61</v>
      </c>
      <c r="X18" s="52" t="s">
        <v>85</v>
      </c>
      <c r="Y18" s="52" t="s">
        <v>83</v>
      </c>
      <c r="Z18" s="14" t="s">
        <v>86</v>
      </c>
      <c r="AA18" s="14" t="s">
        <v>76</v>
      </c>
      <c r="AJ18" s="4" t="s">
        <v>87</v>
      </c>
      <c r="AK18" s="4" t="s">
        <v>81</v>
      </c>
    </row>
    <row r="19" spans="1:37">
      <c r="A19" s="12">
        <v>3</v>
      </c>
      <c r="B19" s="13" t="s">
        <v>82</v>
      </c>
      <c r="C19" s="14" t="s">
        <v>88</v>
      </c>
      <c r="D19" s="15" t="s">
        <v>89</v>
      </c>
      <c r="E19" s="16">
        <v>20</v>
      </c>
      <c r="F19" s="17" t="s">
        <v>75</v>
      </c>
      <c r="I19" s="18">
        <f>ROUND(E19*G19,2)</f>
        <v>0</v>
      </c>
      <c r="J19" s="18">
        <f t="shared" si="0"/>
        <v>0</v>
      </c>
      <c r="L19" s="19">
        <f t="shared" si="1"/>
        <v>0</v>
      </c>
      <c r="N19" s="16">
        <f t="shared" si="2"/>
        <v>0</v>
      </c>
      <c r="P19" s="17" t="s">
        <v>76</v>
      </c>
      <c r="V19" s="20" t="s">
        <v>61</v>
      </c>
      <c r="X19" s="52" t="s">
        <v>85</v>
      </c>
      <c r="Y19" s="52" t="s">
        <v>88</v>
      </c>
      <c r="Z19" s="14" t="s">
        <v>86</v>
      </c>
      <c r="AA19" s="14" t="s">
        <v>76</v>
      </c>
      <c r="AJ19" s="4" t="s">
        <v>87</v>
      </c>
      <c r="AK19" s="4" t="s">
        <v>81</v>
      </c>
    </row>
    <row r="20" spans="1:37" ht="25.5">
      <c r="A20" s="12">
        <v>4</v>
      </c>
      <c r="B20" s="13" t="s">
        <v>72</v>
      </c>
      <c r="C20" s="14" t="s">
        <v>90</v>
      </c>
      <c r="D20" s="15" t="s">
        <v>91</v>
      </c>
      <c r="E20" s="16">
        <v>20</v>
      </c>
      <c r="F20" s="17" t="s">
        <v>75</v>
      </c>
      <c r="H20" s="18">
        <f>ROUND(E20*G20,2)</f>
        <v>0</v>
      </c>
      <c r="J20" s="18">
        <f t="shared" si="0"/>
        <v>0</v>
      </c>
      <c r="K20" s="19">
        <v>2.4000000000000001E-4</v>
      </c>
      <c r="L20" s="19">
        <f t="shared" si="1"/>
        <v>4.8000000000000004E-3</v>
      </c>
      <c r="N20" s="16">
        <f t="shared" si="2"/>
        <v>0</v>
      </c>
      <c r="P20" s="17" t="s">
        <v>76</v>
      </c>
      <c r="V20" s="20" t="s">
        <v>77</v>
      </c>
      <c r="X20" s="52" t="s">
        <v>92</v>
      </c>
      <c r="Y20" s="52" t="s">
        <v>90</v>
      </c>
      <c r="Z20" s="14" t="s">
        <v>79</v>
      </c>
      <c r="AJ20" s="4" t="s">
        <v>80</v>
      </c>
      <c r="AK20" s="4" t="s">
        <v>81</v>
      </c>
    </row>
    <row r="21" spans="1:37">
      <c r="A21" s="12">
        <v>5</v>
      </c>
      <c r="B21" s="13" t="s">
        <v>82</v>
      </c>
      <c r="C21" s="14" t="s">
        <v>93</v>
      </c>
      <c r="D21" s="15" t="s">
        <v>94</v>
      </c>
      <c r="E21" s="16">
        <v>20</v>
      </c>
      <c r="F21" s="17" t="s">
        <v>75</v>
      </c>
      <c r="I21" s="18">
        <f>ROUND(E21*G21,2)</f>
        <v>0</v>
      </c>
      <c r="J21" s="18">
        <f t="shared" si="0"/>
        <v>0</v>
      </c>
      <c r="L21" s="19">
        <f t="shared" si="1"/>
        <v>0</v>
      </c>
      <c r="N21" s="16">
        <f t="shared" si="2"/>
        <v>0</v>
      </c>
      <c r="P21" s="17" t="s">
        <v>76</v>
      </c>
      <c r="V21" s="20" t="s">
        <v>61</v>
      </c>
      <c r="X21" s="52" t="s">
        <v>85</v>
      </c>
      <c r="Y21" s="52" t="s">
        <v>93</v>
      </c>
      <c r="Z21" s="14" t="s">
        <v>86</v>
      </c>
      <c r="AA21" s="14" t="s">
        <v>76</v>
      </c>
      <c r="AJ21" s="4" t="s">
        <v>87</v>
      </c>
      <c r="AK21" s="4" t="s">
        <v>81</v>
      </c>
    </row>
    <row r="22" spans="1:37" ht="25.5">
      <c r="A22" s="12">
        <v>6</v>
      </c>
      <c r="B22" s="13" t="s">
        <v>72</v>
      </c>
      <c r="C22" s="14" t="s">
        <v>95</v>
      </c>
      <c r="D22" s="15" t="s">
        <v>96</v>
      </c>
      <c r="E22" s="16">
        <v>30</v>
      </c>
      <c r="F22" s="17" t="s">
        <v>75</v>
      </c>
      <c r="H22" s="18">
        <f>ROUND(E22*G22,2)</f>
        <v>0</v>
      </c>
      <c r="J22" s="18">
        <f t="shared" si="0"/>
        <v>0</v>
      </c>
      <c r="K22" s="19">
        <v>2.4000000000000001E-4</v>
      </c>
      <c r="L22" s="19">
        <f t="shared" si="1"/>
        <v>7.1999999999999998E-3</v>
      </c>
      <c r="N22" s="16">
        <f t="shared" si="2"/>
        <v>0</v>
      </c>
      <c r="P22" s="17" t="s">
        <v>76</v>
      </c>
      <c r="V22" s="20" t="s">
        <v>77</v>
      </c>
      <c r="X22" s="52" t="s">
        <v>97</v>
      </c>
      <c r="Y22" s="52" t="s">
        <v>95</v>
      </c>
      <c r="Z22" s="14" t="s">
        <v>79</v>
      </c>
      <c r="AJ22" s="4" t="s">
        <v>80</v>
      </c>
      <c r="AK22" s="4" t="s">
        <v>81</v>
      </c>
    </row>
    <row r="23" spans="1:37">
      <c r="A23" s="12">
        <v>7</v>
      </c>
      <c r="B23" s="13" t="s">
        <v>82</v>
      </c>
      <c r="C23" s="14" t="s">
        <v>98</v>
      </c>
      <c r="D23" s="15" t="s">
        <v>99</v>
      </c>
      <c r="E23" s="16">
        <v>30</v>
      </c>
      <c r="F23" s="17" t="s">
        <v>75</v>
      </c>
      <c r="I23" s="18">
        <f>ROUND(E23*G23,2)</f>
        <v>0</v>
      </c>
      <c r="J23" s="18">
        <f t="shared" si="0"/>
        <v>0</v>
      </c>
      <c r="L23" s="19">
        <f t="shared" si="1"/>
        <v>0</v>
      </c>
      <c r="N23" s="16">
        <f t="shared" si="2"/>
        <v>0</v>
      </c>
      <c r="P23" s="17" t="s">
        <v>76</v>
      </c>
      <c r="V23" s="20" t="s">
        <v>61</v>
      </c>
      <c r="X23" s="52" t="s">
        <v>85</v>
      </c>
      <c r="Y23" s="52" t="s">
        <v>98</v>
      </c>
      <c r="Z23" s="14" t="s">
        <v>86</v>
      </c>
      <c r="AA23" s="14" t="s">
        <v>76</v>
      </c>
      <c r="AJ23" s="4" t="s">
        <v>87</v>
      </c>
      <c r="AK23" s="4" t="s">
        <v>81</v>
      </c>
    </row>
    <row r="24" spans="1:37" ht="25.5">
      <c r="A24" s="12">
        <v>8</v>
      </c>
      <c r="B24" s="13" t="s">
        <v>72</v>
      </c>
      <c r="C24" s="14" t="s">
        <v>100</v>
      </c>
      <c r="D24" s="15" t="s">
        <v>101</v>
      </c>
      <c r="E24" s="16">
        <v>50</v>
      </c>
      <c r="F24" s="17" t="s">
        <v>75</v>
      </c>
      <c r="H24" s="18">
        <f>ROUND(E24*G24,2)</f>
        <v>0</v>
      </c>
      <c r="J24" s="18">
        <f t="shared" si="0"/>
        <v>0</v>
      </c>
      <c r="K24" s="19">
        <v>2.4000000000000001E-4</v>
      </c>
      <c r="L24" s="19">
        <f t="shared" si="1"/>
        <v>1.2E-2</v>
      </c>
      <c r="N24" s="16">
        <f t="shared" si="2"/>
        <v>0</v>
      </c>
      <c r="P24" s="17" t="s">
        <v>76</v>
      </c>
      <c r="V24" s="20" t="s">
        <v>77</v>
      </c>
      <c r="X24" s="52" t="s">
        <v>102</v>
      </c>
      <c r="Y24" s="52" t="s">
        <v>100</v>
      </c>
      <c r="Z24" s="14" t="s">
        <v>79</v>
      </c>
      <c r="AJ24" s="4" t="s">
        <v>80</v>
      </c>
      <c r="AK24" s="4" t="s">
        <v>81</v>
      </c>
    </row>
    <row r="25" spans="1:37">
      <c r="A25" s="12">
        <v>9</v>
      </c>
      <c r="B25" s="13" t="s">
        <v>82</v>
      </c>
      <c r="C25" s="14" t="s">
        <v>103</v>
      </c>
      <c r="D25" s="15" t="s">
        <v>104</v>
      </c>
      <c r="E25" s="16">
        <v>50</v>
      </c>
      <c r="F25" s="17" t="s">
        <v>75</v>
      </c>
      <c r="I25" s="18">
        <f>ROUND(E25*G25,2)</f>
        <v>0</v>
      </c>
      <c r="J25" s="18">
        <f t="shared" si="0"/>
        <v>0</v>
      </c>
      <c r="L25" s="19">
        <f t="shared" si="1"/>
        <v>0</v>
      </c>
      <c r="N25" s="16">
        <f t="shared" si="2"/>
        <v>0</v>
      </c>
      <c r="P25" s="17" t="s">
        <v>76</v>
      </c>
      <c r="V25" s="20" t="s">
        <v>61</v>
      </c>
      <c r="X25" s="52" t="s">
        <v>85</v>
      </c>
      <c r="Y25" s="52" t="s">
        <v>103</v>
      </c>
      <c r="Z25" s="14" t="s">
        <v>86</v>
      </c>
      <c r="AA25" s="14" t="s">
        <v>76</v>
      </c>
      <c r="AJ25" s="4" t="s">
        <v>87</v>
      </c>
      <c r="AK25" s="4" t="s">
        <v>81</v>
      </c>
    </row>
    <row r="26" spans="1:37" ht="25.5">
      <c r="A26" s="12">
        <v>10</v>
      </c>
      <c r="B26" s="13" t="s">
        <v>72</v>
      </c>
      <c r="C26" s="14" t="s">
        <v>105</v>
      </c>
      <c r="D26" s="15" t="s">
        <v>106</v>
      </c>
      <c r="E26" s="16">
        <v>160</v>
      </c>
      <c r="F26" s="17" t="s">
        <v>75</v>
      </c>
      <c r="H26" s="18">
        <f>ROUND(E26*G26,2)</f>
        <v>0</v>
      </c>
      <c r="J26" s="18">
        <f t="shared" si="0"/>
        <v>0</v>
      </c>
      <c r="K26" s="19">
        <v>2.4000000000000001E-4</v>
      </c>
      <c r="L26" s="19">
        <f t="shared" si="1"/>
        <v>3.8400000000000004E-2</v>
      </c>
      <c r="N26" s="16">
        <f t="shared" si="2"/>
        <v>0</v>
      </c>
      <c r="P26" s="17" t="s">
        <v>76</v>
      </c>
      <c r="V26" s="20" t="s">
        <v>77</v>
      </c>
      <c r="X26" s="52" t="s">
        <v>107</v>
      </c>
      <c r="Y26" s="52" t="s">
        <v>105</v>
      </c>
      <c r="Z26" s="14" t="s">
        <v>79</v>
      </c>
      <c r="AJ26" s="4" t="s">
        <v>80</v>
      </c>
      <c r="AK26" s="4" t="s">
        <v>81</v>
      </c>
    </row>
    <row r="27" spans="1:37">
      <c r="A27" s="12">
        <v>11</v>
      </c>
      <c r="B27" s="13" t="s">
        <v>82</v>
      </c>
      <c r="C27" s="14" t="s">
        <v>108</v>
      </c>
      <c r="D27" s="15" t="s">
        <v>109</v>
      </c>
      <c r="E27" s="16">
        <v>160</v>
      </c>
      <c r="F27" s="17" t="s">
        <v>75</v>
      </c>
      <c r="I27" s="18">
        <f>ROUND(E27*G27,2)</f>
        <v>0</v>
      </c>
      <c r="J27" s="18">
        <f t="shared" si="0"/>
        <v>0</v>
      </c>
      <c r="L27" s="19">
        <f t="shared" si="1"/>
        <v>0</v>
      </c>
      <c r="N27" s="16">
        <f t="shared" si="2"/>
        <v>0</v>
      </c>
      <c r="P27" s="17" t="s">
        <v>76</v>
      </c>
      <c r="V27" s="20" t="s">
        <v>61</v>
      </c>
      <c r="X27" s="52" t="s">
        <v>85</v>
      </c>
      <c r="Y27" s="52" t="s">
        <v>108</v>
      </c>
      <c r="Z27" s="14" t="s">
        <v>86</v>
      </c>
      <c r="AA27" s="14" t="s">
        <v>76</v>
      </c>
      <c r="AJ27" s="4" t="s">
        <v>87</v>
      </c>
      <c r="AK27" s="4" t="s">
        <v>81</v>
      </c>
    </row>
    <row r="28" spans="1:37">
      <c r="D28" s="53" t="s">
        <v>110</v>
      </c>
      <c r="E28" s="54">
        <f>J28</f>
        <v>0</v>
      </c>
      <c r="H28" s="54">
        <f>SUM(H15:H27)</f>
        <v>0</v>
      </c>
      <c r="I28" s="54">
        <f>SUM(I15:I27)</f>
        <v>0</v>
      </c>
      <c r="J28" s="54">
        <f>SUM(J15:J27)</f>
        <v>0</v>
      </c>
      <c r="L28" s="55">
        <f>SUM(L15:L27)</f>
        <v>0.1152</v>
      </c>
      <c r="N28" s="56">
        <f>SUM(N15:N27)</f>
        <v>0</v>
      </c>
      <c r="W28" s="16">
        <f>SUM(W15:W27)</f>
        <v>0</v>
      </c>
    </row>
    <row r="30" spans="1:37">
      <c r="B30" s="14" t="s">
        <v>111</v>
      </c>
    </row>
    <row r="31" spans="1:37">
      <c r="A31" s="12">
        <v>12</v>
      </c>
      <c r="B31" s="13" t="s">
        <v>112</v>
      </c>
      <c r="C31" s="14" t="s">
        <v>113</v>
      </c>
      <c r="D31" s="15" t="s">
        <v>114</v>
      </c>
      <c r="E31" s="16">
        <v>1</v>
      </c>
      <c r="F31" s="17" t="s">
        <v>115</v>
      </c>
      <c r="H31" s="18">
        <f>ROUND(E31*G31,2)</f>
        <v>0</v>
      </c>
      <c r="J31" s="18">
        <f>ROUND(E31*G31,2)</f>
        <v>0</v>
      </c>
      <c r="K31" s="19">
        <v>8.3000000000000001E-4</v>
      </c>
      <c r="L31" s="19">
        <f>E31*K31</f>
        <v>8.3000000000000001E-4</v>
      </c>
      <c r="N31" s="16">
        <f>E31*M31</f>
        <v>0</v>
      </c>
      <c r="P31" s="17" t="s">
        <v>76</v>
      </c>
      <c r="V31" s="20" t="s">
        <v>77</v>
      </c>
      <c r="X31" s="52" t="s">
        <v>116</v>
      </c>
      <c r="Y31" s="52" t="s">
        <v>113</v>
      </c>
      <c r="Z31" s="14" t="s">
        <v>117</v>
      </c>
      <c r="AJ31" s="4" t="s">
        <v>80</v>
      </c>
      <c r="AK31" s="4" t="s">
        <v>81</v>
      </c>
    </row>
    <row r="32" spans="1:37">
      <c r="D32" s="53" t="s">
        <v>118</v>
      </c>
      <c r="E32" s="54">
        <f>J32</f>
        <v>0</v>
      </c>
      <c r="H32" s="54">
        <f>SUM(H30:H31)</f>
        <v>0</v>
      </c>
      <c r="I32" s="54">
        <f>SUM(I30:I31)</f>
        <v>0</v>
      </c>
      <c r="J32" s="54">
        <f>SUM(J30:J31)</f>
        <v>0</v>
      </c>
      <c r="L32" s="55">
        <f>SUM(L30:L31)</f>
        <v>8.3000000000000001E-4</v>
      </c>
      <c r="N32" s="56">
        <f>SUM(N30:N31)</f>
        <v>0</v>
      </c>
      <c r="W32" s="16">
        <f>SUM(W30:W31)</f>
        <v>0</v>
      </c>
    </row>
    <row r="34" spans="1:37">
      <c r="B34" s="14" t="s">
        <v>119</v>
      </c>
    </row>
    <row r="35" spans="1:37">
      <c r="A35" s="12">
        <v>13</v>
      </c>
      <c r="B35" s="13" t="s">
        <v>112</v>
      </c>
      <c r="C35" s="14" t="s">
        <v>120</v>
      </c>
      <c r="D35" s="15" t="s">
        <v>121</v>
      </c>
      <c r="E35" s="16">
        <v>220</v>
      </c>
      <c r="F35" s="17" t="s">
        <v>75</v>
      </c>
      <c r="H35" s="18">
        <f t="shared" ref="H35:H40" si="3">ROUND(E35*G35,2)</f>
        <v>0</v>
      </c>
      <c r="J35" s="18">
        <f t="shared" ref="J35:J40" si="4">ROUND(E35*G35,2)</f>
        <v>0</v>
      </c>
      <c r="K35" s="19">
        <v>4.4999999999999999E-4</v>
      </c>
      <c r="L35" s="19">
        <f t="shared" ref="L35:L40" si="5">E35*K35</f>
        <v>9.8999999999999991E-2</v>
      </c>
      <c r="N35" s="16">
        <f t="shared" ref="N35:N40" si="6">E35*M35</f>
        <v>0</v>
      </c>
      <c r="P35" s="17" t="s">
        <v>76</v>
      </c>
      <c r="V35" s="20" t="s">
        <v>77</v>
      </c>
      <c r="X35" s="52" t="s">
        <v>122</v>
      </c>
      <c r="Y35" s="52" t="s">
        <v>120</v>
      </c>
      <c r="Z35" s="14" t="s">
        <v>86</v>
      </c>
      <c r="AJ35" s="4" t="s">
        <v>80</v>
      </c>
      <c r="AK35" s="4" t="s">
        <v>81</v>
      </c>
    </row>
    <row r="36" spans="1:37">
      <c r="A36" s="12">
        <v>14</v>
      </c>
      <c r="B36" s="13" t="s">
        <v>112</v>
      </c>
      <c r="C36" s="14" t="s">
        <v>123</v>
      </c>
      <c r="D36" s="15" t="s">
        <v>124</v>
      </c>
      <c r="E36" s="16">
        <v>20</v>
      </c>
      <c r="F36" s="17" t="s">
        <v>75</v>
      </c>
      <c r="H36" s="18">
        <f t="shared" si="3"/>
        <v>0</v>
      </c>
      <c r="J36" s="18">
        <f t="shared" si="4"/>
        <v>0</v>
      </c>
      <c r="K36" s="19">
        <v>1.16E-3</v>
      </c>
      <c r="L36" s="19">
        <f t="shared" si="5"/>
        <v>2.3199999999999998E-2</v>
      </c>
      <c r="N36" s="16">
        <f t="shared" si="6"/>
        <v>0</v>
      </c>
      <c r="P36" s="17" t="s">
        <v>76</v>
      </c>
      <c r="V36" s="20" t="s">
        <v>77</v>
      </c>
      <c r="X36" s="52" t="s">
        <v>125</v>
      </c>
      <c r="Y36" s="52" t="s">
        <v>123</v>
      </c>
      <c r="Z36" s="14" t="s">
        <v>86</v>
      </c>
      <c r="AJ36" s="4" t="s">
        <v>80</v>
      </c>
      <c r="AK36" s="4" t="s">
        <v>81</v>
      </c>
    </row>
    <row r="37" spans="1:37">
      <c r="A37" s="12">
        <v>15</v>
      </c>
      <c r="B37" s="13" t="s">
        <v>112</v>
      </c>
      <c r="C37" s="14" t="s">
        <v>126</v>
      </c>
      <c r="D37" s="15" t="s">
        <v>127</v>
      </c>
      <c r="E37" s="16">
        <v>30</v>
      </c>
      <c r="F37" s="17" t="s">
        <v>75</v>
      </c>
      <c r="H37" s="18">
        <f t="shared" si="3"/>
        <v>0</v>
      </c>
      <c r="J37" s="18">
        <f t="shared" si="4"/>
        <v>0</v>
      </c>
      <c r="K37" s="19">
        <v>1.16E-3</v>
      </c>
      <c r="L37" s="19">
        <f t="shared" si="5"/>
        <v>3.4799999999999998E-2</v>
      </c>
      <c r="N37" s="16">
        <f t="shared" si="6"/>
        <v>0</v>
      </c>
      <c r="P37" s="17" t="s">
        <v>76</v>
      </c>
      <c r="V37" s="20" t="s">
        <v>77</v>
      </c>
      <c r="X37" s="52" t="s">
        <v>128</v>
      </c>
      <c r="Y37" s="52" t="s">
        <v>126</v>
      </c>
      <c r="Z37" s="14" t="s">
        <v>86</v>
      </c>
      <c r="AJ37" s="4" t="s">
        <v>80</v>
      </c>
      <c r="AK37" s="4" t="s">
        <v>81</v>
      </c>
    </row>
    <row r="38" spans="1:37">
      <c r="A38" s="12">
        <v>16</v>
      </c>
      <c r="B38" s="13" t="s">
        <v>112</v>
      </c>
      <c r="C38" s="14" t="s">
        <v>129</v>
      </c>
      <c r="D38" s="15" t="s">
        <v>130</v>
      </c>
      <c r="E38" s="16">
        <v>50</v>
      </c>
      <c r="F38" s="17" t="s">
        <v>75</v>
      </c>
      <c r="H38" s="18">
        <f t="shared" si="3"/>
        <v>0</v>
      </c>
      <c r="J38" s="18">
        <f t="shared" si="4"/>
        <v>0</v>
      </c>
      <c r="K38" s="19">
        <v>1.17E-3</v>
      </c>
      <c r="L38" s="19">
        <f t="shared" si="5"/>
        <v>5.8500000000000003E-2</v>
      </c>
      <c r="N38" s="16">
        <f t="shared" si="6"/>
        <v>0</v>
      </c>
      <c r="P38" s="17" t="s">
        <v>76</v>
      </c>
      <c r="V38" s="20" t="s">
        <v>77</v>
      </c>
      <c r="X38" s="52" t="s">
        <v>131</v>
      </c>
      <c r="Y38" s="52" t="s">
        <v>129</v>
      </c>
      <c r="Z38" s="14" t="s">
        <v>86</v>
      </c>
      <c r="AJ38" s="4" t="s">
        <v>80</v>
      </c>
      <c r="AK38" s="4" t="s">
        <v>81</v>
      </c>
    </row>
    <row r="39" spans="1:37">
      <c r="A39" s="12">
        <v>17</v>
      </c>
      <c r="B39" s="13" t="s">
        <v>112</v>
      </c>
      <c r="C39" s="14" t="s">
        <v>132</v>
      </c>
      <c r="D39" s="15" t="s">
        <v>133</v>
      </c>
      <c r="E39" s="16">
        <v>160</v>
      </c>
      <c r="F39" s="17" t="s">
        <v>75</v>
      </c>
      <c r="H39" s="18">
        <f t="shared" si="3"/>
        <v>0</v>
      </c>
      <c r="J39" s="18">
        <f t="shared" si="4"/>
        <v>0</v>
      </c>
      <c r="K39" s="19">
        <v>2.3400000000000001E-3</v>
      </c>
      <c r="L39" s="19">
        <f t="shared" si="5"/>
        <v>0.37440000000000001</v>
      </c>
      <c r="N39" s="16">
        <f t="shared" si="6"/>
        <v>0</v>
      </c>
      <c r="P39" s="17" t="s">
        <v>76</v>
      </c>
      <c r="V39" s="20" t="s">
        <v>77</v>
      </c>
      <c r="X39" s="52" t="s">
        <v>134</v>
      </c>
      <c r="Y39" s="52" t="s">
        <v>132</v>
      </c>
      <c r="Z39" s="14" t="s">
        <v>86</v>
      </c>
      <c r="AJ39" s="4" t="s">
        <v>80</v>
      </c>
      <c r="AK39" s="4" t="s">
        <v>81</v>
      </c>
    </row>
    <row r="40" spans="1:37">
      <c r="A40" s="12">
        <v>18</v>
      </c>
      <c r="B40" s="13" t="s">
        <v>112</v>
      </c>
      <c r="C40" s="14" t="s">
        <v>135</v>
      </c>
      <c r="D40" s="15" t="s">
        <v>136</v>
      </c>
      <c r="E40" s="16">
        <v>480</v>
      </c>
      <c r="F40" s="17" t="s">
        <v>75</v>
      </c>
      <c r="H40" s="18">
        <f t="shared" si="3"/>
        <v>0</v>
      </c>
      <c r="J40" s="18">
        <f t="shared" si="4"/>
        <v>0</v>
      </c>
      <c r="L40" s="19">
        <f t="shared" si="5"/>
        <v>0</v>
      </c>
      <c r="N40" s="16">
        <f t="shared" si="6"/>
        <v>0</v>
      </c>
      <c r="P40" s="17" t="s">
        <v>76</v>
      </c>
      <c r="V40" s="20" t="s">
        <v>77</v>
      </c>
      <c r="X40" s="52" t="s">
        <v>137</v>
      </c>
      <c r="Y40" s="52" t="s">
        <v>135</v>
      </c>
      <c r="Z40" s="14" t="s">
        <v>117</v>
      </c>
      <c r="AJ40" s="4" t="s">
        <v>80</v>
      </c>
      <c r="AK40" s="4" t="s">
        <v>81</v>
      </c>
    </row>
    <row r="41" spans="1:37">
      <c r="D41" s="53" t="s">
        <v>138</v>
      </c>
      <c r="E41" s="54">
        <f>J41</f>
        <v>0</v>
      </c>
      <c r="H41" s="54">
        <f>SUM(H34:H40)</f>
        <v>0</v>
      </c>
      <c r="I41" s="54">
        <f>SUM(I34:I40)</f>
        <v>0</v>
      </c>
      <c r="J41" s="54">
        <f>SUM(J34:J40)</f>
        <v>0</v>
      </c>
      <c r="L41" s="55">
        <f>SUM(L34:L40)</f>
        <v>0.58989999999999998</v>
      </c>
      <c r="N41" s="56">
        <f>SUM(N34:N40)</f>
        <v>0</v>
      </c>
      <c r="W41" s="16">
        <f>SUM(W34:W40)</f>
        <v>0</v>
      </c>
    </row>
    <row r="43" spans="1:37">
      <c r="B43" s="14" t="s">
        <v>139</v>
      </c>
    </row>
    <row r="44" spans="1:37">
      <c r="A44" s="12">
        <v>19</v>
      </c>
      <c r="B44" s="13" t="s">
        <v>112</v>
      </c>
      <c r="C44" s="14" t="s">
        <v>140</v>
      </c>
      <c r="D44" s="15" t="s">
        <v>141</v>
      </c>
      <c r="E44" s="16">
        <v>2</v>
      </c>
      <c r="F44" s="17" t="s">
        <v>115</v>
      </c>
      <c r="H44" s="18">
        <f>ROUND(E44*G44,2)</f>
        <v>0</v>
      </c>
      <c r="J44" s="18">
        <f t="shared" ref="J44:J51" si="7">ROUND(E44*G44,2)</f>
        <v>0</v>
      </c>
      <c r="K44" s="19">
        <v>6.8199999999999997E-3</v>
      </c>
      <c r="L44" s="19">
        <f t="shared" ref="L44:L51" si="8">E44*K44</f>
        <v>1.3639999999999999E-2</v>
      </c>
      <c r="N44" s="16">
        <f t="shared" ref="N44:N51" si="9">E44*M44</f>
        <v>0</v>
      </c>
      <c r="P44" s="17" t="s">
        <v>76</v>
      </c>
      <c r="V44" s="20" t="s">
        <v>77</v>
      </c>
      <c r="X44" s="52" t="s">
        <v>142</v>
      </c>
      <c r="Y44" s="52" t="s">
        <v>140</v>
      </c>
      <c r="Z44" s="14" t="s">
        <v>117</v>
      </c>
      <c r="AJ44" s="4" t="s">
        <v>80</v>
      </c>
      <c r="AK44" s="4" t="s">
        <v>81</v>
      </c>
    </row>
    <row r="45" spans="1:37">
      <c r="A45" s="12">
        <v>20</v>
      </c>
      <c r="B45" s="13" t="s">
        <v>112</v>
      </c>
      <c r="C45" s="14" t="s">
        <v>143</v>
      </c>
      <c r="D45" s="15" t="s">
        <v>144</v>
      </c>
      <c r="E45" s="16">
        <v>38</v>
      </c>
      <c r="F45" s="17" t="s">
        <v>145</v>
      </c>
      <c r="H45" s="18">
        <f>ROUND(E45*G45,2)</f>
        <v>0</v>
      </c>
      <c r="J45" s="18">
        <f t="shared" si="7"/>
        <v>0</v>
      </c>
      <c r="L45" s="19">
        <f t="shared" si="8"/>
        <v>0</v>
      </c>
      <c r="N45" s="16">
        <f t="shared" si="9"/>
        <v>0</v>
      </c>
      <c r="P45" s="17" t="s">
        <v>76</v>
      </c>
      <c r="V45" s="20" t="s">
        <v>77</v>
      </c>
      <c r="X45" s="52" t="s">
        <v>146</v>
      </c>
      <c r="Y45" s="52" t="s">
        <v>143</v>
      </c>
      <c r="Z45" s="14" t="s">
        <v>117</v>
      </c>
      <c r="AJ45" s="4" t="s">
        <v>80</v>
      </c>
      <c r="AK45" s="4" t="s">
        <v>81</v>
      </c>
    </row>
    <row r="46" spans="1:37">
      <c r="A46" s="12">
        <v>21</v>
      </c>
      <c r="B46" s="13" t="s">
        <v>82</v>
      </c>
      <c r="C46" s="14" t="s">
        <v>147</v>
      </c>
      <c r="D46" s="15" t="s">
        <v>148</v>
      </c>
      <c r="E46" s="16">
        <v>20</v>
      </c>
      <c r="F46" s="17" t="s">
        <v>145</v>
      </c>
      <c r="I46" s="18">
        <f>ROUND(E46*G46,2)</f>
        <v>0</v>
      </c>
      <c r="J46" s="18">
        <f t="shared" si="7"/>
        <v>0</v>
      </c>
      <c r="L46" s="19">
        <f t="shared" si="8"/>
        <v>0</v>
      </c>
      <c r="N46" s="16">
        <f t="shared" si="9"/>
        <v>0</v>
      </c>
      <c r="P46" s="17" t="s">
        <v>76</v>
      </c>
      <c r="V46" s="20" t="s">
        <v>61</v>
      </c>
      <c r="X46" s="52" t="s">
        <v>147</v>
      </c>
      <c r="Y46" s="52" t="s">
        <v>147</v>
      </c>
      <c r="Z46" s="14" t="s">
        <v>149</v>
      </c>
      <c r="AA46" s="14" t="s">
        <v>150</v>
      </c>
      <c r="AJ46" s="4" t="s">
        <v>87</v>
      </c>
      <c r="AK46" s="4" t="s">
        <v>81</v>
      </c>
    </row>
    <row r="47" spans="1:37">
      <c r="A47" s="12">
        <v>22</v>
      </c>
      <c r="B47" s="13" t="s">
        <v>112</v>
      </c>
      <c r="C47" s="14" t="s">
        <v>151</v>
      </c>
      <c r="D47" s="15" t="s">
        <v>152</v>
      </c>
      <c r="E47" s="16">
        <v>78</v>
      </c>
      <c r="F47" s="17" t="s">
        <v>145</v>
      </c>
      <c r="H47" s="18">
        <f>ROUND(E47*G47,2)</f>
        <v>0</v>
      </c>
      <c r="J47" s="18">
        <f t="shared" si="7"/>
        <v>0</v>
      </c>
      <c r="L47" s="19">
        <f t="shared" si="8"/>
        <v>0</v>
      </c>
      <c r="N47" s="16">
        <f t="shared" si="9"/>
        <v>0</v>
      </c>
      <c r="P47" s="17" t="s">
        <v>76</v>
      </c>
      <c r="V47" s="20" t="s">
        <v>77</v>
      </c>
      <c r="X47" s="52" t="s">
        <v>153</v>
      </c>
      <c r="Y47" s="52" t="s">
        <v>151</v>
      </c>
      <c r="Z47" s="14" t="s">
        <v>117</v>
      </c>
      <c r="AJ47" s="4" t="s">
        <v>80</v>
      </c>
      <c r="AK47" s="4" t="s">
        <v>81</v>
      </c>
    </row>
    <row r="48" spans="1:37">
      <c r="A48" s="12">
        <v>23</v>
      </c>
      <c r="B48" s="13" t="s">
        <v>112</v>
      </c>
      <c r="C48" s="14" t="s">
        <v>154</v>
      </c>
      <c r="D48" s="15" t="s">
        <v>155</v>
      </c>
      <c r="E48" s="16">
        <v>2</v>
      </c>
      <c r="F48" s="17" t="s">
        <v>145</v>
      </c>
      <c r="H48" s="18">
        <f>ROUND(E48*G48,2)</f>
        <v>0</v>
      </c>
      <c r="J48" s="18">
        <f t="shared" si="7"/>
        <v>0</v>
      </c>
      <c r="L48" s="19">
        <f t="shared" si="8"/>
        <v>0</v>
      </c>
      <c r="N48" s="16">
        <f t="shared" si="9"/>
        <v>0</v>
      </c>
      <c r="P48" s="17" t="s">
        <v>76</v>
      </c>
      <c r="V48" s="20" t="s">
        <v>77</v>
      </c>
      <c r="X48" s="52" t="s">
        <v>156</v>
      </c>
      <c r="Y48" s="52" t="s">
        <v>154</v>
      </c>
      <c r="Z48" s="14" t="s">
        <v>117</v>
      </c>
      <c r="AJ48" s="4" t="s">
        <v>80</v>
      </c>
      <c r="AK48" s="4" t="s">
        <v>81</v>
      </c>
    </row>
    <row r="49" spans="1:37">
      <c r="A49" s="12">
        <v>24</v>
      </c>
      <c r="B49" s="13" t="s">
        <v>112</v>
      </c>
      <c r="C49" s="14" t="s">
        <v>157</v>
      </c>
      <c r="D49" s="15" t="s">
        <v>158</v>
      </c>
      <c r="E49" s="16">
        <v>3</v>
      </c>
      <c r="F49" s="17" t="s">
        <v>145</v>
      </c>
      <c r="H49" s="18">
        <f>ROUND(E49*G49,2)</f>
        <v>0</v>
      </c>
      <c r="J49" s="18">
        <f t="shared" si="7"/>
        <v>0</v>
      </c>
      <c r="L49" s="19">
        <f t="shared" si="8"/>
        <v>0</v>
      </c>
      <c r="N49" s="16">
        <f t="shared" si="9"/>
        <v>0</v>
      </c>
      <c r="P49" s="17" t="s">
        <v>76</v>
      </c>
      <c r="V49" s="20" t="s">
        <v>77</v>
      </c>
      <c r="X49" s="52" t="s">
        <v>159</v>
      </c>
      <c r="Y49" s="52" t="s">
        <v>157</v>
      </c>
      <c r="Z49" s="14" t="s">
        <v>117</v>
      </c>
      <c r="AJ49" s="4" t="s">
        <v>80</v>
      </c>
      <c r="AK49" s="4" t="s">
        <v>81</v>
      </c>
    </row>
    <row r="50" spans="1:37">
      <c r="A50" s="12">
        <v>25</v>
      </c>
      <c r="B50" s="13" t="s">
        <v>112</v>
      </c>
      <c r="C50" s="14" t="s">
        <v>160</v>
      </c>
      <c r="D50" s="15" t="s">
        <v>161</v>
      </c>
      <c r="E50" s="16">
        <v>1</v>
      </c>
      <c r="F50" s="17" t="s">
        <v>145</v>
      </c>
      <c r="H50" s="18">
        <f>ROUND(E50*G50,2)</f>
        <v>0</v>
      </c>
      <c r="J50" s="18">
        <f t="shared" si="7"/>
        <v>0</v>
      </c>
      <c r="L50" s="19">
        <f t="shared" si="8"/>
        <v>0</v>
      </c>
      <c r="N50" s="16">
        <f t="shared" si="9"/>
        <v>0</v>
      </c>
      <c r="P50" s="17" t="s">
        <v>76</v>
      </c>
      <c r="V50" s="20" t="s">
        <v>77</v>
      </c>
      <c r="X50" s="52" t="s">
        <v>162</v>
      </c>
      <c r="Y50" s="52" t="s">
        <v>160</v>
      </c>
      <c r="Z50" s="14" t="s">
        <v>117</v>
      </c>
      <c r="AJ50" s="4" t="s">
        <v>80</v>
      </c>
      <c r="AK50" s="4" t="s">
        <v>81</v>
      </c>
    </row>
    <row r="51" spans="1:37">
      <c r="A51" s="12">
        <v>26</v>
      </c>
      <c r="B51" s="13" t="s">
        <v>112</v>
      </c>
      <c r="C51" s="14" t="s">
        <v>163</v>
      </c>
      <c r="D51" s="15" t="s">
        <v>164</v>
      </c>
      <c r="E51" s="16">
        <v>18</v>
      </c>
      <c r="F51" s="17" t="s">
        <v>145</v>
      </c>
      <c r="H51" s="18">
        <f>ROUND(E51*G51,2)</f>
        <v>0</v>
      </c>
      <c r="J51" s="18">
        <f t="shared" si="7"/>
        <v>0</v>
      </c>
      <c r="K51" s="19">
        <v>2.4000000000000001E-4</v>
      </c>
      <c r="L51" s="19">
        <f t="shared" si="8"/>
        <v>4.3200000000000001E-3</v>
      </c>
      <c r="N51" s="16">
        <f t="shared" si="9"/>
        <v>0</v>
      </c>
      <c r="P51" s="17" t="s">
        <v>76</v>
      </c>
      <c r="V51" s="20" t="s">
        <v>77</v>
      </c>
      <c r="X51" s="52" t="s">
        <v>165</v>
      </c>
      <c r="Y51" s="52" t="s">
        <v>163</v>
      </c>
      <c r="Z51" s="14" t="s">
        <v>86</v>
      </c>
      <c r="AJ51" s="4" t="s">
        <v>80</v>
      </c>
      <c r="AK51" s="4" t="s">
        <v>81</v>
      </c>
    </row>
    <row r="52" spans="1:37">
      <c r="D52" s="53" t="s">
        <v>166</v>
      </c>
      <c r="E52" s="54">
        <f>J52</f>
        <v>0</v>
      </c>
      <c r="H52" s="54">
        <f>SUM(H43:H51)</f>
        <v>0</v>
      </c>
      <c r="I52" s="54">
        <f>SUM(I43:I51)</f>
        <v>0</v>
      </c>
      <c r="J52" s="54">
        <f>SUM(J43:J51)</f>
        <v>0</v>
      </c>
      <c r="L52" s="55">
        <f>SUM(L43:L51)</f>
        <v>1.796E-2</v>
      </c>
      <c r="N52" s="56">
        <f>SUM(N43:N51)</f>
        <v>0</v>
      </c>
      <c r="W52" s="16">
        <f>SUM(W43:W51)</f>
        <v>0</v>
      </c>
    </row>
    <row r="54" spans="1:37">
      <c r="B54" s="14" t="s">
        <v>167</v>
      </c>
    </row>
    <row r="55" spans="1:37">
      <c r="A55" s="12">
        <v>27</v>
      </c>
      <c r="B55" s="13" t="s">
        <v>112</v>
      </c>
      <c r="C55" s="14" t="s">
        <v>168</v>
      </c>
      <c r="D55" s="15" t="s">
        <v>169</v>
      </c>
      <c r="E55" s="16">
        <v>15</v>
      </c>
      <c r="F55" s="17" t="s">
        <v>145</v>
      </c>
      <c r="H55" s="18">
        <f>ROUND(E55*G55,2)</f>
        <v>0</v>
      </c>
      <c r="J55" s="18">
        <f t="shared" ref="J55:J88" si="10">ROUND(E55*G55,2)</f>
        <v>0</v>
      </c>
      <c r="K55" s="19">
        <v>3.0000000000000001E-5</v>
      </c>
      <c r="L55" s="19">
        <f t="shared" ref="L55:L88" si="11">E55*K55</f>
        <v>4.4999999999999999E-4</v>
      </c>
      <c r="N55" s="16">
        <f t="shared" ref="N55:N88" si="12">E55*M55</f>
        <v>0</v>
      </c>
      <c r="P55" s="17" t="s">
        <v>76</v>
      </c>
      <c r="V55" s="20" t="s">
        <v>77</v>
      </c>
      <c r="X55" s="52" t="s">
        <v>170</v>
      </c>
      <c r="Y55" s="52" t="s">
        <v>168</v>
      </c>
      <c r="Z55" s="14" t="s">
        <v>117</v>
      </c>
      <c r="AJ55" s="4" t="s">
        <v>80</v>
      </c>
      <c r="AK55" s="4" t="s">
        <v>81</v>
      </c>
    </row>
    <row r="56" spans="1:37">
      <c r="A56" s="12">
        <v>28</v>
      </c>
      <c r="B56" s="13" t="s">
        <v>82</v>
      </c>
      <c r="C56" s="14" t="s">
        <v>171</v>
      </c>
      <c r="D56" s="15" t="s">
        <v>273</v>
      </c>
      <c r="E56" s="16">
        <v>12</v>
      </c>
      <c r="F56" s="17" t="s">
        <v>145</v>
      </c>
      <c r="I56" s="18">
        <f t="shared" ref="I56:I67" si="13">ROUND(E56*G56,2)</f>
        <v>0</v>
      </c>
      <c r="J56" s="18">
        <f t="shared" si="10"/>
        <v>0</v>
      </c>
      <c r="L56" s="19">
        <f t="shared" si="11"/>
        <v>0</v>
      </c>
      <c r="N56" s="16">
        <f t="shared" si="12"/>
        <v>0</v>
      </c>
      <c r="P56" s="17" t="s">
        <v>76</v>
      </c>
      <c r="V56" s="20" t="s">
        <v>61</v>
      </c>
      <c r="X56" s="52" t="s">
        <v>171</v>
      </c>
      <c r="Y56" s="52" t="s">
        <v>171</v>
      </c>
      <c r="Z56" s="14" t="s">
        <v>86</v>
      </c>
      <c r="AA56" s="14" t="s">
        <v>172</v>
      </c>
      <c r="AJ56" s="4" t="s">
        <v>87</v>
      </c>
      <c r="AK56" s="4" t="s">
        <v>81</v>
      </c>
    </row>
    <row r="57" spans="1:37">
      <c r="A57" s="12">
        <v>29</v>
      </c>
      <c r="B57" s="13" t="s">
        <v>82</v>
      </c>
      <c r="C57" s="14" t="s">
        <v>173</v>
      </c>
      <c r="D57" s="15" t="s">
        <v>174</v>
      </c>
      <c r="E57" s="16">
        <v>2</v>
      </c>
      <c r="F57" s="17" t="s">
        <v>145</v>
      </c>
      <c r="I57" s="18">
        <f t="shared" si="13"/>
        <v>0</v>
      </c>
      <c r="J57" s="18">
        <f t="shared" si="10"/>
        <v>0</v>
      </c>
      <c r="L57" s="19">
        <f t="shared" si="11"/>
        <v>0</v>
      </c>
      <c r="N57" s="16">
        <f t="shared" si="12"/>
        <v>0</v>
      </c>
      <c r="P57" s="17" t="s">
        <v>76</v>
      </c>
      <c r="V57" s="20" t="s">
        <v>61</v>
      </c>
      <c r="X57" s="52" t="s">
        <v>173</v>
      </c>
      <c r="Y57" s="52" t="s">
        <v>173</v>
      </c>
      <c r="Z57" s="14" t="s">
        <v>86</v>
      </c>
      <c r="AA57" s="14" t="s">
        <v>175</v>
      </c>
      <c r="AJ57" s="4" t="s">
        <v>87</v>
      </c>
      <c r="AK57" s="4" t="s">
        <v>81</v>
      </c>
    </row>
    <row r="58" spans="1:37">
      <c r="A58" s="12">
        <v>30</v>
      </c>
      <c r="B58" s="13" t="s">
        <v>82</v>
      </c>
      <c r="C58" s="14" t="s">
        <v>176</v>
      </c>
      <c r="D58" s="15" t="s">
        <v>177</v>
      </c>
      <c r="E58" s="16">
        <v>1</v>
      </c>
      <c r="F58" s="17" t="s">
        <v>145</v>
      </c>
      <c r="I58" s="18">
        <f t="shared" si="13"/>
        <v>0</v>
      </c>
      <c r="J58" s="18">
        <f t="shared" si="10"/>
        <v>0</v>
      </c>
      <c r="L58" s="19">
        <f t="shared" si="11"/>
        <v>0</v>
      </c>
      <c r="N58" s="16">
        <f t="shared" si="12"/>
        <v>0</v>
      </c>
      <c r="P58" s="17" t="s">
        <v>76</v>
      </c>
      <c r="V58" s="20" t="s">
        <v>61</v>
      </c>
      <c r="X58" s="52" t="s">
        <v>176</v>
      </c>
      <c r="Y58" s="52" t="s">
        <v>176</v>
      </c>
      <c r="Z58" s="14" t="s">
        <v>86</v>
      </c>
      <c r="AA58" s="14" t="s">
        <v>178</v>
      </c>
      <c r="AJ58" s="4" t="s">
        <v>87</v>
      </c>
      <c r="AK58" s="4" t="s">
        <v>81</v>
      </c>
    </row>
    <row r="59" spans="1:37">
      <c r="A59" s="12">
        <v>31</v>
      </c>
      <c r="B59" s="13" t="s">
        <v>82</v>
      </c>
      <c r="C59" s="14" t="s">
        <v>179</v>
      </c>
      <c r="D59" s="15" t="s">
        <v>180</v>
      </c>
      <c r="E59" s="16">
        <v>1</v>
      </c>
      <c r="F59" s="17" t="s">
        <v>145</v>
      </c>
      <c r="I59" s="18">
        <f t="shared" si="13"/>
        <v>0</v>
      </c>
      <c r="J59" s="18">
        <f t="shared" si="10"/>
        <v>0</v>
      </c>
      <c r="L59" s="19">
        <f t="shared" si="11"/>
        <v>0</v>
      </c>
      <c r="N59" s="16">
        <f t="shared" si="12"/>
        <v>0</v>
      </c>
      <c r="P59" s="17" t="s">
        <v>76</v>
      </c>
      <c r="V59" s="20" t="s">
        <v>61</v>
      </c>
      <c r="X59" s="52" t="s">
        <v>179</v>
      </c>
      <c r="Y59" s="52" t="s">
        <v>179</v>
      </c>
      <c r="Z59" s="14" t="s">
        <v>86</v>
      </c>
      <c r="AA59" s="14" t="s">
        <v>181</v>
      </c>
      <c r="AJ59" s="4" t="s">
        <v>87</v>
      </c>
      <c r="AK59" s="4" t="s">
        <v>81</v>
      </c>
    </row>
    <row r="60" spans="1:37">
      <c r="A60" s="12">
        <v>32</v>
      </c>
      <c r="B60" s="13" t="s">
        <v>82</v>
      </c>
      <c r="C60" s="14" t="s">
        <v>182</v>
      </c>
      <c r="D60" s="15" t="s">
        <v>183</v>
      </c>
      <c r="E60" s="16">
        <v>2</v>
      </c>
      <c r="F60" s="17" t="s">
        <v>145</v>
      </c>
      <c r="I60" s="18">
        <f t="shared" si="13"/>
        <v>0</v>
      </c>
      <c r="J60" s="18">
        <f t="shared" si="10"/>
        <v>0</v>
      </c>
      <c r="L60" s="19">
        <f t="shared" si="11"/>
        <v>0</v>
      </c>
      <c r="N60" s="16">
        <f t="shared" si="12"/>
        <v>0</v>
      </c>
      <c r="P60" s="17" t="s">
        <v>76</v>
      </c>
      <c r="V60" s="20" t="s">
        <v>61</v>
      </c>
      <c r="X60" s="52" t="s">
        <v>182</v>
      </c>
      <c r="Y60" s="52" t="s">
        <v>182</v>
      </c>
      <c r="Z60" s="14" t="s">
        <v>86</v>
      </c>
      <c r="AA60" s="14" t="s">
        <v>184</v>
      </c>
      <c r="AJ60" s="4" t="s">
        <v>87</v>
      </c>
      <c r="AK60" s="4" t="s">
        <v>81</v>
      </c>
    </row>
    <row r="61" spans="1:37">
      <c r="A61" s="12">
        <v>33</v>
      </c>
      <c r="B61" s="13" t="s">
        <v>82</v>
      </c>
      <c r="C61" s="14" t="s">
        <v>185</v>
      </c>
      <c r="D61" s="15" t="s">
        <v>186</v>
      </c>
      <c r="E61" s="16">
        <v>2</v>
      </c>
      <c r="F61" s="17" t="s">
        <v>145</v>
      </c>
      <c r="I61" s="18">
        <f t="shared" si="13"/>
        <v>0</v>
      </c>
      <c r="J61" s="18">
        <f t="shared" si="10"/>
        <v>0</v>
      </c>
      <c r="L61" s="19">
        <f t="shared" si="11"/>
        <v>0</v>
      </c>
      <c r="N61" s="16">
        <f t="shared" si="12"/>
        <v>0</v>
      </c>
      <c r="P61" s="17" t="s">
        <v>76</v>
      </c>
      <c r="V61" s="20" t="s">
        <v>61</v>
      </c>
      <c r="X61" s="52" t="s">
        <v>185</v>
      </c>
      <c r="Y61" s="52" t="s">
        <v>185</v>
      </c>
      <c r="Z61" s="14" t="s">
        <v>86</v>
      </c>
      <c r="AA61" s="14" t="s">
        <v>187</v>
      </c>
      <c r="AJ61" s="4" t="s">
        <v>87</v>
      </c>
      <c r="AK61" s="4" t="s">
        <v>81</v>
      </c>
    </row>
    <row r="62" spans="1:37">
      <c r="A62" s="12">
        <v>34</v>
      </c>
      <c r="B62" s="13" t="s">
        <v>82</v>
      </c>
      <c r="C62" s="14" t="s">
        <v>188</v>
      </c>
      <c r="D62" s="15" t="s">
        <v>189</v>
      </c>
      <c r="E62" s="16">
        <v>2</v>
      </c>
      <c r="F62" s="17" t="s">
        <v>145</v>
      </c>
      <c r="I62" s="18">
        <f t="shared" si="13"/>
        <v>0</v>
      </c>
      <c r="J62" s="18">
        <f t="shared" si="10"/>
        <v>0</v>
      </c>
      <c r="L62" s="19">
        <f t="shared" si="11"/>
        <v>0</v>
      </c>
      <c r="N62" s="16">
        <f t="shared" si="12"/>
        <v>0</v>
      </c>
      <c r="P62" s="17" t="s">
        <v>76</v>
      </c>
      <c r="V62" s="20" t="s">
        <v>61</v>
      </c>
      <c r="X62" s="52" t="s">
        <v>188</v>
      </c>
      <c r="Y62" s="52" t="s">
        <v>188</v>
      </c>
      <c r="Z62" s="14" t="s">
        <v>86</v>
      </c>
      <c r="AA62" s="14" t="s">
        <v>190</v>
      </c>
      <c r="AJ62" s="4" t="s">
        <v>87</v>
      </c>
      <c r="AK62" s="4" t="s">
        <v>81</v>
      </c>
    </row>
    <row r="63" spans="1:37" ht="25.5">
      <c r="A63" s="12">
        <v>35</v>
      </c>
      <c r="B63" s="13" t="s">
        <v>82</v>
      </c>
      <c r="C63" s="14" t="s">
        <v>191</v>
      </c>
      <c r="D63" s="15" t="s">
        <v>192</v>
      </c>
      <c r="E63" s="16">
        <v>1</v>
      </c>
      <c r="F63" s="17" t="s">
        <v>145</v>
      </c>
      <c r="I63" s="18">
        <f t="shared" si="13"/>
        <v>0</v>
      </c>
      <c r="J63" s="18">
        <f t="shared" si="10"/>
        <v>0</v>
      </c>
      <c r="L63" s="19">
        <f t="shared" si="11"/>
        <v>0</v>
      </c>
      <c r="N63" s="16">
        <f t="shared" si="12"/>
        <v>0</v>
      </c>
      <c r="P63" s="17" t="s">
        <v>76</v>
      </c>
      <c r="V63" s="20" t="s">
        <v>61</v>
      </c>
      <c r="X63" s="52" t="s">
        <v>191</v>
      </c>
      <c r="Y63" s="52" t="s">
        <v>191</v>
      </c>
      <c r="Z63" s="14" t="s">
        <v>86</v>
      </c>
      <c r="AA63" s="14" t="s">
        <v>193</v>
      </c>
      <c r="AJ63" s="4" t="s">
        <v>87</v>
      </c>
      <c r="AK63" s="4" t="s">
        <v>81</v>
      </c>
    </row>
    <row r="64" spans="1:37">
      <c r="A64" s="12">
        <v>36</v>
      </c>
      <c r="B64" s="13" t="s">
        <v>82</v>
      </c>
      <c r="C64" s="14" t="s">
        <v>194</v>
      </c>
      <c r="D64" s="15" t="s">
        <v>195</v>
      </c>
      <c r="E64" s="16">
        <v>1</v>
      </c>
      <c r="F64" s="17" t="s">
        <v>145</v>
      </c>
      <c r="I64" s="18">
        <f t="shared" si="13"/>
        <v>0</v>
      </c>
      <c r="J64" s="18">
        <f t="shared" si="10"/>
        <v>0</v>
      </c>
      <c r="L64" s="19">
        <f t="shared" si="11"/>
        <v>0</v>
      </c>
      <c r="N64" s="16">
        <f t="shared" si="12"/>
        <v>0</v>
      </c>
      <c r="P64" s="17" t="s">
        <v>76</v>
      </c>
      <c r="V64" s="20" t="s">
        <v>61</v>
      </c>
      <c r="X64" s="52" t="s">
        <v>194</v>
      </c>
      <c r="Y64" s="52" t="s">
        <v>194</v>
      </c>
      <c r="Z64" s="14" t="s">
        <v>86</v>
      </c>
      <c r="AA64" s="14" t="s">
        <v>196</v>
      </c>
      <c r="AJ64" s="4" t="s">
        <v>87</v>
      </c>
      <c r="AK64" s="4" t="s">
        <v>81</v>
      </c>
    </row>
    <row r="65" spans="1:37">
      <c r="A65" s="12">
        <v>37</v>
      </c>
      <c r="B65" s="13" t="s">
        <v>82</v>
      </c>
      <c r="C65" s="14" t="s">
        <v>197</v>
      </c>
      <c r="D65" s="15" t="s">
        <v>198</v>
      </c>
      <c r="E65" s="16">
        <v>1</v>
      </c>
      <c r="F65" s="17" t="s">
        <v>145</v>
      </c>
      <c r="I65" s="18">
        <f t="shared" si="13"/>
        <v>0</v>
      </c>
      <c r="J65" s="18">
        <f t="shared" si="10"/>
        <v>0</v>
      </c>
      <c r="L65" s="19">
        <f t="shared" si="11"/>
        <v>0</v>
      </c>
      <c r="N65" s="16">
        <f t="shared" si="12"/>
        <v>0</v>
      </c>
      <c r="P65" s="17" t="s">
        <v>76</v>
      </c>
      <c r="V65" s="20" t="s">
        <v>61</v>
      </c>
      <c r="X65" s="52" t="s">
        <v>197</v>
      </c>
      <c r="Y65" s="52" t="s">
        <v>197</v>
      </c>
      <c r="Z65" s="14" t="s">
        <v>86</v>
      </c>
      <c r="AA65" s="14" t="s">
        <v>199</v>
      </c>
      <c r="AJ65" s="4" t="s">
        <v>87</v>
      </c>
      <c r="AK65" s="4" t="s">
        <v>81</v>
      </c>
    </row>
    <row r="66" spans="1:37">
      <c r="A66" s="12">
        <v>38</v>
      </c>
      <c r="B66" s="13" t="s">
        <v>82</v>
      </c>
      <c r="C66" s="14" t="s">
        <v>200</v>
      </c>
      <c r="D66" s="15" t="s">
        <v>274</v>
      </c>
      <c r="E66" s="16">
        <v>38</v>
      </c>
      <c r="F66" s="17" t="s">
        <v>145</v>
      </c>
      <c r="I66" s="18">
        <f t="shared" si="13"/>
        <v>0</v>
      </c>
      <c r="J66" s="18">
        <f t="shared" si="10"/>
        <v>0</v>
      </c>
      <c r="L66" s="19">
        <f t="shared" si="11"/>
        <v>0</v>
      </c>
      <c r="N66" s="16">
        <f t="shared" si="12"/>
        <v>0</v>
      </c>
      <c r="P66" s="17" t="s">
        <v>76</v>
      </c>
      <c r="V66" s="20" t="s">
        <v>61</v>
      </c>
      <c r="X66" s="52" t="s">
        <v>200</v>
      </c>
      <c r="Y66" s="52" t="s">
        <v>200</v>
      </c>
      <c r="Z66" s="14" t="s">
        <v>149</v>
      </c>
      <c r="AA66" s="14" t="s">
        <v>201</v>
      </c>
      <c r="AJ66" s="4" t="s">
        <v>87</v>
      </c>
      <c r="AK66" s="4" t="s">
        <v>81</v>
      </c>
    </row>
    <row r="67" spans="1:37">
      <c r="A67" s="12">
        <v>39</v>
      </c>
      <c r="B67" s="13" t="s">
        <v>82</v>
      </c>
      <c r="C67" s="14" t="s">
        <v>202</v>
      </c>
      <c r="D67" s="15" t="s">
        <v>275</v>
      </c>
      <c r="E67" s="16">
        <v>1</v>
      </c>
      <c r="F67" s="17" t="s">
        <v>145</v>
      </c>
      <c r="I67" s="18">
        <f t="shared" si="13"/>
        <v>0</v>
      </c>
      <c r="J67" s="18">
        <f t="shared" si="10"/>
        <v>0</v>
      </c>
      <c r="L67" s="19">
        <f t="shared" si="11"/>
        <v>0</v>
      </c>
      <c r="N67" s="16">
        <f t="shared" si="12"/>
        <v>0</v>
      </c>
      <c r="P67" s="17" t="s">
        <v>76</v>
      </c>
      <c r="V67" s="20" t="s">
        <v>61</v>
      </c>
      <c r="X67" s="52" t="s">
        <v>202</v>
      </c>
      <c r="Y67" s="52" t="s">
        <v>202</v>
      </c>
      <c r="Z67" s="14" t="s">
        <v>149</v>
      </c>
      <c r="AA67" s="14" t="s">
        <v>203</v>
      </c>
      <c r="AJ67" s="4" t="s">
        <v>87</v>
      </c>
      <c r="AK67" s="4" t="s">
        <v>81</v>
      </c>
    </row>
    <row r="68" spans="1:37" ht="25.5">
      <c r="A68" s="12">
        <v>40</v>
      </c>
      <c r="B68" s="13" t="s">
        <v>112</v>
      </c>
      <c r="C68" s="14" t="s">
        <v>204</v>
      </c>
      <c r="D68" s="15" t="s">
        <v>276</v>
      </c>
      <c r="E68" s="16">
        <v>3</v>
      </c>
      <c r="F68" s="17" t="s">
        <v>145</v>
      </c>
      <c r="H68" s="18">
        <f>ROUND(E68*G68,2)</f>
        <v>0</v>
      </c>
      <c r="J68" s="18">
        <f t="shared" si="10"/>
        <v>0</v>
      </c>
      <c r="K68" s="19">
        <v>1.3999999999999999E-4</v>
      </c>
      <c r="L68" s="19">
        <f t="shared" si="11"/>
        <v>4.1999999999999996E-4</v>
      </c>
      <c r="N68" s="16">
        <f t="shared" si="12"/>
        <v>0</v>
      </c>
      <c r="P68" s="17" t="s">
        <v>76</v>
      </c>
      <c r="V68" s="20" t="s">
        <v>77</v>
      </c>
      <c r="X68" s="52" t="s">
        <v>205</v>
      </c>
      <c r="Y68" s="52" t="s">
        <v>204</v>
      </c>
      <c r="Z68" s="14" t="s">
        <v>117</v>
      </c>
      <c r="AJ68" s="4" t="s">
        <v>80</v>
      </c>
      <c r="AK68" s="4" t="s">
        <v>81</v>
      </c>
    </row>
    <row r="69" spans="1:37">
      <c r="A69" s="12">
        <v>41</v>
      </c>
      <c r="B69" s="13" t="s">
        <v>82</v>
      </c>
      <c r="C69" s="14" t="s">
        <v>206</v>
      </c>
      <c r="D69" s="15" t="s">
        <v>277</v>
      </c>
      <c r="E69" s="16">
        <v>1</v>
      </c>
      <c r="F69" s="17" t="s">
        <v>145</v>
      </c>
      <c r="I69" s="18">
        <f t="shared" ref="I69:I76" si="14">ROUND(E69*G69,2)</f>
        <v>0</v>
      </c>
      <c r="J69" s="18">
        <f t="shared" si="10"/>
        <v>0</v>
      </c>
      <c r="K69" s="19">
        <v>7.9600000000000001E-3</v>
      </c>
      <c r="L69" s="19">
        <f t="shared" si="11"/>
        <v>7.9600000000000001E-3</v>
      </c>
      <c r="N69" s="16">
        <f t="shared" si="12"/>
        <v>0</v>
      </c>
      <c r="P69" s="17" t="s">
        <v>76</v>
      </c>
      <c r="V69" s="20" t="s">
        <v>61</v>
      </c>
      <c r="X69" s="52" t="s">
        <v>206</v>
      </c>
      <c r="Y69" s="52" t="s">
        <v>206</v>
      </c>
      <c r="Z69" s="14" t="s">
        <v>207</v>
      </c>
      <c r="AA69" s="14" t="s">
        <v>208</v>
      </c>
      <c r="AJ69" s="4" t="s">
        <v>87</v>
      </c>
      <c r="AK69" s="4" t="s">
        <v>81</v>
      </c>
    </row>
    <row r="70" spans="1:37">
      <c r="A70" s="12">
        <v>42</v>
      </c>
      <c r="B70" s="13" t="s">
        <v>82</v>
      </c>
      <c r="C70" s="14" t="s">
        <v>209</v>
      </c>
      <c r="D70" s="15" t="s">
        <v>278</v>
      </c>
      <c r="E70" s="16">
        <v>2</v>
      </c>
      <c r="F70" s="17" t="s">
        <v>145</v>
      </c>
      <c r="I70" s="18">
        <f t="shared" si="14"/>
        <v>0</v>
      </c>
      <c r="J70" s="18">
        <f t="shared" si="10"/>
        <v>0</v>
      </c>
      <c r="K70" s="19">
        <v>1.592E-2</v>
      </c>
      <c r="L70" s="19">
        <f t="shared" si="11"/>
        <v>3.184E-2</v>
      </c>
      <c r="N70" s="16">
        <f t="shared" si="12"/>
        <v>0</v>
      </c>
      <c r="P70" s="17" t="s">
        <v>76</v>
      </c>
      <c r="V70" s="20" t="s">
        <v>61</v>
      </c>
      <c r="X70" s="52" t="s">
        <v>209</v>
      </c>
      <c r="Y70" s="52" t="s">
        <v>209</v>
      </c>
      <c r="Z70" s="14" t="s">
        <v>207</v>
      </c>
      <c r="AA70" s="14" t="s">
        <v>210</v>
      </c>
      <c r="AJ70" s="4" t="s">
        <v>87</v>
      </c>
      <c r="AK70" s="4" t="s">
        <v>81</v>
      </c>
    </row>
    <row r="71" spans="1:37">
      <c r="A71" s="12">
        <v>43</v>
      </c>
      <c r="B71" s="13" t="s">
        <v>82</v>
      </c>
      <c r="C71" s="14" t="s">
        <v>211</v>
      </c>
      <c r="D71" s="15" t="s">
        <v>279</v>
      </c>
      <c r="E71" s="16">
        <v>0</v>
      </c>
      <c r="F71" s="17" t="s">
        <v>145</v>
      </c>
      <c r="I71" s="18">
        <f t="shared" si="14"/>
        <v>0</v>
      </c>
      <c r="J71" s="18">
        <f t="shared" si="10"/>
        <v>0</v>
      </c>
      <c r="K71" s="19">
        <v>1.089E-2</v>
      </c>
      <c r="L71" s="19">
        <f t="shared" si="11"/>
        <v>0</v>
      </c>
      <c r="N71" s="16">
        <f t="shared" si="12"/>
        <v>0</v>
      </c>
      <c r="P71" s="17" t="s">
        <v>76</v>
      </c>
      <c r="V71" s="20" t="s">
        <v>61</v>
      </c>
      <c r="X71" s="52" t="s">
        <v>211</v>
      </c>
      <c r="Y71" s="52" t="s">
        <v>211</v>
      </c>
      <c r="Z71" s="14" t="s">
        <v>207</v>
      </c>
      <c r="AA71" s="14" t="s">
        <v>212</v>
      </c>
      <c r="AJ71" s="4" t="s">
        <v>87</v>
      </c>
      <c r="AK71" s="4" t="s">
        <v>81</v>
      </c>
    </row>
    <row r="72" spans="1:37">
      <c r="A72" s="12">
        <v>44</v>
      </c>
      <c r="B72" s="13" t="s">
        <v>82</v>
      </c>
      <c r="C72" s="14" t="s">
        <v>213</v>
      </c>
      <c r="D72" s="15" t="s">
        <v>280</v>
      </c>
      <c r="E72" s="16">
        <v>3</v>
      </c>
      <c r="F72" s="17" t="s">
        <v>145</v>
      </c>
      <c r="I72" s="18">
        <f t="shared" si="14"/>
        <v>0</v>
      </c>
      <c r="J72" s="18">
        <f t="shared" si="10"/>
        <v>0</v>
      </c>
      <c r="K72" s="19">
        <v>1.6330000000000001E-2</v>
      </c>
      <c r="L72" s="19">
        <f t="shared" si="11"/>
        <v>4.8990000000000006E-2</v>
      </c>
      <c r="N72" s="16">
        <f t="shared" si="12"/>
        <v>0</v>
      </c>
      <c r="P72" s="17" t="s">
        <v>76</v>
      </c>
      <c r="V72" s="20" t="s">
        <v>61</v>
      </c>
      <c r="X72" s="52" t="s">
        <v>213</v>
      </c>
      <c r="Y72" s="52" t="s">
        <v>213</v>
      </c>
      <c r="Z72" s="14" t="s">
        <v>207</v>
      </c>
      <c r="AA72" s="14" t="s">
        <v>214</v>
      </c>
      <c r="AJ72" s="4" t="s">
        <v>87</v>
      </c>
      <c r="AK72" s="4" t="s">
        <v>81</v>
      </c>
    </row>
    <row r="73" spans="1:37">
      <c r="A73" s="12">
        <v>45</v>
      </c>
      <c r="B73" s="13" t="s">
        <v>82</v>
      </c>
      <c r="C73" s="14" t="s">
        <v>215</v>
      </c>
      <c r="D73" s="15" t="s">
        <v>281</v>
      </c>
      <c r="E73" s="16">
        <v>1</v>
      </c>
      <c r="F73" s="17" t="s">
        <v>145</v>
      </c>
      <c r="I73" s="18">
        <f t="shared" si="14"/>
        <v>0</v>
      </c>
      <c r="J73" s="18">
        <f t="shared" si="10"/>
        <v>0</v>
      </c>
      <c r="K73" s="19">
        <v>2.1770000000000001E-2</v>
      </c>
      <c r="L73" s="19">
        <f t="shared" si="11"/>
        <v>2.1770000000000001E-2</v>
      </c>
      <c r="N73" s="16">
        <f t="shared" si="12"/>
        <v>0</v>
      </c>
      <c r="P73" s="17" t="s">
        <v>76</v>
      </c>
      <c r="V73" s="20" t="s">
        <v>61</v>
      </c>
      <c r="X73" s="52" t="s">
        <v>215</v>
      </c>
      <c r="Y73" s="52" t="s">
        <v>215</v>
      </c>
      <c r="Z73" s="14" t="s">
        <v>207</v>
      </c>
      <c r="AA73" s="14" t="s">
        <v>216</v>
      </c>
      <c r="AJ73" s="4" t="s">
        <v>87</v>
      </c>
      <c r="AK73" s="4" t="s">
        <v>81</v>
      </c>
    </row>
    <row r="74" spans="1:37">
      <c r="A74" s="12">
        <v>46</v>
      </c>
      <c r="B74" s="13" t="s">
        <v>82</v>
      </c>
      <c r="C74" s="14" t="s">
        <v>217</v>
      </c>
      <c r="D74" s="15" t="s">
        <v>282</v>
      </c>
      <c r="E74" s="16">
        <v>0</v>
      </c>
      <c r="F74" s="17" t="s">
        <v>145</v>
      </c>
      <c r="I74" s="18">
        <f t="shared" si="14"/>
        <v>0</v>
      </c>
      <c r="J74" s="18">
        <f t="shared" si="10"/>
        <v>0</v>
      </c>
      <c r="K74" s="19">
        <v>2.7220000000000001E-2</v>
      </c>
      <c r="L74" s="19">
        <f t="shared" si="11"/>
        <v>0</v>
      </c>
      <c r="N74" s="16">
        <f t="shared" si="12"/>
        <v>0</v>
      </c>
      <c r="P74" s="17" t="s">
        <v>76</v>
      </c>
      <c r="V74" s="20" t="s">
        <v>61</v>
      </c>
      <c r="X74" s="52" t="s">
        <v>217</v>
      </c>
      <c r="Y74" s="52" t="s">
        <v>217</v>
      </c>
      <c r="Z74" s="14" t="s">
        <v>207</v>
      </c>
      <c r="AA74" s="14" t="s">
        <v>218</v>
      </c>
      <c r="AJ74" s="4" t="s">
        <v>87</v>
      </c>
      <c r="AK74" s="4" t="s">
        <v>81</v>
      </c>
    </row>
    <row r="75" spans="1:37">
      <c r="A75" s="12">
        <v>47</v>
      </c>
      <c r="B75" s="13" t="s">
        <v>82</v>
      </c>
      <c r="C75" s="14" t="s">
        <v>219</v>
      </c>
      <c r="D75" s="15" t="s">
        <v>283</v>
      </c>
      <c r="E75" s="16">
        <v>3</v>
      </c>
      <c r="F75" s="17" t="s">
        <v>145</v>
      </c>
      <c r="I75" s="18">
        <f t="shared" si="14"/>
        <v>0</v>
      </c>
      <c r="J75" s="18">
        <f t="shared" si="10"/>
        <v>0</v>
      </c>
      <c r="K75" s="19">
        <v>1.8919999999999999E-2</v>
      </c>
      <c r="L75" s="19">
        <f t="shared" si="11"/>
        <v>5.6759999999999998E-2</v>
      </c>
      <c r="N75" s="16">
        <f t="shared" si="12"/>
        <v>0</v>
      </c>
      <c r="P75" s="17" t="s">
        <v>76</v>
      </c>
      <c r="V75" s="20" t="s">
        <v>61</v>
      </c>
      <c r="X75" s="52" t="s">
        <v>219</v>
      </c>
      <c r="Y75" s="52" t="s">
        <v>219</v>
      </c>
      <c r="Z75" s="14" t="s">
        <v>207</v>
      </c>
      <c r="AA75" s="14" t="s">
        <v>220</v>
      </c>
      <c r="AJ75" s="4" t="s">
        <v>87</v>
      </c>
      <c r="AK75" s="4" t="s">
        <v>81</v>
      </c>
    </row>
    <row r="76" spans="1:37">
      <c r="A76" s="12">
        <v>48</v>
      </c>
      <c r="B76" s="13" t="s">
        <v>82</v>
      </c>
      <c r="C76" s="14" t="s">
        <v>221</v>
      </c>
      <c r="D76" s="15" t="s">
        <v>284</v>
      </c>
      <c r="E76" s="16">
        <v>2</v>
      </c>
      <c r="F76" s="17" t="s">
        <v>145</v>
      </c>
      <c r="I76" s="18">
        <f t="shared" si="14"/>
        <v>0</v>
      </c>
      <c r="J76" s="18">
        <f t="shared" si="10"/>
        <v>0</v>
      </c>
      <c r="K76" s="19">
        <v>2.5229999999999999E-2</v>
      </c>
      <c r="L76" s="19">
        <f t="shared" si="11"/>
        <v>5.0459999999999998E-2</v>
      </c>
      <c r="N76" s="16">
        <f t="shared" si="12"/>
        <v>0</v>
      </c>
      <c r="P76" s="17" t="s">
        <v>76</v>
      </c>
      <c r="V76" s="20" t="s">
        <v>61</v>
      </c>
      <c r="X76" s="52" t="s">
        <v>221</v>
      </c>
      <c r="Y76" s="52" t="s">
        <v>221</v>
      </c>
      <c r="Z76" s="14" t="s">
        <v>207</v>
      </c>
      <c r="AA76" s="14" t="s">
        <v>222</v>
      </c>
      <c r="AJ76" s="4" t="s">
        <v>87</v>
      </c>
      <c r="AK76" s="4" t="s">
        <v>81</v>
      </c>
    </row>
    <row r="77" spans="1:37" ht="25.5">
      <c r="A77" s="12">
        <v>49</v>
      </c>
      <c r="B77" s="13" t="s">
        <v>112</v>
      </c>
      <c r="C77" s="14" t="s">
        <v>223</v>
      </c>
      <c r="D77" s="15" t="s">
        <v>285</v>
      </c>
      <c r="E77" s="16">
        <v>4</v>
      </c>
      <c r="F77" s="17" t="s">
        <v>145</v>
      </c>
      <c r="H77" s="18">
        <f>ROUND(E77*G77,2)</f>
        <v>0</v>
      </c>
      <c r="J77" s="18">
        <f t="shared" si="10"/>
        <v>0</v>
      </c>
      <c r="K77" s="19">
        <v>1.3999999999999999E-4</v>
      </c>
      <c r="L77" s="19">
        <f t="shared" si="11"/>
        <v>5.5999999999999995E-4</v>
      </c>
      <c r="N77" s="16">
        <f t="shared" si="12"/>
        <v>0</v>
      </c>
      <c r="P77" s="17" t="s">
        <v>76</v>
      </c>
      <c r="V77" s="20" t="s">
        <v>77</v>
      </c>
      <c r="X77" s="52" t="s">
        <v>224</v>
      </c>
      <c r="Y77" s="52" t="s">
        <v>223</v>
      </c>
      <c r="Z77" s="14" t="s">
        <v>117</v>
      </c>
      <c r="AJ77" s="4" t="s">
        <v>80</v>
      </c>
      <c r="AK77" s="4" t="s">
        <v>81</v>
      </c>
    </row>
    <row r="78" spans="1:37" ht="25.5">
      <c r="A78" s="12">
        <v>50</v>
      </c>
      <c r="B78" s="13" t="s">
        <v>112</v>
      </c>
      <c r="C78" s="14" t="s">
        <v>225</v>
      </c>
      <c r="D78" s="15" t="s">
        <v>286</v>
      </c>
      <c r="E78" s="16">
        <v>5</v>
      </c>
      <c r="F78" s="17" t="s">
        <v>145</v>
      </c>
      <c r="H78" s="18">
        <f>ROUND(E78*G78,2)</f>
        <v>0</v>
      </c>
      <c r="J78" s="18">
        <f t="shared" si="10"/>
        <v>0</v>
      </c>
      <c r="K78" s="19">
        <v>1.3999999999999999E-4</v>
      </c>
      <c r="L78" s="19">
        <f t="shared" si="11"/>
        <v>6.9999999999999988E-4</v>
      </c>
      <c r="N78" s="16">
        <f t="shared" si="12"/>
        <v>0</v>
      </c>
      <c r="P78" s="17" t="s">
        <v>76</v>
      </c>
      <c r="V78" s="20" t="s">
        <v>77</v>
      </c>
      <c r="X78" s="52" t="s">
        <v>226</v>
      </c>
      <c r="Y78" s="52" t="s">
        <v>225</v>
      </c>
      <c r="Z78" s="14" t="s">
        <v>117</v>
      </c>
      <c r="AJ78" s="4" t="s">
        <v>80</v>
      </c>
      <c r="AK78" s="4" t="s">
        <v>81</v>
      </c>
    </row>
    <row r="79" spans="1:37">
      <c r="A79" s="12">
        <v>51</v>
      </c>
      <c r="B79" s="13" t="s">
        <v>82</v>
      </c>
      <c r="C79" s="14" t="s">
        <v>227</v>
      </c>
      <c r="D79" s="15" t="s">
        <v>287</v>
      </c>
      <c r="E79" s="16">
        <v>12</v>
      </c>
      <c r="F79" s="17" t="s">
        <v>145</v>
      </c>
      <c r="I79" s="18">
        <f>ROUND(E79*G79,2)</f>
        <v>0</v>
      </c>
      <c r="J79" s="18">
        <f t="shared" si="10"/>
        <v>0</v>
      </c>
      <c r="K79" s="19">
        <v>6.9999999999999994E-5</v>
      </c>
      <c r="L79" s="19">
        <f t="shared" si="11"/>
        <v>8.3999999999999993E-4</v>
      </c>
      <c r="N79" s="16">
        <f t="shared" si="12"/>
        <v>0</v>
      </c>
      <c r="P79" s="17" t="s">
        <v>76</v>
      </c>
      <c r="V79" s="20" t="s">
        <v>61</v>
      </c>
      <c r="X79" s="52" t="s">
        <v>227</v>
      </c>
      <c r="Y79" s="52" t="s">
        <v>227</v>
      </c>
      <c r="Z79" s="14" t="s">
        <v>228</v>
      </c>
      <c r="AA79" s="14" t="s">
        <v>76</v>
      </c>
      <c r="AJ79" s="4" t="s">
        <v>87</v>
      </c>
      <c r="AK79" s="4" t="s">
        <v>81</v>
      </c>
    </row>
    <row r="80" spans="1:37">
      <c r="A80" s="12">
        <v>52</v>
      </c>
      <c r="B80" s="13" t="s">
        <v>112</v>
      </c>
      <c r="C80" s="14" t="s">
        <v>229</v>
      </c>
      <c r="D80" s="15" t="s">
        <v>230</v>
      </c>
      <c r="E80" s="16">
        <v>3</v>
      </c>
      <c r="F80" s="17" t="s">
        <v>115</v>
      </c>
      <c r="H80" s="18">
        <f>ROUND(E80*G80,2)</f>
        <v>0</v>
      </c>
      <c r="J80" s="18">
        <f t="shared" si="10"/>
        <v>0</v>
      </c>
      <c r="L80" s="19">
        <f t="shared" si="11"/>
        <v>0</v>
      </c>
      <c r="N80" s="16">
        <f t="shared" si="12"/>
        <v>0</v>
      </c>
      <c r="P80" s="17" t="s">
        <v>76</v>
      </c>
      <c r="V80" s="20" t="s">
        <v>77</v>
      </c>
      <c r="X80" s="52" t="s">
        <v>231</v>
      </c>
      <c r="Y80" s="52" t="s">
        <v>229</v>
      </c>
      <c r="Z80" s="14" t="s">
        <v>117</v>
      </c>
      <c r="AJ80" s="4" t="s">
        <v>80</v>
      </c>
      <c r="AK80" s="4" t="s">
        <v>81</v>
      </c>
    </row>
    <row r="81" spans="1:37" ht="25.5">
      <c r="A81" s="12">
        <v>53</v>
      </c>
      <c r="B81" s="13" t="s">
        <v>82</v>
      </c>
      <c r="C81" s="14" t="s">
        <v>232</v>
      </c>
      <c r="D81" s="15" t="s">
        <v>233</v>
      </c>
      <c r="E81" s="16">
        <v>3</v>
      </c>
      <c r="F81" s="17" t="s">
        <v>145</v>
      </c>
      <c r="I81" s="18">
        <f>ROUND(E81*G81,2)</f>
        <v>0</v>
      </c>
      <c r="J81" s="18">
        <f t="shared" si="10"/>
        <v>0</v>
      </c>
      <c r="L81" s="19">
        <f t="shared" si="11"/>
        <v>0</v>
      </c>
      <c r="N81" s="16">
        <f t="shared" si="12"/>
        <v>0</v>
      </c>
      <c r="P81" s="17" t="s">
        <v>76</v>
      </c>
      <c r="V81" s="20" t="s">
        <v>61</v>
      </c>
      <c r="X81" s="52" t="s">
        <v>232</v>
      </c>
      <c r="Y81" s="52" t="s">
        <v>232</v>
      </c>
      <c r="Z81" s="14" t="s">
        <v>86</v>
      </c>
      <c r="AA81" s="14" t="s">
        <v>234</v>
      </c>
      <c r="AJ81" s="4" t="s">
        <v>87</v>
      </c>
      <c r="AK81" s="4" t="s">
        <v>81</v>
      </c>
    </row>
    <row r="82" spans="1:37">
      <c r="A82" s="12">
        <v>54</v>
      </c>
      <c r="B82" s="13" t="s">
        <v>82</v>
      </c>
      <c r="C82" s="14" t="s">
        <v>235</v>
      </c>
      <c r="D82" s="15" t="s">
        <v>236</v>
      </c>
      <c r="E82" s="16">
        <v>12</v>
      </c>
      <c r="F82" s="17" t="s">
        <v>145</v>
      </c>
      <c r="I82" s="18">
        <f>ROUND(E82*G82,2)</f>
        <v>0</v>
      </c>
      <c r="J82" s="18">
        <f t="shared" si="10"/>
        <v>0</v>
      </c>
      <c r="L82" s="19">
        <f t="shared" si="11"/>
        <v>0</v>
      </c>
      <c r="N82" s="16">
        <f t="shared" si="12"/>
        <v>0</v>
      </c>
      <c r="P82" s="17" t="s">
        <v>76</v>
      </c>
      <c r="V82" s="20" t="s">
        <v>61</v>
      </c>
      <c r="X82" s="52" t="s">
        <v>235</v>
      </c>
      <c r="Y82" s="52" t="s">
        <v>235</v>
      </c>
      <c r="Z82" s="14" t="s">
        <v>86</v>
      </c>
      <c r="AA82" s="14" t="s">
        <v>237</v>
      </c>
      <c r="AJ82" s="4" t="s">
        <v>87</v>
      </c>
      <c r="AK82" s="4" t="s">
        <v>81</v>
      </c>
    </row>
    <row r="83" spans="1:37">
      <c r="A83" s="12">
        <v>55</v>
      </c>
      <c r="B83" s="13" t="s">
        <v>82</v>
      </c>
      <c r="C83" s="14" t="s">
        <v>238</v>
      </c>
      <c r="D83" s="15" t="s">
        <v>239</v>
      </c>
      <c r="E83" s="16">
        <v>15</v>
      </c>
      <c r="F83" s="17" t="s">
        <v>145</v>
      </c>
      <c r="I83" s="18">
        <f>ROUND(E83*G83,2)</f>
        <v>0</v>
      </c>
      <c r="J83" s="18">
        <f t="shared" si="10"/>
        <v>0</v>
      </c>
      <c r="L83" s="19">
        <f t="shared" si="11"/>
        <v>0</v>
      </c>
      <c r="N83" s="16">
        <f t="shared" si="12"/>
        <v>0</v>
      </c>
      <c r="P83" s="17" t="s">
        <v>76</v>
      </c>
      <c r="V83" s="20" t="s">
        <v>61</v>
      </c>
      <c r="X83" s="52" t="s">
        <v>238</v>
      </c>
      <c r="Y83" s="52" t="s">
        <v>238</v>
      </c>
      <c r="Z83" s="14" t="s">
        <v>86</v>
      </c>
      <c r="AA83" s="14" t="s">
        <v>240</v>
      </c>
      <c r="AJ83" s="4" t="s">
        <v>87</v>
      </c>
      <c r="AK83" s="4" t="s">
        <v>81</v>
      </c>
    </row>
    <row r="84" spans="1:37">
      <c r="A84" s="12">
        <v>56</v>
      </c>
      <c r="B84" s="13" t="s">
        <v>82</v>
      </c>
      <c r="C84" s="14" t="s">
        <v>241</v>
      </c>
      <c r="D84" s="15" t="s">
        <v>242</v>
      </c>
      <c r="E84" s="16">
        <v>1</v>
      </c>
      <c r="F84" s="17" t="s">
        <v>145</v>
      </c>
      <c r="I84" s="18">
        <f>ROUND(E84*G84,2)</f>
        <v>0</v>
      </c>
      <c r="J84" s="18">
        <f t="shared" si="10"/>
        <v>0</v>
      </c>
      <c r="K84" s="19">
        <v>1.6400000000000001E-2</v>
      </c>
      <c r="L84" s="19">
        <f t="shared" si="11"/>
        <v>1.6400000000000001E-2</v>
      </c>
      <c r="N84" s="16">
        <f t="shared" si="12"/>
        <v>0</v>
      </c>
      <c r="P84" s="17" t="s">
        <v>76</v>
      </c>
      <c r="V84" s="20" t="s">
        <v>61</v>
      </c>
      <c r="X84" s="52" t="s">
        <v>241</v>
      </c>
      <c r="Y84" s="52" t="s">
        <v>241</v>
      </c>
      <c r="Z84" s="14" t="s">
        <v>243</v>
      </c>
      <c r="AA84" s="14" t="s">
        <v>76</v>
      </c>
      <c r="AJ84" s="4" t="s">
        <v>87</v>
      </c>
      <c r="AK84" s="4" t="s">
        <v>81</v>
      </c>
    </row>
    <row r="85" spans="1:37">
      <c r="A85" s="12">
        <v>57</v>
      </c>
      <c r="B85" s="13" t="s">
        <v>82</v>
      </c>
      <c r="C85" s="14" t="s">
        <v>244</v>
      </c>
      <c r="D85" s="15" t="s">
        <v>245</v>
      </c>
      <c r="E85" s="16">
        <v>2</v>
      </c>
      <c r="F85" s="17" t="s">
        <v>145</v>
      </c>
      <c r="I85" s="18">
        <f>ROUND(E85*G85,2)</f>
        <v>0</v>
      </c>
      <c r="J85" s="18">
        <f t="shared" si="10"/>
        <v>0</v>
      </c>
      <c r="K85" s="19">
        <v>0.02</v>
      </c>
      <c r="L85" s="19">
        <f t="shared" si="11"/>
        <v>0.04</v>
      </c>
      <c r="N85" s="16">
        <f t="shared" si="12"/>
        <v>0</v>
      </c>
      <c r="P85" s="17" t="s">
        <v>76</v>
      </c>
      <c r="V85" s="20" t="s">
        <v>61</v>
      </c>
      <c r="X85" s="52" t="s">
        <v>244</v>
      </c>
      <c r="Y85" s="52" t="s">
        <v>244</v>
      </c>
      <c r="Z85" s="14" t="s">
        <v>243</v>
      </c>
      <c r="AA85" s="14" t="s">
        <v>76</v>
      </c>
      <c r="AJ85" s="4" t="s">
        <v>87</v>
      </c>
      <c r="AK85" s="4" t="s">
        <v>81</v>
      </c>
    </row>
    <row r="86" spans="1:37">
      <c r="A86" s="12">
        <v>58</v>
      </c>
      <c r="B86" s="13" t="s">
        <v>112</v>
      </c>
      <c r="C86" s="14" t="s">
        <v>246</v>
      </c>
      <c r="D86" s="15" t="s">
        <v>247</v>
      </c>
      <c r="E86" s="16">
        <v>400</v>
      </c>
      <c r="F86" s="17" t="s">
        <v>248</v>
      </c>
      <c r="H86" s="18">
        <f>ROUND(E86*G86,2)</f>
        <v>0</v>
      </c>
      <c r="J86" s="18">
        <f t="shared" si="10"/>
        <v>0</v>
      </c>
      <c r="L86" s="19">
        <f t="shared" si="11"/>
        <v>0</v>
      </c>
      <c r="N86" s="16">
        <f t="shared" si="12"/>
        <v>0</v>
      </c>
      <c r="P86" s="17" t="s">
        <v>76</v>
      </c>
      <c r="V86" s="20" t="s">
        <v>77</v>
      </c>
      <c r="X86" s="52" t="s">
        <v>249</v>
      </c>
      <c r="Y86" s="52" t="s">
        <v>246</v>
      </c>
      <c r="Z86" s="14" t="s">
        <v>117</v>
      </c>
      <c r="AJ86" s="4" t="s">
        <v>80</v>
      </c>
      <c r="AK86" s="4" t="s">
        <v>81</v>
      </c>
    </row>
    <row r="87" spans="1:37">
      <c r="A87" s="12">
        <v>59</v>
      </c>
      <c r="B87" s="13" t="s">
        <v>112</v>
      </c>
      <c r="C87" s="14" t="s">
        <v>250</v>
      </c>
      <c r="D87" s="15" t="s">
        <v>251</v>
      </c>
      <c r="E87" s="16">
        <v>800</v>
      </c>
      <c r="F87" s="17" t="s">
        <v>75</v>
      </c>
      <c r="H87" s="18">
        <f>ROUND(E87*G87,2)</f>
        <v>0</v>
      </c>
      <c r="J87" s="18">
        <f t="shared" si="10"/>
        <v>0</v>
      </c>
      <c r="L87" s="19">
        <f t="shared" si="11"/>
        <v>0</v>
      </c>
      <c r="N87" s="16">
        <f t="shared" si="12"/>
        <v>0</v>
      </c>
      <c r="P87" s="17" t="s">
        <v>76</v>
      </c>
      <c r="V87" s="20" t="s">
        <v>77</v>
      </c>
      <c r="X87" s="52" t="s">
        <v>252</v>
      </c>
      <c r="Y87" s="52" t="s">
        <v>250</v>
      </c>
      <c r="Z87" s="14" t="s">
        <v>117</v>
      </c>
      <c r="AJ87" s="4" t="s">
        <v>80</v>
      </c>
      <c r="AK87" s="4" t="s">
        <v>81</v>
      </c>
    </row>
    <row r="88" spans="1:37">
      <c r="A88" s="12">
        <v>60</v>
      </c>
      <c r="B88" s="13" t="s">
        <v>112</v>
      </c>
      <c r="C88" s="14" t="s">
        <v>253</v>
      </c>
      <c r="D88" s="15" t="s">
        <v>254</v>
      </c>
      <c r="E88" s="16">
        <v>72</v>
      </c>
      <c r="F88" s="17" t="s">
        <v>255</v>
      </c>
      <c r="H88" s="18">
        <f>ROUND(E88*G88,2)</f>
        <v>0</v>
      </c>
      <c r="J88" s="18">
        <f t="shared" si="10"/>
        <v>0</v>
      </c>
      <c r="L88" s="19">
        <f t="shared" si="11"/>
        <v>0</v>
      </c>
      <c r="N88" s="16">
        <f t="shared" si="12"/>
        <v>0</v>
      </c>
      <c r="P88" s="17" t="s">
        <v>76</v>
      </c>
      <c r="V88" s="20" t="s">
        <v>77</v>
      </c>
      <c r="X88" s="52" t="s">
        <v>252</v>
      </c>
      <c r="Y88" s="52" t="s">
        <v>253</v>
      </c>
      <c r="Z88" s="14" t="s">
        <v>117</v>
      </c>
      <c r="AJ88" s="4" t="s">
        <v>80</v>
      </c>
      <c r="AK88" s="4" t="s">
        <v>81</v>
      </c>
    </row>
    <row r="89" spans="1:37">
      <c r="D89" s="53" t="s">
        <v>256</v>
      </c>
      <c r="E89" s="54">
        <f>J89</f>
        <v>0</v>
      </c>
      <c r="H89" s="54">
        <f>SUM(H54:H88)</f>
        <v>0</v>
      </c>
      <c r="I89" s="54">
        <f>SUM(I54:I88)</f>
        <v>0</v>
      </c>
      <c r="J89" s="54">
        <f>SUM(J54:J88)</f>
        <v>0</v>
      </c>
      <c r="L89" s="55">
        <f>SUM(L54:L88)</f>
        <v>0.27715000000000001</v>
      </c>
      <c r="N89" s="56">
        <f>SUM(N54:N88)</f>
        <v>0</v>
      </c>
      <c r="W89" s="16">
        <f>SUM(W54:W88)</f>
        <v>0</v>
      </c>
    </row>
    <row r="91" spans="1:37">
      <c r="B91" s="14" t="s">
        <v>257</v>
      </c>
    </row>
    <row r="92" spans="1:37">
      <c r="A92" s="12">
        <v>61</v>
      </c>
      <c r="B92" s="13" t="s">
        <v>82</v>
      </c>
      <c r="C92" s="14" t="s">
        <v>258</v>
      </c>
      <c r="D92" s="15" t="s">
        <v>259</v>
      </c>
      <c r="E92" s="16">
        <v>100</v>
      </c>
      <c r="F92" s="17" t="s">
        <v>260</v>
      </c>
      <c r="I92" s="18">
        <f>ROUND(E92*G92,2)</f>
        <v>0</v>
      </c>
      <c r="J92" s="18">
        <f>ROUND(E92*G92,2)</f>
        <v>0</v>
      </c>
      <c r="K92" s="19">
        <v>1E-3</v>
      </c>
      <c r="L92" s="19">
        <f>E92*K92</f>
        <v>0.1</v>
      </c>
      <c r="N92" s="16">
        <f>E92*M92</f>
        <v>0</v>
      </c>
      <c r="P92" s="17" t="s">
        <v>76</v>
      </c>
      <c r="V92" s="20" t="s">
        <v>61</v>
      </c>
      <c r="X92" s="52" t="s">
        <v>258</v>
      </c>
      <c r="Y92" s="52" t="s">
        <v>258</v>
      </c>
      <c r="Z92" s="14" t="s">
        <v>261</v>
      </c>
      <c r="AA92" s="14" t="s">
        <v>76</v>
      </c>
      <c r="AJ92" s="4" t="s">
        <v>87</v>
      </c>
      <c r="AK92" s="4" t="s">
        <v>81</v>
      </c>
    </row>
    <row r="93" spans="1:37">
      <c r="A93" s="12">
        <v>62</v>
      </c>
      <c r="B93" s="13" t="s">
        <v>82</v>
      </c>
      <c r="C93" s="14" t="s">
        <v>262</v>
      </c>
      <c r="D93" s="15" t="s">
        <v>263</v>
      </c>
      <c r="E93" s="16">
        <v>1</v>
      </c>
      <c r="F93" s="17" t="s">
        <v>248</v>
      </c>
      <c r="I93" s="18">
        <f>ROUND(E93*G93,2)</f>
        <v>0</v>
      </c>
      <c r="J93" s="18">
        <f>ROUND(E93*G93,2)</f>
        <v>0</v>
      </c>
      <c r="L93" s="19">
        <f>E93*K93</f>
        <v>0</v>
      </c>
      <c r="N93" s="16">
        <f>E93*M93</f>
        <v>0</v>
      </c>
      <c r="P93" s="17" t="s">
        <v>76</v>
      </c>
      <c r="V93" s="20" t="s">
        <v>61</v>
      </c>
      <c r="X93" s="52" t="s">
        <v>262</v>
      </c>
      <c r="Y93" s="52" t="s">
        <v>262</v>
      </c>
      <c r="Z93" s="14" t="s">
        <v>86</v>
      </c>
      <c r="AA93" s="14" t="s">
        <v>76</v>
      </c>
      <c r="AJ93" s="4" t="s">
        <v>87</v>
      </c>
      <c r="AK93" s="4" t="s">
        <v>81</v>
      </c>
    </row>
    <row r="94" spans="1:37">
      <c r="D94" s="53" t="s">
        <v>264</v>
      </c>
      <c r="E94" s="54">
        <f>J94</f>
        <v>0</v>
      </c>
      <c r="H94" s="54">
        <f>SUM(H91:H93)</f>
        <v>0</v>
      </c>
      <c r="I94" s="54">
        <f>SUM(I91:I93)</f>
        <v>0</v>
      </c>
      <c r="J94" s="54">
        <f>SUM(J91:J93)</f>
        <v>0</v>
      </c>
      <c r="L94" s="55">
        <f>SUM(L91:L93)</f>
        <v>0.1</v>
      </c>
      <c r="N94" s="56">
        <f>SUM(N91:N93)</f>
        <v>0</v>
      </c>
      <c r="W94" s="16">
        <f>SUM(W91:W93)</f>
        <v>0</v>
      </c>
    </row>
    <row r="96" spans="1:37">
      <c r="D96" s="53" t="s">
        <v>265</v>
      </c>
      <c r="E96" s="54">
        <f>J96</f>
        <v>0</v>
      </c>
      <c r="H96" s="54">
        <f>+H28+H32+H41+H52+H89+H94</f>
        <v>0</v>
      </c>
      <c r="I96" s="54">
        <f>+I28+I32+I41+I52+I89+I94</f>
        <v>0</v>
      </c>
      <c r="J96" s="54">
        <f>+J28+J32+J41+J52+J89+J94</f>
        <v>0</v>
      </c>
      <c r="L96" s="55">
        <f>+L28+L32+L41+L52+L89+L94</f>
        <v>1.10104</v>
      </c>
      <c r="N96" s="56">
        <f>+N28+N32+N41+N52+N89+N94</f>
        <v>0</v>
      </c>
      <c r="W96" s="16">
        <f>+W28+W32+W41+W52+W89+W94</f>
        <v>0</v>
      </c>
    </row>
    <row r="98" spans="4:23">
      <c r="D98" s="57" t="s">
        <v>266</v>
      </c>
      <c r="E98" s="54">
        <f>J98</f>
        <v>0</v>
      </c>
      <c r="H98" s="54">
        <f>+H96</f>
        <v>0</v>
      </c>
      <c r="I98" s="54">
        <f>+I96</f>
        <v>0</v>
      </c>
      <c r="J98" s="54">
        <f>+J96</f>
        <v>0</v>
      </c>
      <c r="L98" s="55">
        <f>+L96</f>
        <v>1.10104</v>
      </c>
      <c r="N98" s="56">
        <f>+N96</f>
        <v>0</v>
      </c>
      <c r="W98" s="16">
        <f>+W96</f>
        <v>0</v>
      </c>
    </row>
    <row r="100" spans="4:23" ht="51">
      <c r="D100" s="68" t="s">
        <v>288</v>
      </c>
    </row>
  </sheetData>
  <mergeCells count="2">
    <mergeCell ref="K12:L12"/>
    <mergeCell ref="M12:N12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hp</cp:lastModifiedBy>
  <cp:revision>2</cp:revision>
  <cp:lastPrinted>2019-05-20T14:23:00Z</cp:lastPrinted>
  <dcterms:created xsi:type="dcterms:W3CDTF">1999-04-06T07:39:00Z</dcterms:created>
  <dcterms:modified xsi:type="dcterms:W3CDTF">2021-09-24T14:17:42Z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1033-11.2.0.8970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