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o\Desktop\"/>
    </mc:Choice>
  </mc:AlternateContent>
  <xr:revisionPtr revIDLastSave="0" documentId="11_4FB52EE3AB67B45099DCFF637A4E38015F1BA505" xr6:coauthVersionLast="47" xr6:coauthVersionMax="47" xr10:uidLastSave="{00000000-0000-0000-0000-000000000000}"/>
  <bookViews>
    <workbookView xWindow="0" yWindow="0" windowWidth="23040" windowHeight="8832" tabRatio="873" firstSheet="4" activeTab="4" xr2:uid="{00000000-000D-0000-FFFF-FFFF00000000}"/>
  </bookViews>
  <sheets>
    <sheet name="Krycí list stavby_VV" sheetId="2" r:id="rId1"/>
    <sheet name="Rekapitulácia_VV" sheetId="1" r:id="rId2"/>
    <sheet name="KL-Časť &quot;A&quot;-1.NP-on" sheetId="3" state="hidden" r:id="rId3"/>
    <sheet name="Rekap Časť &quot;A&quot;-1.NP-on" sheetId="4" state="hidden" r:id="rId4"/>
    <sheet name="Časť &quot;A&quot;-1.NP-on_VV" sheetId="5" r:id="rId5"/>
    <sheet name="KL-Časť &quot;A&quot;-1.NP-nn" sheetId="6" state="hidden" r:id="rId6"/>
    <sheet name="Rekap Časť &quot;A&quot;-1.NP-nn" sheetId="7" state="hidden" r:id="rId7"/>
    <sheet name="Časť &quot;A&quot;-1.NP-nn_VV" sheetId="8" r:id="rId8"/>
    <sheet name="KL-Časť &quot;A&quot;-2.NP-m.č.2.01-on" sheetId="9" state="hidden" r:id="rId9"/>
    <sheet name="Rekap Časť &quot;A&quot;-2.NP-m.č.2.01-on" sheetId="10" state="hidden" r:id="rId10"/>
    <sheet name="Časť &quot;A&quot;-2.NP-m.č.2.01-on_VV" sheetId="11" r:id="rId11"/>
    <sheet name="KL-Časť &quot;A&quot;-2.NP-m.č.2.02-nn" sheetId="12" state="hidden" r:id="rId12"/>
    <sheet name="Rekap Časť &quot;A&quot;-2.NP-m.č.2.02-nn" sheetId="13" state="hidden" r:id="rId13"/>
    <sheet name="Časť &quot;A&quot;-2.NP-m.č.2.02-nn_VV" sheetId="14" r:id="rId14"/>
    <sheet name="KL-Časť &quot;A&quot;-2.NP-m.č.2.03-nn" sheetId="15" state="hidden" r:id="rId15"/>
    <sheet name="Rekap Časť &quot;A&quot;-2.NP-m.č.2.03-nn" sheetId="16" state="hidden" r:id="rId16"/>
    <sheet name="Časť &quot;A&quot;-2.NP-m.č.2.03-nn_VV" sheetId="17" r:id="rId17"/>
    <sheet name="KL-Časť &quot;A&quot;-2.NP-m.č.2.03-on" sheetId="18" state="hidden" r:id="rId18"/>
    <sheet name="Rekap Časť &quot;A&quot;-2.NP-m.č.2.03-on" sheetId="19" state="hidden" r:id="rId19"/>
    <sheet name="Časť &quot;A&quot;-2.NP-m.č.2.03-on_VV" sheetId="20" r:id="rId20"/>
    <sheet name="KL-Časť &quot;B&quot;-1.NP-nn I" sheetId="21" state="hidden" r:id="rId21"/>
    <sheet name="Rekap Časť &quot;B&quot;-1.NP-nn I" sheetId="22" state="hidden" r:id="rId22"/>
    <sheet name="Časť &quot;B&quot;-1.NP-nn I_VV" sheetId="23" r:id="rId23"/>
    <sheet name="KL-Časť &quot;B&quot;-1.NP-nn II" sheetId="24" state="hidden" r:id="rId24"/>
    <sheet name="Rekap Časť &quot;B&quot;-1.NP-nn II" sheetId="25" state="hidden" r:id="rId25"/>
    <sheet name="Časť &quot;B&quot;-1.NP-nn II_VV" sheetId="26" r:id="rId26"/>
  </sheets>
  <definedNames>
    <definedName name="_xlnm.Print_Titles" localSheetId="7">'Časť "A"-1.NP-nn_VV'!$8:$8</definedName>
    <definedName name="_xlnm.Print_Titles" localSheetId="4">'Časť "A"-1.NP-on_VV'!$8:$8</definedName>
    <definedName name="_xlnm.Print_Titles" localSheetId="10">'Časť "A"-2.NP-m.č.2.01-on_VV'!$8:$8</definedName>
    <definedName name="_xlnm.Print_Titles" localSheetId="13">'Časť "A"-2.NP-m.č.2.02-nn_VV'!$8:$8</definedName>
    <definedName name="_xlnm.Print_Titles" localSheetId="16">'Časť "A"-2.NP-m.č.2.03-nn_VV'!$8:$8</definedName>
    <definedName name="_xlnm.Print_Titles" localSheetId="19">'Časť "A"-2.NP-m.č.2.03-on_VV'!$8:$8</definedName>
    <definedName name="_xlnm.Print_Titles" localSheetId="22">'Časť "B"-1.NP-nn I_VV'!$8:$8</definedName>
    <definedName name="_xlnm.Print_Titles" localSheetId="25">'Časť "B"-1.NP-nn II_VV'!$8:$8</definedName>
    <definedName name="_xlnm.Print_Titles" localSheetId="6">'Rekap Časť "A"-1.NP-nn'!$9:$9</definedName>
    <definedName name="_xlnm.Print_Titles" localSheetId="3">'Rekap Časť "A"-1.NP-on'!$9:$9</definedName>
    <definedName name="_xlnm.Print_Titles" localSheetId="9">'Rekap Časť "A"-2.NP-m.č.2.01-on'!$9:$9</definedName>
    <definedName name="_xlnm.Print_Titles" localSheetId="12">'Rekap Časť "A"-2.NP-m.č.2.02-nn'!$9:$9</definedName>
    <definedName name="_xlnm.Print_Titles" localSheetId="15">'Rekap Časť "A"-2.NP-m.č.2.03-nn'!$9:$9</definedName>
    <definedName name="_xlnm.Print_Titles" localSheetId="18">'Rekap Časť "A"-2.NP-m.č.2.03-on'!$9:$9</definedName>
    <definedName name="_xlnm.Print_Titles" localSheetId="21">'Rekap Časť "B"-1.NP-nn I'!$9:$9</definedName>
    <definedName name="_xlnm.Print_Titles" localSheetId="24">'Rekap Časť "B"-1.NP-nn II'!$9:$9</definedName>
  </definedNames>
  <calcPr calcId="152511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7" l="1"/>
  <c r="J88" i="8"/>
  <c r="Z97" i="8"/>
  <c r="V94" i="8"/>
  <c r="S93" i="8"/>
  <c r="S94" i="8" s="1"/>
  <c r="M93" i="8"/>
  <c r="H94" i="8" s="1"/>
  <c r="L93" i="8"/>
  <c r="G94" i="8" s="1"/>
  <c r="K93" i="8"/>
  <c r="J93" i="8"/>
  <c r="I93" i="8"/>
  <c r="I94" i="8" s="1"/>
  <c r="D26" i="7" s="1"/>
  <c r="V90" i="8"/>
  <c r="S89" i="8"/>
  <c r="M89" i="8"/>
  <c r="L89" i="8"/>
  <c r="K89" i="8"/>
  <c r="J89" i="8"/>
  <c r="I89" i="8"/>
  <c r="S88" i="8"/>
  <c r="M88" i="8"/>
  <c r="L88" i="8"/>
  <c r="K88" i="8"/>
  <c r="I88" i="8"/>
  <c r="V96" i="8" l="1"/>
  <c r="M94" i="8"/>
  <c r="C26" i="7" s="1"/>
  <c r="L94" i="8"/>
  <c r="B26" i="7" s="1"/>
  <c r="G90" i="8"/>
  <c r="L90" i="8"/>
  <c r="I90" i="8"/>
  <c r="D25" i="7" s="1"/>
  <c r="H90" i="8"/>
  <c r="M90" i="8"/>
  <c r="S90" i="8"/>
  <c r="S96" i="8" s="1"/>
  <c r="F19" i="2"/>
  <c r="E19" i="2"/>
  <c r="D19" i="2"/>
  <c r="F18" i="2"/>
  <c r="E18" i="2"/>
  <c r="D18" i="2"/>
  <c r="J15" i="2"/>
  <c r="F15" i="1"/>
  <c r="D15" i="1"/>
  <c r="J18" i="2" s="1"/>
  <c r="Z16" i="26"/>
  <c r="J17" i="24" s="1"/>
  <c r="V13" i="26"/>
  <c r="V15" i="26" s="1"/>
  <c r="F12" i="25" s="1"/>
  <c r="K12" i="26"/>
  <c r="J12" i="26"/>
  <c r="S12" i="26"/>
  <c r="M12" i="26"/>
  <c r="L12" i="26"/>
  <c r="I12" i="26"/>
  <c r="K11" i="26"/>
  <c r="J11" i="26"/>
  <c r="S11" i="26"/>
  <c r="M11" i="26"/>
  <c r="L11" i="26"/>
  <c r="G13" i="26" s="1"/>
  <c r="I11" i="26"/>
  <c r="Z120" i="23"/>
  <c r="J17" i="21" s="1"/>
  <c r="E13" i="1" s="1"/>
  <c r="V117" i="23"/>
  <c r="K116" i="23"/>
  <c r="J116" i="23"/>
  <c r="S116" i="23"/>
  <c r="S117" i="23" s="1"/>
  <c r="S119" i="23" s="1"/>
  <c r="E31" i="22" s="1"/>
  <c r="M116" i="23"/>
  <c r="L116" i="23"/>
  <c r="G117" i="23" s="1"/>
  <c r="I116" i="23"/>
  <c r="V110" i="23"/>
  <c r="F26" i="22" s="1"/>
  <c r="K109" i="23"/>
  <c r="J109" i="23"/>
  <c r="S109" i="23"/>
  <c r="M109" i="23"/>
  <c r="L109" i="23"/>
  <c r="I109" i="23"/>
  <c r="K108" i="23"/>
  <c r="J108" i="23"/>
  <c r="S108" i="23"/>
  <c r="M108" i="23"/>
  <c r="L108" i="23"/>
  <c r="I108" i="23"/>
  <c r="K107" i="23"/>
  <c r="J107" i="23"/>
  <c r="S107" i="23"/>
  <c r="M107" i="23"/>
  <c r="M110" i="23" s="1"/>
  <c r="C26" i="22" s="1"/>
  <c r="L107" i="23"/>
  <c r="I107" i="23"/>
  <c r="V104" i="23"/>
  <c r="F25" i="22" s="1"/>
  <c r="K103" i="23"/>
  <c r="J103" i="23"/>
  <c r="S103" i="23"/>
  <c r="M103" i="23"/>
  <c r="L103" i="23"/>
  <c r="I103" i="23"/>
  <c r="K102" i="23"/>
  <c r="J102" i="23"/>
  <c r="S102" i="23"/>
  <c r="M102" i="23"/>
  <c r="L102" i="23"/>
  <c r="I102" i="23"/>
  <c r="K101" i="23"/>
  <c r="J101" i="23"/>
  <c r="S101" i="23"/>
  <c r="M101" i="23"/>
  <c r="L101" i="23"/>
  <c r="I101" i="23"/>
  <c r="K100" i="23"/>
  <c r="J100" i="23"/>
  <c r="S100" i="23"/>
  <c r="M100" i="23"/>
  <c r="L100" i="23"/>
  <c r="I100" i="23"/>
  <c r="K96" i="23"/>
  <c r="J96" i="23"/>
  <c r="S96" i="23"/>
  <c r="M96" i="23"/>
  <c r="L96" i="23"/>
  <c r="I96" i="23"/>
  <c r="K95" i="23"/>
  <c r="J95" i="23"/>
  <c r="S95" i="23"/>
  <c r="M95" i="23"/>
  <c r="L95" i="23"/>
  <c r="I95" i="23"/>
  <c r="K94" i="23"/>
  <c r="J94" i="23"/>
  <c r="V94" i="23"/>
  <c r="S94" i="23"/>
  <c r="M94" i="23"/>
  <c r="L94" i="23"/>
  <c r="I94" i="23"/>
  <c r="K93" i="23"/>
  <c r="J93" i="23"/>
  <c r="V93" i="23"/>
  <c r="S93" i="23"/>
  <c r="M93" i="23"/>
  <c r="L93" i="23"/>
  <c r="I93" i="23"/>
  <c r="K92" i="23"/>
  <c r="J92" i="23"/>
  <c r="S92" i="23"/>
  <c r="M92" i="23"/>
  <c r="L92" i="23"/>
  <c r="I92" i="23"/>
  <c r="K91" i="23"/>
  <c r="J91" i="23"/>
  <c r="S91" i="23"/>
  <c r="M91" i="23"/>
  <c r="L91" i="23"/>
  <c r="I91" i="23"/>
  <c r="K90" i="23"/>
  <c r="J90" i="23"/>
  <c r="S90" i="23"/>
  <c r="M90" i="23"/>
  <c r="L90" i="23"/>
  <c r="I90" i="23"/>
  <c r="V87" i="23"/>
  <c r="F23" i="22" s="1"/>
  <c r="K86" i="23"/>
  <c r="J86" i="23"/>
  <c r="S86" i="23"/>
  <c r="M86" i="23"/>
  <c r="L86" i="23"/>
  <c r="I86" i="23"/>
  <c r="K85" i="23"/>
  <c r="J85" i="23"/>
  <c r="S85" i="23"/>
  <c r="M85" i="23"/>
  <c r="L85" i="23"/>
  <c r="I85" i="23"/>
  <c r="K84" i="23"/>
  <c r="J84" i="23"/>
  <c r="S84" i="23"/>
  <c r="M84" i="23"/>
  <c r="L84" i="23"/>
  <c r="I84" i="23"/>
  <c r="K83" i="23"/>
  <c r="J83" i="23"/>
  <c r="S83" i="23"/>
  <c r="M83" i="23"/>
  <c r="L83" i="23"/>
  <c r="I83" i="23"/>
  <c r="K79" i="23"/>
  <c r="J79" i="23"/>
  <c r="V79" i="23"/>
  <c r="V80" i="23" s="1"/>
  <c r="F22" i="22" s="1"/>
  <c r="S79" i="23"/>
  <c r="M79" i="23"/>
  <c r="L79" i="23"/>
  <c r="I79" i="23"/>
  <c r="K78" i="23"/>
  <c r="J78" i="23"/>
  <c r="S78" i="23"/>
  <c r="S80" i="23" s="1"/>
  <c r="E22" i="22" s="1"/>
  <c r="M78" i="23"/>
  <c r="M80" i="23" s="1"/>
  <c r="C22" i="22" s="1"/>
  <c r="L78" i="23"/>
  <c r="I78" i="23"/>
  <c r="V75" i="23"/>
  <c r="F21" i="22" s="1"/>
  <c r="K74" i="23"/>
  <c r="J74" i="23"/>
  <c r="S74" i="23"/>
  <c r="M74" i="23"/>
  <c r="L74" i="23"/>
  <c r="I74" i="23"/>
  <c r="K73" i="23"/>
  <c r="J73" i="23"/>
  <c r="S73" i="23"/>
  <c r="M73" i="23"/>
  <c r="L73" i="23"/>
  <c r="I73" i="23"/>
  <c r="K72" i="23"/>
  <c r="J72" i="23"/>
  <c r="S72" i="23"/>
  <c r="M72" i="23"/>
  <c r="L72" i="23"/>
  <c r="I72" i="23"/>
  <c r="K71" i="23"/>
  <c r="J71" i="23"/>
  <c r="S71" i="23"/>
  <c r="M71" i="23"/>
  <c r="L71" i="23"/>
  <c r="I71" i="23"/>
  <c r="K70" i="23"/>
  <c r="J70" i="23"/>
  <c r="S70" i="23"/>
  <c r="S75" i="23" s="1"/>
  <c r="E21" i="22" s="1"/>
  <c r="M70" i="23"/>
  <c r="M75" i="23" s="1"/>
  <c r="C21" i="22" s="1"/>
  <c r="L70" i="23"/>
  <c r="I70" i="23"/>
  <c r="V67" i="23"/>
  <c r="F20" i="22" s="1"/>
  <c r="K66" i="23"/>
  <c r="J66" i="23"/>
  <c r="S66" i="23"/>
  <c r="M66" i="23"/>
  <c r="L66" i="23"/>
  <c r="I66" i="23"/>
  <c r="K65" i="23"/>
  <c r="J65" i="23"/>
  <c r="S65" i="23"/>
  <c r="M65" i="23"/>
  <c r="L65" i="23"/>
  <c r="I65" i="23"/>
  <c r="I67" i="23" s="1"/>
  <c r="D20" i="22" s="1"/>
  <c r="K61" i="23"/>
  <c r="J61" i="23"/>
  <c r="V61" i="23"/>
  <c r="S61" i="23"/>
  <c r="M61" i="23"/>
  <c r="L61" i="23"/>
  <c r="I61" i="23"/>
  <c r="K60" i="23"/>
  <c r="J60" i="23"/>
  <c r="V60" i="23"/>
  <c r="S60" i="23"/>
  <c r="M60" i="23"/>
  <c r="L60" i="23"/>
  <c r="I60" i="23"/>
  <c r="K59" i="23"/>
  <c r="J59" i="23"/>
  <c r="V59" i="23"/>
  <c r="S59" i="23"/>
  <c r="M59" i="23"/>
  <c r="L59" i="23"/>
  <c r="I59" i="23"/>
  <c r="K58" i="23"/>
  <c r="J58" i="23"/>
  <c r="S58" i="23"/>
  <c r="M58" i="23"/>
  <c r="H62" i="23" s="1"/>
  <c r="L58" i="23"/>
  <c r="I58" i="23"/>
  <c r="V55" i="23"/>
  <c r="F18" i="22" s="1"/>
  <c r="K54" i="23"/>
  <c r="J54" i="23"/>
  <c r="S54" i="23"/>
  <c r="M54" i="23"/>
  <c r="L54" i="23"/>
  <c r="I54" i="23"/>
  <c r="I55" i="23" s="1"/>
  <c r="D18" i="22" s="1"/>
  <c r="V48" i="23"/>
  <c r="F14" i="22" s="1"/>
  <c r="K47" i="23"/>
  <c r="J47" i="23"/>
  <c r="S47" i="23"/>
  <c r="S48" i="23" s="1"/>
  <c r="E14" i="22" s="1"/>
  <c r="M47" i="23"/>
  <c r="L47" i="23"/>
  <c r="L48" i="23" s="1"/>
  <c r="B14" i="22" s="1"/>
  <c r="I47" i="23"/>
  <c r="I48" i="23" s="1"/>
  <c r="D14" i="22" s="1"/>
  <c r="K43" i="23"/>
  <c r="J43" i="23"/>
  <c r="S43" i="23"/>
  <c r="M43" i="23"/>
  <c r="L43" i="23"/>
  <c r="I43" i="23"/>
  <c r="K42" i="23"/>
  <c r="J42" i="23"/>
  <c r="S42" i="23"/>
  <c r="M42" i="23"/>
  <c r="L42" i="23"/>
  <c r="I42" i="23"/>
  <c r="K41" i="23"/>
  <c r="J41" i="23"/>
  <c r="S41" i="23"/>
  <c r="M41" i="23"/>
  <c r="L41" i="23"/>
  <c r="I41" i="23"/>
  <c r="K40" i="23"/>
  <c r="J40" i="23"/>
  <c r="S40" i="23"/>
  <c r="M40" i="23"/>
  <c r="L40" i="23"/>
  <c r="I40" i="23"/>
  <c r="K39" i="23"/>
  <c r="J39" i="23"/>
  <c r="S39" i="23"/>
  <c r="M39" i="23"/>
  <c r="L39" i="23"/>
  <c r="I39" i="23"/>
  <c r="K38" i="23"/>
  <c r="J38" i="23"/>
  <c r="S38" i="23"/>
  <c r="M38" i="23"/>
  <c r="L38" i="23"/>
  <c r="I38" i="23"/>
  <c r="K37" i="23"/>
  <c r="J37" i="23"/>
  <c r="S37" i="23"/>
  <c r="M37" i="23"/>
  <c r="L37" i="23"/>
  <c r="I37" i="23"/>
  <c r="K36" i="23"/>
  <c r="J36" i="23"/>
  <c r="S36" i="23"/>
  <c r="M36" i="23"/>
  <c r="L36" i="23"/>
  <c r="I36" i="23"/>
  <c r="K35" i="23"/>
  <c r="J35" i="23"/>
  <c r="S35" i="23"/>
  <c r="M35" i="23"/>
  <c r="L35" i="23"/>
  <c r="I35" i="23"/>
  <c r="K34" i="23"/>
  <c r="J34" i="23"/>
  <c r="V34" i="23"/>
  <c r="S34" i="23"/>
  <c r="M34" i="23"/>
  <c r="L34" i="23"/>
  <c r="I34" i="23"/>
  <c r="K33" i="23"/>
  <c r="J33" i="23"/>
  <c r="S33" i="23"/>
  <c r="M33" i="23"/>
  <c r="L33" i="23"/>
  <c r="I33" i="23"/>
  <c r="K32" i="23"/>
  <c r="J32" i="23"/>
  <c r="S32" i="23"/>
  <c r="M32" i="23"/>
  <c r="L32" i="23"/>
  <c r="I32" i="23"/>
  <c r="K31" i="23"/>
  <c r="J31" i="23"/>
  <c r="V31" i="23"/>
  <c r="S31" i="23"/>
  <c r="M31" i="23"/>
  <c r="L31" i="23"/>
  <c r="I31" i="23"/>
  <c r="K30" i="23"/>
  <c r="J30" i="23"/>
  <c r="S30" i="23"/>
  <c r="M30" i="23"/>
  <c r="L30" i="23"/>
  <c r="I30" i="23"/>
  <c r="K29" i="23"/>
  <c r="J29" i="23"/>
  <c r="V29" i="23"/>
  <c r="S29" i="23"/>
  <c r="M29" i="23"/>
  <c r="L29" i="23"/>
  <c r="I29" i="23"/>
  <c r="K28" i="23"/>
  <c r="J28" i="23"/>
  <c r="V28" i="23"/>
  <c r="S28" i="23"/>
  <c r="M28" i="23"/>
  <c r="L28" i="23"/>
  <c r="I28" i="23"/>
  <c r="K27" i="23"/>
  <c r="J27" i="23"/>
  <c r="S27" i="23"/>
  <c r="M27" i="23"/>
  <c r="L27" i="23"/>
  <c r="I27" i="23"/>
  <c r="K26" i="23"/>
  <c r="J26" i="23"/>
  <c r="S26" i="23"/>
  <c r="M26" i="23"/>
  <c r="L26" i="23"/>
  <c r="I26" i="23"/>
  <c r="K25" i="23"/>
  <c r="J25" i="23"/>
  <c r="S25" i="23"/>
  <c r="M25" i="23"/>
  <c r="M44" i="23" s="1"/>
  <c r="C13" i="22" s="1"/>
  <c r="L25" i="23"/>
  <c r="I25" i="23"/>
  <c r="V22" i="23"/>
  <c r="F12" i="22" s="1"/>
  <c r="K21" i="23"/>
  <c r="J21" i="23"/>
  <c r="S21" i="23"/>
  <c r="M21" i="23"/>
  <c r="L21" i="23"/>
  <c r="I21" i="23"/>
  <c r="K20" i="23"/>
  <c r="J20" i="23"/>
  <c r="S20" i="23"/>
  <c r="M20" i="23"/>
  <c r="L20" i="23"/>
  <c r="I20" i="23"/>
  <c r="K19" i="23"/>
  <c r="J19" i="23"/>
  <c r="S19" i="23"/>
  <c r="M19" i="23"/>
  <c r="L19" i="23"/>
  <c r="I19" i="23"/>
  <c r="K18" i="23"/>
  <c r="J18" i="23"/>
  <c r="S18" i="23"/>
  <c r="M18" i="23"/>
  <c r="L18" i="23"/>
  <c r="I18" i="23"/>
  <c r="K17" i="23"/>
  <c r="J17" i="23"/>
  <c r="S17" i="23"/>
  <c r="M17" i="23"/>
  <c r="L17" i="23"/>
  <c r="I17" i="23"/>
  <c r="K16" i="23"/>
  <c r="J16" i="23"/>
  <c r="S16" i="23"/>
  <c r="M16" i="23"/>
  <c r="L16" i="23"/>
  <c r="I16" i="23"/>
  <c r="K15" i="23"/>
  <c r="J15" i="23"/>
  <c r="S15" i="23"/>
  <c r="S22" i="23" s="1"/>
  <c r="E12" i="22" s="1"/>
  <c r="M15" i="23"/>
  <c r="L15" i="23"/>
  <c r="I15" i="23"/>
  <c r="V12" i="23"/>
  <c r="K11" i="23"/>
  <c r="I30" i="21" s="1"/>
  <c r="J30" i="21" s="1"/>
  <c r="J11" i="23"/>
  <c r="S11" i="23"/>
  <c r="M11" i="23"/>
  <c r="L11" i="23"/>
  <c r="G12" i="23" s="1"/>
  <c r="I11" i="23"/>
  <c r="I12" i="23" s="1"/>
  <c r="D11" i="22" s="1"/>
  <c r="J20" i="21"/>
  <c r="Z17" i="20"/>
  <c r="J17" i="18" s="1"/>
  <c r="V14" i="20"/>
  <c r="F11" i="19" s="1"/>
  <c r="K13" i="20"/>
  <c r="J13" i="20"/>
  <c r="S13" i="20"/>
  <c r="M13" i="20"/>
  <c r="L13" i="20"/>
  <c r="I13" i="20"/>
  <c r="K12" i="20"/>
  <c r="J12" i="20"/>
  <c r="S12" i="20"/>
  <c r="M12" i="20"/>
  <c r="L12" i="20"/>
  <c r="I12" i="20"/>
  <c r="K11" i="20"/>
  <c r="J11" i="20"/>
  <c r="S11" i="20"/>
  <c r="M11" i="20"/>
  <c r="L11" i="20"/>
  <c r="I11" i="20"/>
  <c r="Z98" i="17"/>
  <c r="J17" i="15" s="1"/>
  <c r="J20" i="15" s="1"/>
  <c r="V95" i="17"/>
  <c r="F26" i="16" s="1"/>
  <c r="K94" i="17"/>
  <c r="J94" i="17"/>
  <c r="S94" i="17"/>
  <c r="S95" i="17" s="1"/>
  <c r="E26" i="16" s="1"/>
  <c r="M94" i="17"/>
  <c r="M95" i="17" s="1"/>
  <c r="C26" i="16" s="1"/>
  <c r="L94" i="17"/>
  <c r="L95" i="17" s="1"/>
  <c r="I94" i="17"/>
  <c r="I95" i="17" s="1"/>
  <c r="D26" i="16" s="1"/>
  <c r="V91" i="17"/>
  <c r="K90" i="17"/>
  <c r="J90" i="17"/>
  <c r="S90" i="17"/>
  <c r="M90" i="17"/>
  <c r="L90" i="17"/>
  <c r="I90" i="17"/>
  <c r="K89" i="17"/>
  <c r="J89" i="17"/>
  <c r="S89" i="17"/>
  <c r="M89" i="17"/>
  <c r="L89" i="17"/>
  <c r="I89" i="17"/>
  <c r="I91" i="17" s="1"/>
  <c r="D25" i="16" s="1"/>
  <c r="V83" i="17"/>
  <c r="F21" i="16" s="1"/>
  <c r="K82" i="17"/>
  <c r="J82" i="17"/>
  <c r="S82" i="17"/>
  <c r="M82" i="17"/>
  <c r="L82" i="17"/>
  <c r="I82" i="17"/>
  <c r="K81" i="17"/>
  <c r="J81" i="17"/>
  <c r="S81" i="17"/>
  <c r="M81" i="17"/>
  <c r="L81" i="17"/>
  <c r="I81" i="17"/>
  <c r="K80" i="17"/>
  <c r="J80" i="17"/>
  <c r="S80" i="17"/>
  <c r="M80" i="17"/>
  <c r="L80" i="17"/>
  <c r="I80" i="17"/>
  <c r="K76" i="17"/>
  <c r="J76" i="17"/>
  <c r="S76" i="17"/>
  <c r="M76" i="17"/>
  <c r="L76" i="17"/>
  <c r="I76" i="17"/>
  <c r="K75" i="17"/>
  <c r="J75" i="17"/>
  <c r="V75" i="17"/>
  <c r="S75" i="17"/>
  <c r="M75" i="17"/>
  <c r="L75" i="17"/>
  <c r="I75" i="17"/>
  <c r="K74" i="17"/>
  <c r="J74" i="17"/>
  <c r="V74" i="17"/>
  <c r="S74" i="17"/>
  <c r="M74" i="17"/>
  <c r="L74" i="17"/>
  <c r="I74" i="17"/>
  <c r="K73" i="17"/>
  <c r="J73" i="17"/>
  <c r="S73" i="17"/>
  <c r="M73" i="17"/>
  <c r="L73" i="17"/>
  <c r="I73" i="17"/>
  <c r="K72" i="17"/>
  <c r="J72" i="17"/>
  <c r="S72" i="17"/>
  <c r="M72" i="17"/>
  <c r="L72" i="17"/>
  <c r="I72" i="17"/>
  <c r="K71" i="17"/>
  <c r="J71" i="17"/>
  <c r="V71" i="17"/>
  <c r="S71" i="17"/>
  <c r="M71" i="17"/>
  <c r="L71" i="17"/>
  <c r="I71" i="17"/>
  <c r="V68" i="17"/>
  <c r="F19" i="16" s="1"/>
  <c r="K67" i="17"/>
  <c r="J67" i="17"/>
  <c r="S67" i="17"/>
  <c r="M67" i="17"/>
  <c r="L67" i="17"/>
  <c r="I67" i="17"/>
  <c r="K66" i="17"/>
  <c r="J66" i="17"/>
  <c r="S66" i="17"/>
  <c r="M66" i="17"/>
  <c r="L66" i="17"/>
  <c r="I66" i="17"/>
  <c r="K65" i="17"/>
  <c r="J65" i="17"/>
  <c r="S65" i="17"/>
  <c r="M65" i="17"/>
  <c r="L65" i="17"/>
  <c r="I65" i="17"/>
  <c r="K64" i="17"/>
  <c r="J64" i="17"/>
  <c r="S64" i="17"/>
  <c r="M64" i="17"/>
  <c r="L64" i="17"/>
  <c r="I64" i="17"/>
  <c r="V61" i="17"/>
  <c r="K60" i="17"/>
  <c r="J60" i="17"/>
  <c r="S60" i="17"/>
  <c r="M60" i="17"/>
  <c r="L60" i="17"/>
  <c r="I60" i="17"/>
  <c r="K59" i="17"/>
  <c r="J59" i="17"/>
  <c r="S59" i="17"/>
  <c r="M59" i="17"/>
  <c r="H61" i="17" s="1"/>
  <c r="L59" i="17"/>
  <c r="L61" i="17" s="1"/>
  <c r="B18" i="16" s="1"/>
  <c r="I59" i="17"/>
  <c r="V53" i="17"/>
  <c r="F14" i="16" s="1"/>
  <c r="K52" i="17"/>
  <c r="J52" i="17"/>
  <c r="S52" i="17"/>
  <c r="S53" i="17" s="1"/>
  <c r="E14" i="16" s="1"/>
  <c r="M52" i="17"/>
  <c r="L52" i="17"/>
  <c r="I52" i="17"/>
  <c r="I53" i="17" s="1"/>
  <c r="D14" i="16" s="1"/>
  <c r="K48" i="17"/>
  <c r="J48" i="17"/>
  <c r="S48" i="17"/>
  <c r="M48" i="17"/>
  <c r="L48" i="17"/>
  <c r="I48" i="17"/>
  <c r="K47" i="17"/>
  <c r="J47" i="17"/>
  <c r="S47" i="17"/>
  <c r="M47" i="17"/>
  <c r="L47" i="17"/>
  <c r="I47" i="17"/>
  <c r="K46" i="17"/>
  <c r="J46" i="17"/>
  <c r="S46" i="17"/>
  <c r="M46" i="17"/>
  <c r="L46" i="17"/>
  <c r="I46" i="17"/>
  <c r="K45" i="17"/>
  <c r="J45" i="17"/>
  <c r="S45" i="17"/>
  <c r="M45" i="17"/>
  <c r="L45" i="17"/>
  <c r="I45" i="17"/>
  <c r="K44" i="17"/>
  <c r="J44" i="17"/>
  <c r="S44" i="17"/>
  <c r="M44" i="17"/>
  <c r="L44" i="17"/>
  <c r="I44" i="17"/>
  <c r="K43" i="17"/>
  <c r="J43" i="17"/>
  <c r="S43" i="17"/>
  <c r="M43" i="17"/>
  <c r="L43" i="17"/>
  <c r="I43" i="17"/>
  <c r="K42" i="17"/>
  <c r="J42" i="17"/>
  <c r="S42" i="17"/>
  <c r="M42" i="17"/>
  <c r="L42" i="17"/>
  <c r="I42" i="17"/>
  <c r="K41" i="17"/>
  <c r="J41" i="17"/>
  <c r="S41" i="17"/>
  <c r="M41" i="17"/>
  <c r="L41" i="17"/>
  <c r="I41" i="17"/>
  <c r="K40" i="17"/>
  <c r="J40" i="17"/>
  <c r="S40" i="17"/>
  <c r="M40" i="17"/>
  <c r="L40" i="17"/>
  <c r="I40" i="17"/>
  <c r="K39" i="17"/>
  <c r="J39" i="17"/>
  <c r="S39" i="17"/>
  <c r="M39" i="17"/>
  <c r="L39" i="17"/>
  <c r="I39" i="17"/>
  <c r="K38" i="17"/>
  <c r="J38" i="17"/>
  <c r="V38" i="17"/>
  <c r="S38" i="17"/>
  <c r="M38" i="17"/>
  <c r="L38" i="17"/>
  <c r="I38" i="17"/>
  <c r="K37" i="17"/>
  <c r="J37" i="17"/>
  <c r="S37" i="17"/>
  <c r="M37" i="17"/>
  <c r="L37" i="17"/>
  <c r="I37" i="17"/>
  <c r="K36" i="17"/>
  <c r="J36" i="17"/>
  <c r="V36" i="17"/>
  <c r="S36" i="17"/>
  <c r="M36" i="17"/>
  <c r="L36" i="17"/>
  <c r="I36" i="17"/>
  <c r="K35" i="17"/>
  <c r="J35" i="17"/>
  <c r="S35" i="17"/>
  <c r="M35" i="17"/>
  <c r="L35" i="17"/>
  <c r="I35" i="17"/>
  <c r="K34" i="17"/>
  <c r="J34" i="17"/>
  <c r="V34" i="17"/>
  <c r="S34" i="17"/>
  <c r="M34" i="17"/>
  <c r="L34" i="17"/>
  <c r="I34" i="17"/>
  <c r="K33" i="17"/>
  <c r="J33" i="17"/>
  <c r="S33" i="17"/>
  <c r="M33" i="17"/>
  <c r="L33" i="17"/>
  <c r="I33" i="17"/>
  <c r="K32" i="17"/>
  <c r="J32" i="17"/>
  <c r="S32" i="17"/>
  <c r="M32" i="17"/>
  <c r="L32" i="17"/>
  <c r="I32" i="17"/>
  <c r="K31" i="17"/>
  <c r="J31" i="17"/>
  <c r="S31" i="17"/>
  <c r="M31" i="17"/>
  <c r="L31" i="17"/>
  <c r="I31" i="17"/>
  <c r="V28" i="17"/>
  <c r="F12" i="16" s="1"/>
  <c r="K27" i="17"/>
  <c r="J27" i="17"/>
  <c r="S27" i="17"/>
  <c r="M27" i="17"/>
  <c r="L27" i="17"/>
  <c r="I27" i="17"/>
  <c r="K26" i="17"/>
  <c r="J26" i="17"/>
  <c r="S26" i="17"/>
  <c r="M26" i="17"/>
  <c r="L26" i="17"/>
  <c r="I26" i="17"/>
  <c r="K25" i="17"/>
  <c r="J25" i="17"/>
  <c r="S25" i="17"/>
  <c r="M25" i="17"/>
  <c r="L25" i="17"/>
  <c r="I25" i="17"/>
  <c r="K24" i="17"/>
  <c r="J24" i="17"/>
  <c r="S24" i="17"/>
  <c r="M24" i="17"/>
  <c r="L24" i="17"/>
  <c r="I24" i="17"/>
  <c r="K23" i="17"/>
  <c r="J23" i="17"/>
  <c r="S23" i="17"/>
  <c r="M23" i="17"/>
  <c r="L23" i="17"/>
  <c r="I23" i="17"/>
  <c r="K22" i="17"/>
  <c r="J22" i="17"/>
  <c r="S22" i="17"/>
  <c r="M22" i="17"/>
  <c r="L22" i="17"/>
  <c r="I22" i="17"/>
  <c r="K21" i="17"/>
  <c r="J21" i="17"/>
  <c r="S21" i="17"/>
  <c r="M21" i="17"/>
  <c r="L21" i="17"/>
  <c r="I21" i="17"/>
  <c r="K20" i="17"/>
  <c r="J20" i="17"/>
  <c r="S20" i="17"/>
  <c r="M20" i="17"/>
  <c r="L20" i="17"/>
  <c r="I20" i="17"/>
  <c r="K19" i="17"/>
  <c r="J19" i="17"/>
  <c r="S19" i="17"/>
  <c r="M19" i="17"/>
  <c r="L19" i="17"/>
  <c r="I19" i="17"/>
  <c r="K18" i="17"/>
  <c r="J18" i="17"/>
  <c r="S18" i="17"/>
  <c r="M18" i="17"/>
  <c r="L18" i="17"/>
  <c r="I18" i="17"/>
  <c r="K17" i="17"/>
  <c r="J17" i="17"/>
  <c r="S17" i="17"/>
  <c r="M17" i="17"/>
  <c r="L17" i="17"/>
  <c r="L28" i="17" s="1"/>
  <c r="I17" i="17"/>
  <c r="V14" i="17"/>
  <c r="F11" i="16" s="1"/>
  <c r="K13" i="17"/>
  <c r="J13" i="17"/>
  <c r="S13" i="17"/>
  <c r="M13" i="17"/>
  <c r="L13" i="17"/>
  <c r="I13" i="17"/>
  <c r="K12" i="17"/>
  <c r="J12" i="17"/>
  <c r="S12" i="17"/>
  <c r="M12" i="17"/>
  <c r="L12" i="17"/>
  <c r="I12" i="17"/>
  <c r="K11" i="17"/>
  <c r="J11" i="17"/>
  <c r="S11" i="17"/>
  <c r="M11" i="17"/>
  <c r="L11" i="17"/>
  <c r="I11" i="17"/>
  <c r="Z56" i="14"/>
  <c r="J17" i="12" s="1"/>
  <c r="V53" i="14"/>
  <c r="K52" i="14"/>
  <c r="J52" i="14"/>
  <c r="S52" i="14"/>
  <c r="M52" i="14"/>
  <c r="L52" i="14"/>
  <c r="I52" i="14"/>
  <c r="K51" i="14"/>
  <c r="J51" i="14"/>
  <c r="S51" i="14"/>
  <c r="M51" i="14"/>
  <c r="M53" i="14" s="1"/>
  <c r="C23" i="13" s="1"/>
  <c r="L51" i="14"/>
  <c r="I51" i="14"/>
  <c r="V45" i="14"/>
  <c r="F19" i="13" s="1"/>
  <c r="K44" i="14"/>
  <c r="J44" i="14"/>
  <c r="S44" i="14"/>
  <c r="M44" i="14"/>
  <c r="L44" i="14"/>
  <c r="I44" i="14"/>
  <c r="K43" i="14"/>
  <c r="J43" i="14"/>
  <c r="S43" i="14"/>
  <c r="M43" i="14"/>
  <c r="L43" i="14"/>
  <c r="I43" i="14"/>
  <c r="K42" i="14"/>
  <c r="J42" i="14"/>
  <c r="S42" i="14"/>
  <c r="S45" i="14" s="1"/>
  <c r="E19" i="13" s="1"/>
  <c r="M42" i="14"/>
  <c r="L42" i="14"/>
  <c r="I42" i="14"/>
  <c r="V39" i="14"/>
  <c r="F18" i="13" s="1"/>
  <c r="K38" i="14"/>
  <c r="J38" i="14"/>
  <c r="S38" i="14"/>
  <c r="M38" i="14"/>
  <c r="L38" i="14"/>
  <c r="I38" i="14"/>
  <c r="K37" i="14"/>
  <c r="J37" i="14"/>
  <c r="S37" i="14"/>
  <c r="M37" i="14"/>
  <c r="L37" i="14"/>
  <c r="I37" i="14"/>
  <c r="K36" i="14"/>
  <c r="J36" i="14"/>
  <c r="S36" i="14"/>
  <c r="M36" i="14"/>
  <c r="L36" i="14"/>
  <c r="I36" i="14"/>
  <c r="K35" i="14"/>
  <c r="J35" i="14"/>
  <c r="S35" i="14"/>
  <c r="M35" i="14"/>
  <c r="L35" i="14"/>
  <c r="I35" i="14"/>
  <c r="V32" i="14"/>
  <c r="V47" i="14" s="1"/>
  <c r="F20" i="13" s="1"/>
  <c r="K31" i="14"/>
  <c r="J31" i="14"/>
  <c r="S31" i="14"/>
  <c r="M31" i="14"/>
  <c r="L31" i="14"/>
  <c r="I31" i="14"/>
  <c r="K30" i="14"/>
  <c r="J30" i="14"/>
  <c r="S30" i="14"/>
  <c r="M30" i="14"/>
  <c r="L30" i="14"/>
  <c r="I30" i="14"/>
  <c r="V24" i="14"/>
  <c r="F13" i="13" s="1"/>
  <c r="K23" i="14"/>
  <c r="J23" i="14"/>
  <c r="S23" i="14"/>
  <c r="S24" i="14" s="1"/>
  <c r="E13" i="13" s="1"/>
  <c r="M23" i="14"/>
  <c r="L23" i="14"/>
  <c r="I23" i="14"/>
  <c r="I24" i="14" s="1"/>
  <c r="D13" i="13" s="1"/>
  <c r="K19" i="14"/>
  <c r="J19" i="14"/>
  <c r="V19" i="14"/>
  <c r="V20" i="14" s="1"/>
  <c r="S19" i="14"/>
  <c r="M19" i="14"/>
  <c r="L19" i="14"/>
  <c r="I19" i="14"/>
  <c r="K18" i="14"/>
  <c r="J18" i="14"/>
  <c r="S18" i="14"/>
  <c r="M18" i="14"/>
  <c r="L18" i="14"/>
  <c r="I18" i="14"/>
  <c r="K17" i="14"/>
  <c r="J17" i="14"/>
  <c r="S17" i="14"/>
  <c r="S20" i="14" s="1"/>
  <c r="E12" i="13" s="1"/>
  <c r="M17" i="14"/>
  <c r="L17" i="14"/>
  <c r="I17" i="14"/>
  <c r="V14" i="14"/>
  <c r="F11" i="13" s="1"/>
  <c r="K13" i="14"/>
  <c r="J13" i="14"/>
  <c r="S13" i="14"/>
  <c r="M13" i="14"/>
  <c r="L13" i="14"/>
  <c r="I13" i="14"/>
  <c r="K12" i="14"/>
  <c r="J12" i="14"/>
  <c r="S12" i="14"/>
  <c r="M12" i="14"/>
  <c r="L12" i="14"/>
  <c r="I12" i="14"/>
  <c r="K11" i="14"/>
  <c r="J11" i="14"/>
  <c r="S11" i="14"/>
  <c r="M11" i="14"/>
  <c r="M14" i="14" s="1"/>
  <c r="C11" i="13" s="1"/>
  <c r="L11" i="14"/>
  <c r="I11" i="14"/>
  <c r="Z104" i="11"/>
  <c r="J17" i="9" s="1"/>
  <c r="V101" i="11"/>
  <c r="F28" i="10" s="1"/>
  <c r="K100" i="11"/>
  <c r="J100" i="11"/>
  <c r="S100" i="11"/>
  <c r="S101" i="11" s="1"/>
  <c r="E28" i="10" s="1"/>
  <c r="M100" i="11"/>
  <c r="M101" i="11" s="1"/>
  <c r="C28" i="10" s="1"/>
  <c r="L100" i="11"/>
  <c r="L101" i="11" s="1"/>
  <c r="B28" i="10" s="1"/>
  <c r="I100" i="11"/>
  <c r="I101" i="11" s="1"/>
  <c r="D28" i="10" s="1"/>
  <c r="V97" i="11"/>
  <c r="K96" i="11"/>
  <c r="J96" i="11"/>
  <c r="S96" i="11"/>
  <c r="M96" i="11"/>
  <c r="L96" i="11"/>
  <c r="I96" i="11"/>
  <c r="K95" i="11"/>
  <c r="J95" i="11"/>
  <c r="S95" i="11"/>
  <c r="S97" i="11" s="1"/>
  <c r="E27" i="10" s="1"/>
  <c r="M95" i="11"/>
  <c r="L95" i="11"/>
  <c r="I95" i="11"/>
  <c r="V89" i="11"/>
  <c r="F23" i="10" s="1"/>
  <c r="K88" i="11"/>
  <c r="J88" i="11"/>
  <c r="S88" i="11"/>
  <c r="M88" i="11"/>
  <c r="L88" i="11"/>
  <c r="I88" i="11"/>
  <c r="K87" i="11"/>
  <c r="J87" i="11"/>
  <c r="S87" i="11"/>
  <c r="M87" i="11"/>
  <c r="L87" i="11"/>
  <c r="I87" i="11"/>
  <c r="K86" i="11"/>
  <c r="J86" i="11"/>
  <c r="S86" i="11"/>
  <c r="M86" i="11"/>
  <c r="M89" i="11" s="1"/>
  <c r="C23" i="10" s="1"/>
  <c r="L86" i="11"/>
  <c r="I86" i="11"/>
  <c r="V83" i="11"/>
  <c r="F22" i="10" s="1"/>
  <c r="K82" i="11"/>
  <c r="J82" i="11"/>
  <c r="S82" i="11"/>
  <c r="M82" i="11"/>
  <c r="L82" i="11"/>
  <c r="I82" i="11"/>
  <c r="K81" i="11"/>
  <c r="J81" i="11"/>
  <c r="S81" i="11"/>
  <c r="M81" i="11"/>
  <c r="L81" i="11"/>
  <c r="I81" i="11"/>
  <c r="K80" i="11"/>
  <c r="J80" i="11"/>
  <c r="S80" i="11"/>
  <c r="S83" i="11" s="1"/>
  <c r="E22" i="10" s="1"/>
  <c r="M80" i="11"/>
  <c r="L80" i="11"/>
  <c r="I80" i="11"/>
  <c r="I83" i="11" s="1"/>
  <c r="D22" i="10" s="1"/>
  <c r="V77" i="11"/>
  <c r="F21" i="10" s="1"/>
  <c r="K76" i="11"/>
  <c r="J76" i="11"/>
  <c r="S76" i="11"/>
  <c r="M76" i="11"/>
  <c r="L76" i="11"/>
  <c r="I76" i="11"/>
  <c r="K75" i="11"/>
  <c r="J75" i="11"/>
  <c r="S75" i="11"/>
  <c r="M75" i="11"/>
  <c r="L75" i="11"/>
  <c r="I75" i="11"/>
  <c r="K74" i="11"/>
  <c r="J74" i="11"/>
  <c r="S74" i="11"/>
  <c r="M74" i="11"/>
  <c r="L74" i="11"/>
  <c r="I74" i="11"/>
  <c r="K73" i="11"/>
  <c r="J73" i="11"/>
  <c r="S73" i="11"/>
  <c r="M73" i="11"/>
  <c r="L73" i="11"/>
  <c r="G77" i="11" s="1"/>
  <c r="I73" i="11"/>
  <c r="V70" i="11"/>
  <c r="F20" i="10" s="1"/>
  <c r="K69" i="11"/>
  <c r="J69" i="11"/>
  <c r="S69" i="11"/>
  <c r="M69" i="11"/>
  <c r="L69" i="11"/>
  <c r="I69" i="11"/>
  <c r="K68" i="11"/>
  <c r="J68" i="11"/>
  <c r="S68" i="11"/>
  <c r="M68" i="11"/>
  <c r="L68" i="11"/>
  <c r="I68" i="11"/>
  <c r="K67" i="11"/>
  <c r="J67" i="11"/>
  <c r="S67" i="11"/>
  <c r="M67" i="11"/>
  <c r="L67" i="11"/>
  <c r="I67" i="11"/>
  <c r="K66" i="11"/>
  <c r="J66" i="11"/>
  <c r="S66" i="11"/>
  <c r="M66" i="11"/>
  <c r="L66" i="11"/>
  <c r="I66" i="11"/>
  <c r="K65" i="11"/>
  <c r="J65" i="11"/>
  <c r="S65" i="11"/>
  <c r="M65" i="11"/>
  <c r="L65" i="11"/>
  <c r="I65" i="11"/>
  <c r="K61" i="11"/>
  <c r="J61" i="11"/>
  <c r="V61" i="11"/>
  <c r="S61" i="11"/>
  <c r="M61" i="11"/>
  <c r="L61" i="11"/>
  <c r="I61" i="11"/>
  <c r="K60" i="11"/>
  <c r="J60" i="11"/>
  <c r="V60" i="11"/>
  <c r="S60" i="11"/>
  <c r="M60" i="11"/>
  <c r="L60" i="11"/>
  <c r="I60" i="11"/>
  <c r="K59" i="11"/>
  <c r="J59" i="11"/>
  <c r="V59" i="11"/>
  <c r="S59" i="11"/>
  <c r="M59" i="11"/>
  <c r="L59" i="11"/>
  <c r="I59" i="11"/>
  <c r="K58" i="11"/>
  <c r="J58" i="11"/>
  <c r="V58" i="11"/>
  <c r="V62" i="11" s="1"/>
  <c r="F19" i="10" s="1"/>
  <c r="S58" i="11"/>
  <c r="M58" i="11"/>
  <c r="L58" i="11"/>
  <c r="I58" i="11"/>
  <c r="K57" i="11"/>
  <c r="J57" i="11"/>
  <c r="S57" i="11"/>
  <c r="M57" i="11"/>
  <c r="H62" i="11" s="1"/>
  <c r="L57" i="11"/>
  <c r="I57" i="11"/>
  <c r="V54" i="11"/>
  <c r="F18" i="10" s="1"/>
  <c r="K53" i="11"/>
  <c r="J53" i="11"/>
  <c r="S53" i="11"/>
  <c r="M53" i="11"/>
  <c r="L53" i="11"/>
  <c r="I53" i="11"/>
  <c r="I54" i="11" s="1"/>
  <c r="D18" i="10" s="1"/>
  <c r="V47" i="11"/>
  <c r="F14" i="10" s="1"/>
  <c r="K46" i="11"/>
  <c r="J46" i="11"/>
  <c r="S46" i="11"/>
  <c r="S47" i="11" s="1"/>
  <c r="E14" i="10" s="1"/>
  <c r="M46" i="11"/>
  <c r="H47" i="11" s="1"/>
  <c r="L46" i="11"/>
  <c r="L47" i="11" s="1"/>
  <c r="B14" i="10" s="1"/>
  <c r="I46" i="11"/>
  <c r="I47" i="11" s="1"/>
  <c r="D14" i="10" s="1"/>
  <c r="K42" i="11"/>
  <c r="J42" i="11"/>
  <c r="S42" i="11"/>
  <c r="M42" i="11"/>
  <c r="L42" i="11"/>
  <c r="I42" i="11"/>
  <c r="K41" i="11"/>
  <c r="J41" i="11"/>
  <c r="S41" i="11"/>
  <c r="M41" i="11"/>
  <c r="L41" i="11"/>
  <c r="I41" i="11"/>
  <c r="K40" i="11"/>
  <c r="J40" i="11"/>
  <c r="S40" i="11"/>
  <c r="M40" i="11"/>
  <c r="L40" i="11"/>
  <c r="I40" i="11"/>
  <c r="K39" i="11"/>
  <c r="J39" i="11"/>
  <c r="S39" i="11"/>
  <c r="M39" i="11"/>
  <c r="L39" i="11"/>
  <c r="I39" i="11"/>
  <c r="K38" i="11"/>
  <c r="J38" i="11"/>
  <c r="S38" i="11"/>
  <c r="M38" i="11"/>
  <c r="L38" i="11"/>
  <c r="I38" i="11"/>
  <c r="K37" i="11"/>
  <c r="J37" i="11"/>
  <c r="S37" i="11"/>
  <c r="M37" i="11"/>
  <c r="L37" i="11"/>
  <c r="I37" i="11"/>
  <c r="K36" i="11"/>
  <c r="J36" i="11"/>
  <c r="S36" i="11"/>
  <c r="M36" i="11"/>
  <c r="L36" i="11"/>
  <c r="I36" i="11"/>
  <c r="K35" i="11"/>
  <c r="J35" i="11"/>
  <c r="S35" i="11"/>
  <c r="M35" i="11"/>
  <c r="L35" i="11"/>
  <c r="I35" i="11"/>
  <c r="K34" i="11"/>
  <c r="J34" i="11"/>
  <c r="V34" i="11"/>
  <c r="S34" i="11"/>
  <c r="M34" i="11"/>
  <c r="L34" i="11"/>
  <c r="I34" i="11"/>
  <c r="K33" i="11"/>
  <c r="J33" i="11"/>
  <c r="S33" i="11"/>
  <c r="M33" i="11"/>
  <c r="L33" i="11"/>
  <c r="I33" i="11"/>
  <c r="K32" i="11"/>
  <c r="J32" i="11"/>
  <c r="V32" i="11"/>
  <c r="S32" i="11"/>
  <c r="M32" i="11"/>
  <c r="L32" i="11"/>
  <c r="I32" i="11"/>
  <c r="K31" i="11"/>
  <c r="J31" i="11"/>
  <c r="S31" i="11"/>
  <c r="M31" i="11"/>
  <c r="L31" i="11"/>
  <c r="I31" i="11"/>
  <c r="K30" i="11"/>
  <c r="J30" i="11"/>
  <c r="V30" i="11"/>
  <c r="S30" i="11"/>
  <c r="M30" i="11"/>
  <c r="L30" i="11"/>
  <c r="I30" i="11"/>
  <c r="K29" i="11"/>
  <c r="J29" i="11"/>
  <c r="V29" i="11"/>
  <c r="S29" i="11"/>
  <c r="M29" i="11"/>
  <c r="L29" i="11"/>
  <c r="I29" i="11"/>
  <c r="K28" i="11"/>
  <c r="J28" i="11"/>
  <c r="S28" i="11"/>
  <c r="M28" i="11"/>
  <c r="L28" i="11"/>
  <c r="I28" i="11"/>
  <c r="K27" i="11"/>
  <c r="J27" i="11"/>
  <c r="S27" i="11"/>
  <c r="M27" i="11"/>
  <c r="L27" i="11"/>
  <c r="I27" i="11"/>
  <c r="K26" i="11"/>
  <c r="J26" i="11"/>
  <c r="S26" i="11"/>
  <c r="M26" i="11"/>
  <c r="L26" i="11"/>
  <c r="I26" i="11"/>
  <c r="V23" i="11"/>
  <c r="F12" i="10" s="1"/>
  <c r="K22" i="11"/>
  <c r="J22" i="11"/>
  <c r="S22" i="11"/>
  <c r="M22" i="11"/>
  <c r="L22" i="11"/>
  <c r="I22" i="11"/>
  <c r="K21" i="11"/>
  <c r="J21" i="11"/>
  <c r="S21" i="11"/>
  <c r="M21" i="11"/>
  <c r="L21" i="11"/>
  <c r="I21" i="11"/>
  <c r="K20" i="11"/>
  <c r="J20" i="11"/>
  <c r="S20" i="11"/>
  <c r="M20" i="11"/>
  <c r="L20" i="11"/>
  <c r="I20" i="11"/>
  <c r="K19" i="11"/>
  <c r="J19" i="11"/>
  <c r="S19" i="11"/>
  <c r="M19" i="11"/>
  <c r="L19" i="11"/>
  <c r="I19" i="11"/>
  <c r="K18" i="11"/>
  <c r="J18" i="11"/>
  <c r="S18" i="11"/>
  <c r="M18" i="11"/>
  <c r="L18" i="11"/>
  <c r="I18" i="11"/>
  <c r="K17" i="11"/>
  <c r="J17" i="11"/>
  <c r="S17" i="11"/>
  <c r="M17" i="11"/>
  <c r="H23" i="11" s="1"/>
  <c r="L17" i="11"/>
  <c r="I17" i="11"/>
  <c r="V14" i="11"/>
  <c r="F11" i="10" s="1"/>
  <c r="K13" i="11"/>
  <c r="J13" i="11"/>
  <c r="S13" i="11"/>
  <c r="M13" i="11"/>
  <c r="L13" i="11"/>
  <c r="I13" i="11"/>
  <c r="K12" i="11"/>
  <c r="J12" i="11"/>
  <c r="S12" i="11"/>
  <c r="M12" i="11"/>
  <c r="L12" i="11"/>
  <c r="I12" i="11"/>
  <c r="K11" i="11"/>
  <c r="J11" i="11"/>
  <c r="S11" i="11"/>
  <c r="M11" i="11"/>
  <c r="M14" i="11" s="1"/>
  <c r="C11" i="10" s="1"/>
  <c r="L11" i="11"/>
  <c r="I11" i="11"/>
  <c r="J17" i="6"/>
  <c r="J20" i="6" s="1"/>
  <c r="V82" i="8"/>
  <c r="F21" i="7" s="1"/>
  <c r="K81" i="8"/>
  <c r="J81" i="8"/>
  <c r="S81" i="8"/>
  <c r="M81" i="8"/>
  <c r="L81" i="8"/>
  <c r="I81" i="8"/>
  <c r="K80" i="8"/>
  <c r="J80" i="8"/>
  <c r="S80" i="8"/>
  <c r="M80" i="8"/>
  <c r="L80" i="8"/>
  <c r="I80" i="8"/>
  <c r="K79" i="8"/>
  <c r="J79" i="8"/>
  <c r="S79" i="8"/>
  <c r="M79" i="8"/>
  <c r="L79" i="8"/>
  <c r="I79" i="8"/>
  <c r="K78" i="8"/>
  <c r="J78" i="8"/>
  <c r="S78" i="8"/>
  <c r="S82" i="8" s="1"/>
  <c r="E21" i="7" s="1"/>
  <c r="M78" i="8"/>
  <c r="L78" i="8"/>
  <c r="I78" i="8"/>
  <c r="V75" i="8"/>
  <c r="F20" i="7" s="1"/>
  <c r="K74" i="8"/>
  <c r="J74" i="8"/>
  <c r="S74" i="8"/>
  <c r="M74" i="8"/>
  <c r="L74" i="8"/>
  <c r="I74" i="8"/>
  <c r="K73" i="8"/>
  <c r="J73" i="8"/>
  <c r="S73" i="8"/>
  <c r="M73" i="8"/>
  <c r="L73" i="8"/>
  <c r="I73" i="8"/>
  <c r="K72" i="8"/>
  <c r="J72" i="8"/>
  <c r="S72" i="8"/>
  <c r="M72" i="8"/>
  <c r="L72" i="8"/>
  <c r="I72" i="8"/>
  <c r="K71" i="8"/>
  <c r="J71" i="8"/>
  <c r="S71" i="8"/>
  <c r="M71" i="8"/>
  <c r="L71" i="8"/>
  <c r="I71" i="8"/>
  <c r="K70" i="8"/>
  <c r="J70" i="8"/>
  <c r="S70" i="8"/>
  <c r="M70" i="8"/>
  <c r="L70" i="8"/>
  <c r="I70" i="8"/>
  <c r="K69" i="8"/>
  <c r="J69" i="8"/>
  <c r="S69" i="8"/>
  <c r="M69" i="8"/>
  <c r="L69" i="8"/>
  <c r="I69" i="8"/>
  <c r="K68" i="8"/>
  <c r="J68" i="8"/>
  <c r="S68" i="8"/>
  <c r="M68" i="8"/>
  <c r="L68" i="8"/>
  <c r="I68" i="8"/>
  <c r="V65" i="8"/>
  <c r="F19" i="7" s="1"/>
  <c r="K64" i="8"/>
  <c r="J64" i="8"/>
  <c r="S64" i="8"/>
  <c r="M64" i="8"/>
  <c r="L64" i="8"/>
  <c r="I64" i="8"/>
  <c r="K63" i="8"/>
  <c r="J63" i="8"/>
  <c r="S63" i="8"/>
  <c r="M63" i="8"/>
  <c r="L63" i="8"/>
  <c r="I63" i="8"/>
  <c r="K62" i="8"/>
  <c r="J62" i="8"/>
  <c r="S62" i="8"/>
  <c r="M62" i="8"/>
  <c r="L62" i="8"/>
  <c r="I62" i="8"/>
  <c r="K61" i="8"/>
  <c r="J61" i="8"/>
  <c r="S61" i="8"/>
  <c r="M61" i="8"/>
  <c r="L61" i="8"/>
  <c r="I61" i="8"/>
  <c r="K60" i="8"/>
  <c r="J60" i="8"/>
  <c r="S60" i="8"/>
  <c r="M60" i="8"/>
  <c r="L60" i="8"/>
  <c r="I60" i="8"/>
  <c r="K59" i="8"/>
  <c r="J59" i="8"/>
  <c r="S59" i="8"/>
  <c r="M59" i="8"/>
  <c r="L59" i="8"/>
  <c r="I59" i="8"/>
  <c r="K58" i="8"/>
  <c r="J58" i="8"/>
  <c r="S58" i="8"/>
  <c r="M58" i="8"/>
  <c r="L58" i="8"/>
  <c r="I58" i="8"/>
  <c r="K57" i="8"/>
  <c r="J57" i="8"/>
  <c r="S57" i="8"/>
  <c r="M57" i="8"/>
  <c r="L57" i="8"/>
  <c r="I57" i="8"/>
  <c r="K56" i="8"/>
  <c r="J56" i="8"/>
  <c r="S56" i="8"/>
  <c r="M56" i="8"/>
  <c r="L56" i="8"/>
  <c r="I56" i="8"/>
  <c r="V53" i="8"/>
  <c r="F18" i="7" s="1"/>
  <c r="K52" i="8"/>
  <c r="J52" i="8"/>
  <c r="S52" i="8"/>
  <c r="M52" i="8"/>
  <c r="L52" i="8"/>
  <c r="I52" i="8"/>
  <c r="K51" i="8"/>
  <c r="J51" i="8"/>
  <c r="S51" i="8"/>
  <c r="M51" i="8"/>
  <c r="M53" i="8" s="1"/>
  <c r="C18" i="7" s="1"/>
  <c r="L51" i="8"/>
  <c r="I51" i="8"/>
  <c r="V45" i="8"/>
  <c r="F14" i="7" s="1"/>
  <c r="K44" i="8"/>
  <c r="J44" i="8"/>
  <c r="S44" i="8"/>
  <c r="S45" i="8" s="1"/>
  <c r="E14" i="7" s="1"/>
  <c r="M44" i="8"/>
  <c r="H45" i="8" s="1"/>
  <c r="L44" i="8"/>
  <c r="G45" i="8" s="1"/>
  <c r="I44" i="8"/>
  <c r="I45" i="8" s="1"/>
  <c r="D14" i="7" s="1"/>
  <c r="K40" i="8"/>
  <c r="J40" i="8"/>
  <c r="S40" i="8"/>
  <c r="M40" i="8"/>
  <c r="L40" i="8"/>
  <c r="I40" i="8"/>
  <c r="K39" i="8"/>
  <c r="J39" i="8"/>
  <c r="S39" i="8"/>
  <c r="M39" i="8"/>
  <c r="L39" i="8"/>
  <c r="I39" i="8"/>
  <c r="K38" i="8"/>
  <c r="J38" i="8"/>
  <c r="S38" i="8"/>
  <c r="M38" i="8"/>
  <c r="L38" i="8"/>
  <c r="I38" i="8"/>
  <c r="K37" i="8"/>
  <c r="J37" i="8"/>
  <c r="S37" i="8"/>
  <c r="M37" i="8"/>
  <c r="L37" i="8"/>
  <c r="I37" i="8"/>
  <c r="K36" i="8"/>
  <c r="J36" i="8"/>
  <c r="S36" i="8"/>
  <c r="M36" i="8"/>
  <c r="L36" i="8"/>
  <c r="I36" i="8"/>
  <c r="K35" i="8"/>
  <c r="J35" i="8"/>
  <c r="S35" i="8"/>
  <c r="M35" i="8"/>
  <c r="L35" i="8"/>
  <c r="I35" i="8"/>
  <c r="K34" i="8"/>
  <c r="J34" i="8"/>
  <c r="S34" i="8"/>
  <c r="M34" i="8"/>
  <c r="L34" i="8"/>
  <c r="I34" i="8"/>
  <c r="K33" i="8"/>
  <c r="J33" i="8"/>
  <c r="S33" i="8"/>
  <c r="M33" i="8"/>
  <c r="L33" i="8"/>
  <c r="I33" i="8"/>
  <c r="K32" i="8"/>
  <c r="J32" i="8"/>
  <c r="S32" i="8"/>
  <c r="M32" i="8"/>
  <c r="L32" i="8"/>
  <c r="I32" i="8"/>
  <c r="K31" i="8"/>
  <c r="J31" i="8"/>
  <c r="S31" i="8"/>
  <c r="M31" i="8"/>
  <c r="L31" i="8"/>
  <c r="I31" i="8"/>
  <c r="K30" i="8"/>
  <c r="J30" i="8"/>
  <c r="V30" i="8"/>
  <c r="S30" i="8"/>
  <c r="M30" i="8"/>
  <c r="L30" i="8"/>
  <c r="I30" i="8"/>
  <c r="K29" i="8"/>
  <c r="J29" i="8"/>
  <c r="S29" i="8"/>
  <c r="M29" i="8"/>
  <c r="L29" i="8"/>
  <c r="I29" i="8"/>
  <c r="K28" i="8"/>
  <c r="J28" i="8"/>
  <c r="V28" i="8"/>
  <c r="V41" i="8" s="1"/>
  <c r="S28" i="8"/>
  <c r="M28" i="8"/>
  <c r="L28" i="8"/>
  <c r="I28" i="8"/>
  <c r="K27" i="8"/>
  <c r="J27" i="8"/>
  <c r="S27" i="8"/>
  <c r="M27" i="8"/>
  <c r="L27" i="8"/>
  <c r="I27" i="8"/>
  <c r="K26" i="8"/>
  <c r="J26" i="8"/>
  <c r="S26" i="8"/>
  <c r="M26" i="8"/>
  <c r="L26" i="8"/>
  <c r="I26" i="8"/>
  <c r="V23" i="8"/>
  <c r="F12" i="7" s="1"/>
  <c r="K22" i="8"/>
  <c r="J22" i="8"/>
  <c r="S22" i="8"/>
  <c r="M22" i="8"/>
  <c r="L22" i="8"/>
  <c r="I22" i="8"/>
  <c r="K21" i="8"/>
  <c r="J21" i="8"/>
  <c r="S21" i="8"/>
  <c r="M21" i="8"/>
  <c r="L21" i="8"/>
  <c r="I21" i="8"/>
  <c r="K20" i="8"/>
  <c r="J20" i="8"/>
  <c r="S20" i="8"/>
  <c r="M20" i="8"/>
  <c r="L20" i="8"/>
  <c r="I20" i="8"/>
  <c r="K19" i="8"/>
  <c r="J19" i="8"/>
  <c r="S19" i="8"/>
  <c r="M19" i="8"/>
  <c r="L19" i="8"/>
  <c r="I19" i="8"/>
  <c r="V16" i="8"/>
  <c r="K15" i="8"/>
  <c r="J15" i="8"/>
  <c r="S15" i="8"/>
  <c r="M15" i="8"/>
  <c r="L15" i="8"/>
  <c r="I15" i="8"/>
  <c r="K14" i="8"/>
  <c r="J14" i="8"/>
  <c r="S14" i="8"/>
  <c r="M14" i="8"/>
  <c r="L14" i="8"/>
  <c r="I14" i="8"/>
  <c r="K13" i="8"/>
  <c r="J13" i="8"/>
  <c r="S13" i="8"/>
  <c r="M13" i="8"/>
  <c r="L13" i="8"/>
  <c r="I13" i="8"/>
  <c r="K12" i="8"/>
  <c r="J12" i="8"/>
  <c r="S12" i="8"/>
  <c r="M12" i="8"/>
  <c r="L12" i="8"/>
  <c r="I12" i="8"/>
  <c r="K11" i="8"/>
  <c r="J11" i="8"/>
  <c r="S11" i="8"/>
  <c r="M11" i="8"/>
  <c r="L11" i="8"/>
  <c r="I11" i="8"/>
  <c r="Z151" i="5"/>
  <c r="J17" i="3" s="1"/>
  <c r="V148" i="5"/>
  <c r="F32" i="4" s="1"/>
  <c r="K147" i="5"/>
  <c r="J147" i="5"/>
  <c r="S147" i="5"/>
  <c r="S148" i="5" s="1"/>
  <c r="E32" i="4" s="1"/>
  <c r="M147" i="5"/>
  <c r="M148" i="5" s="1"/>
  <c r="C32" i="4" s="1"/>
  <c r="L147" i="5"/>
  <c r="L148" i="5" s="1"/>
  <c r="I147" i="5"/>
  <c r="I148" i="5" s="1"/>
  <c r="D32" i="4" s="1"/>
  <c r="V144" i="5"/>
  <c r="K143" i="5"/>
  <c r="J143" i="5"/>
  <c r="S143" i="5"/>
  <c r="M143" i="5"/>
  <c r="L143" i="5"/>
  <c r="I143" i="5"/>
  <c r="K142" i="5"/>
  <c r="J142" i="5"/>
  <c r="S142" i="5"/>
  <c r="M142" i="5"/>
  <c r="L142" i="5"/>
  <c r="I142" i="5"/>
  <c r="V136" i="5"/>
  <c r="F27" i="4" s="1"/>
  <c r="K135" i="5"/>
  <c r="J135" i="5"/>
  <c r="S135" i="5"/>
  <c r="M135" i="5"/>
  <c r="L135" i="5"/>
  <c r="I135" i="5"/>
  <c r="K134" i="5"/>
  <c r="J134" i="5"/>
  <c r="S134" i="5"/>
  <c r="M134" i="5"/>
  <c r="L134" i="5"/>
  <c r="I134" i="5"/>
  <c r="K133" i="5"/>
  <c r="J133" i="5"/>
  <c r="S133" i="5"/>
  <c r="M133" i="5"/>
  <c r="M136" i="5" s="1"/>
  <c r="C27" i="4" s="1"/>
  <c r="L133" i="5"/>
  <c r="I133" i="5"/>
  <c r="V130" i="5"/>
  <c r="F26" i="4" s="1"/>
  <c r="K129" i="5"/>
  <c r="J129" i="5"/>
  <c r="S129" i="5"/>
  <c r="M129" i="5"/>
  <c r="L129" i="5"/>
  <c r="I129" i="5"/>
  <c r="K128" i="5"/>
  <c r="J128" i="5"/>
  <c r="S128" i="5"/>
  <c r="M128" i="5"/>
  <c r="L128" i="5"/>
  <c r="I128" i="5"/>
  <c r="K127" i="5"/>
  <c r="J127" i="5"/>
  <c r="S127" i="5"/>
  <c r="M127" i="5"/>
  <c r="L127" i="5"/>
  <c r="I127" i="5"/>
  <c r="K126" i="5"/>
  <c r="J126" i="5"/>
  <c r="S126" i="5"/>
  <c r="S130" i="5" s="1"/>
  <c r="E26" i="4" s="1"/>
  <c r="M126" i="5"/>
  <c r="L126" i="5"/>
  <c r="I126" i="5"/>
  <c r="K122" i="5"/>
  <c r="J122" i="5"/>
  <c r="V122" i="5"/>
  <c r="S122" i="5"/>
  <c r="M122" i="5"/>
  <c r="L122" i="5"/>
  <c r="I122" i="5"/>
  <c r="K121" i="5"/>
  <c r="J121" i="5"/>
  <c r="V121" i="5"/>
  <c r="S121" i="5"/>
  <c r="M121" i="5"/>
  <c r="L121" i="5"/>
  <c r="I121" i="5"/>
  <c r="K120" i="5"/>
  <c r="J120" i="5"/>
  <c r="S120" i="5"/>
  <c r="M120" i="5"/>
  <c r="L120" i="5"/>
  <c r="I120" i="5"/>
  <c r="K119" i="5"/>
  <c r="J119" i="5"/>
  <c r="S119" i="5"/>
  <c r="S123" i="5" s="1"/>
  <c r="E25" i="4" s="1"/>
  <c r="M119" i="5"/>
  <c r="H123" i="5" s="1"/>
  <c r="L119" i="5"/>
  <c r="I119" i="5"/>
  <c r="V116" i="5"/>
  <c r="F24" i="4" s="1"/>
  <c r="K115" i="5"/>
  <c r="J115" i="5"/>
  <c r="S115" i="5"/>
  <c r="M115" i="5"/>
  <c r="L115" i="5"/>
  <c r="I115" i="5"/>
  <c r="K114" i="5"/>
  <c r="J114" i="5"/>
  <c r="S114" i="5"/>
  <c r="M114" i="5"/>
  <c r="L114" i="5"/>
  <c r="I114" i="5"/>
  <c r="K113" i="5"/>
  <c r="J113" i="5"/>
  <c r="S113" i="5"/>
  <c r="M113" i="5"/>
  <c r="L113" i="5"/>
  <c r="I113" i="5"/>
  <c r="K112" i="5"/>
  <c r="J112" i="5"/>
  <c r="S112" i="5"/>
  <c r="M112" i="5"/>
  <c r="L112" i="5"/>
  <c r="I112" i="5"/>
  <c r="K111" i="5"/>
  <c r="J111" i="5"/>
  <c r="S111" i="5"/>
  <c r="M111" i="5"/>
  <c r="L111" i="5"/>
  <c r="I111" i="5"/>
  <c r="K110" i="5"/>
  <c r="J110" i="5"/>
  <c r="S110" i="5"/>
  <c r="M110" i="5"/>
  <c r="L110" i="5"/>
  <c r="I110" i="5"/>
  <c r="V107" i="5"/>
  <c r="F23" i="4" s="1"/>
  <c r="K106" i="5"/>
  <c r="J106" i="5"/>
  <c r="S106" i="5"/>
  <c r="M106" i="5"/>
  <c r="L106" i="5"/>
  <c r="I106" i="5"/>
  <c r="K105" i="5"/>
  <c r="J105" i="5"/>
  <c r="S105" i="5"/>
  <c r="M105" i="5"/>
  <c r="L105" i="5"/>
  <c r="I105" i="5"/>
  <c r="K104" i="5"/>
  <c r="J104" i="5"/>
  <c r="S104" i="5"/>
  <c r="M104" i="5"/>
  <c r="L104" i="5"/>
  <c r="I104" i="5"/>
  <c r="K103" i="5"/>
  <c r="J103" i="5"/>
  <c r="S103" i="5"/>
  <c r="M103" i="5"/>
  <c r="L103" i="5"/>
  <c r="I103" i="5"/>
  <c r="I107" i="5" s="1"/>
  <c r="D23" i="4" s="1"/>
  <c r="V100" i="5"/>
  <c r="F22" i="4" s="1"/>
  <c r="K99" i="5"/>
  <c r="J99" i="5"/>
  <c r="S99" i="5"/>
  <c r="M99" i="5"/>
  <c r="L99" i="5"/>
  <c r="I99" i="5"/>
  <c r="K98" i="5"/>
  <c r="J98" i="5"/>
  <c r="S98" i="5"/>
  <c r="M98" i="5"/>
  <c r="L98" i="5"/>
  <c r="I98" i="5"/>
  <c r="K97" i="5"/>
  <c r="J97" i="5"/>
  <c r="S97" i="5"/>
  <c r="M97" i="5"/>
  <c r="L97" i="5"/>
  <c r="I97" i="5"/>
  <c r="K96" i="5"/>
  <c r="J96" i="5"/>
  <c r="S96" i="5"/>
  <c r="M96" i="5"/>
  <c r="L96" i="5"/>
  <c r="I96" i="5"/>
  <c r="K95" i="5"/>
  <c r="J95" i="5"/>
  <c r="S95" i="5"/>
  <c r="M95" i="5"/>
  <c r="L95" i="5"/>
  <c r="I95" i="5"/>
  <c r="K94" i="5"/>
  <c r="J94" i="5"/>
  <c r="S94" i="5"/>
  <c r="M94" i="5"/>
  <c r="L94" i="5"/>
  <c r="I94" i="5"/>
  <c r="V91" i="5"/>
  <c r="F21" i="4" s="1"/>
  <c r="K90" i="5"/>
  <c r="J90" i="5"/>
  <c r="S90" i="5"/>
  <c r="M90" i="5"/>
  <c r="L90" i="5"/>
  <c r="I90" i="5"/>
  <c r="K89" i="5"/>
  <c r="J89" i="5"/>
  <c r="S89" i="5"/>
  <c r="S91" i="5" s="1"/>
  <c r="E21" i="4" s="1"/>
  <c r="M89" i="5"/>
  <c r="M91" i="5" s="1"/>
  <c r="C21" i="4" s="1"/>
  <c r="L89" i="5"/>
  <c r="I89" i="5"/>
  <c r="K85" i="5"/>
  <c r="J85" i="5"/>
  <c r="V85" i="5"/>
  <c r="S85" i="5"/>
  <c r="M85" i="5"/>
  <c r="L85" i="5"/>
  <c r="I85" i="5"/>
  <c r="K84" i="5"/>
  <c r="J84" i="5"/>
  <c r="V84" i="5"/>
  <c r="S84" i="5"/>
  <c r="M84" i="5"/>
  <c r="L84" i="5"/>
  <c r="I84" i="5"/>
  <c r="K83" i="5"/>
  <c r="J83" i="5"/>
  <c r="V83" i="5"/>
  <c r="S83" i="5"/>
  <c r="M83" i="5"/>
  <c r="L83" i="5"/>
  <c r="I83" i="5"/>
  <c r="K82" i="5"/>
  <c r="J82" i="5"/>
  <c r="V82" i="5"/>
  <c r="V86" i="5" s="1"/>
  <c r="F20" i="4" s="1"/>
  <c r="S82" i="5"/>
  <c r="M82" i="5"/>
  <c r="L82" i="5"/>
  <c r="I82" i="5"/>
  <c r="K81" i="5"/>
  <c r="J81" i="5"/>
  <c r="S81" i="5"/>
  <c r="M81" i="5"/>
  <c r="H86" i="5" s="1"/>
  <c r="L81" i="5"/>
  <c r="I81" i="5"/>
  <c r="V78" i="5"/>
  <c r="F19" i="4" s="1"/>
  <c r="K77" i="5"/>
  <c r="J77" i="5"/>
  <c r="S77" i="5"/>
  <c r="S78" i="5" s="1"/>
  <c r="E19" i="4" s="1"/>
  <c r="M77" i="5"/>
  <c r="L77" i="5"/>
  <c r="G78" i="5" s="1"/>
  <c r="I77" i="5"/>
  <c r="I78" i="5" s="1"/>
  <c r="D19" i="4" s="1"/>
  <c r="V74" i="5"/>
  <c r="K73" i="5"/>
  <c r="J73" i="5"/>
  <c r="S73" i="5"/>
  <c r="M73" i="5"/>
  <c r="L73" i="5"/>
  <c r="I73" i="5"/>
  <c r="K72" i="5"/>
  <c r="J72" i="5"/>
  <c r="S72" i="5"/>
  <c r="M72" i="5"/>
  <c r="L72" i="5"/>
  <c r="I72" i="5"/>
  <c r="K71" i="5"/>
  <c r="J71" i="5"/>
  <c r="S71" i="5"/>
  <c r="M71" i="5"/>
  <c r="L71" i="5"/>
  <c r="L74" i="5" s="1"/>
  <c r="B18" i="4" s="1"/>
  <c r="I71" i="5"/>
  <c r="I74" i="5" s="1"/>
  <c r="D18" i="4" s="1"/>
  <c r="V65" i="5"/>
  <c r="F14" i="4" s="1"/>
  <c r="K64" i="5"/>
  <c r="J64" i="5"/>
  <c r="S64" i="5"/>
  <c r="S65" i="5" s="1"/>
  <c r="E14" i="4" s="1"/>
  <c r="M64" i="5"/>
  <c r="H65" i="5" s="1"/>
  <c r="L64" i="5"/>
  <c r="L65" i="5" s="1"/>
  <c r="B14" i="4" s="1"/>
  <c r="I64" i="5"/>
  <c r="I65" i="5" s="1"/>
  <c r="D14" i="4" s="1"/>
  <c r="K60" i="5"/>
  <c r="J60" i="5"/>
  <c r="S60" i="5"/>
  <c r="M60" i="5"/>
  <c r="L60" i="5"/>
  <c r="I60" i="5"/>
  <c r="K59" i="5"/>
  <c r="J59" i="5"/>
  <c r="S59" i="5"/>
  <c r="M59" i="5"/>
  <c r="L59" i="5"/>
  <c r="I59" i="5"/>
  <c r="K58" i="5"/>
  <c r="J58" i="5"/>
  <c r="S58" i="5"/>
  <c r="M58" i="5"/>
  <c r="L58" i="5"/>
  <c r="I58" i="5"/>
  <c r="K57" i="5"/>
  <c r="J57" i="5"/>
  <c r="S57" i="5"/>
  <c r="M57" i="5"/>
  <c r="L57" i="5"/>
  <c r="I57" i="5"/>
  <c r="K56" i="5"/>
  <c r="J56" i="5"/>
  <c r="S56" i="5"/>
  <c r="M56" i="5"/>
  <c r="L56" i="5"/>
  <c r="I56" i="5"/>
  <c r="K55" i="5"/>
  <c r="J55" i="5"/>
  <c r="S55" i="5"/>
  <c r="M55" i="5"/>
  <c r="L55" i="5"/>
  <c r="I55" i="5"/>
  <c r="K54" i="5"/>
  <c r="J54" i="5"/>
  <c r="S54" i="5"/>
  <c r="M54" i="5"/>
  <c r="L54" i="5"/>
  <c r="I54" i="5"/>
  <c r="K53" i="5"/>
  <c r="J53" i="5"/>
  <c r="S53" i="5"/>
  <c r="M53" i="5"/>
  <c r="L53" i="5"/>
  <c r="I53" i="5"/>
  <c r="K52" i="5"/>
  <c r="J52" i="5"/>
  <c r="V52" i="5"/>
  <c r="S52" i="5"/>
  <c r="M52" i="5"/>
  <c r="L52" i="5"/>
  <c r="I52" i="5"/>
  <c r="K51" i="5"/>
  <c r="J51" i="5"/>
  <c r="S51" i="5"/>
  <c r="M51" i="5"/>
  <c r="L51" i="5"/>
  <c r="I51" i="5"/>
  <c r="K50" i="5"/>
  <c r="J50" i="5"/>
  <c r="S50" i="5"/>
  <c r="M50" i="5"/>
  <c r="L50" i="5"/>
  <c r="I50" i="5"/>
  <c r="K49" i="5"/>
  <c r="J49" i="5"/>
  <c r="S49" i="5"/>
  <c r="M49" i="5"/>
  <c r="L49" i="5"/>
  <c r="I49" i="5"/>
  <c r="K48" i="5"/>
  <c r="J48" i="5"/>
  <c r="S48" i="5"/>
  <c r="M48" i="5"/>
  <c r="L48" i="5"/>
  <c r="I48" i="5"/>
  <c r="K47" i="5"/>
  <c r="J47" i="5"/>
  <c r="V47" i="5"/>
  <c r="S47" i="5"/>
  <c r="M47" i="5"/>
  <c r="L47" i="5"/>
  <c r="I47" i="5"/>
  <c r="K46" i="5"/>
  <c r="J46" i="5"/>
  <c r="V46" i="5"/>
  <c r="S46" i="5"/>
  <c r="M46" i="5"/>
  <c r="L46" i="5"/>
  <c r="I46" i="5"/>
  <c r="K45" i="5"/>
  <c r="J45" i="5"/>
  <c r="S45" i="5"/>
  <c r="M45" i="5"/>
  <c r="L45" i="5"/>
  <c r="I45" i="5"/>
  <c r="K44" i="5"/>
  <c r="J44" i="5"/>
  <c r="V44" i="5"/>
  <c r="S44" i="5"/>
  <c r="M44" i="5"/>
  <c r="L44" i="5"/>
  <c r="I44" i="5"/>
  <c r="K43" i="5"/>
  <c r="J43" i="5"/>
  <c r="V43" i="5"/>
  <c r="S43" i="5"/>
  <c r="M43" i="5"/>
  <c r="L43" i="5"/>
  <c r="I43" i="5"/>
  <c r="K42" i="5"/>
  <c r="J42" i="5"/>
  <c r="V42" i="5"/>
  <c r="S42" i="5"/>
  <c r="M42" i="5"/>
  <c r="L42" i="5"/>
  <c r="I42" i="5"/>
  <c r="K41" i="5"/>
  <c r="J41" i="5"/>
  <c r="V41" i="5"/>
  <c r="S41" i="5"/>
  <c r="M41" i="5"/>
  <c r="L41" i="5"/>
  <c r="I41" i="5"/>
  <c r="K40" i="5"/>
  <c r="J40" i="5"/>
  <c r="V40" i="5"/>
  <c r="S40" i="5"/>
  <c r="M40" i="5"/>
  <c r="L40" i="5"/>
  <c r="I40" i="5"/>
  <c r="K39" i="5"/>
  <c r="J39" i="5"/>
  <c r="S39" i="5"/>
  <c r="M39" i="5"/>
  <c r="L39" i="5"/>
  <c r="I39" i="5"/>
  <c r="K38" i="5"/>
  <c r="J38" i="5"/>
  <c r="S38" i="5"/>
  <c r="M38" i="5"/>
  <c r="L38" i="5"/>
  <c r="I38" i="5"/>
  <c r="K37" i="5"/>
  <c r="J37" i="5"/>
  <c r="S37" i="5"/>
  <c r="M37" i="5"/>
  <c r="L37" i="5"/>
  <c r="I37" i="5"/>
  <c r="V34" i="5"/>
  <c r="F12" i="4" s="1"/>
  <c r="K33" i="5"/>
  <c r="J33" i="5"/>
  <c r="S33" i="5"/>
  <c r="M33" i="5"/>
  <c r="L33" i="5"/>
  <c r="I33" i="5"/>
  <c r="K32" i="5"/>
  <c r="J32" i="5"/>
  <c r="S32" i="5"/>
  <c r="M32" i="5"/>
  <c r="L32" i="5"/>
  <c r="I32" i="5"/>
  <c r="K31" i="5"/>
  <c r="J31" i="5"/>
  <c r="S31" i="5"/>
  <c r="M31" i="5"/>
  <c r="L31" i="5"/>
  <c r="I31" i="5"/>
  <c r="K30" i="5"/>
  <c r="J30" i="5"/>
  <c r="S30" i="5"/>
  <c r="M30" i="5"/>
  <c r="L30" i="5"/>
  <c r="I30" i="5"/>
  <c r="K29" i="5"/>
  <c r="J29" i="5"/>
  <c r="S29" i="5"/>
  <c r="M29" i="5"/>
  <c r="L29" i="5"/>
  <c r="I29" i="5"/>
  <c r="K28" i="5"/>
  <c r="J28" i="5"/>
  <c r="S28" i="5"/>
  <c r="M28" i="5"/>
  <c r="L28" i="5"/>
  <c r="I28" i="5"/>
  <c r="K27" i="5"/>
  <c r="J27" i="5"/>
  <c r="S27" i="5"/>
  <c r="M27" i="5"/>
  <c r="L27" i="5"/>
  <c r="I27" i="5"/>
  <c r="K26" i="5"/>
  <c r="J26" i="5"/>
  <c r="S26" i="5"/>
  <c r="M26" i="5"/>
  <c r="L26" i="5"/>
  <c r="I26" i="5"/>
  <c r="I34" i="5" s="1"/>
  <c r="D12" i="4" s="1"/>
  <c r="V23" i="5"/>
  <c r="K22" i="5"/>
  <c r="J22" i="5"/>
  <c r="S22" i="5"/>
  <c r="M22" i="5"/>
  <c r="L22" i="5"/>
  <c r="I22" i="5"/>
  <c r="K21" i="5"/>
  <c r="J21" i="5"/>
  <c r="S21" i="5"/>
  <c r="M21" i="5"/>
  <c r="L21" i="5"/>
  <c r="I21" i="5"/>
  <c r="K20" i="5"/>
  <c r="J20" i="5"/>
  <c r="S20" i="5"/>
  <c r="M20" i="5"/>
  <c r="L20" i="5"/>
  <c r="I20" i="5"/>
  <c r="K19" i="5"/>
  <c r="J19" i="5"/>
  <c r="S19" i="5"/>
  <c r="M19" i="5"/>
  <c r="L19" i="5"/>
  <c r="I19" i="5"/>
  <c r="K18" i="5"/>
  <c r="J18" i="5"/>
  <c r="S18" i="5"/>
  <c r="M18" i="5"/>
  <c r="L18" i="5"/>
  <c r="I18" i="5"/>
  <c r="K17" i="5"/>
  <c r="J17" i="5"/>
  <c r="S17" i="5"/>
  <c r="M17" i="5"/>
  <c r="L17" i="5"/>
  <c r="I17" i="5"/>
  <c r="K16" i="5"/>
  <c r="J16" i="5"/>
  <c r="S16" i="5"/>
  <c r="M16" i="5"/>
  <c r="L16" i="5"/>
  <c r="I16" i="5"/>
  <c r="K15" i="5"/>
  <c r="J15" i="5"/>
  <c r="S15" i="5"/>
  <c r="M15" i="5"/>
  <c r="L15" i="5"/>
  <c r="I15" i="5"/>
  <c r="K14" i="5"/>
  <c r="J14" i="5"/>
  <c r="S14" i="5"/>
  <c r="M14" i="5"/>
  <c r="L14" i="5"/>
  <c r="I14" i="5"/>
  <c r="K13" i="5"/>
  <c r="J13" i="5"/>
  <c r="S13" i="5"/>
  <c r="M13" i="5"/>
  <c r="L13" i="5"/>
  <c r="I13" i="5"/>
  <c r="K12" i="5"/>
  <c r="J12" i="5"/>
  <c r="S12" i="5"/>
  <c r="M12" i="5"/>
  <c r="L12" i="5"/>
  <c r="I12" i="5"/>
  <c r="K11" i="5"/>
  <c r="J11" i="5"/>
  <c r="S11" i="5"/>
  <c r="M11" i="5"/>
  <c r="L11" i="5"/>
  <c r="G23" i="5" s="1"/>
  <c r="I11" i="5"/>
  <c r="S34" i="5" l="1"/>
  <c r="E12" i="4" s="1"/>
  <c r="H78" i="5"/>
  <c r="M78" i="5"/>
  <c r="C19" i="4" s="1"/>
  <c r="L86" i="5"/>
  <c r="B20" i="4" s="1"/>
  <c r="G130" i="5"/>
  <c r="S23" i="8"/>
  <c r="E12" i="7" s="1"/>
  <c r="H41" i="8"/>
  <c r="I30" i="9"/>
  <c r="J30" i="9" s="1"/>
  <c r="G54" i="11"/>
  <c r="L54" i="11"/>
  <c r="B18" i="10" s="1"/>
  <c r="H83" i="11"/>
  <c r="L97" i="11"/>
  <c r="B27" i="10" s="1"/>
  <c r="H97" i="11"/>
  <c r="F27" i="10"/>
  <c r="V103" i="11"/>
  <c r="F29" i="10" s="1"/>
  <c r="G24" i="14"/>
  <c r="L24" i="14"/>
  <c r="B13" i="13" s="1"/>
  <c r="I30" i="12"/>
  <c r="J30" i="12" s="1"/>
  <c r="S39" i="14"/>
  <c r="E18" i="13" s="1"/>
  <c r="H45" i="14"/>
  <c r="I53" i="14"/>
  <c r="D23" i="13" s="1"/>
  <c r="S53" i="14"/>
  <c r="E23" i="13" s="1"/>
  <c r="F23" i="13"/>
  <c r="V55" i="14"/>
  <c r="F24" i="13" s="1"/>
  <c r="J20" i="12"/>
  <c r="E10" i="1"/>
  <c r="G53" i="17"/>
  <c r="L53" i="17"/>
  <c r="B14" i="16" s="1"/>
  <c r="S61" i="17"/>
  <c r="E18" i="16" s="1"/>
  <c r="S77" i="17"/>
  <c r="E20" i="16" s="1"/>
  <c r="L83" i="17"/>
  <c r="B21" i="16" s="1"/>
  <c r="H91" i="17"/>
  <c r="F25" i="16"/>
  <c r="V97" i="17"/>
  <c r="F27" i="16" s="1"/>
  <c r="M48" i="23"/>
  <c r="C14" i="22" s="1"/>
  <c r="H48" i="23"/>
  <c r="G55" i="23"/>
  <c r="L55" i="23"/>
  <c r="B18" i="22" s="1"/>
  <c r="G80" i="23"/>
  <c r="S87" i="23"/>
  <c r="E23" i="22" s="1"/>
  <c r="S97" i="23"/>
  <c r="E24" i="22" s="1"/>
  <c r="M117" i="23"/>
  <c r="H117" i="23"/>
  <c r="F30" i="22"/>
  <c r="V119" i="23"/>
  <c r="F31" i="22" s="1"/>
  <c r="I13" i="26"/>
  <c r="D11" i="25" s="1"/>
  <c r="J20" i="24"/>
  <c r="E14" i="1"/>
  <c r="H53" i="17"/>
  <c r="M53" i="17"/>
  <c r="C14" i="16" s="1"/>
  <c r="E12" i="1"/>
  <c r="J20" i="18"/>
  <c r="K16" i="26"/>
  <c r="K14" i="1" s="1"/>
  <c r="I30" i="24"/>
  <c r="J30" i="24" s="1"/>
  <c r="S13" i="26"/>
  <c r="K97" i="8"/>
  <c r="K8" i="1" s="1"/>
  <c r="I30" i="6"/>
  <c r="J30" i="6" s="1"/>
  <c r="S41" i="8"/>
  <c r="E13" i="7" s="1"/>
  <c r="V84" i="8"/>
  <c r="F22" i="7" s="1"/>
  <c r="K104" i="11"/>
  <c r="K9" i="1" s="1"/>
  <c r="G14" i="11"/>
  <c r="S23" i="11"/>
  <c r="S28" i="17"/>
  <c r="E12" i="16" s="1"/>
  <c r="K17" i="20"/>
  <c r="K12" i="1" s="1"/>
  <c r="V44" i="23"/>
  <c r="F13" i="22" s="1"/>
  <c r="H110" i="23"/>
  <c r="H61" i="5"/>
  <c r="S107" i="5"/>
  <c r="E23" i="4" s="1"/>
  <c r="M23" i="11"/>
  <c r="C12" i="10" s="1"/>
  <c r="S89" i="11"/>
  <c r="E23" i="10" s="1"/>
  <c r="E7" i="1"/>
  <c r="J20" i="3"/>
  <c r="S53" i="8"/>
  <c r="E18" i="7" s="1"/>
  <c r="M20" i="14"/>
  <c r="M24" i="14"/>
  <c r="C13" i="13" s="1"/>
  <c r="H24" i="14"/>
  <c r="M45" i="14"/>
  <c r="C19" i="13" s="1"/>
  <c r="I30" i="15"/>
  <c r="J30" i="15" s="1"/>
  <c r="S83" i="17"/>
  <c r="E21" i="16" s="1"/>
  <c r="H95" i="17"/>
  <c r="K151" i="5"/>
  <c r="K7" i="1" s="1"/>
  <c r="S23" i="5"/>
  <c r="L100" i="5"/>
  <c r="B22" i="4" s="1"/>
  <c r="S100" i="5"/>
  <c r="E22" i="4" s="1"/>
  <c r="H107" i="5"/>
  <c r="H136" i="5"/>
  <c r="E26" i="7"/>
  <c r="S144" i="5"/>
  <c r="S150" i="5" s="1"/>
  <c r="E33" i="4" s="1"/>
  <c r="I30" i="3"/>
  <c r="J30" i="3" s="1"/>
  <c r="S14" i="11"/>
  <c r="E11" i="10" s="1"/>
  <c r="M47" i="11"/>
  <c r="C14" i="10" s="1"/>
  <c r="H89" i="11"/>
  <c r="E9" i="1"/>
  <c r="J20" i="9"/>
  <c r="F11" i="25"/>
  <c r="V16" i="26"/>
  <c r="F14" i="25" s="1"/>
  <c r="V97" i="23"/>
  <c r="F24" i="22" s="1"/>
  <c r="S110" i="23"/>
  <c r="E26" i="22" s="1"/>
  <c r="E11" i="1"/>
  <c r="H96" i="8"/>
  <c r="C25" i="7"/>
  <c r="H101" i="11"/>
  <c r="G20" i="14"/>
  <c r="H49" i="17"/>
  <c r="L44" i="23"/>
  <c r="B13" i="22" s="1"/>
  <c r="H34" i="5"/>
  <c r="S61" i="5"/>
  <c r="E13" i="4" s="1"/>
  <c r="V61" i="5"/>
  <c r="F13" i="4" s="1"/>
  <c r="H74" i="5"/>
  <c r="S86" i="5"/>
  <c r="E20" i="4" s="1"/>
  <c r="I91" i="5"/>
  <c r="D21" i="4" s="1"/>
  <c r="H91" i="5"/>
  <c r="M107" i="5"/>
  <c r="C23" i="4" s="1"/>
  <c r="S116" i="5"/>
  <c r="E24" i="4" s="1"/>
  <c r="M123" i="5"/>
  <c r="C25" i="4" s="1"/>
  <c r="V123" i="5"/>
  <c r="F25" i="4" s="1"/>
  <c r="S136" i="5"/>
  <c r="E27" i="4" s="1"/>
  <c r="H144" i="5"/>
  <c r="F31" i="4"/>
  <c r="F27" i="7"/>
  <c r="V150" i="5"/>
  <c r="F33" i="4" s="1"/>
  <c r="H16" i="8"/>
  <c r="F11" i="7"/>
  <c r="M45" i="8"/>
  <c r="C14" i="7" s="1"/>
  <c r="S65" i="8"/>
  <c r="E19" i="7" s="1"/>
  <c r="M75" i="8"/>
  <c r="C20" i="7" s="1"/>
  <c r="I82" i="8"/>
  <c r="D21" i="7" s="1"/>
  <c r="M43" i="11"/>
  <c r="C13" i="10" s="1"/>
  <c r="H43" i="11"/>
  <c r="M62" i="11"/>
  <c r="C19" i="10" s="1"/>
  <c r="S62" i="11"/>
  <c r="E19" i="10" s="1"/>
  <c r="S77" i="11"/>
  <c r="E21" i="10" s="1"/>
  <c r="M83" i="11"/>
  <c r="C22" i="10" s="1"/>
  <c r="H20" i="14"/>
  <c r="H32" i="14"/>
  <c r="S55" i="14"/>
  <c r="E24" i="13" s="1"/>
  <c r="S49" i="17"/>
  <c r="E13" i="16" s="1"/>
  <c r="S68" i="17"/>
  <c r="E19" i="16" s="1"/>
  <c r="V77" i="17"/>
  <c r="F20" i="16" s="1"/>
  <c r="S14" i="20"/>
  <c r="E11" i="19" s="1"/>
  <c r="V16" i="20"/>
  <c r="K120" i="23"/>
  <c r="K13" i="1" s="1"/>
  <c r="I44" i="23"/>
  <c r="D13" i="22" s="1"/>
  <c r="V62" i="23"/>
  <c r="F19" i="22" s="1"/>
  <c r="G67" i="23"/>
  <c r="S67" i="23"/>
  <c r="E20" i="22" s="1"/>
  <c r="H80" i="23"/>
  <c r="L45" i="14"/>
  <c r="B19" i="13" s="1"/>
  <c r="S44" i="23"/>
  <c r="E13" i="22" s="1"/>
  <c r="I23" i="5"/>
  <c r="D11" i="4" s="1"/>
  <c r="H23" i="5"/>
  <c r="M61" i="5"/>
  <c r="C13" i="4" s="1"/>
  <c r="M65" i="5"/>
  <c r="C14" i="4" s="1"/>
  <c r="I86" i="5"/>
  <c r="D20" i="4" s="1"/>
  <c r="I100" i="5"/>
  <c r="D22" i="4" s="1"/>
  <c r="G123" i="5"/>
  <c r="L144" i="5"/>
  <c r="B31" i="4" s="1"/>
  <c r="H148" i="5"/>
  <c r="G75" i="8"/>
  <c r="S75" i="8"/>
  <c r="E20" i="7" s="1"/>
  <c r="G82" i="8"/>
  <c r="I14" i="11"/>
  <c r="D11" i="10" s="1"/>
  <c r="G43" i="11"/>
  <c r="S43" i="11"/>
  <c r="E13" i="10" s="1"/>
  <c r="G62" i="11"/>
  <c r="S70" i="11"/>
  <c r="E20" i="10" s="1"/>
  <c r="L70" i="11"/>
  <c r="B20" i="10" s="1"/>
  <c r="I77" i="11"/>
  <c r="D21" i="10" s="1"/>
  <c r="H77" i="11"/>
  <c r="K56" i="14"/>
  <c r="K10" i="1" s="1"/>
  <c r="G32" i="14"/>
  <c r="S32" i="14"/>
  <c r="L14" i="17"/>
  <c r="B11" i="16" s="1"/>
  <c r="K98" i="17"/>
  <c r="K11" i="1" s="1"/>
  <c r="M61" i="17"/>
  <c r="C18" i="16" s="1"/>
  <c r="M83" i="17"/>
  <c r="C21" i="16" s="1"/>
  <c r="I83" i="17"/>
  <c r="D21" i="16" s="1"/>
  <c r="H83" i="17"/>
  <c r="S91" i="17"/>
  <c r="E25" i="16" s="1"/>
  <c r="L91" i="17"/>
  <c r="B25" i="16" s="1"/>
  <c r="H22" i="23"/>
  <c r="S62" i="23"/>
  <c r="E19" i="22" s="1"/>
  <c r="H67" i="23"/>
  <c r="S104" i="23"/>
  <c r="E25" i="22" s="1"/>
  <c r="G104" i="23"/>
  <c r="G110" i="23"/>
  <c r="I15" i="26"/>
  <c r="D12" i="25" s="1"/>
  <c r="F17" i="24" s="1"/>
  <c r="H97" i="23"/>
  <c r="I97" i="23"/>
  <c r="D24" i="22" s="1"/>
  <c r="L97" i="23"/>
  <c r="B24" i="22" s="1"/>
  <c r="G97" i="23"/>
  <c r="I104" i="23"/>
  <c r="D25" i="22" s="1"/>
  <c r="L104" i="23"/>
  <c r="B25" i="22" s="1"/>
  <c r="H104" i="23"/>
  <c r="I110" i="23"/>
  <c r="D26" i="22" s="1"/>
  <c r="I117" i="23"/>
  <c r="D30" i="22" s="1"/>
  <c r="I75" i="23"/>
  <c r="D21" i="22" s="1"/>
  <c r="I87" i="23"/>
  <c r="D23" i="22" s="1"/>
  <c r="G87" i="23"/>
  <c r="I80" i="23"/>
  <c r="D22" i="22" s="1"/>
  <c r="H87" i="23"/>
  <c r="I62" i="23"/>
  <c r="D19" i="22" s="1"/>
  <c r="L75" i="23"/>
  <c r="B21" i="22" s="1"/>
  <c r="L80" i="23"/>
  <c r="B22" i="22" s="1"/>
  <c r="G44" i="23"/>
  <c r="L12" i="23"/>
  <c r="B11" i="22" s="1"/>
  <c r="I68" i="17"/>
  <c r="D19" i="16" s="1"/>
  <c r="I61" i="17"/>
  <c r="G68" i="17"/>
  <c r="I77" i="17"/>
  <c r="D20" i="16" s="1"/>
  <c r="G83" i="17"/>
  <c r="L77" i="17"/>
  <c r="B20" i="16" s="1"/>
  <c r="H68" i="17"/>
  <c r="M77" i="17"/>
  <c r="C20" i="16" s="1"/>
  <c r="H77" i="17"/>
  <c r="I97" i="17"/>
  <c r="D27" i="16" s="1"/>
  <c r="F17" i="15" s="1"/>
  <c r="I49" i="17"/>
  <c r="D13" i="16" s="1"/>
  <c r="G49" i="17"/>
  <c r="I14" i="17"/>
  <c r="D11" i="16" s="1"/>
  <c r="M28" i="17"/>
  <c r="C12" i="16" s="1"/>
  <c r="G28" i="17"/>
  <c r="I28" i="17"/>
  <c r="D12" i="16" s="1"/>
  <c r="H28" i="17"/>
  <c r="I20" i="14"/>
  <c r="D12" i="13" s="1"/>
  <c r="I39" i="14"/>
  <c r="D18" i="13" s="1"/>
  <c r="H39" i="14"/>
  <c r="G39" i="14"/>
  <c r="I45" i="14"/>
  <c r="D19" i="13" s="1"/>
  <c r="L20" i="14"/>
  <c r="B12" i="13" s="1"/>
  <c r="M39" i="14"/>
  <c r="C18" i="13" s="1"/>
  <c r="L14" i="14"/>
  <c r="B11" i="13" s="1"/>
  <c r="I32" i="14"/>
  <c r="D17" i="13" s="1"/>
  <c r="I14" i="14"/>
  <c r="D11" i="13" s="1"/>
  <c r="G14" i="14"/>
  <c r="L23" i="11"/>
  <c r="B12" i="10" s="1"/>
  <c r="G70" i="11"/>
  <c r="M77" i="11"/>
  <c r="C21" i="10" s="1"/>
  <c r="L83" i="11"/>
  <c r="B22" i="10" s="1"/>
  <c r="I23" i="11"/>
  <c r="D12" i="10" s="1"/>
  <c r="H70" i="11"/>
  <c r="G83" i="11"/>
  <c r="I89" i="11"/>
  <c r="D23" i="10" s="1"/>
  <c r="I43" i="11"/>
  <c r="D13" i="10" s="1"/>
  <c r="I70" i="11"/>
  <c r="D20" i="10" s="1"/>
  <c r="G89" i="11"/>
  <c r="I97" i="11"/>
  <c r="L14" i="11"/>
  <c r="B11" i="10" s="1"/>
  <c r="H82" i="8"/>
  <c r="I96" i="8"/>
  <c r="D27" i="7" s="1"/>
  <c r="F17" i="6" s="1"/>
  <c r="H75" i="8"/>
  <c r="I75" i="8"/>
  <c r="D20" i="7" s="1"/>
  <c r="L75" i="8"/>
  <c r="B20" i="7" s="1"/>
  <c r="G96" i="8"/>
  <c r="B25" i="7"/>
  <c r="L82" i="8"/>
  <c r="B21" i="7" s="1"/>
  <c r="I41" i="8"/>
  <c r="D13" i="7" s="1"/>
  <c r="L41" i="8"/>
  <c r="B13" i="7" s="1"/>
  <c r="L53" i="8"/>
  <c r="B18" i="7" s="1"/>
  <c r="I65" i="8"/>
  <c r="D19" i="7" s="1"/>
  <c r="I23" i="8"/>
  <c r="D12" i="7" s="1"/>
  <c r="G23" i="8"/>
  <c r="G65" i="8"/>
  <c r="L65" i="8"/>
  <c r="B19" i="7" s="1"/>
  <c r="H23" i="8"/>
  <c r="M23" i="8"/>
  <c r="C12" i="7" s="1"/>
  <c r="G41" i="8"/>
  <c r="H65" i="8"/>
  <c r="I130" i="5"/>
  <c r="D26" i="4" s="1"/>
  <c r="L130" i="5"/>
  <c r="B26" i="4" s="1"/>
  <c r="I136" i="5"/>
  <c r="D27" i="4" s="1"/>
  <c r="M130" i="5"/>
  <c r="C26" i="4" s="1"/>
  <c r="G136" i="5"/>
  <c r="I123" i="5"/>
  <c r="D25" i="4" s="1"/>
  <c r="G107" i="5"/>
  <c r="I116" i="5"/>
  <c r="D24" i="4" s="1"/>
  <c r="G116" i="5"/>
  <c r="H116" i="5"/>
  <c r="M116" i="5"/>
  <c r="C24" i="4" s="1"/>
  <c r="G91" i="5"/>
  <c r="G100" i="5"/>
  <c r="H100" i="5"/>
  <c r="G86" i="5"/>
  <c r="L91" i="5"/>
  <c r="B21" i="4" s="1"/>
  <c r="I61" i="5"/>
  <c r="D13" i="4" s="1"/>
  <c r="G61" i="5"/>
  <c r="G34" i="5"/>
  <c r="I30" i="18"/>
  <c r="J30" i="18" s="1"/>
  <c r="S16" i="20"/>
  <c r="E12" i="19" s="1"/>
  <c r="L96" i="8"/>
  <c r="B27" i="7" s="1"/>
  <c r="D17" i="6" s="1"/>
  <c r="M96" i="8"/>
  <c r="C27" i="7" s="1"/>
  <c r="E17" i="6" s="1"/>
  <c r="E8" i="1"/>
  <c r="I144" i="5"/>
  <c r="D31" i="4" s="1"/>
  <c r="I16" i="8"/>
  <c r="D11" i="7" s="1"/>
  <c r="L16" i="8"/>
  <c r="B11" i="7" s="1"/>
  <c r="H13" i="26"/>
  <c r="L13" i="26"/>
  <c r="G15" i="26" s="1"/>
  <c r="M13" i="26"/>
  <c r="V50" i="23"/>
  <c r="F15" i="22" s="1"/>
  <c r="M119" i="23"/>
  <c r="C31" i="22" s="1"/>
  <c r="E17" i="21" s="1"/>
  <c r="H119" i="23"/>
  <c r="C30" i="22"/>
  <c r="H55" i="23"/>
  <c r="G75" i="23"/>
  <c r="L87" i="23"/>
  <c r="B23" i="22" s="1"/>
  <c r="M22" i="23"/>
  <c r="C12" i="22" s="1"/>
  <c r="L62" i="23"/>
  <c r="B19" i="22" s="1"/>
  <c r="L67" i="23"/>
  <c r="B20" i="22" s="1"/>
  <c r="M87" i="23"/>
  <c r="C23" i="22" s="1"/>
  <c r="M97" i="23"/>
  <c r="C24" i="22" s="1"/>
  <c r="E30" i="22"/>
  <c r="H44" i="23"/>
  <c r="M104" i="23"/>
  <c r="C25" i="22" s="1"/>
  <c r="I22" i="23"/>
  <c r="D12" i="22" s="1"/>
  <c r="S55" i="23"/>
  <c r="E18" i="22" s="1"/>
  <c r="L22" i="23"/>
  <c r="B12" i="22" s="1"/>
  <c r="G22" i="23"/>
  <c r="M62" i="23"/>
  <c r="C19" i="22" s="1"/>
  <c r="M67" i="23"/>
  <c r="C20" i="22" s="1"/>
  <c r="L110" i="23"/>
  <c r="B26" i="22" s="1"/>
  <c r="V112" i="23"/>
  <c r="F27" i="22" s="1"/>
  <c r="L117" i="23"/>
  <c r="G119" i="23" s="1"/>
  <c r="H12" i="23"/>
  <c r="M12" i="23"/>
  <c r="C11" i="22" s="1"/>
  <c r="M55" i="23"/>
  <c r="C18" i="22" s="1"/>
  <c r="G62" i="23"/>
  <c r="G48" i="23"/>
  <c r="H75" i="23"/>
  <c r="S12" i="23"/>
  <c r="F11" i="22"/>
  <c r="I14" i="20"/>
  <c r="D11" i="19" s="1"/>
  <c r="G14" i="20"/>
  <c r="H14" i="20"/>
  <c r="L14" i="20"/>
  <c r="B11" i="19" s="1"/>
  <c r="M14" i="20"/>
  <c r="C11" i="19" s="1"/>
  <c r="G97" i="17"/>
  <c r="B26" i="16"/>
  <c r="B12" i="16"/>
  <c r="G77" i="17"/>
  <c r="M14" i="17"/>
  <c r="C11" i="16" s="1"/>
  <c r="L49" i="17"/>
  <c r="B13" i="16" s="1"/>
  <c r="G61" i="17"/>
  <c r="F18" i="16"/>
  <c r="M91" i="17"/>
  <c r="M97" i="17"/>
  <c r="C27" i="16" s="1"/>
  <c r="E17" i="15" s="1"/>
  <c r="G14" i="17"/>
  <c r="M49" i="17"/>
  <c r="C13" i="16" s="1"/>
  <c r="G91" i="17"/>
  <c r="G95" i="17"/>
  <c r="S97" i="17"/>
  <c r="E27" i="16" s="1"/>
  <c r="H14" i="17"/>
  <c r="M68" i="17"/>
  <c r="C19" i="16" s="1"/>
  <c r="H55" i="17"/>
  <c r="L68" i="17"/>
  <c r="B19" i="16" s="1"/>
  <c r="S14" i="17"/>
  <c r="E11" i="16" s="1"/>
  <c r="V49" i="17"/>
  <c r="F13" i="16" s="1"/>
  <c r="V26" i="14"/>
  <c r="F14" i="13" s="1"/>
  <c r="F12" i="13"/>
  <c r="M26" i="14"/>
  <c r="C14" i="13" s="1"/>
  <c r="E15" i="12" s="1"/>
  <c r="E17" i="13"/>
  <c r="S47" i="14"/>
  <c r="E20" i="13" s="1"/>
  <c r="I55" i="14"/>
  <c r="D24" i="13" s="1"/>
  <c r="F17" i="12" s="1"/>
  <c r="L39" i="14"/>
  <c r="B18" i="13" s="1"/>
  <c r="M55" i="14"/>
  <c r="C24" i="13" s="1"/>
  <c r="E17" i="12" s="1"/>
  <c r="H14" i="14"/>
  <c r="G53" i="14"/>
  <c r="H55" i="14"/>
  <c r="I26" i="14"/>
  <c r="D14" i="13" s="1"/>
  <c r="F15" i="12" s="1"/>
  <c r="H53" i="14"/>
  <c r="S14" i="14"/>
  <c r="E11" i="13" s="1"/>
  <c r="L32" i="14"/>
  <c r="B17" i="13" s="1"/>
  <c r="L53" i="14"/>
  <c r="G45" i="14"/>
  <c r="C12" i="13"/>
  <c r="H26" i="14"/>
  <c r="M32" i="14"/>
  <c r="C17" i="13" s="1"/>
  <c r="F17" i="13"/>
  <c r="E12" i="10"/>
  <c r="G103" i="11"/>
  <c r="H54" i="11"/>
  <c r="G47" i="11"/>
  <c r="L77" i="11"/>
  <c r="B21" i="10" s="1"/>
  <c r="L103" i="11"/>
  <c r="B29" i="10" s="1"/>
  <c r="D17" i="9" s="1"/>
  <c r="H14" i="11"/>
  <c r="I49" i="11"/>
  <c r="D15" i="10" s="1"/>
  <c r="F15" i="9" s="1"/>
  <c r="S54" i="11"/>
  <c r="E18" i="10" s="1"/>
  <c r="I62" i="11"/>
  <c r="D19" i="10" s="1"/>
  <c r="M97" i="11"/>
  <c r="M103" i="11"/>
  <c r="C29" i="10" s="1"/>
  <c r="E17" i="9" s="1"/>
  <c r="L62" i="11"/>
  <c r="B19" i="10" s="1"/>
  <c r="G97" i="11"/>
  <c r="G101" i="11"/>
  <c r="S103" i="11"/>
  <c r="E29" i="10" s="1"/>
  <c r="G23" i="11"/>
  <c r="L43" i="11"/>
  <c r="B13" i="10" s="1"/>
  <c r="L89" i="11"/>
  <c r="B23" i="10" s="1"/>
  <c r="V91" i="11"/>
  <c r="F24" i="10" s="1"/>
  <c r="M54" i="11"/>
  <c r="C18" i="10" s="1"/>
  <c r="M70" i="11"/>
  <c r="C20" i="10" s="1"/>
  <c r="V43" i="11"/>
  <c r="F13" i="10" s="1"/>
  <c r="F13" i="7"/>
  <c r="L23" i="8"/>
  <c r="B12" i="7" s="1"/>
  <c r="G53" i="8"/>
  <c r="S16" i="8"/>
  <c r="E11" i="7" s="1"/>
  <c r="M41" i="8"/>
  <c r="C13" i="7" s="1"/>
  <c r="H53" i="8"/>
  <c r="M65" i="8"/>
  <c r="C19" i="7" s="1"/>
  <c r="L45" i="8"/>
  <c r="B14" i="7" s="1"/>
  <c r="V47" i="8"/>
  <c r="F15" i="7" s="1"/>
  <c r="S47" i="8"/>
  <c r="E15" i="7" s="1"/>
  <c r="M16" i="8"/>
  <c r="C11" i="7" s="1"/>
  <c r="I53" i="8"/>
  <c r="D18" i="7" s="1"/>
  <c r="M82" i="8"/>
  <c r="C21" i="7" s="1"/>
  <c r="G16" i="8"/>
  <c r="V67" i="5"/>
  <c r="F15" i="4" s="1"/>
  <c r="E11" i="4"/>
  <c r="V138" i="5"/>
  <c r="B32" i="4"/>
  <c r="L34" i="5"/>
  <c r="B12" i="4" s="1"/>
  <c r="M74" i="5"/>
  <c r="C18" i="4" s="1"/>
  <c r="M86" i="5"/>
  <c r="C20" i="4" s="1"/>
  <c r="M100" i="5"/>
  <c r="C22" i="4" s="1"/>
  <c r="H130" i="5"/>
  <c r="M144" i="5"/>
  <c r="M150" i="5" s="1"/>
  <c r="C33" i="4" s="1"/>
  <c r="E17" i="3" s="1"/>
  <c r="G74" i="5"/>
  <c r="F18" i="4"/>
  <c r="L78" i="5"/>
  <c r="B19" i="4" s="1"/>
  <c r="L123" i="5"/>
  <c r="B25" i="4" s="1"/>
  <c r="G144" i="5"/>
  <c r="G148" i="5"/>
  <c r="I138" i="5"/>
  <c r="D28" i="4" s="1"/>
  <c r="F16" i="3" s="1"/>
  <c r="G65" i="5"/>
  <c r="M34" i="5"/>
  <c r="C12" i="4" s="1"/>
  <c r="L23" i="5"/>
  <c r="B11" i="4" s="1"/>
  <c r="L61" i="5"/>
  <c r="B13" i="4" s="1"/>
  <c r="L107" i="5"/>
  <c r="B23" i="4" s="1"/>
  <c r="L116" i="5"/>
  <c r="B24" i="4" s="1"/>
  <c r="L136" i="5"/>
  <c r="B27" i="4" s="1"/>
  <c r="M23" i="5"/>
  <c r="C11" i="4" s="1"/>
  <c r="S74" i="5"/>
  <c r="E18" i="4" s="1"/>
  <c r="F11" i="4"/>
  <c r="D27" i="10" l="1"/>
  <c r="I103" i="11"/>
  <c r="D29" i="10" s="1"/>
  <c r="F17" i="9" s="1"/>
  <c r="I85" i="17"/>
  <c r="D22" i="16" s="1"/>
  <c r="F16" i="15" s="1"/>
  <c r="S49" i="11"/>
  <c r="E15" i="10" s="1"/>
  <c r="E11" i="25"/>
  <c r="S15" i="26"/>
  <c r="E12" i="25" s="1"/>
  <c r="F24" i="15"/>
  <c r="F22" i="15"/>
  <c r="F23" i="15"/>
  <c r="J22" i="15"/>
  <c r="V85" i="17"/>
  <c r="F22" i="16" s="1"/>
  <c r="F28" i="4"/>
  <c r="F25" i="7"/>
  <c r="G84" i="8"/>
  <c r="L55" i="17"/>
  <c r="B15" i="16" s="1"/>
  <c r="D15" i="15" s="1"/>
  <c r="S85" i="17"/>
  <c r="E22" i="16" s="1"/>
  <c r="H16" i="20"/>
  <c r="E15" i="1"/>
  <c r="J17" i="2" s="1"/>
  <c r="J20" i="2" s="1"/>
  <c r="F12" i="19"/>
  <c r="V17" i="20"/>
  <c r="F14" i="19" s="1"/>
  <c r="S84" i="8"/>
  <c r="E22" i="7" s="1"/>
  <c r="S16" i="26"/>
  <c r="E14" i="25" s="1"/>
  <c r="S67" i="5"/>
  <c r="E15" i="4" s="1"/>
  <c r="M55" i="17"/>
  <c r="C15" i="16" s="1"/>
  <c r="E15" i="15" s="1"/>
  <c r="D18" i="16"/>
  <c r="G50" i="23"/>
  <c r="M67" i="5"/>
  <c r="C15" i="4" s="1"/>
  <c r="L150" i="5"/>
  <c r="B33" i="4" s="1"/>
  <c r="D17" i="3" s="1"/>
  <c r="M49" i="11"/>
  <c r="C15" i="10" s="1"/>
  <c r="E15" i="9" s="1"/>
  <c r="H49" i="11"/>
  <c r="H47" i="14"/>
  <c r="M47" i="14"/>
  <c r="C20" i="13" s="1"/>
  <c r="E16" i="12" s="1"/>
  <c r="L97" i="17"/>
  <c r="B27" i="16" s="1"/>
  <c r="D17" i="15" s="1"/>
  <c r="L50" i="23"/>
  <c r="B15" i="22" s="1"/>
  <c r="D15" i="21" s="1"/>
  <c r="I50" i="23"/>
  <c r="D15" i="22" s="1"/>
  <c r="F15" i="21" s="1"/>
  <c r="G150" i="5"/>
  <c r="S97" i="8"/>
  <c r="E29" i="7" s="1"/>
  <c r="V97" i="8"/>
  <c r="E27" i="7"/>
  <c r="E31" i="4"/>
  <c r="I16" i="26"/>
  <c r="G112" i="23"/>
  <c r="I119" i="23"/>
  <c r="D31" i="22" s="1"/>
  <c r="F17" i="21" s="1"/>
  <c r="I112" i="23"/>
  <c r="D27" i="22" s="1"/>
  <c r="F16" i="21" s="1"/>
  <c r="F23" i="21" s="1"/>
  <c r="F20" i="21"/>
  <c r="G85" i="17"/>
  <c r="J24" i="15"/>
  <c r="J23" i="15"/>
  <c r="H85" i="17"/>
  <c r="M85" i="17"/>
  <c r="C22" i="16" s="1"/>
  <c r="E16" i="15" s="1"/>
  <c r="G55" i="17"/>
  <c r="I55" i="17"/>
  <c r="D15" i="16" s="1"/>
  <c r="F15" i="15" s="1"/>
  <c r="F20" i="15" s="1"/>
  <c r="G47" i="14"/>
  <c r="G26" i="14"/>
  <c r="I47" i="14"/>
  <c r="D20" i="13" s="1"/>
  <c r="F16" i="12" s="1"/>
  <c r="L26" i="14"/>
  <c r="B14" i="13" s="1"/>
  <c r="D15" i="12" s="1"/>
  <c r="I91" i="11"/>
  <c r="D24" i="10" s="1"/>
  <c r="L49" i="11"/>
  <c r="B15" i="10" s="1"/>
  <c r="D15" i="9" s="1"/>
  <c r="M84" i="8"/>
  <c r="C22" i="7" s="1"/>
  <c r="E16" i="6" s="1"/>
  <c r="L84" i="8"/>
  <c r="B22" i="7" s="1"/>
  <c r="D16" i="6" s="1"/>
  <c r="L138" i="5"/>
  <c r="B28" i="4" s="1"/>
  <c r="D16" i="3" s="1"/>
  <c r="I67" i="5"/>
  <c r="D15" i="4" s="1"/>
  <c r="F15" i="3" s="1"/>
  <c r="G67" i="5"/>
  <c r="L67" i="5"/>
  <c r="B15" i="4" s="1"/>
  <c r="D15" i="3" s="1"/>
  <c r="S17" i="20"/>
  <c r="E14" i="19" s="1"/>
  <c r="I16" i="20"/>
  <c r="D12" i="19" s="1"/>
  <c r="F16" i="18" s="1"/>
  <c r="F22" i="18" s="1"/>
  <c r="I150" i="5"/>
  <c r="D33" i="4" s="1"/>
  <c r="F17" i="3" s="1"/>
  <c r="F17" i="2" s="1"/>
  <c r="J23" i="3"/>
  <c r="I47" i="8"/>
  <c r="D15" i="7" s="1"/>
  <c r="F15" i="6" s="1"/>
  <c r="B11" i="25"/>
  <c r="L15" i="26"/>
  <c r="B12" i="25" s="1"/>
  <c r="D17" i="24" s="1"/>
  <c r="H15" i="26"/>
  <c r="C11" i="25"/>
  <c r="M15" i="26"/>
  <c r="C12" i="25" s="1"/>
  <c r="E17" i="24" s="1"/>
  <c r="E17" i="2" s="1"/>
  <c r="M16" i="26"/>
  <c r="C14" i="25" s="1"/>
  <c r="J24" i="24"/>
  <c r="J23" i="24"/>
  <c r="F20" i="24"/>
  <c r="J22" i="24"/>
  <c r="F24" i="24"/>
  <c r="F23" i="24"/>
  <c r="F22" i="24"/>
  <c r="V120" i="23"/>
  <c r="F33" i="22" s="1"/>
  <c r="M50" i="23"/>
  <c r="C15" i="22" s="1"/>
  <c r="E15" i="21" s="1"/>
  <c r="H50" i="23"/>
  <c r="E11" i="22"/>
  <c r="S50" i="23"/>
  <c r="E15" i="22" s="1"/>
  <c r="L112" i="23"/>
  <c r="B27" i="22" s="1"/>
  <c r="D16" i="21" s="1"/>
  <c r="L119" i="23"/>
  <c r="B31" i="22" s="1"/>
  <c r="D17" i="21" s="1"/>
  <c r="B30" i="22"/>
  <c r="M112" i="23"/>
  <c r="S112" i="23"/>
  <c r="E27" i="22" s="1"/>
  <c r="H112" i="23"/>
  <c r="G16" i="20"/>
  <c r="L16" i="20"/>
  <c r="G17" i="20" s="1"/>
  <c r="M16" i="20"/>
  <c r="S55" i="17"/>
  <c r="E15" i="16" s="1"/>
  <c r="H97" i="17"/>
  <c r="C25" i="16"/>
  <c r="V55" i="17"/>
  <c r="F15" i="16" s="1"/>
  <c r="L85" i="17"/>
  <c r="L55" i="14"/>
  <c r="B24" i="13" s="1"/>
  <c r="D17" i="12" s="1"/>
  <c r="B23" i="13"/>
  <c r="M56" i="14"/>
  <c r="C26" i="13" s="1"/>
  <c r="L47" i="14"/>
  <c r="B20" i="13" s="1"/>
  <c r="D16" i="12" s="1"/>
  <c r="S26" i="14"/>
  <c r="G55" i="14"/>
  <c r="H56" i="14"/>
  <c r="V56" i="14"/>
  <c r="F26" i="13" s="1"/>
  <c r="L91" i="11"/>
  <c r="B24" i="10" s="1"/>
  <c r="D16" i="9"/>
  <c r="G49" i="11"/>
  <c r="V49" i="11"/>
  <c r="F15" i="10" s="1"/>
  <c r="I104" i="11"/>
  <c r="G91" i="11"/>
  <c r="H103" i="11"/>
  <c r="C27" i="10"/>
  <c r="H91" i="11"/>
  <c r="S91" i="11"/>
  <c r="E24" i="10" s="1"/>
  <c r="F16" i="9"/>
  <c r="V104" i="11"/>
  <c r="F31" i="10" s="1"/>
  <c r="M91" i="11"/>
  <c r="F29" i="7"/>
  <c r="H47" i="8"/>
  <c r="I84" i="8"/>
  <c r="D22" i="7" s="1"/>
  <c r="F16" i="6" s="1"/>
  <c r="M47" i="8"/>
  <c r="L47" i="8"/>
  <c r="B15" i="7" s="1"/>
  <c r="D15" i="6" s="1"/>
  <c r="H84" i="8"/>
  <c r="G47" i="8"/>
  <c r="E15" i="3"/>
  <c r="H150" i="5"/>
  <c r="C31" i="4"/>
  <c r="M138" i="5"/>
  <c r="C28" i="4" s="1"/>
  <c r="E16" i="3" s="1"/>
  <c r="H138" i="5"/>
  <c r="S138" i="5"/>
  <c r="H67" i="5"/>
  <c r="G138" i="5"/>
  <c r="V151" i="5"/>
  <c r="F35" i="4" s="1"/>
  <c r="E14" i="13" l="1"/>
  <c r="S56" i="14"/>
  <c r="E26" i="13" s="1"/>
  <c r="C27" i="22"/>
  <c r="E16" i="21" s="1"/>
  <c r="M120" i="23"/>
  <c r="C33" i="22" s="1"/>
  <c r="J23" i="12"/>
  <c r="F20" i="12"/>
  <c r="E28" i="4"/>
  <c r="E25" i="7"/>
  <c r="J26" i="15"/>
  <c r="C11" i="1" s="1"/>
  <c r="M98" i="17"/>
  <c r="C29" i="16" s="1"/>
  <c r="L97" i="8"/>
  <c r="H104" i="11"/>
  <c r="H98" i="17"/>
  <c r="G97" i="8"/>
  <c r="I56" i="14"/>
  <c r="D14" i="25"/>
  <c r="B14" i="1"/>
  <c r="D17" i="2"/>
  <c r="F24" i="21"/>
  <c r="J22" i="21"/>
  <c r="J24" i="21"/>
  <c r="J23" i="21"/>
  <c r="F22" i="21"/>
  <c r="I120" i="23"/>
  <c r="D33" i="22" s="1"/>
  <c r="I98" i="17"/>
  <c r="D29" i="16" s="1"/>
  <c r="J28" i="15"/>
  <c r="I29" i="15" s="1"/>
  <c r="J29" i="15" s="1"/>
  <c r="J31" i="15" s="1"/>
  <c r="G56" i="14"/>
  <c r="L56" i="14"/>
  <c r="B26" i="13" s="1"/>
  <c r="J24" i="12"/>
  <c r="F24" i="12"/>
  <c r="F22" i="12"/>
  <c r="F23" i="12"/>
  <c r="J22" i="12"/>
  <c r="D26" i="13"/>
  <c r="B10" i="1"/>
  <c r="D31" i="10"/>
  <c r="B9" i="1"/>
  <c r="M97" i="8"/>
  <c r="C29" i="7" s="1"/>
  <c r="C15" i="7"/>
  <c r="E15" i="6" s="1"/>
  <c r="E15" i="2" s="1"/>
  <c r="H97" i="8"/>
  <c r="I97" i="8"/>
  <c r="D29" i="7" s="1"/>
  <c r="F24" i="3"/>
  <c r="F22" i="3"/>
  <c r="I151" i="5"/>
  <c r="F23" i="3"/>
  <c r="J22" i="3"/>
  <c r="M151" i="5"/>
  <c r="C35" i="4" s="1"/>
  <c r="H151" i="5"/>
  <c r="L151" i="5"/>
  <c r="B35" i="4" s="1"/>
  <c r="F15" i="2"/>
  <c r="G151" i="5"/>
  <c r="D15" i="2"/>
  <c r="F16" i="2"/>
  <c r="I17" i="20"/>
  <c r="J24" i="18"/>
  <c r="F20" i="18"/>
  <c r="F23" i="18"/>
  <c r="F24" i="18"/>
  <c r="J22" i="18"/>
  <c r="J23" i="18"/>
  <c r="J24" i="3"/>
  <c r="F20" i="3"/>
  <c r="D35" i="4"/>
  <c r="B7" i="1"/>
  <c r="F20" i="6"/>
  <c r="G16" i="26"/>
  <c r="L16" i="26"/>
  <c r="B14" i="25" s="1"/>
  <c r="H16" i="26"/>
  <c r="J26" i="24"/>
  <c r="G120" i="23"/>
  <c r="H120" i="23"/>
  <c r="S120" i="23"/>
  <c r="E33" i="22" s="1"/>
  <c r="L120" i="23"/>
  <c r="B33" i="22" s="1"/>
  <c r="C12" i="19"/>
  <c r="E16" i="18" s="1"/>
  <c r="M17" i="20"/>
  <c r="C14" i="19" s="1"/>
  <c r="H17" i="20"/>
  <c r="B12" i="19"/>
  <c r="D16" i="18" s="1"/>
  <c r="L17" i="20"/>
  <c r="B14" i="19" s="1"/>
  <c r="B22" i="16"/>
  <c r="D16" i="15" s="1"/>
  <c r="G98" i="17"/>
  <c r="V98" i="17"/>
  <c r="F29" i="16" s="1"/>
  <c r="L98" i="17"/>
  <c r="B29" i="16" s="1"/>
  <c r="S98" i="17"/>
  <c r="E29" i="16" s="1"/>
  <c r="F24" i="9"/>
  <c r="J22" i="9"/>
  <c r="F23" i="9"/>
  <c r="F22" i="9"/>
  <c r="J24" i="9"/>
  <c r="J23" i="9"/>
  <c r="F20" i="9"/>
  <c r="G104" i="11"/>
  <c r="S104" i="11"/>
  <c r="E31" i="10" s="1"/>
  <c r="C24" i="10"/>
  <c r="E16" i="9" s="1"/>
  <c r="M104" i="11"/>
  <c r="C31" i="10" s="1"/>
  <c r="L104" i="11"/>
  <c r="B31" i="10" s="1"/>
  <c r="B29" i="7"/>
  <c r="F23" i="6"/>
  <c r="J24" i="6"/>
  <c r="J23" i="6"/>
  <c r="F22" i="6"/>
  <c r="J22" i="6"/>
  <c r="F24" i="6"/>
  <c r="S151" i="5"/>
  <c r="E35" i="4" s="1"/>
  <c r="E16" i="2" l="1"/>
  <c r="J26" i="12"/>
  <c r="J28" i="24"/>
  <c r="I29" i="24" s="1"/>
  <c r="J29" i="24" s="1"/>
  <c r="J31" i="24" s="1"/>
  <c r="C14" i="1"/>
  <c r="G14" i="1" s="1"/>
  <c r="F22" i="2"/>
  <c r="B13" i="1"/>
  <c r="J26" i="21"/>
  <c r="C13" i="1" s="1"/>
  <c r="G13" i="1" s="1"/>
  <c r="J28" i="21"/>
  <c r="I29" i="21" s="1"/>
  <c r="J29" i="21" s="1"/>
  <c r="J31" i="21" s="1"/>
  <c r="D16" i="2"/>
  <c r="B11" i="1"/>
  <c r="G11" i="1" s="1"/>
  <c r="J28" i="12"/>
  <c r="I29" i="12" s="1"/>
  <c r="J29" i="12" s="1"/>
  <c r="J31" i="12" s="1"/>
  <c r="C10" i="1"/>
  <c r="G10" i="1" s="1"/>
  <c r="B8" i="1"/>
  <c r="F20" i="2"/>
  <c r="J26" i="18"/>
  <c r="J28" i="18" s="1"/>
  <c r="I29" i="18" s="1"/>
  <c r="J29" i="18" s="1"/>
  <c r="J31" i="18" s="1"/>
  <c r="J22" i="2"/>
  <c r="J23" i="2"/>
  <c r="F23" i="2"/>
  <c r="F24" i="2"/>
  <c r="D14" i="19"/>
  <c r="B12" i="1"/>
  <c r="J24" i="2"/>
  <c r="J26" i="3"/>
  <c r="J28" i="3" s="1"/>
  <c r="I29" i="3" s="1"/>
  <c r="J29" i="3" s="1"/>
  <c r="J31" i="3" s="1"/>
  <c r="J26" i="9"/>
  <c r="J26" i="6"/>
  <c r="J28" i="9" l="1"/>
  <c r="C9" i="1"/>
  <c r="G9" i="1" s="1"/>
  <c r="C12" i="1"/>
  <c r="G12" i="1" s="1"/>
  <c r="J26" i="2"/>
  <c r="J28" i="2" s="1"/>
  <c r="B15" i="1"/>
  <c r="J28" i="6"/>
  <c r="I29" i="6" s="1"/>
  <c r="J29" i="6" s="1"/>
  <c r="J31" i="6" s="1"/>
  <c r="C8" i="1"/>
  <c r="G8" i="1" s="1"/>
  <c r="C7" i="1"/>
  <c r="I29" i="9"/>
  <c r="J29" i="9" s="1"/>
  <c r="J31" i="9" s="1"/>
  <c r="C15" i="1" l="1"/>
  <c r="G7" i="1"/>
  <c r="G15" i="1" s="1"/>
  <c r="B16" i="1" s="1"/>
  <c r="B17" i="1" s="1"/>
  <c r="I30" i="2" s="1"/>
  <c r="J30" i="2" s="1"/>
  <c r="G17" i="1" l="1"/>
  <c r="G16" i="1"/>
  <c r="I29" i="2"/>
  <c r="J29" i="2" s="1"/>
  <c r="J31" i="2" s="1"/>
  <c r="G18" i="1" l="1"/>
</calcChain>
</file>

<file path=xl/sharedStrings.xml><?xml version="1.0" encoding="utf-8"?>
<sst xmlns="http://schemas.openxmlformats.org/spreadsheetml/2006/main" count="2458" uniqueCount="457">
  <si>
    <t>Krycí list stavby</t>
  </si>
  <si>
    <t>Stavba Kultúrny dom KUBÁŇ - obnova sociálneho zázemia</t>
  </si>
  <si>
    <t xml:space="preserve">Miesto:  </t>
  </si>
  <si>
    <t xml:space="preserve">Ks: </t>
  </si>
  <si>
    <t xml:space="preserve">Zákazka: </t>
  </si>
  <si>
    <t xml:space="preserve">Spracoval: </t>
  </si>
  <si>
    <t xml:space="preserve">Dňa </t>
  </si>
  <si>
    <t>11.12.2021</t>
  </si>
  <si>
    <t>Odberateľ: Mesto Trnava</t>
  </si>
  <si>
    <t xml:space="preserve">IČO: </t>
  </si>
  <si>
    <t xml:space="preserve">DIČ: </t>
  </si>
  <si>
    <t xml:space="preserve">Projektant: </t>
  </si>
  <si>
    <t xml:space="preserve">Dodávateľ: </t>
  </si>
  <si>
    <t xml:space="preserve">A </t>
  </si>
  <si>
    <t>Montáž</t>
  </si>
  <si>
    <t>Materiál</t>
  </si>
  <si>
    <t>ZRN spolu</t>
  </si>
  <si>
    <t xml:space="preserve">B </t>
  </si>
  <si>
    <t xml:space="preserve">HSV </t>
  </si>
  <si>
    <t>Ostatné náklady stavby</t>
  </si>
  <si>
    <t xml:space="preserve">PSV </t>
  </si>
  <si>
    <t xml:space="preserve">MONT </t>
  </si>
  <si>
    <t xml:space="preserve">Kompletačná činnosť </t>
  </si>
  <si>
    <t xml:space="preserve">OST </t>
  </si>
  <si>
    <t xml:space="preserve">HZS </t>
  </si>
  <si>
    <t xml:space="preserve">VN </t>
  </si>
  <si>
    <t>Spolu</t>
  </si>
  <si>
    <t xml:space="preserve">C </t>
  </si>
  <si>
    <t>VRN</t>
  </si>
  <si>
    <t xml:space="preserve">D </t>
  </si>
  <si>
    <t>Zariadenie staveniska</t>
  </si>
  <si>
    <t>Sťažené podmienky dopravy</t>
  </si>
  <si>
    <t>Sťažené výrobné podmienky</t>
  </si>
  <si>
    <t>Horské oblasti</t>
  </si>
  <si>
    <t>Prevádzkové vplyvy</t>
  </si>
  <si>
    <t>Mimostavenisková doprava</t>
  </si>
  <si>
    <t>Projektant,rozpočtár</t>
  </si>
  <si>
    <t xml:space="preserve">E </t>
  </si>
  <si>
    <t>Celkové náklady</t>
  </si>
  <si>
    <t>Súčet riadkov 5,10,15,20</t>
  </si>
  <si>
    <t xml:space="preserve">DPH 20% z </t>
  </si>
  <si>
    <t xml:space="preserve">DPH 0% z </t>
  </si>
  <si>
    <t>Spolu v EUR</t>
  </si>
  <si>
    <t xml:space="preserve">F </t>
  </si>
  <si>
    <t>Odberateľ</t>
  </si>
  <si>
    <t>Dodávateľ</t>
  </si>
  <si>
    <t>Rekapitulácia výkazu výmer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</si>
  <si>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</si>
  <si>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</si>
  <si>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</si>
  <si>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</si>
  <si>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</si>
  <si>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</si>
  <si>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</si>
  <si>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</si>
  <si>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Ost.nákl.stavby</t>
  </si>
  <si>
    <t>Cena</t>
  </si>
  <si>
    <t>Časť "A" - 1.NP - Oprávnené náklady</t>
  </si>
  <si>
    <t>Časť "A" - 1.NP - Neoprávnené náklady</t>
  </si>
  <si>
    <t>Časť "A" - 2.NP . m.č. 2.01 - Oprávnené náklady</t>
  </si>
  <si>
    <t>Časť "A" - 2.NP . m.č. 2.02 - Neoprávnené náklady</t>
  </si>
  <si>
    <t>Časť "A" - 2.NP - m.č. 2.03 - Neoprávnené náklady</t>
  </si>
  <si>
    <t>Časť "A" - 2.NP - m.č. 2.03 - Oprávnené náklady</t>
  </si>
  <si>
    <t>Časť "B" - 1.NP - Neoprávnené náklady I</t>
  </si>
  <si>
    <t>Časť "B" - 1.NP - Neoprávnené náklady II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</si>
  <si>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</si>
  <si>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</si>
  <si>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</si>
  <si>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</si>
  <si>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rozpočtu</t>
  </si>
  <si>
    <t>Objekt Časť "A" - 1.NP - Oprávnené náklady</t>
  </si>
  <si>
    <t>Ostatné náklady</t>
  </si>
  <si>
    <t>OST</t>
  </si>
  <si>
    <t>0% z [H+P+M]</t>
  </si>
  <si>
    <t>0% z [H+P]</t>
  </si>
  <si>
    <t>Dodávateľ:</t>
  </si>
  <si>
    <t>Dátum: 11.12.2021</t>
  </si>
  <si>
    <t>Prehľad rozpočtových nákladov</t>
  </si>
  <si>
    <t>Oddiel</t>
  </si>
  <si>
    <t>Hmotnosť (T)</t>
  </si>
  <si>
    <t>Suť (T)</t>
  </si>
  <si>
    <t>Práce HSV</t>
  </si>
  <si>
    <t>ZVISLÉ KONŠTRUKCIE</t>
  </si>
  <si>
    <t>POVRCHOVÉ ÚPRAVY</t>
  </si>
  <si>
    <t>OSTATNÉ KONŠTRUKCIE A PRÁCE</t>
  </si>
  <si>
    <t>PRESUNY HMÔT</t>
  </si>
  <si>
    <t>Práce PSV</t>
  </si>
  <si>
    <t>IZOLÁCIE PROTI VODE A VLHKOSTI</t>
  </si>
  <si>
    <t>ZTI - VNÚTORNA KANALIZÁCIA</t>
  </si>
  <si>
    <t>ZTI - ZARIAĎOVACIE PREDMETY</t>
  </si>
  <si>
    <t>DREVOSTAVBY</t>
  </si>
  <si>
    <t>KONŠTRUKCIE STOLÁRSKE</t>
  </si>
  <si>
    <t>KOVOVÉ DOPLNKOVÉ KONŠTRUKCIE</t>
  </si>
  <si>
    <t>PODLAHY A DLAŽBY KERAMICKÉ</t>
  </si>
  <si>
    <t>PODLAHY POVLAKOVÉ</t>
  </si>
  <si>
    <t>OBKLADY KERAMICKÉ</t>
  </si>
  <si>
    <t>MAĽBY</t>
  </si>
  <si>
    <t>Montážne práce</t>
  </si>
  <si>
    <t>M-21 ELEKTROMONTÁŽE</t>
  </si>
  <si>
    <t>M-24 MONTÁŽ VZDUCHOTECHNICKÝCH ZARIADENÍ</t>
  </si>
  <si>
    <t>Celkom v EUR</t>
  </si>
  <si>
    <t xml:space="preserve">Dátum: </t>
  </si>
  <si>
    <t>Zákazka Kultúrny dom KUBÁŇ - obnova sociálneho zázemia</t>
  </si>
  <si>
    <t>Výkaz výmer</t>
  </si>
  <si>
    <t>Por.č.</t>
  </si>
  <si>
    <t>Cenník</t>
  </si>
  <si>
    <t>Kód položky</t>
  </si>
  <si>
    <t>Názov</t>
  </si>
  <si>
    <t>Mj</t>
  </si>
  <si>
    <t>Množstvo</t>
  </si>
  <si>
    <t>Cena celkom</t>
  </si>
  <si>
    <t>Hmotnosť/Mj</t>
  </si>
  <si>
    <t>Hmotnosť</t>
  </si>
  <si>
    <t>Suť</t>
  </si>
  <si>
    <t xml:space="preserve"> 11/A 1</t>
  </si>
  <si>
    <t xml:space="preserve"> 312272120</t>
  </si>
  <si>
    <t>Murivo výplňové z tvárnic YTONG hladkých na MC-5 a tenkovrst.,maltu YTONG hr.200 P4-500 (dopln. muriva v sprche)</t>
  </si>
  <si>
    <t>m3</t>
  </si>
  <si>
    <t xml:space="preserve"> 312273116</t>
  </si>
  <si>
    <t>Murivo výplňové z tvárnic YTONG P+D s úchopnou kapsou na MC-5 a tenkovrst.,maltu YTONG hr.300 P2-400 (m.č. 1.01/1.02)</t>
  </si>
  <si>
    <t xml:space="preserve"> 312273119</t>
  </si>
  <si>
    <t>Murivo výplňové z tvárnic YTONG P+D s úchopnou kapsou na MC-5 a tenkovrst.,maltu YTONG hr.375 P2-400 (fasádne murivo s novými výplňami)</t>
  </si>
  <si>
    <t xml:space="preserve"> 317162102</t>
  </si>
  <si>
    <t>Keramický predpätý preklad POROTHERM KPP, šírky 120 mm, výšky 65 mm, dĺžky 1250 mm (nové otvory do m.č. 1.08-sprchy)</t>
  </si>
  <si>
    <t>kus</t>
  </si>
  <si>
    <t xml:space="preserve"> 317165301</t>
  </si>
  <si>
    <t>Nenosný preklad YTONG šírky 100 mm, výšky 249 mm, dĺžky 1250 mm</t>
  </si>
  <si>
    <t xml:space="preserve"> 317165303</t>
  </si>
  <si>
    <t>Nenosný preklad YTONG šírky 150 mm, výšky 249 mm, dĺžky 1250 mm</t>
  </si>
  <si>
    <t xml:space="preserve"> 342272102</t>
  </si>
  <si>
    <t>Priečky z tvárnic YTONG na MC-5 a tenkovrst.,maltu YTONG hr.100, P2-500</t>
  </si>
  <si>
    <t>m2</t>
  </si>
  <si>
    <t xml:space="preserve"> 342272104</t>
  </si>
  <si>
    <t>Priečky z tvárnic YTONG na MC-5 a tenkovrst.,maltu YTONG hr.150, P2-500</t>
  </si>
  <si>
    <t xml:space="preserve"> 346244358</t>
  </si>
  <si>
    <t>Predsadená stena z tvárnic YTONG a malty, hrúbky 120-200 mm - m.č. 1.05, 1.06, 1.07</t>
  </si>
  <si>
    <t xml:space="preserve"> 14/C 1</t>
  </si>
  <si>
    <t xml:space="preserve"> 310239211</t>
  </si>
  <si>
    <t>Zamurovanie otvoru s plochou nad 1 do 4m2 v murive nadzákladného tehlami na maltu vápennocementovú - medzi m.č. 1.09-sála</t>
  </si>
  <si>
    <t xml:space="preserve"> 340239212</t>
  </si>
  <si>
    <t>Zamurovanie otvoru s plochou do 4 m2 tehlami pálenými v stenách hr. nad 100 mm - medzi m.č. 1.09-1.10</t>
  </si>
  <si>
    <t xml:space="preserve"> 34923181110</t>
  </si>
  <si>
    <t>Začistenie ostenia z tehál vo vybúraných otvoroch - otvory po priečkach</t>
  </si>
  <si>
    <t xml:space="preserve"> 612465110</t>
  </si>
  <si>
    <t>Príprava vnútorného podkladu stien BAUMIT, cementový Prednástrek (Baumit Vorspritzer 2 mm), strojné nanášanie</t>
  </si>
  <si>
    <t xml:space="preserve"> 612465131</t>
  </si>
  <si>
    <t>Vnútorná omietka stien BAUMIT, vápennocementová,miešanie a nanášanie strojne,MVS 25 hr.1 cm</t>
  </si>
  <si>
    <t xml:space="preserve"> 612473186</t>
  </si>
  <si>
    <t>Príplatok za zabudované rohovníky (uholníky) na hrany stien (meria sa v m dľ.)</t>
  </si>
  <si>
    <t>m</t>
  </si>
  <si>
    <t xml:space="preserve"> 612481119</t>
  </si>
  <si>
    <t>Potiahnutie vnútorných stien, sklotextílnou mriežkou</t>
  </si>
  <si>
    <t xml:space="preserve"> 632477005</t>
  </si>
  <si>
    <t>Samonivelizačný poter hr. do 5 mm</t>
  </si>
  <si>
    <t xml:space="preserve"> 611421431</t>
  </si>
  <si>
    <t>Oprava vnútorných vápenných omietok stropov železobetónových rovných tvárnicových a klenieb</t>
  </si>
  <si>
    <t xml:space="preserve"> 612421431</t>
  </si>
  <si>
    <t>Oprava vnútorných vápenných omietok stien - vyspravenie stien po montáži novej elektroinštalácie a odsekaní pôvod. keram. obkladov</t>
  </si>
  <si>
    <t xml:space="preserve"> 632451505</t>
  </si>
  <si>
    <t>Opravná a vyrovnávacia hmota, vo vonkajších aj vnútorných priestoroch, hr. 10 mm - oprava poterov po odsekaní keram.dlažieb</t>
  </si>
  <si>
    <t xml:space="preserve">  3/A 1</t>
  </si>
  <si>
    <t xml:space="preserve"> 941955003</t>
  </si>
  <si>
    <t>Lešenie ľahké pracovné pomocné, s výškou lešeňovej podlahy nad 1,90 do 2,50 m (pre búracie práce)</t>
  </si>
  <si>
    <t>Lešenie ľahké pracovné pomocné, s výškou lešeňovej podlahy nad 1,90 do 2,50 m (pre navhrnované konštrukcie)</t>
  </si>
  <si>
    <t xml:space="preserve"> 952901111</t>
  </si>
  <si>
    <t>Vyčistenie budov pri výške podlaží do 4m</t>
  </si>
  <si>
    <t xml:space="preserve"> 13/B 1</t>
  </si>
  <si>
    <t xml:space="preserve"> 962031132</t>
  </si>
  <si>
    <t>Búranie priečok z tehál pálených, plných alebo dutých hr. do 150 mm,  -0,19600t</t>
  </si>
  <si>
    <t xml:space="preserve"> 962032231</t>
  </si>
  <si>
    <t>Búranie muriva nadzákladového z tehál pálených, vápenopieskových,cementových na maltu,  -1,90500t (fasádne murivo pri hl. vstupe + medzi miestnosťami foyer a sála)</t>
  </si>
  <si>
    <t xml:space="preserve"> 965041341</t>
  </si>
  <si>
    <t>Búranie podkladov pod dlažby, liatych dlažieb a mazanín,škvarobetón hr.do 100 mm, plochy nad 4 m2 -1,60000t - búranie podláh pre nové steny a priečky</t>
  </si>
  <si>
    <t xml:space="preserve"> 965043321A5</t>
  </si>
  <si>
    <t>Rezanie existujúcich podláh do hr.150 mm - búranie podláh pre nové steny a priečky</t>
  </si>
  <si>
    <t xml:space="preserve"> 965081712</t>
  </si>
  <si>
    <t>Búranie dlažieb, bez podklad. lôžka z xylolit., alebo keramických dlaždíc hr. do 10 mm,  -0,02000t</t>
  </si>
  <si>
    <t xml:space="preserve"> 968061125</t>
  </si>
  <si>
    <t>Vyvesenie alebo zavesenie dreveného dverného krídla do 2 m2</t>
  </si>
  <si>
    <t xml:space="preserve"> 968063455</t>
  </si>
  <si>
    <t>Vybúranie kovových dverových zárubní,  -0,08200t</t>
  </si>
  <si>
    <t xml:space="preserve"> 971033641</t>
  </si>
  <si>
    <t>Vybúranie otvorov v murive tehl. plochy do 4 m2 hr.do 300 mm,  -1,87500t (pre dvere do miestnosti - sprcha)</t>
  </si>
  <si>
    <t xml:space="preserve"> 97105500810</t>
  </si>
  <si>
    <t>Rezanie konštrukcií z tehly hr. do 150mm -0,01800t</t>
  </si>
  <si>
    <t xml:space="preserve"> 971055014.1</t>
  </si>
  <si>
    <t>Rezanie konštrukcií z tehál, hr. do 200mm -0,02400t (fasádne murivo pri hl. vstupe)</t>
  </si>
  <si>
    <t>Rezanie konštrukcií z tehál, hr. do 200mm -0,02400t (pre dvere do miestnosti - sprcha)</t>
  </si>
  <si>
    <t xml:space="preserve"> 978057351</t>
  </si>
  <si>
    <t>Odsekanie keramických soklíkov</t>
  </si>
  <si>
    <t xml:space="preserve"> 978059531</t>
  </si>
  <si>
    <t>Odsekanie a odobratie stien z obkladačiek vnútorných nad 2 m2,  -0,06800t</t>
  </si>
  <si>
    <t xml:space="preserve"> 979011131</t>
  </si>
  <si>
    <t>Zvislá doprava sutiny po schodoch ručne do 3.5 m</t>
  </si>
  <si>
    <t>t</t>
  </si>
  <si>
    <t xml:space="preserve"> 979081111</t>
  </si>
  <si>
    <t>Odvoz sutiny a vybúraných hmôt na skládku do 1 km</t>
  </si>
  <si>
    <t xml:space="preserve"> 979081121</t>
  </si>
  <si>
    <t>Odvoz sutiny a vybúraných hmôt na skládku za každý ďalší 1 km</t>
  </si>
  <si>
    <t xml:space="preserve"> 979082111</t>
  </si>
  <si>
    <t>Vnútrostavenisková doprava sutiny a vybúraných hmôt do 10 m</t>
  </si>
  <si>
    <t xml:space="preserve"> 979082121</t>
  </si>
  <si>
    <t>Vnútrostavenisková doprava sutiny a vybúraných hmôt za každých ďalších 5 m</t>
  </si>
  <si>
    <t xml:space="preserve"> 979087313</t>
  </si>
  <si>
    <t>Nakladanie vybúraných hmôt na dopravný prostriedok</t>
  </si>
  <si>
    <t xml:space="preserve"> 979089012</t>
  </si>
  <si>
    <t>Poplatok za skladovanie - betón, tehly, dlaždice (17 01 ), ostatné</t>
  </si>
  <si>
    <t xml:space="preserve"> 979089712</t>
  </si>
  <si>
    <t>Prenájom kontajneru 5 m3</t>
  </si>
  <si>
    <t xml:space="preserve"> 999281111</t>
  </si>
  <si>
    <t>Presun hmôt pre opravy a údržbu objektov vrátane vonkajších plášťov výšky do 25 m</t>
  </si>
  <si>
    <t>711/A 1</t>
  </si>
  <si>
    <t xml:space="preserve"> 711211501</t>
  </si>
  <si>
    <t>Jednozlož. hydroizolačná hmota, kúpeľňová hydroizolácia dvojnásobná, vodorovná, vrát. tesniaceho pásu - m.č 1.08 - sprchy</t>
  </si>
  <si>
    <t xml:space="preserve"> 711212501</t>
  </si>
  <si>
    <t>Jednozlož. hydroizolačná hmota, kúpeľňová hydroizolácia dvojnásobná, zvislá, vrát. tesniaceho pásu - m.č 1.08 - sprch.kúty</t>
  </si>
  <si>
    <t xml:space="preserve"> 998711201</t>
  </si>
  <si>
    <t>Presun hmôt pre izoláciu proti vode v objektoch výšky do 6 m</t>
  </si>
  <si>
    <t>%</t>
  </si>
  <si>
    <t>721/A 1</t>
  </si>
  <si>
    <t xml:space="preserve"> 721001001</t>
  </si>
  <si>
    <t>Zdravotechnika - predbežná cena</t>
  </si>
  <si>
    <t>kpl</t>
  </si>
  <si>
    <t>721/A 5</t>
  </si>
  <si>
    <t xml:space="preserve"> 998725201</t>
  </si>
  <si>
    <t>Presun hmôt pre zariaďovacie predmety v objektoch výšky do 6 m</t>
  </si>
  <si>
    <t>721/B 5</t>
  </si>
  <si>
    <t xml:space="preserve"> 725110811</t>
  </si>
  <si>
    <t>Demontáž záchoda splachovacieho s nádržou alebo s tlakovým splachovačom,  -0,01933t</t>
  </si>
  <si>
    <t>súb</t>
  </si>
  <si>
    <t xml:space="preserve"> 725122813</t>
  </si>
  <si>
    <t>Demontáž pisoára s nádržkou a 1 záchodom,  -0,01720t</t>
  </si>
  <si>
    <t xml:space="preserve"> 725210821</t>
  </si>
  <si>
    <t>Demontáž umývadiel alebo umývadielok bez výtokovej armatúry,  -0,01946t</t>
  </si>
  <si>
    <t xml:space="preserve"> 725820802</t>
  </si>
  <si>
    <t>Demontáž batérie stojankovej do 1 otvoru,  -0,00086t</t>
  </si>
  <si>
    <t>763/A 2</t>
  </si>
  <si>
    <t xml:space="preserve"> 763135015</t>
  </si>
  <si>
    <t>SDK kazetový podhľad RIGIPS 600x600 mm hrana A konštrukcia viditeľná</t>
  </si>
  <si>
    <t xml:space="preserve"> 998763401</t>
  </si>
  <si>
    <t>Presun hmôt pre sádrokartónové konštrukcie v stavbách(objektoch )výšky do 7 m</t>
  </si>
  <si>
    <t>766/A 1</t>
  </si>
  <si>
    <t xml:space="preserve"> 766661112</t>
  </si>
  <si>
    <t>Montáž dverového krídla kompletiz.otváravého do oceľovej alebo fošňovej zárubne, jednojkrídlové</t>
  </si>
  <si>
    <t xml:space="preserve"> 766702111</t>
  </si>
  <si>
    <t>Montáž zárubní obložkových pre dvere jednokrídlové hr.steny do 170 mm</t>
  </si>
  <si>
    <t xml:space="preserve"> 998766201</t>
  </si>
  <si>
    <t>Presun hmot pre konštrukcie stolárske v objektoch výšky do 6 m</t>
  </si>
  <si>
    <t>S/S90</t>
  </si>
  <si>
    <t xml:space="preserve"> 6116014100</t>
  </si>
  <si>
    <t>Dvere vnútorné hladké plné jednokrídlové, 700x1970 mm, vrátane kovania - predbežná cena</t>
  </si>
  <si>
    <t xml:space="preserve"> 6116017100</t>
  </si>
  <si>
    <t>Dvere vnútorné hladké plné jednokrídlové, 800x1970 mm, vrátane kovania - predbežná cena</t>
  </si>
  <si>
    <t xml:space="preserve"> 6117103138</t>
  </si>
  <si>
    <t>Zárubňa vnútorná, normal, fólia, hrúbka steny do 17 cm, š.60, 70, 80, 90cm - predbežná cena</t>
  </si>
  <si>
    <t>767/A 1</t>
  </si>
  <si>
    <t xml:space="preserve"> 7670105011</t>
  </si>
  <si>
    <t>Dodávka a montáž deliacich priečok (kabíny) s otváravými dverami, hliníkový rám + výplň - HPL doska - predbežná cena</t>
  </si>
  <si>
    <t xml:space="preserve"> 7670105012</t>
  </si>
  <si>
    <t>Dodávka a montáž pisoárových stien - predbežná cena</t>
  </si>
  <si>
    <t>ks</t>
  </si>
  <si>
    <t xml:space="preserve"> 7670105013</t>
  </si>
  <si>
    <t>Dodávka a montáž čistiacej rohože, vrátane rámu, 1720x995 mm - predbežná cena</t>
  </si>
  <si>
    <t>767/A 3</t>
  </si>
  <si>
    <t xml:space="preserve"> 998767201</t>
  </si>
  <si>
    <t>Presun hmôt pre kovové stavebné doplnkové konštrukcie v objektoch výšky do 6 m</t>
  </si>
  <si>
    <t>771/A 1</t>
  </si>
  <si>
    <t xml:space="preserve"> 771275107</t>
  </si>
  <si>
    <t>Montáž podláh schodiskových stupňov, z dlaždíc keramických kladených do lepidla</t>
  </si>
  <si>
    <t xml:space="preserve"> 771411035</t>
  </si>
  <si>
    <t>Montáž soklíkov z dlaždíc keramických, schodiskových, do lepidla, stupňovité, výška do 50 mm</t>
  </si>
  <si>
    <t xml:space="preserve"> 771445019</t>
  </si>
  <si>
    <t>Montáž soklíkov z dlaždíc keramických, do lepidla, rovné, výška do 50 mm</t>
  </si>
  <si>
    <t xml:space="preserve"> 771551030</t>
  </si>
  <si>
    <t>Montáž podláh z dlaždíc keramických kladených do lepidla</t>
  </si>
  <si>
    <t xml:space="preserve"> 998771201</t>
  </si>
  <si>
    <t>Presun hmôt pre podlahy z dlaždíc v objektoch výšky do 6m</t>
  </si>
  <si>
    <t>S/S70</t>
  </si>
  <si>
    <t xml:space="preserve"> 5976412100</t>
  </si>
  <si>
    <t>Dlaždice keramické - gress, interiérové - predbežná cena</t>
  </si>
  <si>
    <t>775/A 2</t>
  </si>
  <si>
    <t xml:space="preserve"> 998776201</t>
  </si>
  <si>
    <t>Presun hmôt pre podlahy povlakové v objektoch výšky do 6 m</t>
  </si>
  <si>
    <t>775/B 2</t>
  </si>
  <si>
    <t xml:space="preserve"> 776401800</t>
  </si>
  <si>
    <t>Demontáž soklíkov alebo líšt gumových alebo z PVC</t>
  </si>
  <si>
    <t xml:space="preserve"> 776511820</t>
  </si>
  <si>
    <t>Odstránenie povlakových podláh z nášľapnej plochy lepených s podložkou,  -0,00100t</t>
  </si>
  <si>
    <t xml:space="preserve"> 776511822</t>
  </si>
  <si>
    <t>Odstránenie lepidla plošným strojne-mechanickým zosekaním</t>
  </si>
  <si>
    <t>771/A 2</t>
  </si>
  <si>
    <t xml:space="preserve"> 781411013</t>
  </si>
  <si>
    <t>Montáž obkladov vnútorných stien z obkladačiek keramických, kladených do lepidla</t>
  </si>
  <si>
    <t xml:space="preserve"> 781491011</t>
  </si>
  <si>
    <t>Dodávka a montáž rohových profilov pre obklad</t>
  </si>
  <si>
    <t xml:space="preserve"> 998781201</t>
  </si>
  <si>
    <t>Presun hmôt pre obklady keramické v objektoch výšky do 6 m</t>
  </si>
  <si>
    <t xml:space="preserve"> 5976650000</t>
  </si>
  <si>
    <t>Obkladačky keramické - dodávka - predbežná cena</t>
  </si>
  <si>
    <t>M2</t>
  </si>
  <si>
    <t>784/A 1</t>
  </si>
  <si>
    <t xml:space="preserve"> 784410100</t>
  </si>
  <si>
    <t>Penetrovanie jednonásobné jemnozrnných podkladov výšky do 3, 80 m</t>
  </si>
  <si>
    <t xml:space="preserve"> 784418012</t>
  </si>
  <si>
    <t xml:space="preserve">Zakrývanie podláh a zariadení papierom v miestnostiach alebo na schodisku   </t>
  </si>
  <si>
    <t xml:space="preserve"> 784452371</t>
  </si>
  <si>
    <t>Maľby z maliarskych zmesí tekutých Primalex, jednofarebné dvojnásobné v miestn. výšky do 3,80 m</t>
  </si>
  <si>
    <t>R/R 0</t>
  </si>
  <si>
    <t xml:space="preserve">       21.01</t>
  </si>
  <si>
    <t>Elektroinštalácia - demontáž - predbežná cena</t>
  </si>
  <si>
    <t xml:space="preserve">       21.02</t>
  </si>
  <si>
    <t>Elektroinštalácia - nová - predbežná cena</t>
  </si>
  <si>
    <t xml:space="preserve">       24</t>
  </si>
  <si>
    <t>Vzduchotechnika - predbežná cena</t>
  </si>
  <si>
    <t>Objekt Časť "A" - 1.NP - Neoprávnené náklady</t>
  </si>
  <si>
    <t>KONŠTRUKCIE KLAMPIARSKE</t>
  </si>
  <si>
    <t>Murivo výplňové z tvárnic YTONG hladkých na MC-5 a tenkovrst.,maltu YTONG hr.200 P4-500 (výplň medzi dverami do miestnosti - sála)</t>
  </si>
  <si>
    <t>Keramický predpätý preklad POROTHERM KPP, šírky 120 mm, výšky 65 mm, dĺžky 1250 mm (nové otvory do sály)</t>
  </si>
  <si>
    <t xml:space="preserve"> 317162140</t>
  </si>
  <si>
    <t>Keramický preklad POROTHERM 23,8, šírky 70 mm, výšky 238 mm, dĺžky 3250 mm (medzi miestnosťami závetrie-foyer)</t>
  </si>
  <si>
    <t xml:space="preserve"> 317165223</t>
  </si>
  <si>
    <t>Nosný preklad YTONG šírky 300 mm, výšky 249 mm, dĺžky 1740 mm (okno-recepcia)</t>
  </si>
  <si>
    <t>Začistenie ostenia z tehál vo vybúraných otvoroch - vybúrané otvory</t>
  </si>
  <si>
    <t xml:space="preserve"> 648991111</t>
  </si>
  <si>
    <t>Osadenie parapetných dosiek z plastických a poloplast., hmôt, š. do 200 mm</t>
  </si>
  <si>
    <t xml:space="preserve"> 612425921</t>
  </si>
  <si>
    <t>Omietka vápenná vnútorného ostenia okenného alebo dverného hladká</t>
  </si>
  <si>
    <t xml:space="preserve"> 6119000960</t>
  </si>
  <si>
    <t>Vnútorné parapetné dosky plastové komôrkové,  š.200mm biela, mramor, buk, zlatý dub</t>
  </si>
  <si>
    <t xml:space="preserve"> 6119001030</t>
  </si>
  <si>
    <t>Plastové krytky k vnútorným parapetom plastovým, pár vo farbe biela, zlatý dub, buk</t>
  </si>
  <si>
    <t xml:space="preserve"> 968071113</t>
  </si>
  <si>
    <t>Demontáž vstupných plastových dverí, vrátane rámu</t>
  </si>
  <si>
    <t xml:space="preserve"> 971033631</t>
  </si>
  <si>
    <t>Vybúranie otvorov v murive tehl. plochy do 4 m2 hr.do 150 mm,  -0,27000t (pre dvere do miestonsti - sála)</t>
  </si>
  <si>
    <t>Rezanie konštrukcií z tehly hr. do 150mm -0,01800t (pre dvere do miestonsti - sála)</t>
  </si>
  <si>
    <t xml:space="preserve"> 971055031.1</t>
  </si>
  <si>
    <t>Rezanie konštrukcií z tehál, hr. do 350mm -0,04440t (murivo medzi miestnosťami foyer a sála)</t>
  </si>
  <si>
    <t>764/A 2</t>
  </si>
  <si>
    <t xml:space="preserve"> 764410330</t>
  </si>
  <si>
    <t>Oplechovanie parapetov z hliníkového Al plechu vrátane rohov - dodávka a montáž</t>
  </si>
  <si>
    <t>764/A 7</t>
  </si>
  <si>
    <t xml:space="preserve"> 998764201</t>
  </si>
  <si>
    <t>Presun hmôt pre konštrukcie klampiarske v objektoch výšky do 6 m</t>
  </si>
  <si>
    <t xml:space="preserve"> 766661132</t>
  </si>
  <si>
    <t>Montáž dverového krídla kompletiz.otváravého do oceľovej alebo fošňovej zárubne, dvojkrídlové</t>
  </si>
  <si>
    <t xml:space="preserve"> 766702112</t>
  </si>
  <si>
    <t>Montáž zárubní obložkových pre dvere jednokrídlové hr.steny nad 170 do 350 mm</t>
  </si>
  <si>
    <t xml:space="preserve"> 766702122</t>
  </si>
  <si>
    <t>Montáž zárubní obložkových pre dvere dvojkrídlové hr.steny nad 170 do 350 mm</t>
  </si>
  <si>
    <t xml:space="preserve"> 6116020100</t>
  </si>
  <si>
    <t>Dvere vnútorné hladké plné jednokrídlové, 900x1970 mm, vrátane kovania - predbežná cena</t>
  </si>
  <si>
    <t xml:space="preserve"> 6116078700</t>
  </si>
  <si>
    <t>Dvere vnútorné hladké plné dvojkrídlové, 2000x1970 mm, vrátane kovania - predbežná cena</t>
  </si>
  <si>
    <t xml:space="preserve"> 6117103139</t>
  </si>
  <si>
    <t>Zárubňa vnútorná, normal, fólia, hrúbka steny od 19 cm,š.60, 70, 80, 90cm - predbežná cena</t>
  </si>
  <si>
    <t xml:space="preserve"> 6117103145</t>
  </si>
  <si>
    <t>Zárubňa vnútorná, normal, laminát, dvojkrídlová, hrúbka steny od 19 cm,š.125-200cm - predbežná cena</t>
  </si>
  <si>
    <t xml:space="preserve"> 767000033</t>
  </si>
  <si>
    <t>Montáž plastových výplní otvorov (okná+dvere) - predbežná cena</t>
  </si>
  <si>
    <t xml:space="preserve"> 6114100101</t>
  </si>
  <si>
    <t>Plastová zasklená stena s 2-krídl. dverami, otváravá, bočné + horné svetlíky, izol. 3-sklo, 6-komor.profil, farba biela, kovanie, zámok, 2700x3020 mm - predbežná cena</t>
  </si>
  <si>
    <t xml:space="preserve"> 6114100102</t>
  </si>
  <si>
    <t>Plastové dvere, vstupné, 1-krídl, otváravé, plné, 6-komor.profil, farba biela, kovanie, zámok, 860x2480 mm - predbežná cena</t>
  </si>
  <si>
    <t xml:space="preserve"> 6114100103</t>
  </si>
  <si>
    <t>Plastové okno, 2-krídl, O/S + S, izol. 3-sklo, 6-komor.profil, farba biela, kovanie, 1650x700 mm - predbežná cena</t>
  </si>
  <si>
    <t xml:space="preserve"> 6114100104</t>
  </si>
  <si>
    <t>Plastové okno, 1-krídl, FIX, izol. 3-sklo, 6-komor.profil, farba biela, kovanie, 950x2400 mm - predbežná cena</t>
  </si>
  <si>
    <t xml:space="preserve"> 6114100105</t>
  </si>
  <si>
    <t>Plastové okno, 2-krídl, O+O, interiérové, 6-komor.profil, farba biela, kovanie, 1220x1500 mm - predbežná cena</t>
  </si>
  <si>
    <t>Montáž podláh z dlaždíc keramických kladených do lepidla - m.č. 1.02</t>
  </si>
  <si>
    <t>Dlaždice keramické s hladkým povrchom líca úprava 1 A 300x300x10 1 Ia</t>
  </si>
  <si>
    <t>Objekt Časť "A" - 2.NP . m.č. 2.01 - Oprávnené náklady</t>
  </si>
  <si>
    <t>ZDRAVOTECHNIKA</t>
  </si>
  <si>
    <t xml:space="preserve"> 342242022</t>
  </si>
  <si>
    <t>Priečky z tehál pálených POROTHERM 14,5 P+D P8, na maltu POROTHERM MM 50 (140x500x238) - zmenšenie otvoru do m.č. 2.01</t>
  </si>
  <si>
    <t>Priečky z tvárnic YTONG na MC-5 a tenkovrst.,maltu YTONG hr.150, P2-500 - doplnenie k exist.stene - m.č. 2.01</t>
  </si>
  <si>
    <t>Začistenie ostenia z tehál vo vybúraných otvoroch nad 80 do 150 mm - dverný otvor do m.č. 2.01</t>
  </si>
  <si>
    <t>Lešenie ľahké pracovné pomocné, s výškou lešeňovej podlahy nad 1,90 do 2,50 m (pre navrhované konštrukcie)</t>
  </si>
  <si>
    <t>Rezanie konštrukcií z tehly hr. do 150mm -0,01800t (vybúranie priečky hr. 150 mm)</t>
  </si>
  <si>
    <t xml:space="preserve"> 721.01</t>
  </si>
  <si>
    <t xml:space="preserve"> 725240811</t>
  </si>
  <si>
    <t>Demontáž sprchovej kabíny a misy bez výtokových armatúr kabín,  -0,08800t</t>
  </si>
  <si>
    <t xml:space="preserve"> 6116011100</t>
  </si>
  <si>
    <t>Dvere vnútorné hladké plné jednokrídlové, 600x1970 mm, vrátane kovania - predbežná cena</t>
  </si>
  <si>
    <t xml:space="preserve"> 771579791</t>
  </si>
  <si>
    <t>Prípl. za plochu do 5m2 jednotlivo pri montáži podláh keram.</t>
  </si>
  <si>
    <t>Objekt Časť "A" - 2.NP . m.č. 2.02 - Neoprávnené náklady</t>
  </si>
  <si>
    <t>Dodávateľ: Vlastná firma</t>
  </si>
  <si>
    <t>Oprava vnútorných vápenných omietok stien - vyspravenie stien po montáži novej elektroinštalácie</t>
  </si>
  <si>
    <t xml:space="preserve"> 941955004</t>
  </si>
  <si>
    <t>Lešenie ľahké pracovné pomocné, s výškou lešeňovej podlahy nad 2,50 do 3,5 m (pre navrhované konštrukcie)</t>
  </si>
  <si>
    <t xml:space="preserve"> 9680724565</t>
  </si>
  <si>
    <t>Demontáž schodiska - m.č 2.02</t>
  </si>
  <si>
    <t xml:space="preserve"> 7670100P</t>
  </si>
  <si>
    <t>Dodávka a montáž oceľového schodiska, vrátane kotevných a spojovacích prvkov,áterov a dielenskej dokumentácie</t>
  </si>
  <si>
    <t>Montáž podláh schodiskových stupňov, z dlaždíc keramických kladených do lepidla (m.č. 2.02)</t>
  </si>
  <si>
    <t>Montáž soklíkov z dlaždíc keramických, schodiskových, do lepidla, stupňovité, výška do 50 mm (m.č. 2.02)</t>
  </si>
  <si>
    <t>Objekt Časť "A" - 2.NP - m.č. 2.03 - Neoprávnené náklady</t>
  </si>
  <si>
    <t xml:space="preserve"> 317161306</t>
  </si>
  <si>
    <t>Preklad keramický plochý HELUZ, šírky 175 mm, výšky 71 mm, dĺžky 2250 mm (nové okno)</t>
  </si>
  <si>
    <t>Zamurovanie otvoru s plochou nad 1 do 4m2 v murive nadzákladného tehlami na maltu vápennocementovú (pôvodné dvere)</t>
  </si>
  <si>
    <t>Začistenie ostenia z tehál vo vybúraných otvoroch - nové okno, výmena pôvod.okna</t>
  </si>
  <si>
    <t xml:space="preserve"> 631312131</t>
  </si>
  <si>
    <t>Doplnenie existujúcich mazanín prostým betónom bez poteru o ploche 1-4 m2 a hr.do 240 mm - po pôvodných stenách (hr. 220 mm)</t>
  </si>
  <si>
    <t>Búranie muriva nadzákladového z tehál pálených, vápenopieskových,cementových na maltu,  -1,90500t</t>
  </si>
  <si>
    <t>Demontáž pôvodného okna, vrátane rámu</t>
  </si>
  <si>
    <t>Vybúranie otvorov v murive tehl. plochy do 4 m2 hr.do 300 mm,  -1,87500t (okno)</t>
  </si>
  <si>
    <t>Rezanie konštrukcií z tehál, hr. do 200mm -0,02400t (okno)</t>
  </si>
  <si>
    <t xml:space="preserve"> 971055021.1</t>
  </si>
  <si>
    <t>Rezanie konštrukcií z tehál, hr. do 250mm -0,03000t (steny)</t>
  </si>
  <si>
    <t>Montáž plastových výplní otvorov (okná) - predbežná cena</t>
  </si>
  <si>
    <t xml:space="preserve"> 6114100106</t>
  </si>
  <si>
    <t>Plastové okno, 4-krídl, O/S, izol. 3-sklo, 6-komor.profil, farba biela, kovanie, 2000x700 mm - predbežná cena</t>
  </si>
  <si>
    <t xml:space="preserve"> 6114100107</t>
  </si>
  <si>
    <t>Plastové okno, 1-krídl, FIX, interiérové, 6-komor.profil, farba biela, kovanie, 2000x1500 mm - predbežná cena</t>
  </si>
  <si>
    <t xml:space="preserve"> 776190000</t>
  </si>
  <si>
    <t>Montáž vinylovej podlahovej krytiny s vytiahnutím na stenu v. do 100mm</t>
  </si>
  <si>
    <t>S/S20</t>
  </si>
  <si>
    <t xml:space="preserve"> 2841291551</t>
  </si>
  <si>
    <t>Dodávka vinylovej podlahovej krytiny, hr. 2 mm - predbežná cena</t>
  </si>
  <si>
    <t>Vzduchotechnika / Klimatizácia - predbežná cena</t>
  </si>
  <si>
    <t>Objekt Časť "A" - 2.NP - m.č. 2.03 - Oprávnené náklady</t>
  </si>
  <si>
    <t>AKUSTICKÉ A PROTIOTRASOVÉ OPATRENIA</t>
  </si>
  <si>
    <t>714/A 1</t>
  </si>
  <si>
    <t xml:space="preserve"> 714196001.1</t>
  </si>
  <si>
    <t>Akustická úprava povrchov stien a stropov, akustické panely (napr. Ecophon), vrátane nosného roštu a kompletného príslušenstva - dodávka a montáž - m.č. 2.03</t>
  </si>
  <si>
    <t xml:space="preserve"> 714196001.2</t>
  </si>
  <si>
    <t>Akustická úprava povrchov stien a stropov - akustický záves, 5-vrstvový, zvukové utlmenie R(W) ~ 11 dB, 100Hz - 5000 Hz, materiál napr. Woolserge OFFICE, horná páska s háčikmi po 210 mm, súchý zips pre vzájomné spojenie, rovná jednokoľajnica, pre ručné ťahanie - dodávka a montáž - sála</t>
  </si>
  <si>
    <t xml:space="preserve"> 998714201</t>
  </si>
  <si>
    <t>Presun hmôt pre izolácie akustické a protiotrasové opatrenia v objektoch výšky (hĺbky) do 6 m</t>
  </si>
  <si>
    <t>Objekt Časť "B" - 1.NP - Neoprávnené náklady I</t>
  </si>
  <si>
    <t>PODLAHY VLYSOVÉ A PARKETOVÉ</t>
  </si>
  <si>
    <t>Predsadená stena z tvárnic YTONG a malty, hrúbky 150 mm - m.č. 1.13, 1.15</t>
  </si>
  <si>
    <t>Búranie priečok z tehál pálených, plných alebo dutých hr. do 150 mm,  -0,19600t - posun otvorov</t>
  </si>
  <si>
    <t>Rezanie konštrukcií z tehly hr. do 150mm -0,01800t - posun otvorov</t>
  </si>
  <si>
    <t xml:space="preserve"> 978071411.2</t>
  </si>
  <si>
    <t>Demontáž opony, vrátane príslušenstva - predbežná cena</t>
  </si>
  <si>
    <t>767/B 1</t>
  </si>
  <si>
    <t xml:space="preserve"> 767590830</t>
  </si>
  <si>
    <t>Demontáž podlahových konštrukcií - roštov, na technických lávkach</t>
  </si>
  <si>
    <t>775/A 1</t>
  </si>
  <si>
    <t xml:space="preserve"> 775413110</t>
  </si>
  <si>
    <t>Montáž - podlahové soklíky alebo lišty drevené pribíjané z dreva tvrdého alebo mäkkého v prírodnej farbe - m. č. 1.16</t>
  </si>
  <si>
    <t xml:space="preserve"> 775551210</t>
  </si>
  <si>
    <t>Zhotovenie parketovej podlahy s podložkou, parozábranou - m.č. 1.16</t>
  </si>
  <si>
    <t xml:space="preserve"> 998775201</t>
  </si>
  <si>
    <t>Presun hmôt pre podlahy vlysové a parketové v objektoch výšky do 6 m</t>
  </si>
  <si>
    <t xml:space="preserve"> 775411820</t>
  </si>
  <si>
    <t>Demontáž soklíkov alebo líšt drevených pripevnených skrutkami do dreva,  -0,00100t</t>
  </si>
  <si>
    <t xml:space="preserve"> 775521800</t>
  </si>
  <si>
    <t>Demontáž podláh vlysových a parketových tabúľ pribíjaných  -0,01500t</t>
  </si>
  <si>
    <t xml:space="preserve"> 6119800700</t>
  </si>
  <si>
    <t>Parketová podlaha, vrátane podložky - dodávka - m.č. 1.16 - predbežná cena</t>
  </si>
  <si>
    <t xml:space="preserve"> 6119808700</t>
  </si>
  <si>
    <t>Lišta parketová - dodávka - m.č. 1.16 - predbežná cena</t>
  </si>
  <si>
    <t>Objekt Časť "B" - 1.NP - Neoprávnené náklady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</si>
</sst>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10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9"/>
      <color rgb="FF0000FF"/>
      <name val="Arial CE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9"/>
      <color theme="1"/>
      <name val="Arial CE"/>
      <charset val="238"/>
    </font>
    <font>
      <sz val="8"/>
      <color rgb="FF000000"/>
      <name val="Arial CE"/>
      <charset val="238"/>
    </font>
    <font>
      <sz val="8"/>
      <color rgb="FF000000"/>
      <name val="Calibri"/>
      <family val="2"/>
      <charset val="238"/>
      <scheme val="minor"/>
    </font>
    <font>
      <sz val="8"/>
      <color rgb="FF0000FF"/>
      <name val="Arial CE"/>
      <charset val="238"/>
    </font>
    <font>
      <sz val="8"/>
      <color rgb="FF0000FF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b/>
      <sz val="8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AA"/>
        <bgColor indexed="64"/>
      </patternFill>
    </fill>
    <fill>
      <patternFill patternType="solid">
        <fgColor rgb="FF00B050"/>
        <bgColor indexed="64"/>
      </patternFill>
    </fill>
  </fills>
  <borders count="9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808080"/>
      </bottom>
      <diagonal/>
    </border>
    <border>
      <left/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double">
        <color rgb="FF000000"/>
      </right>
      <top style="thin">
        <color rgb="FF80808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808080"/>
      </left>
      <right/>
      <top style="thin">
        <color rgb="FF000000"/>
      </top>
      <bottom/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4" fillId="0" borderId="2" xfId="0" applyFont="1" applyBorder="1"/>
    <xf numFmtId="0" fontId="1" fillId="0" borderId="2" xfId="0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 applyAlignment="1">
      <alignment wrapText="1"/>
    </xf>
    <xf numFmtId="0" fontId="1" fillId="0" borderId="3" xfId="0" applyFont="1" applyBorder="1"/>
    <xf numFmtId="0" fontId="1" fillId="0" borderId="4" xfId="0" applyFont="1" applyBorder="1"/>
    <xf numFmtId="0" fontId="3" fillId="0" borderId="4" xfId="0" applyFont="1" applyBorder="1"/>
    <xf numFmtId="0" fontId="1" fillId="0" borderId="5" xfId="0" applyFont="1" applyBorder="1"/>
    <xf numFmtId="0" fontId="1" fillId="0" borderId="8" xfId="0" applyFont="1" applyBorder="1"/>
    <xf numFmtId="0" fontId="1" fillId="0" borderId="9" xfId="0" applyFont="1" applyBorder="1"/>
    <xf numFmtId="164" fontId="1" fillId="0" borderId="9" xfId="0" applyNumberFormat="1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3" xfId="0" applyFont="1" applyBorder="1"/>
    <xf numFmtId="0" fontId="1" fillId="0" borderId="25" xfId="0" applyFont="1" applyBorder="1"/>
    <xf numFmtId="164" fontId="1" fillId="0" borderId="26" xfId="0" applyNumberFormat="1" applyFont="1" applyBorder="1"/>
    <xf numFmtId="0" fontId="1" fillId="0" borderId="27" xfId="0" applyFont="1" applyBorder="1"/>
    <xf numFmtId="0" fontId="1" fillId="0" borderId="28" xfId="0" applyFont="1" applyBorder="1"/>
    <xf numFmtId="0" fontId="6" fillId="0" borderId="16" xfId="0" applyFont="1" applyBorder="1"/>
    <xf numFmtId="0" fontId="6" fillId="0" borderId="11" xfId="0" applyFont="1" applyBorder="1"/>
    <xf numFmtId="0" fontId="6" fillId="0" borderId="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8" xfId="0" applyFont="1" applyBorder="1"/>
    <xf numFmtId="0" fontId="5" fillId="0" borderId="25" xfId="0" applyFont="1" applyBorder="1"/>
    <xf numFmtId="0" fontId="1" fillId="0" borderId="32" xfId="0" applyFont="1" applyBorder="1"/>
    <xf numFmtId="0" fontId="1" fillId="0" borderId="33" xfId="0" applyFont="1" applyBorder="1"/>
    <xf numFmtId="0" fontId="1" fillId="0" borderId="26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0" fontId="5" fillId="0" borderId="32" xfId="0" applyFont="1" applyBorder="1"/>
    <xf numFmtId="0" fontId="5" fillId="0" borderId="9" xfId="0" applyFont="1" applyBorder="1"/>
    <xf numFmtId="0" fontId="4" fillId="0" borderId="15" xfId="0" applyFont="1" applyBorder="1"/>
    <xf numFmtId="0" fontId="4" fillId="0" borderId="15" xfId="0" applyFont="1" applyBorder="1" applyAlignment="1">
      <alignment horizontal="center"/>
    </xf>
    <xf numFmtId="0" fontId="5" fillId="0" borderId="42" xfId="0" applyFont="1" applyBorder="1" applyAlignment="1">
      <alignment horizontal="center"/>
    </xf>
    <xf numFmtId="0" fontId="5" fillId="0" borderId="35" xfId="0" applyFont="1" applyBorder="1"/>
    <xf numFmtId="0" fontId="5" fillId="0" borderId="33" xfId="0" applyFont="1" applyBorder="1"/>
    <xf numFmtId="0" fontId="5" fillId="0" borderId="11" xfId="0" applyFont="1" applyBorder="1"/>
    <xf numFmtId="0" fontId="5" fillId="0" borderId="26" xfId="0" applyFont="1" applyBorder="1"/>
    <xf numFmtId="0" fontId="5" fillId="0" borderId="45" xfId="0" applyFont="1" applyBorder="1" applyAlignment="1">
      <alignment horizontal="center"/>
    </xf>
    <xf numFmtId="0" fontId="5" fillId="0" borderId="43" xfId="0" applyFont="1" applyBorder="1" applyAlignment="1">
      <alignment horizontal="center"/>
    </xf>
    <xf numFmtId="164" fontId="1" fillId="0" borderId="20" xfId="0" applyNumberFormat="1" applyFont="1" applyBorder="1"/>
    <xf numFmtId="0" fontId="5" fillId="0" borderId="46" xfId="0" applyFont="1" applyBorder="1"/>
    <xf numFmtId="0" fontId="5" fillId="0" borderId="0" xfId="0" applyFont="1"/>
    <xf numFmtId="0" fontId="5" fillId="0" borderId="47" xfId="0" applyFont="1" applyBorder="1"/>
    <xf numFmtId="0" fontId="5" fillId="0" borderId="48" xfId="0" applyFont="1" applyBorder="1"/>
    <xf numFmtId="164" fontId="1" fillId="0" borderId="49" xfId="0" applyNumberFormat="1" applyFont="1" applyBorder="1"/>
    <xf numFmtId="164" fontId="5" fillId="0" borderId="51" xfId="0" applyNumberFormat="1" applyFont="1" applyBorder="1"/>
    <xf numFmtId="164" fontId="5" fillId="0" borderId="53" xfId="0" applyNumberFormat="1" applyFont="1" applyBorder="1"/>
    <xf numFmtId="164" fontId="1" fillId="0" borderId="54" xfId="0" applyNumberFormat="1" applyFont="1" applyBorder="1"/>
    <xf numFmtId="164" fontId="5" fillId="0" borderId="47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7" xfId="0" applyFont="1" applyBorder="1"/>
    <xf numFmtId="164" fontId="1" fillId="0" borderId="21" xfId="0" applyNumberFormat="1" applyFont="1" applyBorder="1"/>
    <xf numFmtId="164" fontId="5" fillId="0" borderId="0" xfId="0" applyNumberFormat="1" applyFont="1"/>
    <xf numFmtId="164" fontId="1" fillId="0" borderId="47" xfId="0" applyNumberFormat="1" applyFont="1" applyBorder="1"/>
    <xf numFmtId="164" fontId="5" fillId="0" borderId="60" xfId="0" applyNumberFormat="1" applyFont="1" applyBorder="1"/>
    <xf numFmtId="164" fontId="1" fillId="0" borderId="60" xfId="0" applyNumberFormat="1" applyFont="1" applyBorder="1"/>
    <xf numFmtId="0" fontId="5" fillId="0" borderId="62" xfId="0" applyFont="1" applyBorder="1"/>
    <xf numFmtId="0" fontId="5" fillId="0" borderId="63" xfId="0" applyFont="1" applyBorder="1"/>
    <xf numFmtId="0" fontId="5" fillId="0" borderId="64" xfId="0" applyFont="1" applyBorder="1"/>
    <xf numFmtId="164" fontId="5" fillId="0" borderId="52" xfId="0" applyNumberFormat="1" applyFont="1" applyBorder="1"/>
    <xf numFmtId="164" fontId="5" fillId="0" borderId="50" xfId="0" applyNumberFormat="1" applyFont="1" applyBorder="1"/>
    <xf numFmtId="0" fontId="5" fillId="0" borderId="44" xfId="0" applyFont="1" applyBorder="1" applyAlignment="1">
      <alignment horizontal="center"/>
    </xf>
    <xf numFmtId="0" fontId="5" fillId="0" borderId="65" xfId="0" applyFont="1" applyBorder="1"/>
    <xf numFmtId="0" fontId="5" fillId="0" borderId="69" xfId="0" applyFont="1" applyBorder="1" applyAlignment="1">
      <alignment horizontal="center"/>
    </xf>
    <xf numFmtId="0" fontId="5" fillId="0" borderId="70" xfId="0" applyFont="1" applyBorder="1"/>
    <xf numFmtId="0" fontId="5" fillId="0" borderId="71" xfId="0" applyFont="1" applyBorder="1"/>
    <xf numFmtId="0" fontId="5" fillId="0" borderId="72" xfId="0" applyFont="1" applyBorder="1"/>
    <xf numFmtId="164" fontId="5" fillId="0" borderId="66" xfId="0" applyNumberFormat="1" applyFont="1" applyBorder="1"/>
    <xf numFmtId="164" fontId="5" fillId="0" borderId="67" xfId="0" applyNumberFormat="1" applyFont="1" applyBorder="1"/>
    <xf numFmtId="164" fontId="5" fillId="0" borderId="68" xfId="0" applyNumberFormat="1" applyFont="1" applyBorder="1"/>
    <xf numFmtId="164" fontId="1" fillId="0" borderId="73" xfId="0" applyNumberFormat="1" applyFont="1" applyBorder="1"/>
    <xf numFmtId="164" fontId="4" fillId="0" borderId="74" xfId="0" applyNumberFormat="1" applyFont="1" applyBorder="1"/>
    <xf numFmtId="164" fontId="1" fillId="0" borderId="75" xfId="0" applyNumberFormat="1" applyFont="1" applyBorder="1"/>
    <xf numFmtId="0" fontId="1" fillId="0" borderId="14" xfId="0" applyFont="1" applyBorder="1"/>
    <xf numFmtId="0" fontId="1" fillId="0" borderId="76" xfId="0" applyFont="1" applyBorder="1"/>
    <xf numFmtId="0" fontId="1" fillId="0" borderId="77" xfId="0" applyFont="1" applyBorder="1"/>
    <xf numFmtId="0" fontId="5" fillId="0" borderId="10" xfId="0" applyFont="1" applyBorder="1"/>
    <xf numFmtId="164" fontId="5" fillId="0" borderId="65" xfId="0" applyNumberFormat="1" applyFont="1" applyBorder="1"/>
    <xf numFmtId="164" fontId="4" fillId="0" borderId="78" xfId="0" applyNumberFormat="1" applyFont="1" applyBorder="1"/>
    <xf numFmtId="164" fontId="4" fillId="0" borderId="79" xfId="0" applyNumberFormat="1" applyFont="1" applyBorder="1"/>
    <xf numFmtId="0" fontId="1" fillId="0" borderId="42" xfId="0" applyFont="1" applyBorder="1" applyAlignment="1">
      <alignment horizontal="center"/>
    </xf>
    <xf numFmtId="0" fontId="4" fillId="0" borderId="8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64" fontId="1" fillId="0" borderId="24" xfId="0" applyNumberFormat="1" applyFont="1" applyBorder="1"/>
    <xf numFmtId="164" fontId="1" fillId="0" borderId="22" xfId="0" applyNumberFormat="1" applyFont="1" applyBorder="1"/>
    <xf numFmtId="164" fontId="5" fillId="0" borderId="81" xfId="0" applyNumberFormat="1" applyFont="1" applyBorder="1"/>
    <xf numFmtId="164" fontId="5" fillId="0" borderId="82" xfId="0" applyNumberFormat="1" applyFont="1" applyBorder="1"/>
    <xf numFmtId="164" fontId="1" fillId="0" borderId="81" xfId="0" applyNumberFormat="1" applyFont="1" applyBorder="1"/>
    <xf numFmtId="0" fontId="1" fillId="0" borderId="83" xfId="0" applyFont="1" applyBorder="1"/>
    <xf numFmtId="164" fontId="5" fillId="0" borderId="84" xfId="0" applyNumberFormat="1" applyFont="1" applyBorder="1"/>
    <xf numFmtId="0" fontId="1" fillId="0" borderId="85" xfId="0" applyFont="1" applyBorder="1"/>
    <xf numFmtId="0" fontId="1" fillId="0" borderId="47" xfId="0" applyFont="1" applyBorder="1"/>
    <xf numFmtId="164" fontId="1" fillId="0" borderId="82" xfId="0" applyNumberFormat="1" applyFont="1" applyBorder="1"/>
    <xf numFmtId="0" fontId="1" fillId="0" borderId="60" xfId="0" applyFont="1" applyBorder="1"/>
    <xf numFmtId="0" fontId="5" fillId="0" borderId="60" xfId="0" applyFont="1" applyBorder="1"/>
    <xf numFmtId="0" fontId="1" fillId="0" borderId="86" xfId="0" applyFont="1" applyBorder="1"/>
    <xf numFmtId="164" fontId="1" fillId="0" borderId="87" xfId="0" applyNumberFormat="1" applyFont="1" applyBorder="1"/>
    <xf numFmtId="164" fontId="4" fillId="0" borderId="88" xfId="0" applyNumberFormat="1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0" fontId="1" fillId="0" borderId="93" xfId="0" applyFont="1" applyBorder="1"/>
    <xf numFmtId="0" fontId="1" fillId="0" borderId="94" xfId="0" applyFont="1" applyBorder="1"/>
    <xf numFmtId="0" fontId="1" fillId="0" borderId="59" xfId="0" applyFont="1" applyBorder="1"/>
    <xf numFmtId="0" fontId="1" fillId="0" borderId="61" xfId="0" applyFont="1" applyBorder="1"/>
    <xf numFmtId="0" fontId="5" fillId="0" borderId="5" xfId="0" applyFont="1" applyBorder="1"/>
    <xf numFmtId="0" fontId="5" fillId="0" borderId="7" xfId="0" applyFont="1" applyBorder="1"/>
    <xf numFmtId="0" fontId="5" fillId="0" borderId="89" xfId="0" applyFont="1" applyBorder="1"/>
    <xf numFmtId="0" fontId="4" fillId="0" borderId="1" xfId="0" applyFont="1" applyBorder="1" applyAlignment="1">
      <alignment wrapText="1"/>
    </xf>
    <xf numFmtId="0" fontId="4" fillId="2" borderId="4" xfId="0" applyFont="1" applyFill="1" applyBorder="1" applyAlignment="1">
      <alignment horizontal="center"/>
    </xf>
    <xf numFmtId="165" fontId="1" fillId="0" borderId="0" xfId="0" applyNumberFormat="1" applyFont="1"/>
    <xf numFmtId="164" fontId="1" fillId="0" borderId="0" xfId="0" applyNumberFormat="1" applyFont="1"/>
    <xf numFmtId="164" fontId="5" fillId="0" borderId="70" xfId="0" applyNumberFormat="1" applyFont="1" applyBorder="1"/>
    <xf numFmtId="165" fontId="5" fillId="0" borderId="70" xfId="0" applyNumberFormat="1" applyFont="1" applyBorder="1"/>
    <xf numFmtId="0" fontId="8" fillId="0" borderId="0" xfId="0" applyFont="1"/>
    <xf numFmtId="0" fontId="4" fillId="0" borderId="70" xfId="0" applyFont="1" applyBorder="1"/>
    <xf numFmtId="164" fontId="4" fillId="0" borderId="70" xfId="0" applyNumberFormat="1" applyFont="1" applyBorder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10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11" fillId="0" borderId="1" xfId="0" applyFont="1" applyBorder="1"/>
    <xf numFmtId="166" fontId="1" fillId="0" borderId="0" xfId="0" applyNumberFormat="1" applyFont="1"/>
    <xf numFmtId="0" fontId="4" fillId="2" borderId="70" xfId="0" applyFont="1" applyFill="1" applyBorder="1" applyAlignment="1">
      <alignment horizontal="center"/>
    </xf>
    <xf numFmtId="49" fontId="5" fillId="0" borderId="70" xfId="0" applyNumberFormat="1" applyFont="1" applyBorder="1"/>
    <xf numFmtId="166" fontId="5" fillId="0" borderId="70" xfId="0" applyNumberFormat="1" applyFont="1" applyBorder="1"/>
    <xf numFmtId="166" fontId="5" fillId="0" borderId="0" xfId="0" applyNumberFormat="1" applyFont="1"/>
    <xf numFmtId="0" fontId="4" fillId="0" borderId="0" xfId="0" applyFont="1" applyAlignment="1">
      <alignment horizontal="left"/>
    </xf>
    <xf numFmtId="0" fontId="12" fillId="0" borderId="0" xfId="0" applyFont="1" applyAlignment="1">
      <alignment wrapText="1"/>
    </xf>
    <xf numFmtId="166" fontId="12" fillId="0" borderId="0" xfId="0" applyNumberFormat="1" applyFont="1" applyAlignment="1">
      <alignment wrapText="1"/>
    </xf>
    <xf numFmtId="164" fontId="12" fillId="0" borderId="0" xfId="0" applyNumberFormat="1" applyFont="1" applyAlignment="1">
      <alignment wrapText="1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center" wrapText="1"/>
    </xf>
    <xf numFmtId="49" fontId="12" fillId="0" borderId="0" xfId="0" applyNumberFormat="1" applyFont="1" applyAlignment="1">
      <alignment horizontal="left" wrapText="1"/>
    </xf>
    <xf numFmtId="166" fontId="12" fillId="0" borderId="0" xfId="0" applyNumberFormat="1" applyFont="1"/>
    <xf numFmtId="166" fontId="4" fillId="0" borderId="0" xfId="0" applyNumberFormat="1" applyFont="1"/>
    <xf numFmtId="165" fontId="12" fillId="0" borderId="0" xfId="0" applyNumberFormat="1" applyFont="1" applyAlignment="1">
      <alignment wrapText="1"/>
    </xf>
    <xf numFmtId="0" fontId="14" fillId="0" borderId="0" xfId="0" applyFont="1" applyAlignment="1">
      <alignment wrapText="1"/>
    </xf>
    <xf numFmtId="166" fontId="14" fillId="0" borderId="0" xfId="0" applyNumberFormat="1" applyFont="1" applyAlignment="1">
      <alignment wrapText="1"/>
    </xf>
    <xf numFmtId="164" fontId="14" fillId="0" borderId="0" xfId="0" applyNumberFormat="1" applyFont="1" applyAlignment="1">
      <alignment wrapText="1"/>
    </xf>
    <xf numFmtId="0" fontId="14" fillId="0" borderId="0" xfId="0" applyFont="1"/>
    <xf numFmtId="0" fontId="15" fillId="0" borderId="0" xfId="0" applyFont="1"/>
    <xf numFmtId="0" fontId="14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left" wrapText="1"/>
    </xf>
    <xf numFmtId="166" fontId="14" fillId="0" borderId="0" xfId="0" applyNumberFormat="1" applyFont="1"/>
    <xf numFmtId="0" fontId="16" fillId="0" borderId="0" xfId="0" applyFont="1"/>
    <xf numFmtId="0" fontId="17" fillId="0" borderId="70" xfId="0" applyFont="1" applyBorder="1"/>
    <xf numFmtId="166" fontId="17" fillId="0" borderId="70" xfId="0" applyNumberFormat="1" applyFont="1" applyBorder="1"/>
    <xf numFmtId="164" fontId="17" fillId="0" borderId="70" xfId="0" applyNumberFormat="1" applyFont="1" applyBorder="1"/>
    <xf numFmtId="0" fontId="18" fillId="0" borderId="70" xfId="0" applyFont="1" applyBorder="1"/>
    <xf numFmtId="0" fontId="5" fillId="0" borderId="2" xfId="0" applyFont="1" applyBorder="1"/>
    <xf numFmtId="164" fontId="5" fillId="0" borderId="2" xfId="0" applyNumberFormat="1" applyFont="1" applyBorder="1"/>
    <xf numFmtId="164" fontId="0" fillId="0" borderId="0" xfId="0" applyNumberFormat="1"/>
    <xf numFmtId="164" fontId="4" fillId="0" borderId="1" xfId="0" applyNumberFormat="1" applyFont="1" applyBorder="1"/>
    <xf numFmtId="164" fontId="2" fillId="0" borderId="1" xfId="0" applyNumberFormat="1" applyFont="1" applyBorder="1"/>
    <xf numFmtId="0" fontId="5" fillId="0" borderId="51" xfId="0" applyFont="1" applyBorder="1"/>
    <xf numFmtId="0" fontId="4" fillId="0" borderId="5" xfId="0" applyFont="1" applyBorder="1"/>
    <xf numFmtId="164" fontId="4" fillId="0" borderId="5" xfId="0" applyNumberFormat="1" applyFont="1" applyBorder="1"/>
    <xf numFmtId="0" fontId="4" fillId="0" borderId="6" xfId="0" applyFont="1" applyBorder="1"/>
    <xf numFmtId="164" fontId="4" fillId="0" borderId="6" xfId="0" applyNumberFormat="1" applyFont="1" applyBorder="1"/>
    <xf numFmtId="0" fontId="1" fillId="0" borderId="62" xfId="0" applyFont="1" applyBorder="1"/>
    <xf numFmtId="0" fontId="5" fillId="0" borderId="95" xfId="0" applyFont="1" applyBorder="1" applyAlignment="1">
      <alignment horizontal="center"/>
    </xf>
    <xf numFmtId="0" fontId="1" fillId="0" borderId="78" xfId="0" applyFont="1" applyBorder="1"/>
    <xf numFmtId="0" fontId="1" fillId="0" borderId="96" xfId="0" applyFont="1" applyBorder="1"/>
    <xf numFmtId="164" fontId="1" fillId="0" borderId="97" xfId="0" applyNumberFormat="1" applyFont="1" applyBorder="1"/>
    <xf numFmtId="164" fontId="4" fillId="0" borderId="98" xfId="0" applyNumberFormat="1" applyFont="1" applyBorder="1"/>
    <xf numFmtId="0" fontId="4" fillId="3" borderId="70" xfId="0" applyFont="1" applyFill="1" applyBorder="1" applyAlignment="1">
      <alignment horizontal="center"/>
    </xf>
    <xf numFmtId="0" fontId="6" fillId="0" borderId="29" xfId="0" applyFont="1" applyBorder="1" applyAlignment="1">
      <alignment wrapText="1"/>
    </xf>
    <xf numFmtId="0" fontId="6" fillId="0" borderId="30" xfId="0" applyFont="1" applyBorder="1" applyAlignment="1">
      <alignment wrapText="1"/>
    </xf>
    <xf numFmtId="0" fontId="6" fillId="0" borderId="31" xfId="0" applyFont="1" applyBorder="1" applyAlignment="1">
      <alignment wrapText="1"/>
    </xf>
    <xf numFmtId="0" fontId="5" fillId="0" borderId="29" xfId="0" applyFont="1" applyBorder="1" applyAlignment="1">
      <alignment wrapText="1"/>
    </xf>
    <xf numFmtId="0" fontId="1" fillId="0" borderId="30" xfId="0" applyFont="1" applyBorder="1" applyAlignment="1">
      <alignment wrapText="1"/>
    </xf>
    <xf numFmtId="0" fontId="1" fillId="0" borderId="31" xfId="0" applyFont="1" applyBorder="1" applyAlignment="1">
      <alignment wrapText="1"/>
    </xf>
    <xf numFmtId="0" fontId="5" fillId="0" borderId="39" xfId="0" applyFont="1" applyBorder="1" applyAlignment="1">
      <alignment wrapText="1"/>
    </xf>
    <xf numFmtId="0" fontId="1" fillId="0" borderId="40" xfId="0" applyFont="1" applyBorder="1" applyAlignment="1">
      <alignment wrapText="1"/>
    </xf>
    <xf numFmtId="0" fontId="1" fillId="0" borderId="4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7" fillId="0" borderId="29" xfId="0" applyFont="1" applyBorder="1" applyAlignment="1">
      <alignment wrapText="1"/>
    </xf>
    <xf numFmtId="0" fontId="7" fillId="0" borderId="30" xfId="0" applyFont="1" applyBorder="1" applyAlignment="1">
      <alignment wrapText="1"/>
    </xf>
    <xf numFmtId="0" fontId="7" fillId="0" borderId="31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1" fillId="0" borderId="90" xfId="0" applyFont="1" applyBorder="1" applyAlignment="1">
      <alignment wrapText="1"/>
    </xf>
    <xf numFmtId="0" fontId="1" fillId="0" borderId="13" xfId="0" applyFont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41"/>
  <sheetViews>
    <sheetView workbookViewId="0"/>
  </sheetViews>
  <sheetFormatPr defaultColWidth="0" defaultRowHeight="14.4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>
      <c r="A1" s="3"/>
      <c r="B1" s="13"/>
      <c r="C1" s="13"/>
      <c r="D1" s="13"/>
      <c r="E1" s="13"/>
      <c r="F1" s="14" t="s">
        <v>0</v>
      </c>
      <c r="G1" s="13"/>
      <c r="H1" s="13"/>
      <c r="I1" s="13"/>
      <c r="J1" s="13"/>
      <c r="W1">
        <v>30.126000000000001</v>
      </c>
    </row>
    <row r="2" spans="1:23" ht="30" customHeight="1" thickTop="1">
      <c r="A2" s="12"/>
      <c r="B2" s="193" t="s">
        <v>1</v>
      </c>
      <c r="C2" s="194"/>
      <c r="D2" s="194"/>
      <c r="E2" s="194"/>
      <c r="F2" s="194"/>
      <c r="G2" s="194"/>
      <c r="H2" s="194"/>
      <c r="I2" s="194"/>
      <c r="J2" s="195"/>
    </row>
    <row r="3" spans="1:23" ht="18" customHeight="1">
      <c r="A3" s="12"/>
      <c r="B3" s="22"/>
      <c r="C3" s="19"/>
      <c r="D3" s="16"/>
      <c r="E3" s="16"/>
      <c r="F3" s="16"/>
      <c r="G3" s="16"/>
      <c r="H3" s="16"/>
      <c r="I3" s="36" t="s">
        <v>2</v>
      </c>
      <c r="J3" s="29"/>
    </row>
    <row r="4" spans="1:23" ht="18" customHeight="1">
      <c r="A4" s="12"/>
      <c r="B4" s="22"/>
      <c r="C4" s="19"/>
      <c r="D4" s="16"/>
      <c r="E4" s="16"/>
      <c r="F4" s="16"/>
      <c r="G4" s="16"/>
      <c r="H4" s="16"/>
      <c r="I4" s="36" t="s">
        <v>3</v>
      </c>
      <c r="J4" s="29"/>
    </row>
    <row r="5" spans="1:23" ht="18" customHeight="1" thickBot="1">
      <c r="A5" s="12"/>
      <c r="B5" s="37" t="s">
        <v>4</v>
      </c>
      <c r="C5" s="19"/>
      <c r="D5" s="16"/>
      <c r="E5" s="16"/>
      <c r="F5" s="38" t="s">
        <v>5</v>
      </c>
      <c r="G5" s="16"/>
      <c r="H5" s="16"/>
      <c r="I5" s="36" t="s">
        <v>6</v>
      </c>
      <c r="J5" s="39" t="s">
        <v>7</v>
      </c>
    </row>
    <row r="6" spans="1:23" ht="20.100000000000001" customHeight="1" thickTop="1">
      <c r="A6" s="12"/>
      <c r="B6" s="196" t="s">
        <v>8</v>
      </c>
      <c r="C6" s="197"/>
      <c r="D6" s="197"/>
      <c r="E6" s="197"/>
      <c r="F6" s="197"/>
      <c r="G6" s="197"/>
      <c r="H6" s="197"/>
      <c r="I6" s="197"/>
      <c r="J6" s="198"/>
    </row>
    <row r="7" spans="1:23" ht="18" customHeight="1">
      <c r="A7" s="12"/>
      <c r="B7" s="48" t="s">
        <v>9</v>
      </c>
      <c r="C7" s="41"/>
      <c r="D7" s="17"/>
      <c r="E7" s="17"/>
      <c r="F7" s="17"/>
      <c r="G7" s="49" t="s">
        <v>10</v>
      </c>
      <c r="H7" s="17"/>
      <c r="I7" s="27"/>
      <c r="J7" s="42"/>
    </row>
    <row r="8" spans="1:23" ht="20.100000000000001" customHeight="1">
      <c r="A8" s="12"/>
      <c r="B8" s="199" t="s">
        <v>11</v>
      </c>
      <c r="C8" s="200"/>
      <c r="D8" s="200"/>
      <c r="E8" s="200"/>
      <c r="F8" s="200"/>
      <c r="G8" s="200"/>
      <c r="H8" s="200"/>
      <c r="I8" s="200"/>
      <c r="J8" s="201"/>
    </row>
    <row r="9" spans="1:23" ht="18" customHeight="1">
      <c r="A9" s="12"/>
      <c r="B9" s="37" t="s">
        <v>9</v>
      </c>
      <c r="C9" s="19"/>
      <c r="D9" s="16"/>
      <c r="E9" s="16"/>
      <c r="F9" s="16"/>
      <c r="G9" s="38" t="s">
        <v>10</v>
      </c>
      <c r="H9" s="16"/>
      <c r="I9" s="26"/>
      <c r="J9" s="29"/>
    </row>
    <row r="10" spans="1:23" ht="20.100000000000001" customHeight="1">
      <c r="A10" s="12"/>
      <c r="B10" s="199" t="s">
        <v>12</v>
      </c>
      <c r="C10" s="200"/>
      <c r="D10" s="200"/>
      <c r="E10" s="200"/>
      <c r="F10" s="200"/>
      <c r="G10" s="200"/>
      <c r="H10" s="200"/>
      <c r="I10" s="200"/>
      <c r="J10" s="201"/>
    </row>
    <row r="11" spans="1:23" ht="18" customHeight="1" thickBot="1">
      <c r="A11" s="12"/>
      <c r="B11" s="37" t="s">
        <v>9</v>
      </c>
      <c r="C11" s="19"/>
      <c r="D11" s="16"/>
      <c r="E11" s="16"/>
      <c r="F11" s="16"/>
      <c r="G11" s="38" t="s">
        <v>10</v>
      </c>
      <c r="H11" s="16"/>
      <c r="I11" s="26"/>
      <c r="J11" s="29"/>
    </row>
    <row r="12" spans="1:23" ht="18" customHeight="1" thickTop="1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thickBot="1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Top="1">
      <c r="A14" s="12"/>
      <c r="B14" s="51" t="s">
        <v>13</v>
      </c>
      <c r="C14" s="186"/>
      <c r="D14" s="80" t="s">
        <v>14</v>
      </c>
      <c r="E14" s="81" t="s">
        <v>15</v>
      </c>
      <c r="F14" s="79" t="s">
        <v>16</v>
      </c>
      <c r="G14" s="50" t="s">
        <v>17</v>
      </c>
      <c r="H14" s="44"/>
      <c r="I14" s="46"/>
      <c r="J14" s="47"/>
    </row>
    <row r="15" spans="1:23" ht="18" customHeight="1">
      <c r="A15" s="12"/>
      <c r="B15" s="86">
        <v>1</v>
      </c>
      <c r="C15" s="87" t="s">
        <v>18</v>
      </c>
      <c r="D15" s="88">
        <f>'KL-Časť "A"-1.NP-on'!D15+'KL-Časť "A"-1.NP-nn'!D15+'KL-Časť "A"-2.NP-m.č.2.01-on'!D15+'KL-Časť "A"-2.NP-m.č.2.02-nn'!D15+'KL-Časť "A"-2.NP-m.č.2.03-nn'!D15+'KL-Časť "A"-2.NP-m.č.2.03-on'!D15+'KL-Časť "B"-1.NP-nn I'!D15+'KL-Časť "B"-1.NP-nn II'!D15</f>
        <v>0</v>
      </c>
      <c r="E15" s="89">
        <f>'KL-Časť "A"-1.NP-on'!E15+'KL-Časť "A"-1.NP-nn'!E15+'KL-Časť "A"-2.NP-m.č.2.01-on'!E15+'KL-Časť "A"-2.NP-m.č.2.02-nn'!E15+'KL-Časť "A"-2.NP-m.č.2.03-nn'!E15+'KL-Časť "A"-2.NP-m.č.2.03-on'!E15+'KL-Časť "B"-1.NP-nn I'!E15+'KL-Časť "B"-1.NP-nn II'!E15</f>
        <v>0</v>
      </c>
      <c r="F15" s="87">
        <f>'KL-Časť "A"-1.NP-on'!F15+'KL-Časť "A"-1.NP-nn'!F15+'KL-Časť "A"-2.NP-m.č.2.01-on'!F15+'KL-Časť "A"-2.NP-m.č.2.02-nn'!F15+'KL-Časť "A"-2.NP-m.č.2.03-nn'!F15+'KL-Časť "A"-2.NP-m.č.2.03-on'!F15+'KL-Časť "B"-1.NP-nn I'!F15+'KL-Časť "B"-1.NP-nn II'!F15</f>
        <v>0</v>
      </c>
      <c r="G15" s="52">
        <v>7</v>
      </c>
      <c r="H15" s="54" t="s">
        <v>19</v>
      </c>
      <c r="I15" s="27"/>
      <c r="J15" s="56">
        <f>'KL-Časť "A"-1.NP-on'!J15+'KL-Časť "A"-1.NP-nn'!J15+'KL-Časť "A"-2.NP-m.č.2.01-on'!J15+'KL-Časť "A"-2.NP-m.č.2.02-nn'!J15+'KL-Časť "A"-2.NP-m.č.2.03-nn'!J15+'KL-Časť "A"-2.NP-m.č.2.03-on'!J15+'KL-Časť "B"-1.NP-nn I'!J15+'KL-Časť "B"-1.NP-nn II'!J15</f>
        <v>0</v>
      </c>
    </row>
    <row r="16" spans="1:23" ht="18" customHeight="1">
      <c r="A16" s="12"/>
      <c r="B16" s="84">
        <v>2</v>
      </c>
      <c r="C16" s="85" t="s">
        <v>20</v>
      </c>
      <c r="D16" s="90">
        <f>'KL-Časť "A"-1.NP-on'!D16+'KL-Časť "A"-1.NP-nn'!D16+'KL-Časť "A"-2.NP-m.č.2.01-on'!D16+'KL-Časť "A"-2.NP-m.č.2.02-nn'!D16+'KL-Časť "A"-2.NP-m.č.2.03-nn'!D16+'KL-Časť "A"-2.NP-m.č.2.03-on'!D16+'KL-Časť "B"-1.NP-nn I'!D16+'KL-Časť "B"-1.NP-nn II'!D16</f>
        <v>0</v>
      </c>
      <c r="E16" s="91">
        <f>'KL-Časť "A"-1.NP-on'!E16+'KL-Časť "A"-1.NP-nn'!E16+'KL-Časť "A"-2.NP-m.č.2.01-on'!E16+'KL-Časť "A"-2.NP-m.č.2.02-nn'!E16+'KL-Časť "A"-2.NP-m.č.2.03-nn'!E16+'KL-Časť "A"-2.NP-m.č.2.03-on'!E16+'KL-Časť "B"-1.NP-nn I'!E16+'KL-Časť "B"-1.NP-nn II'!E16</f>
        <v>0</v>
      </c>
      <c r="F16" s="100">
        <f>'KL-Časť "A"-1.NP-on'!F16+'KL-Časť "A"-1.NP-nn'!F16+'KL-Časť "A"-2.NP-m.č.2.01-on'!F16+'KL-Časť "A"-2.NP-m.č.2.02-nn'!F16+'KL-Časť "A"-2.NP-m.č.2.03-nn'!F16+'KL-Časť "A"-2.NP-m.č.2.03-on'!F16+'KL-Časť "B"-1.NP-nn I'!F16+'KL-Časť "B"-1.NP-nn II'!F16</f>
        <v>0</v>
      </c>
      <c r="G16" s="103"/>
      <c r="H16" s="114"/>
      <c r="I16" s="116"/>
      <c r="J16" s="109"/>
    </row>
    <row r="17" spans="1:10" ht="18" customHeight="1">
      <c r="A17" s="12"/>
      <c r="B17" s="58">
        <v>3</v>
      </c>
      <c r="C17" s="61" t="s">
        <v>21</v>
      </c>
      <c r="D17" s="82">
        <f>'KL-Časť "A"-1.NP-on'!D17+'KL-Časť "A"-1.NP-nn'!D17+'KL-Časť "A"-2.NP-m.č.2.01-on'!D17+'KL-Časť "A"-2.NP-m.č.2.02-nn'!D17+'KL-Časť "A"-2.NP-m.č.2.03-nn'!D17+'KL-Časť "A"-2.NP-m.č.2.03-on'!D17+'KL-Časť "B"-1.NP-nn I'!D17+'KL-Časť "B"-1.NP-nn II'!D17</f>
        <v>0</v>
      </c>
      <c r="E17" s="83">
        <f>'KL-Časť "A"-1.NP-on'!E17+'KL-Časť "A"-1.NP-nn'!E17+'KL-Časť "A"-2.NP-m.č.2.01-on'!E17+'KL-Časť "A"-2.NP-m.č.2.02-nn'!E17+'KL-Časť "A"-2.NP-m.č.2.03-nn'!E17+'KL-Časť "A"-2.NP-m.č.2.03-on'!E17+'KL-Časť "B"-1.NP-nn I'!E17+'KL-Časť "B"-1.NP-nn II'!E17</f>
        <v>0</v>
      </c>
      <c r="F17" s="75">
        <f>'KL-Časť "A"-1.NP-on'!F17+'KL-Časť "A"-1.NP-nn'!F17+'KL-Časť "A"-2.NP-m.č.2.01-on'!F17+'KL-Časť "A"-2.NP-m.č.2.02-nn'!F17+'KL-Časť "A"-2.NP-m.č.2.03-nn'!F17+'KL-Časť "A"-2.NP-m.č.2.03-on'!F17+'KL-Časť "B"-1.NP-nn I'!F17+'KL-Časť "B"-1.NP-nn II'!F17</f>
        <v>0</v>
      </c>
      <c r="G17" s="52">
        <v>8</v>
      </c>
      <c r="H17" s="62" t="s">
        <v>22</v>
      </c>
      <c r="I17" s="116"/>
      <c r="J17" s="109">
        <f>Rekapitulácia_VV!E15</f>
        <v>0</v>
      </c>
    </row>
    <row r="18" spans="1:10" ht="18" customHeight="1">
      <c r="A18" s="12"/>
      <c r="B18" s="52">
        <v>4</v>
      </c>
      <c r="C18" s="62" t="s">
        <v>23</v>
      </c>
      <c r="D18" s="66">
        <f>'KL-Časť "A"-1.NP-on'!D18+'KL-Časť "A"-1.NP-nn'!D18+'KL-Časť "A"-2.NP-m.č.2.01-on'!D18+'KL-Časť "A"-2.NP-m.č.2.02-nn'!D18+'KL-Časť "A"-2.NP-m.č.2.03-nn'!D18+'KL-Časť "A"-2.NP-m.č.2.03-on'!D18+'KL-Časť "B"-1.NP-nn I'!D18+'KL-Časť "B"-1.NP-nn II'!D18</f>
        <v>0</v>
      </c>
      <c r="E18" s="65">
        <f>'KL-Časť "A"-1.NP-on'!E18+'KL-Časť "A"-1.NP-nn'!E18+'KL-Časť "A"-2.NP-m.č.2.01-on'!E18+'KL-Časť "A"-2.NP-m.č.2.02-nn'!E18+'KL-Časť "A"-2.NP-m.č.2.03-nn'!E18+'KL-Časť "A"-2.NP-m.č.2.03-on'!E18+'KL-Časť "B"-1.NP-nn I'!E18+'KL-Časť "B"-1.NP-nn II'!E18</f>
        <v>0</v>
      </c>
      <c r="F18" s="68">
        <f>'KL-Časť "A"-1.NP-on'!F18+'KL-Časť "A"-1.NP-nn'!F18+'KL-Časť "A"-2.NP-m.č.2.01-on'!F18+'KL-Časť "A"-2.NP-m.č.2.02-nn'!F18+'KL-Časť "A"-2.NP-m.č.2.03-nn'!F18+'KL-Časť "A"-2.NP-m.č.2.03-on'!F18+'KL-Časť "B"-1.NP-nn I'!F18+'KL-Časť "B"-1.NP-nn II'!F18</f>
        <v>0</v>
      </c>
      <c r="G18" s="52">
        <v>9</v>
      </c>
      <c r="H18" s="62" t="s">
        <v>24</v>
      </c>
      <c r="I18" s="116"/>
      <c r="J18" s="109">
        <f>Rekapitulácia_VV!D15</f>
        <v>0</v>
      </c>
    </row>
    <row r="19" spans="1:10" ht="18" customHeight="1">
      <c r="A19" s="12"/>
      <c r="B19" s="52">
        <v>5</v>
      </c>
      <c r="C19" s="62" t="s">
        <v>25</v>
      </c>
      <c r="D19" s="66">
        <f>'KL-Časť "A"-1.NP-on'!D19+'KL-Časť "A"-1.NP-nn'!D19+'KL-Časť "A"-2.NP-m.č.2.01-on'!D19+'KL-Časť "A"-2.NP-m.č.2.02-nn'!D19+'KL-Časť "A"-2.NP-m.č.2.03-nn'!D19+'KL-Časť "A"-2.NP-m.č.2.03-on'!D19+'KL-Časť "B"-1.NP-nn I'!D19+'KL-Časť "B"-1.NP-nn II'!D19</f>
        <v>0</v>
      </c>
      <c r="E19" s="65">
        <f>'KL-Časť "A"-1.NP-on'!E19+'KL-Časť "A"-1.NP-nn'!E19+'KL-Časť "A"-2.NP-m.č.2.01-on'!E19+'KL-Časť "A"-2.NP-m.č.2.02-nn'!E19+'KL-Časť "A"-2.NP-m.č.2.03-nn'!E19+'KL-Časť "A"-2.NP-m.č.2.03-on'!E19+'KL-Časť "B"-1.NP-nn I'!E19+'KL-Časť "B"-1.NP-nn II'!E19</f>
        <v>0</v>
      </c>
      <c r="F19" s="68">
        <f>'KL-Časť "A"-1.NP-on'!F19+'KL-Časť "A"-1.NP-nn'!F19+'KL-Časť "A"-2.NP-m.č.2.01-on'!F19+'KL-Časť "A"-2.NP-m.č.2.02-nn'!F19+'KL-Časť "A"-2.NP-m.č.2.03-nn'!F19+'KL-Časť "A"-2.NP-m.č.2.03-on'!F19+'KL-Časť "B"-1.NP-nn I'!F19+'KL-Časť "B"-1.NP-nn II'!F19</f>
        <v>0</v>
      </c>
      <c r="G19" s="103"/>
      <c r="H19" s="114"/>
      <c r="I19" s="116"/>
      <c r="J19" s="115"/>
    </row>
    <row r="20" spans="1:10" ht="18" customHeight="1" thickBot="1">
      <c r="A20" s="12"/>
      <c r="B20" s="52">
        <v>6</v>
      </c>
      <c r="C20" s="63" t="s">
        <v>26</v>
      </c>
      <c r="D20" s="67"/>
      <c r="E20" s="95"/>
      <c r="F20" s="101">
        <f>SUM(F15:F19)</f>
        <v>0</v>
      </c>
      <c r="G20" s="52">
        <v>10</v>
      </c>
      <c r="H20" s="62" t="s">
        <v>26</v>
      </c>
      <c r="I20" s="118"/>
      <c r="J20" s="94">
        <f>SUM(J16:J19)</f>
        <v>0</v>
      </c>
    </row>
    <row r="21" spans="1:10" ht="18" customHeight="1" thickTop="1">
      <c r="A21" s="12"/>
      <c r="B21" s="57" t="s">
        <v>27</v>
      </c>
      <c r="C21" s="60" t="s">
        <v>28</v>
      </c>
      <c r="D21" s="64"/>
      <c r="E21" s="18"/>
      <c r="F21" s="93"/>
      <c r="G21" s="57" t="s">
        <v>29</v>
      </c>
      <c r="H21" s="53" t="s">
        <v>28</v>
      </c>
      <c r="I21" s="27"/>
      <c r="J21" s="119"/>
    </row>
    <row r="22" spans="1:10" ht="18" customHeight="1">
      <c r="A22" s="12"/>
      <c r="B22" s="58">
        <v>11</v>
      </c>
      <c r="C22" s="54" t="s">
        <v>30</v>
      </c>
      <c r="D22" s="74"/>
      <c r="E22" s="78"/>
      <c r="F22" s="75">
        <f>'KL-Časť "A"-1.NP-on'!F22+'KL-Časť "A"-1.NP-nn'!F22+'KL-Časť "A"-2.NP-m.č.2.01-on'!F22+'KL-Časť "A"-2.NP-m.č.2.02-nn'!F22+'KL-Časť "A"-2.NP-m.č.2.03-nn'!F22+'KL-Časť "A"-2.NP-m.č.2.03-on'!F22+'KL-Časť "B"-1.NP-nn I'!F22+'KL-Časť "B"-1.NP-nn II'!F22</f>
        <v>0</v>
      </c>
      <c r="G22" s="58">
        <v>16</v>
      </c>
      <c r="H22" s="61" t="s">
        <v>31</v>
      </c>
      <c r="I22" s="116"/>
      <c r="J22" s="108">
        <f>'KL-Časť "A"-1.NP-on'!J22+'KL-Časť "A"-1.NP-nn'!J22+'KL-Časť "A"-2.NP-m.č.2.01-on'!J22+'KL-Časť "A"-2.NP-m.č.2.02-nn'!J22+'KL-Časť "A"-2.NP-m.č.2.03-nn'!J22+'KL-Časť "A"-2.NP-m.č.2.03-on'!J22+'KL-Časť "B"-1.NP-nn I'!J22+'KL-Časť "B"-1.NP-nn II'!J22</f>
        <v>0</v>
      </c>
    </row>
    <row r="23" spans="1:10" ht="18" customHeight="1">
      <c r="A23" s="12"/>
      <c r="B23" s="52">
        <v>12</v>
      </c>
      <c r="C23" s="55" t="s">
        <v>32</v>
      </c>
      <c r="D23" s="59"/>
      <c r="E23" s="78"/>
      <c r="F23" s="68">
        <f>'KL-Časť "A"-1.NP-on'!F23+'KL-Časť "A"-1.NP-nn'!F23+'KL-Časť "A"-2.NP-m.č.2.01-on'!F23+'KL-Časť "A"-2.NP-m.č.2.02-nn'!F23+'KL-Časť "A"-2.NP-m.č.2.03-nn'!F23+'KL-Časť "A"-2.NP-m.č.2.03-on'!F23+'KL-Časť "B"-1.NP-nn I'!F23+'KL-Časť "B"-1.NP-nn II'!F23</f>
        <v>0</v>
      </c>
      <c r="G23" s="52">
        <v>17</v>
      </c>
      <c r="H23" s="62" t="s">
        <v>33</v>
      </c>
      <c r="I23" s="116"/>
      <c r="J23" s="109">
        <f>'KL-Časť "A"-1.NP-on'!J23+'KL-Časť "A"-1.NP-nn'!J23+'KL-Časť "A"-2.NP-m.č.2.01-on'!J23+'KL-Časť "A"-2.NP-m.č.2.02-nn'!J23+'KL-Časť "A"-2.NP-m.č.2.03-nn'!J23+'KL-Časť "A"-2.NP-m.č.2.03-on'!J23+'KL-Časť "B"-1.NP-nn I'!J23+'KL-Časť "B"-1.NP-nn II'!J23</f>
        <v>0</v>
      </c>
    </row>
    <row r="24" spans="1:10" ht="18" customHeight="1">
      <c r="A24" s="12"/>
      <c r="B24" s="52">
        <v>13</v>
      </c>
      <c r="C24" s="55" t="s">
        <v>34</v>
      </c>
      <c r="D24" s="59"/>
      <c r="E24" s="78"/>
      <c r="F24" s="68">
        <f>'KL-Časť "A"-1.NP-on'!F24+'KL-Časť "A"-1.NP-nn'!F24+'KL-Časť "A"-2.NP-m.č.2.01-on'!F24+'KL-Časť "A"-2.NP-m.č.2.02-nn'!F24+'KL-Časť "A"-2.NP-m.č.2.03-nn'!F24+'KL-Časť "A"-2.NP-m.č.2.03-on'!F24+'KL-Časť "B"-1.NP-nn I'!F24+'KL-Časť "B"-1.NP-nn II'!F24</f>
        <v>0</v>
      </c>
      <c r="G24" s="52">
        <v>18</v>
      </c>
      <c r="H24" s="62" t="s">
        <v>35</v>
      </c>
      <c r="I24" s="116"/>
      <c r="J24" s="109">
        <f>'KL-Časť "A"-1.NP-on'!J24+'KL-Časť "A"-1.NP-nn'!J24+'KL-Časť "A"-2.NP-m.č.2.01-on'!J24+'KL-Časť "A"-2.NP-m.č.2.02-nn'!J24+'KL-Časť "A"-2.NP-m.č.2.03-nn'!J24+'KL-Časť "A"-2.NP-m.č.2.03-on'!J24+'KL-Časť "B"-1.NP-nn I'!J24+'KL-Časť "B"-1.NP-nn II'!J24</f>
        <v>0</v>
      </c>
    </row>
    <row r="25" spans="1:10" ht="18" customHeight="1">
      <c r="A25" s="12"/>
      <c r="B25" s="52">
        <v>14</v>
      </c>
      <c r="C25" s="19"/>
      <c r="D25" s="59"/>
      <c r="E25" s="78"/>
      <c r="F25" s="76"/>
      <c r="G25" s="52">
        <v>19</v>
      </c>
      <c r="H25" s="114"/>
      <c r="I25" s="116"/>
      <c r="J25" s="109"/>
    </row>
    <row r="26" spans="1:10" ht="18" customHeight="1" thickBot="1">
      <c r="A26" s="12"/>
      <c r="B26" s="52">
        <v>15</v>
      </c>
      <c r="C26" s="55"/>
      <c r="D26" s="59"/>
      <c r="E26" s="59"/>
      <c r="F26" s="102"/>
      <c r="G26" s="52">
        <v>20</v>
      </c>
      <c r="H26" s="62" t="s">
        <v>26</v>
      </c>
      <c r="I26" s="118"/>
      <c r="J26" s="94">
        <f>SUM(J22:J25)+SUM(F22:F25)</f>
        <v>0</v>
      </c>
    </row>
    <row r="27" spans="1:10" ht="18" customHeight="1" thickTop="1">
      <c r="A27" s="12"/>
      <c r="B27" s="96"/>
      <c r="C27" s="130" t="s">
        <v>36</v>
      </c>
      <c r="D27" s="123"/>
      <c r="E27" s="97"/>
      <c r="F27" s="28"/>
      <c r="G27" s="104" t="s">
        <v>37</v>
      </c>
      <c r="H27" s="99" t="s">
        <v>38</v>
      </c>
      <c r="I27" s="27"/>
      <c r="J27" s="30"/>
    </row>
    <row r="28" spans="1:10" ht="18" customHeight="1">
      <c r="A28" s="12"/>
      <c r="B28" s="25"/>
      <c r="C28" s="121"/>
      <c r="D28" s="124"/>
      <c r="E28" s="21"/>
      <c r="F28" s="12"/>
      <c r="G28" s="84">
        <v>21</v>
      </c>
      <c r="H28" s="85" t="s">
        <v>39</v>
      </c>
      <c r="I28" s="111"/>
      <c r="J28" s="92">
        <f>F20+J20+F26+J26</f>
        <v>0</v>
      </c>
    </row>
    <row r="29" spans="1:10" ht="18" customHeight="1">
      <c r="A29" s="12"/>
      <c r="B29" s="69"/>
      <c r="C29" s="122"/>
      <c r="D29" s="125"/>
      <c r="E29" s="21"/>
      <c r="F29" s="12"/>
      <c r="G29" s="58">
        <v>22</v>
      </c>
      <c r="H29" s="61" t="s">
        <v>40</v>
      </c>
      <c r="I29" s="112">
        <f>Rekapitulácia_VV!B16</f>
        <v>0</v>
      </c>
      <c r="J29" s="108">
        <f>ROUND(((ROUND(I29,2)*20)/100),2)*1</f>
        <v>0</v>
      </c>
    </row>
    <row r="30" spans="1:10" ht="18" customHeight="1">
      <c r="A30" s="12"/>
      <c r="B30" s="22"/>
      <c r="C30" s="114"/>
      <c r="D30" s="116"/>
      <c r="E30" s="21"/>
      <c r="F30" s="12"/>
      <c r="G30" s="52">
        <v>23</v>
      </c>
      <c r="H30" s="62" t="s">
        <v>41</v>
      </c>
      <c r="I30" s="77">
        <f>Rekapitulácia_VV!B17</f>
        <v>0</v>
      </c>
      <c r="J30" s="109">
        <f>ROUND(((ROUND(I30,2)*0)/100),2)</f>
        <v>0</v>
      </c>
    </row>
    <row r="31" spans="1:10" ht="18" customHeight="1">
      <c r="A31" s="12"/>
      <c r="B31" s="23"/>
      <c r="C31" s="126"/>
      <c r="D31" s="127"/>
      <c r="E31" s="21"/>
      <c r="F31" s="12"/>
      <c r="G31" s="52">
        <v>24</v>
      </c>
      <c r="H31" s="62" t="s">
        <v>42</v>
      </c>
      <c r="I31" s="26"/>
      <c r="J31" s="191">
        <f>SUM(J28:J30)</f>
        <v>0</v>
      </c>
    </row>
    <row r="32" spans="1:10" ht="18" customHeight="1" thickBot="1">
      <c r="A32" s="12"/>
      <c r="B32" s="40"/>
      <c r="C32" s="1"/>
      <c r="D32" s="113"/>
      <c r="E32" s="70"/>
      <c r="F32" s="71"/>
      <c r="G32" s="187" t="s">
        <v>43</v>
      </c>
      <c r="H32" s="188"/>
      <c r="I32" s="189"/>
      <c r="J32" s="190"/>
    </row>
    <row r="33" spans="1:10" ht="18" customHeight="1" thickTop="1">
      <c r="A33" s="12"/>
      <c r="B33" s="96"/>
      <c r="C33" s="97"/>
      <c r="D33" s="128" t="s">
        <v>44</v>
      </c>
      <c r="E33" s="73"/>
      <c r="F33" s="73"/>
      <c r="G33" s="15"/>
      <c r="H33" s="128" t="s">
        <v>45</v>
      </c>
      <c r="I33" s="28"/>
      <c r="J33" s="31"/>
    </row>
    <row r="34" spans="1:10" ht="18" customHeight="1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>
      <c r="A40" s="12"/>
      <c r="B40" s="69"/>
      <c r="C40" s="70"/>
      <c r="D40" s="13"/>
      <c r="E40" s="13"/>
      <c r="F40" s="13"/>
      <c r="G40" s="13"/>
      <c r="H40" s="13"/>
      <c r="I40" s="71"/>
      <c r="J40" s="72"/>
    </row>
    <row r="41" spans="1:10" ht="15" thickTop="1">
      <c r="A41" s="12"/>
      <c r="B41" s="73"/>
      <c r="C41" s="73"/>
      <c r="D41" s="73"/>
      <c r="E41" s="73"/>
      <c r="F41" s="73"/>
      <c r="G41" s="73"/>
      <c r="H41" s="73"/>
      <c r="I41" s="73"/>
      <c r="J41" s="73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Z500"/>
  <sheetViews>
    <sheetView workbookViewId="0">
      <selection sqref="A1:D1"/>
    </sheetView>
  </sheetViews>
  <sheetFormatPr defaultColWidth="0" defaultRowHeight="14.45"/>
  <cols>
    <col min="1" max="1" width="40.7109375" customWidth="1"/>
    <col min="2" max="4" width="12.7109375" customWidth="1"/>
    <col min="5" max="6" width="1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>
      <c r="A1" s="206" t="s">
        <v>8</v>
      </c>
      <c r="B1" s="207"/>
      <c r="C1" s="207"/>
      <c r="D1" s="208"/>
      <c r="E1" s="131" t="s">
        <v>5</v>
      </c>
      <c r="F1" s="11"/>
      <c r="W1">
        <v>30.126000000000001</v>
      </c>
    </row>
    <row r="2" spans="1:26" ht="20.100000000000001" customHeight="1">
      <c r="A2" s="206" t="s">
        <v>11</v>
      </c>
      <c r="B2" s="207"/>
      <c r="C2" s="207"/>
      <c r="D2" s="208"/>
      <c r="E2" s="131" t="s">
        <v>3</v>
      </c>
      <c r="F2" s="11"/>
    </row>
    <row r="3" spans="1:26" ht="20.100000000000001" customHeight="1">
      <c r="A3" s="206" t="s">
        <v>12</v>
      </c>
      <c r="B3" s="207"/>
      <c r="C3" s="207"/>
      <c r="D3" s="208"/>
      <c r="E3" s="131" t="s">
        <v>76</v>
      </c>
      <c r="F3" s="11"/>
    </row>
    <row r="4" spans="1:26">
      <c r="A4" s="5" t="s">
        <v>1</v>
      </c>
      <c r="B4" s="3"/>
      <c r="C4" s="3"/>
      <c r="D4" s="3"/>
      <c r="E4" s="3"/>
      <c r="F4" s="3"/>
    </row>
    <row r="5" spans="1:26">
      <c r="A5" s="5" t="s">
        <v>372</v>
      </c>
      <c r="B5" s="3"/>
      <c r="C5" s="3"/>
      <c r="D5" s="3"/>
      <c r="E5" s="3"/>
      <c r="F5" s="3"/>
    </row>
    <row r="6" spans="1:26">
      <c r="A6" s="3"/>
      <c r="B6" s="3"/>
      <c r="C6" s="3"/>
      <c r="D6" s="3"/>
      <c r="E6" s="3"/>
      <c r="F6" s="3"/>
    </row>
    <row r="7" spans="1:26">
      <c r="A7" s="3"/>
      <c r="B7" s="3"/>
      <c r="C7" s="3"/>
      <c r="D7" s="3"/>
      <c r="E7" s="3"/>
      <c r="F7" s="3"/>
    </row>
    <row r="8" spans="1:26">
      <c r="A8" s="4" t="s">
        <v>77</v>
      </c>
      <c r="B8" s="3"/>
      <c r="C8" s="3"/>
      <c r="D8" s="3"/>
      <c r="E8" s="3"/>
      <c r="F8" s="3"/>
    </row>
    <row r="9" spans="1:26">
      <c r="A9" s="132" t="s">
        <v>78</v>
      </c>
      <c r="B9" s="132" t="s">
        <v>14</v>
      </c>
      <c r="C9" s="132" t="s">
        <v>15</v>
      </c>
      <c r="D9" s="132" t="s">
        <v>26</v>
      </c>
      <c r="E9" s="132" t="s">
        <v>79</v>
      </c>
      <c r="F9" s="132" t="s">
        <v>80</v>
      </c>
    </row>
    <row r="10" spans="1:26">
      <c r="A10" s="138" t="s">
        <v>81</v>
      </c>
      <c r="B10" s="139"/>
      <c r="C10" s="135"/>
      <c r="D10" s="135"/>
      <c r="E10" s="136"/>
      <c r="F10" s="136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</row>
    <row r="11" spans="1:26">
      <c r="A11" s="61" t="s">
        <v>82</v>
      </c>
      <c r="B11" s="75">
        <f>'Časť "A"-2.NP-m.č.2.01-on_VV'!L14</f>
        <v>0</v>
      </c>
      <c r="C11" s="75">
        <f>'Časť "A"-2.NP-m.č.2.01-on_VV'!M14</f>
        <v>0</v>
      </c>
      <c r="D11" s="75">
        <f>'Časť "A"-2.NP-m.č.2.01-on_VV'!I14</f>
        <v>0</v>
      </c>
      <c r="E11" s="140">
        <f>'Časť "A"-2.NP-m.č.2.01-on_VV'!S14</f>
        <v>1.38</v>
      </c>
      <c r="F11" s="140">
        <f>'Časť "A"-2.NP-m.č.2.01-on_VV'!V14</f>
        <v>0</v>
      </c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</row>
    <row r="12" spans="1:26">
      <c r="A12" s="61" t="s">
        <v>83</v>
      </c>
      <c r="B12" s="75">
        <f>'Časť "A"-2.NP-m.č.2.01-on_VV'!L23</f>
        <v>0</v>
      </c>
      <c r="C12" s="75">
        <f>'Časť "A"-2.NP-m.č.2.01-on_VV'!M23</f>
        <v>0</v>
      </c>
      <c r="D12" s="75">
        <f>'Časť "A"-2.NP-m.č.2.01-on_VV'!I23</f>
        <v>0</v>
      </c>
      <c r="E12" s="140">
        <f>'Časť "A"-2.NP-m.č.2.01-on_VV'!S23</f>
        <v>0.21</v>
      </c>
      <c r="F12" s="140">
        <f>'Časť "A"-2.NP-m.č.2.01-on_VV'!V23</f>
        <v>0</v>
      </c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</row>
    <row r="13" spans="1:26">
      <c r="A13" s="61" t="s">
        <v>84</v>
      </c>
      <c r="B13" s="75">
        <f>'Časť "A"-2.NP-m.č.2.01-on_VV'!L43</f>
        <v>0</v>
      </c>
      <c r="C13" s="75">
        <f>'Časť "A"-2.NP-m.č.2.01-on_VV'!M43</f>
        <v>0</v>
      </c>
      <c r="D13" s="75">
        <f>'Časť "A"-2.NP-m.č.2.01-on_VV'!I43</f>
        <v>0</v>
      </c>
      <c r="E13" s="140">
        <f>'Časť "A"-2.NP-m.č.2.01-on_VV'!S43</f>
        <v>0.11</v>
      </c>
      <c r="F13" s="140">
        <f>'Časť "A"-2.NP-m.č.2.01-on_VV'!V43</f>
        <v>1.39</v>
      </c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</row>
    <row r="14" spans="1:26">
      <c r="A14" s="61" t="s">
        <v>85</v>
      </c>
      <c r="B14" s="75">
        <f>'Časť "A"-2.NP-m.č.2.01-on_VV'!L47</f>
        <v>0</v>
      </c>
      <c r="C14" s="75">
        <f>'Časť "A"-2.NP-m.č.2.01-on_VV'!M47</f>
        <v>0</v>
      </c>
      <c r="D14" s="75">
        <f>'Časť "A"-2.NP-m.č.2.01-on_VV'!I47</f>
        <v>0</v>
      </c>
      <c r="E14" s="140">
        <f>'Časť "A"-2.NP-m.č.2.01-on_VV'!S47</f>
        <v>0</v>
      </c>
      <c r="F14" s="140">
        <f>'Časť "A"-2.NP-m.č.2.01-on_VV'!V47</f>
        <v>0</v>
      </c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</row>
    <row r="15" spans="1:26">
      <c r="A15" s="2" t="s">
        <v>81</v>
      </c>
      <c r="B15" s="141">
        <f>'Časť "A"-2.NP-m.č.2.01-on_VV'!L49</f>
        <v>0</v>
      </c>
      <c r="C15" s="141">
        <f>'Časť "A"-2.NP-m.č.2.01-on_VV'!M49</f>
        <v>0</v>
      </c>
      <c r="D15" s="141">
        <f>'Časť "A"-2.NP-m.č.2.01-on_VV'!I49</f>
        <v>0</v>
      </c>
      <c r="E15" s="142">
        <f>'Časť "A"-2.NP-m.č.2.01-on_VV'!S49</f>
        <v>1.69</v>
      </c>
      <c r="F15" s="142">
        <f>'Časť "A"-2.NP-m.č.2.01-on_VV'!V49</f>
        <v>1.39</v>
      </c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</row>
    <row r="16" spans="1:26">
      <c r="A16" s="1"/>
      <c r="B16" s="134"/>
      <c r="C16" s="134"/>
      <c r="D16" s="134"/>
      <c r="E16" s="133"/>
      <c r="F16" s="133"/>
    </row>
    <row r="17" spans="1:26">
      <c r="A17" s="2" t="s">
        <v>86</v>
      </c>
      <c r="B17" s="141"/>
      <c r="C17" s="75"/>
      <c r="D17" s="75"/>
      <c r="E17" s="140"/>
      <c r="F17" s="140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</row>
    <row r="18" spans="1:26">
      <c r="A18" s="61" t="s">
        <v>373</v>
      </c>
      <c r="B18" s="75">
        <f>'Časť "A"-2.NP-m.č.2.01-on_VV'!L54</f>
        <v>0</v>
      </c>
      <c r="C18" s="75">
        <f>'Časť "A"-2.NP-m.č.2.01-on_VV'!M54</f>
        <v>0</v>
      </c>
      <c r="D18" s="75">
        <f>'Časť "A"-2.NP-m.č.2.01-on_VV'!I54</f>
        <v>0</v>
      </c>
      <c r="E18" s="140">
        <f>'Časť "A"-2.NP-m.č.2.01-on_VV'!S54</f>
        <v>0</v>
      </c>
      <c r="F18" s="140">
        <f>'Časť "A"-2.NP-m.č.2.01-on_VV'!V54</f>
        <v>0</v>
      </c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</row>
    <row r="19" spans="1:26">
      <c r="A19" s="61" t="s">
        <v>89</v>
      </c>
      <c r="B19" s="75">
        <f>'Časť "A"-2.NP-m.č.2.01-on_VV'!L62</f>
        <v>0</v>
      </c>
      <c r="C19" s="75">
        <f>'Časť "A"-2.NP-m.č.2.01-on_VV'!M62</f>
        <v>0</v>
      </c>
      <c r="D19" s="75">
        <f>'Časť "A"-2.NP-m.č.2.01-on_VV'!I62</f>
        <v>0</v>
      </c>
      <c r="E19" s="140">
        <f>'Časť "A"-2.NP-m.č.2.01-on_VV'!S62</f>
        <v>0</v>
      </c>
      <c r="F19" s="140">
        <f>'Časť "A"-2.NP-m.č.2.01-on_VV'!V62</f>
        <v>0.13</v>
      </c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</row>
    <row r="20" spans="1:26">
      <c r="A20" s="61" t="s">
        <v>91</v>
      </c>
      <c r="B20" s="75">
        <f>'Časť "A"-2.NP-m.č.2.01-on_VV'!L70</f>
        <v>0</v>
      </c>
      <c r="C20" s="75">
        <f>'Časť "A"-2.NP-m.č.2.01-on_VV'!M70</f>
        <v>0</v>
      </c>
      <c r="D20" s="75">
        <f>'Časť "A"-2.NP-m.č.2.01-on_VV'!I70</f>
        <v>0</v>
      </c>
      <c r="E20" s="140">
        <f>'Časť "A"-2.NP-m.č.2.01-on_VV'!S70</f>
        <v>0.03</v>
      </c>
      <c r="F20" s="140">
        <f>'Časť "A"-2.NP-m.č.2.01-on_VV'!V70</f>
        <v>0</v>
      </c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</row>
    <row r="21" spans="1:26">
      <c r="A21" s="61" t="s">
        <v>93</v>
      </c>
      <c r="B21" s="75">
        <f>'Časť "A"-2.NP-m.č.2.01-on_VV'!L77</f>
        <v>0</v>
      </c>
      <c r="C21" s="75">
        <f>'Časť "A"-2.NP-m.č.2.01-on_VV'!M77</f>
        <v>0</v>
      </c>
      <c r="D21" s="75">
        <f>'Časť "A"-2.NP-m.č.2.01-on_VV'!I77</f>
        <v>0</v>
      </c>
      <c r="E21" s="140">
        <f>'Časť "A"-2.NP-m.č.2.01-on_VV'!S77</f>
        <v>0.27</v>
      </c>
      <c r="F21" s="140">
        <f>'Časť "A"-2.NP-m.č.2.01-on_VV'!V77</f>
        <v>0</v>
      </c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</row>
    <row r="22" spans="1:26">
      <c r="A22" s="61" t="s">
        <v>95</v>
      </c>
      <c r="B22" s="75">
        <f>'Časť "A"-2.NP-m.č.2.01-on_VV'!L83</f>
        <v>0</v>
      </c>
      <c r="C22" s="75">
        <f>'Časť "A"-2.NP-m.č.2.01-on_VV'!M83</f>
        <v>0</v>
      </c>
      <c r="D22" s="75">
        <f>'Časť "A"-2.NP-m.č.2.01-on_VV'!I83</f>
        <v>0</v>
      </c>
      <c r="E22" s="140">
        <f>'Časť "A"-2.NP-m.č.2.01-on_VV'!S83</f>
        <v>0.73</v>
      </c>
      <c r="F22" s="140">
        <f>'Časť "A"-2.NP-m.č.2.01-on_VV'!V83</f>
        <v>0</v>
      </c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</row>
    <row r="23" spans="1:26">
      <c r="A23" s="61" t="s">
        <v>96</v>
      </c>
      <c r="B23" s="75">
        <f>'Časť "A"-2.NP-m.č.2.01-on_VV'!L89</f>
        <v>0</v>
      </c>
      <c r="C23" s="75">
        <f>'Časť "A"-2.NP-m.č.2.01-on_VV'!M89</f>
        <v>0</v>
      </c>
      <c r="D23" s="75">
        <f>'Časť "A"-2.NP-m.č.2.01-on_VV'!I89</f>
        <v>0</v>
      </c>
      <c r="E23" s="140">
        <f>'Časť "A"-2.NP-m.č.2.01-on_VV'!S89</f>
        <v>0</v>
      </c>
      <c r="F23" s="140">
        <f>'Časť "A"-2.NP-m.č.2.01-on_VV'!V89</f>
        <v>0</v>
      </c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</row>
    <row r="24" spans="1:26">
      <c r="A24" s="2" t="s">
        <v>86</v>
      </c>
      <c r="B24" s="141">
        <f>'Časť "A"-2.NP-m.č.2.01-on_VV'!L91</f>
        <v>0</v>
      </c>
      <c r="C24" s="141">
        <f>'Časť "A"-2.NP-m.č.2.01-on_VV'!M91</f>
        <v>0</v>
      </c>
      <c r="D24" s="141">
        <f>'Časť "A"-2.NP-m.č.2.01-on_VV'!I91</f>
        <v>0</v>
      </c>
      <c r="E24" s="142">
        <f>'Časť "A"-2.NP-m.č.2.01-on_VV'!S91</f>
        <v>1.03</v>
      </c>
      <c r="F24" s="142">
        <f>'Časť "A"-2.NP-m.č.2.01-on_VV'!V91</f>
        <v>0.13</v>
      </c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</row>
    <row r="25" spans="1:26">
      <c r="A25" s="1"/>
      <c r="B25" s="134"/>
      <c r="C25" s="134"/>
      <c r="D25" s="134"/>
      <c r="E25" s="133"/>
      <c r="F25" s="133"/>
    </row>
    <row r="26" spans="1:26">
      <c r="A26" s="2" t="s">
        <v>97</v>
      </c>
      <c r="B26" s="141"/>
      <c r="C26" s="75"/>
      <c r="D26" s="75"/>
      <c r="E26" s="140"/>
      <c r="F26" s="140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</row>
    <row r="27" spans="1:26">
      <c r="A27" s="61" t="s">
        <v>98</v>
      </c>
      <c r="B27" s="75">
        <f>'Časť "A"-2.NP-m.č.2.01-on_VV'!L97</f>
        <v>0</v>
      </c>
      <c r="C27" s="75">
        <f>'Časť "A"-2.NP-m.č.2.01-on_VV'!M97</f>
        <v>0</v>
      </c>
      <c r="D27" s="75">
        <f>'Časť "A"-2.NP-m.č.2.01-on_VV'!I97</f>
        <v>0</v>
      </c>
      <c r="E27" s="140">
        <f>'Časť "A"-2.NP-m.č.2.01-on_VV'!S97</f>
        <v>0</v>
      </c>
      <c r="F27" s="140">
        <f>'Časť "A"-2.NP-m.č.2.01-on_VV'!V97</f>
        <v>0</v>
      </c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7"/>
    </row>
    <row r="28" spans="1:26">
      <c r="A28" s="61" t="s">
        <v>99</v>
      </c>
      <c r="B28" s="75">
        <f>'Časť "A"-2.NP-m.č.2.01-on_VV'!L101</f>
        <v>0</v>
      </c>
      <c r="C28" s="75">
        <f>'Časť "A"-2.NP-m.č.2.01-on_VV'!M101</f>
        <v>0</v>
      </c>
      <c r="D28" s="75">
        <f>'Časť "A"-2.NP-m.č.2.01-on_VV'!I101</f>
        <v>0</v>
      </c>
      <c r="E28" s="140">
        <f>'Časť "A"-2.NP-m.č.2.01-on_VV'!S101</f>
        <v>0</v>
      </c>
      <c r="F28" s="140">
        <f>'Časť "A"-2.NP-m.č.2.01-on_VV'!V101</f>
        <v>0</v>
      </c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</row>
    <row r="29" spans="1:26">
      <c r="A29" s="2" t="s">
        <v>97</v>
      </c>
      <c r="B29" s="141">
        <f>'Časť "A"-2.NP-m.č.2.01-on_VV'!L103</f>
        <v>0</v>
      </c>
      <c r="C29" s="141">
        <f>'Časť "A"-2.NP-m.č.2.01-on_VV'!M103</f>
        <v>0</v>
      </c>
      <c r="D29" s="141">
        <f>'Časť "A"-2.NP-m.č.2.01-on_VV'!I103</f>
        <v>0</v>
      </c>
      <c r="E29" s="142">
        <f>'Časť "A"-2.NP-m.č.2.01-on_VV'!S103</f>
        <v>0</v>
      </c>
      <c r="F29" s="142">
        <f>'Časť "A"-2.NP-m.č.2.01-on_VV'!V103</f>
        <v>0</v>
      </c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37"/>
      <c r="X29" s="137"/>
      <c r="Y29" s="137"/>
      <c r="Z29" s="137"/>
    </row>
    <row r="30" spans="1:26">
      <c r="A30" s="1"/>
      <c r="B30" s="134"/>
      <c r="C30" s="134"/>
      <c r="D30" s="134"/>
      <c r="E30" s="133"/>
      <c r="F30" s="133"/>
    </row>
    <row r="31" spans="1:26">
      <c r="A31" s="2" t="s">
        <v>100</v>
      </c>
      <c r="B31" s="141">
        <f>'Časť "A"-2.NP-m.č.2.01-on_VV'!L104</f>
        <v>0</v>
      </c>
      <c r="C31" s="141">
        <f>'Časť "A"-2.NP-m.č.2.01-on_VV'!M104</f>
        <v>0</v>
      </c>
      <c r="D31" s="141">
        <f>'Časť "A"-2.NP-m.č.2.01-on_VV'!I104</f>
        <v>0</v>
      </c>
      <c r="E31" s="142">
        <f>'Časť "A"-2.NP-m.č.2.01-on_VV'!S104</f>
        <v>2.72</v>
      </c>
      <c r="F31" s="142">
        <f>'Časť "A"-2.NP-m.č.2.01-on_VV'!V104</f>
        <v>1.52</v>
      </c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</row>
    <row r="32" spans="1:26">
      <c r="A32" s="1"/>
      <c r="B32" s="134"/>
      <c r="C32" s="134"/>
      <c r="D32" s="134"/>
      <c r="E32" s="133"/>
      <c r="F32" s="133"/>
    </row>
    <row r="33" spans="1:6">
      <c r="A33" s="1"/>
      <c r="B33" s="134"/>
      <c r="C33" s="134"/>
      <c r="D33" s="134"/>
      <c r="E33" s="133"/>
      <c r="F33" s="133"/>
    </row>
    <row r="34" spans="1:6">
      <c r="A34" s="1"/>
      <c r="B34" s="134"/>
      <c r="C34" s="134"/>
      <c r="D34" s="134"/>
      <c r="E34" s="133"/>
      <c r="F34" s="133"/>
    </row>
    <row r="35" spans="1:6">
      <c r="A35" s="1"/>
      <c r="B35" s="134"/>
      <c r="C35" s="134"/>
      <c r="D35" s="134"/>
      <c r="E35" s="133"/>
      <c r="F35" s="133"/>
    </row>
    <row r="36" spans="1:6">
      <c r="A36" s="1"/>
      <c r="B36" s="134"/>
      <c r="C36" s="134"/>
      <c r="D36" s="134"/>
      <c r="E36" s="133"/>
      <c r="F36" s="133"/>
    </row>
    <row r="37" spans="1:6">
      <c r="A37" s="1"/>
      <c r="B37" s="134"/>
      <c r="C37" s="134"/>
      <c r="D37" s="134"/>
      <c r="E37" s="133"/>
      <c r="F37" s="133"/>
    </row>
    <row r="38" spans="1:6">
      <c r="A38" s="1"/>
      <c r="B38" s="134"/>
      <c r="C38" s="134"/>
      <c r="D38" s="134"/>
      <c r="E38" s="133"/>
      <c r="F38" s="133"/>
    </row>
    <row r="39" spans="1:6">
      <c r="A39" s="1"/>
      <c r="B39" s="134"/>
      <c r="C39" s="134"/>
      <c r="D39" s="134"/>
      <c r="E39" s="133"/>
      <c r="F39" s="133"/>
    </row>
    <row r="40" spans="1:6">
      <c r="A40" s="1"/>
      <c r="B40" s="134"/>
      <c r="C40" s="134"/>
      <c r="D40" s="134"/>
      <c r="E40" s="133"/>
      <c r="F40" s="133"/>
    </row>
    <row r="41" spans="1:6">
      <c r="A41" s="1"/>
      <c r="B41" s="134"/>
      <c r="C41" s="134"/>
      <c r="D41" s="134"/>
      <c r="E41" s="133"/>
      <c r="F41" s="133"/>
    </row>
    <row r="42" spans="1:6">
      <c r="A42" s="1"/>
      <c r="B42" s="134"/>
      <c r="C42" s="134"/>
      <c r="D42" s="134"/>
      <c r="E42" s="133"/>
      <c r="F42" s="133"/>
    </row>
    <row r="43" spans="1:6">
      <c r="A43" s="1"/>
      <c r="B43" s="134"/>
      <c r="C43" s="134"/>
      <c r="D43" s="134"/>
      <c r="E43" s="133"/>
      <c r="F43" s="133"/>
    </row>
    <row r="44" spans="1:6">
      <c r="A44" s="1"/>
      <c r="B44" s="134"/>
      <c r="C44" s="134"/>
      <c r="D44" s="134"/>
      <c r="E44" s="133"/>
      <c r="F44" s="133"/>
    </row>
    <row r="45" spans="1:6">
      <c r="A45" s="1"/>
      <c r="B45" s="134"/>
      <c r="C45" s="134"/>
      <c r="D45" s="134"/>
      <c r="E45" s="133"/>
      <c r="F45" s="133"/>
    </row>
    <row r="46" spans="1:6">
      <c r="A46" s="1"/>
      <c r="B46" s="134"/>
      <c r="C46" s="134"/>
      <c r="D46" s="134"/>
      <c r="E46" s="133"/>
      <c r="F46" s="133"/>
    </row>
    <row r="47" spans="1:6">
      <c r="A47" s="1"/>
      <c r="B47" s="134"/>
      <c r="C47" s="134"/>
      <c r="D47" s="134"/>
      <c r="E47" s="133"/>
      <c r="F47" s="133"/>
    </row>
    <row r="48" spans="1:6">
      <c r="A48" s="1"/>
      <c r="B48" s="134"/>
      <c r="C48" s="134"/>
      <c r="D48" s="134"/>
      <c r="E48" s="133"/>
      <c r="F48" s="133"/>
    </row>
    <row r="49" spans="1:6">
      <c r="A49" s="1"/>
      <c r="B49" s="134"/>
      <c r="C49" s="134"/>
      <c r="D49" s="134"/>
      <c r="E49" s="133"/>
      <c r="F49" s="133"/>
    </row>
    <row r="50" spans="1:6">
      <c r="A50" s="1"/>
      <c r="B50" s="134"/>
      <c r="C50" s="134"/>
      <c r="D50" s="134"/>
      <c r="E50" s="133"/>
      <c r="F50" s="133"/>
    </row>
    <row r="51" spans="1:6">
      <c r="A51" s="1"/>
      <c r="B51" s="134"/>
      <c r="C51" s="134"/>
      <c r="D51" s="134"/>
      <c r="E51" s="133"/>
      <c r="F51" s="133"/>
    </row>
    <row r="52" spans="1:6">
      <c r="A52" s="1"/>
      <c r="B52" s="134"/>
      <c r="C52" s="134"/>
      <c r="D52" s="134"/>
      <c r="E52" s="133"/>
      <c r="F52" s="133"/>
    </row>
    <row r="53" spans="1:6">
      <c r="A53" s="1"/>
      <c r="B53" s="134"/>
      <c r="C53" s="134"/>
      <c r="D53" s="134"/>
      <c r="E53" s="133"/>
      <c r="F53" s="133"/>
    </row>
    <row r="54" spans="1:6">
      <c r="A54" s="1"/>
      <c r="B54" s="134"/>
      <c r="C54" s="134"/>
      <c r="D54" s="134"/>
      <c r="E54" s="133"/>
      <c r="F54" s="133"/>
    </row>
    <row r="55" spans="1:6">
      <c r="A55" s="1"/>
      <c r="B55" s="134"/>
      <c r="C55" s="134"/>
      <c r="D55" s="134"/>
      <c r="E55" s="133"/>
      <c r="F55" s="133"/>
    </row>
    <row r="56" spans="1:6">
      <c r="A56" s="1"/>
      <c r="B56" s="134"/>
      <c r="C56" s="134"/>
      <c r="D56" s="134"/>
      <c r="E56" s="133"/>
      <c r="F56" s="133"/>
    </row>
    <row r="57" spans="1:6">
      <c r="A57" s="1"/>
      <c r="B57" s="134"/>
      <c r="C57" s="134"/>
      <c r="D57" s="134"/>
      <c r="E57" s="133"/>
      <c r="F57" s="133"/>
    </row>
    <row r="58" spans="1:6">
      <c r="A58" s="1"/>
      <c r="B58" s="134"/>
      <c r="C58" s="134"/>
      <c r="D58" s="134"/>
      <c r="E58" s="133"/>
      <c r="F58" s="133"/>
    </row>
    <row r="59" spans="1:6">
      <c r="A59" s="1"/>
      <c r="B59" s="134"/>
      <c r="C59" s="134"/>
      <c r="D59" s="134"/>
      <c r="E59" s="133"/>
      <c r="F59" s="133"/>
    </row>
    <row r="60" spans="1:6">
      <c r="A60" s="1"/>
      <c r="B60" s="134"/>
      <c r="C60" s="134"/>
      <c r="D60" s="134"/>
      <c r="E60" s="133"/>
      <c r="F60" s="133"/>
    </row>
    <row r="61" spans="1:6">
      <c r="A61" s="1"/>
      <c r="B61" s="134"/>
      <c r="C61" s="134"/>
      <c r="D61" s="134"/>
      <c r="E61" s="133"/>
      <c r="F61" s="133"/>
    </row>
    <row r="62" spans="1:6">
      <c r="A62" s="1"/>
      <c r="B62" s="134"/>
      <c r="C62" s="134"/>
      <c r="D62" s="134"/>
      <c r="E62" s="133"/>
      <c r="F62" s="133"/>
    </row>
    <row r="63" spans="1:6">
      <c r="A63" s="1"/>
      <c r="B63" s="134"/>
      <c r="C63" s="134"/>
      <c r="D63" s="134"/>
      <c r="E63" s="133"/>
      <c r="F63" s="133"/>
    </row>
    <row r="64" spans="1:6">
      <c r="A64" s="1"/>
      <c r="B64" s="134"/>
      <c r="C64" s="134"/>
      <c r="D64" s="134"/>
      <c r="E64" s="133"/>
      <c r="F64" s="133"/>
    </row>
    <row r="65" spans="1:6">
      <c r="A65" s="1"/>
      <c r="B65" s="134"/>
      <c r="C65" s="134"/>
      <c r="D65" s="134"/>
      <c r="E65" s="133"/>
      <c r="F65" s="133"/>
    </row>
    <row r="66" spans="1:6">
      <c r="A66" s="1"/>
      <c r="B66" s="134"/>
      <c r="C66" s="134"/>
      <c r="D66" s="134"/>
      <c r="E66" s="133"/>
      <c r="F66" s="133"/>
    </row>
    <row r="67" spans="1:6">
      <c r="A67" s="1"/>
      <c r="B67" s="134"/>
      <c r="C67" s="134"/>
      <c r="D67" s="134"/>
      <c r="E67" s="133"/>
      <c r="F67" s="133"/>
    </row>
    <row r="68" spans="1:6">
      <c r="A68" s="1"/>
      <c r="B68" s="134"/>
      <c r="C68" s="134"/>
      <c r="D68" s="134"/>
      <c r="E68" s="133"/>
      <c r="F68" s="133"/>
    </row>
    <row r="69" spans="1:6">
      <c r="A69" s="1"/>
      <c r="B69" s="134"/>
      <c r="C69" s="134"/>
      <c r="D69" s="134"/>
      <c r="E69" s="133"/>
      <c r="F69" s="133"/>
    </row>
    <row r="70" spans="1:6">
      <c r="A70" s="1"/>
      <c r="B70" s="134"/>
      <c r="C70" s="134"/>
      <c r="D70" s="134"/>
      <c r="E70" s="133"/>
      <c r="F70" s="133"/>
    </row>
    <row r="71" spans="1:6">
      <c r="A71" s="1"/>
      <c r="B71" s="134"/>
      <c r="C71" s="134"/>
      <c r="D71" s="134"/>
      <c r="E71" s="133"/>
      <c r="F71" s="133"/>
    </row>
    <row r="72" spans="1:6">
      <c r="A72" s="1"/>
      <c r="B72" s="134"/>
      <c r="C72" s="134"/>
      <c r="D72" s="134"/>
      <c r="E72" s="133"/>
      <c r="F72" s="133"/>
    </row>
    <row r="73" spans="1:6">
      <c r="A73" s="1"/>
      <c r="B73" s="134"/>
      <c r="C73" s="134"/>
      <c r="D73" s="134"/>
      <c r="E73" s="133"/>
      <c r="F73" s="133"/>
    </row>
    <row r="74" spans="1:6">
      <c r="A74" s="1"/>
      <c r="B74" s="134"/>
      <c r="C74" s="134"/>
      <c r="D74" s="134"/>
      <c r="E74" s="133"/>
      <c r="F74" s="133"/>
    </row>
    <row r="75" spans="1:6">
      <c r="A75" s="1"/>
      <c r="B75" s="134"/>
      <c r="C75" s="134"/>
      <c r="D75" s="134"/>
      <c r="E75" s="133"/>
      <c r="F75" s="133"/>
    </row>
    <row r="76" spans="1:6">
      <c r="A76" s="1"/>
      <c r="B76" s="134"/>
      <c r="C76" s="134"/>
      <c r="D76" s="134"/>
      <c r="E76" s="133"/>
      <c r="F76" s="133"/>
    </row>
    <row r="77" spans="1:6">
      <c r="A77" s="1"/>
      <c r="B77" s="134"/>
      <c r="C77" s="134"/>
      <c r="D77" s="134"/>
      <c r="E77" s="133"/>
      <c r="F77" s="133"/>
    </row>
    <row r="78" spans="1:6">
      <c r="A78" s="1"/>
      <c r="B78" s="134"/>
      <c r="C78" s="134"/>
      <c r="D78" s="134"/>
      <c r="E78" s="133"/>
      <c r="F78" s="133"/>
    </row>
    <row r="79" spans="1:6">
      <c r="A79" s="1"/>
      <c r="B79" s="134"/>
      <c r="C79" s="134"/>
      <c r="D79" s="134"/>
      <c r="E79" s="133"/>
      <c r="F79" s="133"/>
    </row>
    <row r="80" spans="1:6">
      <c r="A80" s="1"/>
      <c r="B80" s="134"/>
      <c r="C80" s="134"/>
      <c r="D80" s="134"/>
      <c r="E80" s="133"/>
      <c r="F80" s="133"/>
    </row>
    <row r="81" spans="1:6">
      <c r="A81" s="1"/>
      <c r="B81" s="134"/>
      <c r="C81" s="134"/>
      <c r="D81" s="134"/>
      <c r="E81" s="133"/>
      <c r="F81" s="133"/>
    </row>
    <row r="82" spans="1:6">
      <c r="A82" s="1"/>
      <c r="B82" s="134"/>
      <c r="C82" s="134"/>
      <c r="D82" s="134"/>
      <c r="E82" s="133"/>
      <c r="F82" s="133"/>
    </row>
    <row r="83" spans="1:6">
      <c r="A83" s="1"/>
      <c r="B83" s="134"/>
      <c r="C83" s="134"/>
      <c r="D83" s="134"/>
      <c r="E83" s="133"/>
      <c r="F83" s="133"/>
    </row>
    <row r="84" spans="1:6">
      <c r="A84" s="1"/>
      <c r="B84" s="134"/>
      <c r="C84" s="134"/>
      <c r="D84" s="134"/>
      <c r="E84" s="133"/>
      <c r="F84" s="133"/>
    </row>
    <row r="85" spans="1:6">
      <c r="A85" s="1"/>
      <c r="B85" s="134"/>
      <c r="C85" s="134"/>
      <c r="D85" s="134"/>
      <c r="E85" s="133"/>
      <c r="F85" s="133"/>
    </row>
    <row r="86" spans="1:6">
      <c r="A86" s="1"/>
      <c r="B86" s="134"/>
      <c r="C86" s="134"/>
      <c r="D86" s="134"/>
      <c r="E86" s="133"/>
      <c r="F86" s="133"/>
    </row>
    <row r="87" spans="1:6">
      <c r="A87" s="1"/>
      <c r="B87" s="134"/>
      <c r="C87" s="134"/>
      <c r="D87" s="134"/>
      <c r="E87" s="133"/>
      <c r="F87" s="133"/>
    </row>
    <row r="88" spans="1:6">
      <c r="A88" s="1"/>
      <c r="B88" s="134"/>
      <c r="C88" s="134"/>
      <c r="D88" s="134"/>
      <c r="E88" s="133"/>
      <c r="F88" s="133"/>
    </row>
    <row r="89" spans="1:6">
      <c r="A89" s="1"/>
      <c r="B89" s="134"/>
      <c r="C89" s="134"/>
      <c r="D89" s="134"/>
      <c r="E89" s="133"/>
      <c r="F89" s="133"/>
    </row>
    <row r="90" spans="1:6">
      <c r="A90" s="1"/>
      <c r="B90" s="134"/>
      <c r="C90" s="134"/>
      <c r="D90" s="134"/>
      <c r="E90" s="133"/>
      <c r="F90" s="133"/>
    </row>
    <row r="91" spans="1:6">
      <c r="A91" s="1"/>
      <c r="B91" s="134"/>
      <c r="C91" s="134"/>
      <c r="D91" s="134"/>
      <c r="E91" s="133"/>
      <c r="F91" s="133"/>
    </row>
    <row r="92" spans="1:6">
      <c r="A92" s="1"/>
      <c r="B92" s="134"/>
      <c r="C92" s="134"/>
      <c r="D92" s="134"/>
      <c r="E92" s="133"/>
      <c r="F92" s="133"/>
    </row>
    <row r="93" spans="1:6">
      <c r="A93" s="1"/>
      <c r="B93" s="134"/>
      <c r="C93" s="134"/>
      <c r="D93" s="134"/>
      <c r="E93" s="133"/>
      <c r="F93" s="133"/>
    </row>
    <row r="94" spans="1:6">
      <c r="A94" s="1"/>
      <c r="B94" s="134"/>
      <c r="C94" s="134"/>
      <c r="D94" s="134"/>
      <c r="E94" s="133"/>
      <c r="F94" s="133"/>
    </row>
    <row r="95" spans="1:6">
      <c r="A95" s="1"/>
      <c r="B95" s="134"/>
      <c r="C95" s="134"/>
      <c r="D95" s="134"/>
      <c r="E95" s="133"/>
      <c r="F95" s="133"/>
    </row>
    <row r="96" spans="1:6">
      <c r="A96" s="1"/>
      <c r="B96" s="134"/>
      <c r="C96" s="134"/>
      <c r="D96" s="134"/>
      <c r="E96" s="133"/>
      <c r="F96" s="133"/>
    </row>
    <row r="97" spans="1:6">
      <c r="A97" s="1"/>
      <c r="B97" s="134"/>
      <c r="C97" s="134"/>
      <c r="D97" s="134"/>
      <c r="E97" s="133"/>
      <c r="F97" s="133"/>
    </row>
    <row r="98" spans="1:6">
      <c r="A98" s="1"/>
      <c r="B98" s="134"/>
      <c r="C98" s="134"/>
      <c r="D98" s="134"/>
      <c r="E98" s="133"/>
      <c r="F98" s="133"/>
    </row>
    <row r="99" spans="1:6">
      <c r="A99" s="1"/>
      <c r="B99" s="134"/>
      <c r="C99" s="134"/>
      <c r="D99" s="134"/>
      <c r="E99" s="133"/>
      <c r="F99" s="133"/>
    </row>
    <row r="100" spans="1:6">
      <c r="A100" s="1"/>
      <c r="B100" s="134"/>
      <c r="C100" s="134"/>
      <c r="D100" s="134"/>
      <c r="E100" s="133"/>
      <c r="F100" s="133"/>
    </row>
    <row r="101" spans="1:6">
      <c r="A101" s="1"/>
      <c r="B101" s="134"/>
      <c r="C101" s="134"/>
      <c r="D101" s="134"/>
      <c r="E101" s="133"/>
      <c r="F101" s="133"/>
    </row>
    <row r="102" spans="1:6">
      <c r="A102" s="1"/>
      <c r="B102" s="134"/>
      <c r="C102" s="134"/>
      <c r="D102" s="134"/>
      <c r="E102" s="133"/>
      <c r="F102" s="133"/>
    </row>
    <row r="103" spans="1:6">
      <c r="A103" s="1"/>
      <c r="B103" s="134"/>
      <c r="C103" s="134"/>
      <c r="D103" s="134"/>
      <c r="E103" s="133"/>
      <c r="F103" s="133"/>
    </row>
    <row r="104" spans="1:6">
      <c r="A104" s="1"/>
      <c r="B104" s="134"/>
      <c r="C104" s="134"/>
      <c r="D104" s="134"/>
      <c r="E104" s="133"/>
      <c r="F104" s="133"/>
    </row>
    <row r="105" spans="1:6">
      <c r="A105" s="1"/>
      <c r="B105" s="134"/>
      <c r="C105" s="134"/>
      <c r="D105" s="134"/>
      <c r="E105" s="133"/>
      <c r="F105" s="133"/>
    </row>
    <row r="106" spans="1:6">
      <c r="A106" s="1"/>
      <c r="B106" s="134"/>
      <c r="C106" s="134"/>
      <c r="D106" s="134"/>
      <c r="E106" s="133"/>
      <c r="F106" s="133"/>
    </row>
    <row r="107" spans="1:6">
      <c r="A107" s="1"/>
      <c r="B107" s="134"/>
      <c r="C107" s="134"/>
      <c r="D107" s="134"/>
      <c r="E107" s="133"/>
      <c r="F107" s="133"/>
    </row>
    <row r="108" spans="1:6">
      <c r="A108" s="1"/>
      <c r="B108" s="134"/>
      <c r="C108" s="134"/>
      <c r="D108" s="134"/>
      <c r="E108" s="133"/>
      <c r="F108" s="133"/>
    </row>
    <row r="109" spans="1:6">
      <c r="A109" s="1"/>
      <c r="B109" s="134"/>
      <c r="C109" s="134"/>
      <c r="D109" s="134"/>
      <c r="E109" s="133"/>
      <c r="F109" s="133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/>
      <c r="B147" s="1"/>
      <c r="C147" s="1"/>
      <c r="D147" s="1"/>
      <c r="E147" s="1"/>
      <c r="F147" s="1"/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1" spans="1:6">
      <c r="A151" s="1"/>
      <c r="B151" s="1"/>
      <c r="C151" s="1"/>
      <c r="D151" s="1"/>
      <c r="E151" s="1"/>
      <c r="F151" s="1"/>
    </row>
    <row r="152" spans="1:6">
      <c r="A152" s="1"/>
      <c r="B152" s="1"/>
      <c r="C152" s="1"/>
      <c r="D152" s="1"/>
      <c r="E152" s="1"/>
      <c r="F152" s="1"/>
    </row>
    <row r="153" spans="1:6">
      <c r="A153" s="1"/>
      <c r="B153" s="1"/>
      <c r="C153" s="1"/>
      <c r="D153" s="1"/>
      <c r="E153" s="1"/>
      <c r="F153" s="1"/>
    </row>
    <row r="154" spans="1:6">
      <c r="A154" s="1"/>
      <c r="B154" s="1"/>
      <c r="C154" s="1"/>
      <c r="D154" s="1"/>
      <c r="E154" s="1"/>
      <c r="F154" s="1"/>
    </row>
    <row r="155" spans="1:6">
      <c r="A155" s="1"/>
      <c r="B155" s="1"/>
      <c r="C155" s="1"/>
      <c r="D155" s="1"/>
      <c r="E155" s="1"/>
      <c r="F155" s="1"/>
    </row>
    <row r="156" spans="1:6">
      <c r="A156" s="1"/>
      <c r="B156" s="1"/>
      <c r="C156" s="1"/>
      <c r="D156" s="1"/>
      <c r="E156" s="1"/>
      <c r="F156" s="1"/>
    </row>
    <row r="157" spans="1:6">
      <c r="A157" s="1"/>
      <c r="B157" s="1"/>
      <c r="C157" s="1"/>
      <c r="D157" s="1"/>
      <c r="E157" s="1"/>
      <c r="F157" s="1"/>
    </row>
    <row r="158" spans="1:6">
      <c r="A158" s="1"/>
      <c r="B158" s="1"/>
      <c r="C158" s="1"/>
      <c r="D158" s="1"/>
      <c r="E158" s="1"/>
      <c r="F158" s="1"/>
    </row>
    <row r="159" spans="1:6">
      <c r="A159" s="1"/>
      <c r="B159" s="1"/>
      <c r="C159" s="1"/>
      <c r="D159" s="1"/>
      <c r="E159" s="1"/>
      <c r="F159" s="1"/>
    </row>
    <row r="160" spans="1:6">
      <c r="A160" s="1"/>
      <c r="B160" s="1"/>
      <c r="C160" s="1"/>
      <c r="D160" s="1"/>
      <c r="E160" s="1"/>
      <c r="F160" s="1"/>
    </row>
    <row r="161" spans="1:6">
      <c r="A161" s="1"/>
      <c r="B161" s="1"/>
      <c r="C161" s="1"/>
      <c r="D161" s="1"/>
      <c r="E161" s="1"/>
      <c r="F161" s="1"/>
    </row>
    <row r="162" spans="1:6">
      <c r="A162" s="1"/>
      <c r="B162" s="1"/>
      <c r="C162" s="1"/>
      <c r="D162" s="1"/>
      <c r="E162" s="1"/>
      <c r="F162" s="1"/>
    </row>
    <row r="163" spans="1:6">
      <c r="A163" s="1"/>
      <c r="B163" s="1"/>
      <c r="C163" s="1"/>
      <c r="D163" s="1"/>
      <c r="E163" s="1"/>
      <c r="F163" s="1"/>
    </row>
    <row r="164" spans="1:6">
      <c r="A164" s="1"/>
      <c r="B164" s="1"/>
      <c r="C164" s="1"/>
      <c r="D164" s="1"/>
      <c r="E164" s="1"/>
      <c r="F164" s="1"/>
    </row>
    <row r="165" spans="1:6">
      <c r="A165" s="1"/>
      <c r="B165" s="1"/>
      <c r="C165" s="1"/>
      <c r="D165" s="1"/>
      <c r="E165" s="1"/>
      <c r="F165" s="1"/>
    </row>
    <row r="166" spans="1:6">
      <c r="A166" s="1"/>
      <c r="B166" s="1"/>
      <c r="C166" s="1"/>
      <c r="D166" s="1"/>
      <c r="E166" s="1"/>
      <c r="F166" s="1"/>
    </row>
    <row r="167" spans="1:6">
      <c r="A167" s="1"/>
      <c r="B167" s="1"/>
      <c r="C167" s="1"/>
      <c r="D167" s="1"/>
      <c r="E167" s="1"/>
      <c r="F167" s="1"/>
    </row>
    <row r="168" spans="1:6">
      <c r="A168" s="1"/>
      <c r="B168" s="1"/>
      <c r="C168" s="1"/>
      <c r="D168" s="1"/>
      <c r="E168" s="1"/>
      <c r="F168" s="1"/>
    </row>
    <row r="169" spans="1:6">
      <c r="A169" s="1"/>
      <c r="B169" s="1"/>
      <c r="C169" s="1"/>
      <c r="D169" s="1"/>
      <c r="E169" s="1"/>
      <c r="F169" s="1"/>
    </row>
    <row r="170" spans="1:6">
      <c r="A170" s="1"/>
      <c r="B170" s="1"/>
      <c r="C170" s="1"/>
      <c r="D170" s="1"/>
      <c r="E170" s="1"/>
      <c r="F170" s="1"/>
    </row>
    <row r="171" spans="1:6">
      <c r="A171" s="1"/>
      <c r="B171" s="1"/>
      <c r="C171" s="1"/>
      <c r="D171" s="1"/>
      <c r="E171" s="1"/>
      <c r="F171" s="1"/>
    </row>
    <row r="172" spans="1:6">
      <c r="A172" s="1"/>
      <c r="B172" s="1"/>
      <c r="C172" s="1"/>
      <c r="D172" s="1"/>
      <c r="E172" s="1"/>
      <c r="F172" s="1"/>
    </row>
    <row r="173" spans="1:6">
      <c r="A173" s="1"/>
      <c r="B173" s="1"/>
      <c r="C173" s="1"/>
      <c r="D173" s="1"/>
      <c r="E173" s="1"/>
      <c r="F173" s="1"/>
    </row>
    <row r="174" spans="1:6">
      <c r="A174" s="1"/>
      <c r="B174" s="1"/>
      <c r="C174" s="1"/>
      <c r="D174" s="1"/>
      <c r="E174" s="1"/>
      <c r="F174" s="1"/>
    </row>
    <row r="175" spans="1:6">
      <c r="A175" s="1"/>
      <c r="B175" s="1"/>
      <c r="C175" s="1"/>
      <c r="D175" s="1"/>
      <c r="E175" s="1"/>
      <c r="F175" s="1"/>
    </row>
    <row r="176" spans="1:6">
      <c r="A176" s="1"/>
      <c r="B176" s="1"/>
      <c r="C176" s="1"/>
      <c r="D176" s="1"/>
      <c r="E176" s="1"/>
      <c r="F176" s="1"/>
    </row>
    <row r="177" spans="1:6">
      <c r="A177" s="1"/>
      <c r="B177" s="1"/>
      <c r="C177" s="1"/>
      <c r="D177" s="1"/>
      <c r="E177" s="1"/>
      <c r="F177" s="1"/>
    </row>
    <row r="178" spans="1:6">
      <c r="A178" s="1"/>
      <c r="B178" s="1"/>
      <c r="C178" s="1"/>
      <c r="D178" s="1"/>
      <c r="E178" s="1"/>
      <c r="F178" s="1"/>
    </row>
    <row r="179" spans="1:6">
      <c r="A179" s="1"/>
      <c r="B179" s="1"/>
      <c r="C179" s="1"/>
      <c r="D179" s="1"/>
      <c r="E179" s="1"/>
      <c r="F179" s="1"/>
    </row>
    <row r="180" spans="1:6">
      <c r="A180" s="1"/>
      <c r="B180" s="1"/>
      <c r="C180" s="1"/>
      <c r="D180" s="1"/>
      <c r="E180" s="1"/>
      <c r="F180" s="1"/>
    </row>
    <row r="181" spans="1:6">
      <c r="A181" s="1"/>
      <c r="B181" s="1"/>
      <c r="C181" s="1"/>
      <c r="D181" s="1"/>
      <c r="E181" s="1"/>
      <c r="F181" s="1"/>
    </row>
    <row r="182" spans="1:6">
      <c r="A182" s="1"/>
      <c r="B182" s="1"/>
      <c r="C182" s="1"/>
      <c r="D182" s="1"/>
      <c r="E182" s="1"/>
      <c r="F182" s="1"/>
    </row>
    <row r="183" spans="1:6">
      <c r="A183" s="1"/>
      <c r="B183" s="1"/>
      <c r="C183" s="1"/>
      <c r="D183" s="1"/>
      <c r="E183" s="1"/>
      <c r="F183" s="1"/>
    </row>
    <row r="184" spans="1:6">
      <c r="A184" s="1"/>
      <c r="B184" s="1"/>
      <c r="C184" s="1"/>
      <c r="D184" s="1"/>
      <c r="E184" s="1"/>
      <c r="F184" s="1"/>
    </row>
    <row r="185" spans="1:6">
      <c r="A185" s="1"/>
      <c r="B185" s="1"/>
      <c r="C185" s="1"/>
      <c r="D185" s="1"/>
      <c r="E185" s="1"/>
      <c r="F185" s="1"/>
    </row>
    <row r="186" spans="1:6">
      <c r="A186" s="1"/>
      <c r="B186" s="1"/>
      <c r="C186" s="1"/>
      <c r="D186" s="1"/>
      <c r="E186" s="1"/>
      <c r="F186" s="1"/>
    </row>
    <row r="187" spans="1:6">
      <c r="A187" s="1"/>
      <c r="B187" s="1"/>
      <c r="C187" s="1"/>
      <c r="D187" s="1"/>
      <c r="E187" s="1"/>
      <c r="F187" s="1"/>
    </row>
    <row r="188" spans="1:6">
      <c r="A188" s="1"/>
      <c r="B188" s="1"/>
      <c r="C188" s="1"/>
      <c r="D188" s="1"/>
      <c r="E188" s="1"/>
      <c r="F188" s="1"/>
    </row>
    <row r="189" spans="1:6">
      <c r="A189" s="1"/>
      <c r="B189" s="1"/>
      <c r="C189" s="1"/>
      <c r="D189" s="1"/>
      <c r="E189" s="1"/>
      <c r="F189" s="1"/>
    </row>
    <row r="190" spans="1:6">
      <c r="A190" s="1"/>
      <c r="B190" s="1"/>
      <c r="C190" s="1"/>
      <c r="D190" s="1"/>
      <c r="E190" s="1"/>
      <c r="F190" s="1"/>
    </row>
    <row r="191" spans="1:6">
      <c r="A191" s="1"/>
      <c r="B191" s="1"/>
      <c r="C191" s="1"/>
      <c r="D191" s="1"/>
      <c r="E191" s="1"/>
      <c r="F191" s="1"/>
    </row>
    <row r="192" spans="1:6">
      <c r="A192" s="1"/>
      <c r="B192" s="1"/>
      <c r="C192" s="1"/>
      <c r="D192" s="1"/>
      <c r="E192" s="1"/>
      <c r="F192" s="1"/>
    </row>
    <row r="193" spans="1:6">
      <c r="A193" s="1"/>
      <c r="B193" s="1"/>
      <c r="C193" s="1"/>
      <c r="D193" s="1"/>
      <c r="E193" s="1"/>
      <c r="F193" s="1"/>
    </row>
    <row r="194" spans="1:6">
      <c r="A194" s="1"/>
      <c r="B194" s="1"/>
      <c r="C194" s="1"/>
      <c r="D194" s="1"/>
      <c r="E194" s="1"/>
      <c r="F194" s="1"/>
    </row>
    <row r="195" spans="1:6">
      <c r="A195" s="1"/>
      <c r="B195" s="1"/>
      <c r="C195" s="1"/>
      <c r="D195" s="1"/>
      <c r="E195" s="1"/>
      <c r="F195" s="1"/>
    </row>
    <row r="196" spans="1:6">
      <c r="A196" s="1"/>
      <c r="B196" s="1"/>
      <c r="C196" s="1"/>
      <c r="D196" s="1"/>
      <c r="E196" s="1"/>
      <c r="F196" s="1"/>
    </row>
    <row r="197" spans="1:6">
      <c r="A197" s="1"/>
      <c r="B197" s="1"/>
      <c r="C197" s="1"/>
      <c r="D197" s="1"/>
      <c r="E197" s="1"/>
      <c r="F197" s="1"/>
    </row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"/>
      <c r="C207" s="1"/>
      <c r="D207" s="1"/>
      <c r="E207" s="1"/>
      <c r="F207" s="1"/>
    </row>
    <row r="208" spans="1:6">
      <c r="A208" s="1"/>
      <c r="B208" s="1"/>
      <c r="C208" s="1"/>
      <c r="D208" s="1"/>
      <c r="E208" s="1"/>
      <c r="F208" s="1"/>
    </row>
    <row r="209" spans="1:6">
      <c r="A209" s="1"/>
      <c r="B209" s="1"/>
      <c r="C209" s="1"/>
      <c r="D209" s="1"/>
      <c r="E209" s="1"/>
      <c r="F209" s="1"/>
    </row>
    <row r="210" spans="1:6">
      <c r="A210" s="1"/>
      <c r="B210" s="1"/>
      <c r="C210" s="1"/>
      <c r="D210" s="1"/>
      <c r="E210" s="1"/>
      <c r="F210" s="1"/>
    </row>
    <row r="211" spans="1:6">
      <c r="A211" s="1"/>
      <c r="B211" s="1"/>
      <c r="C211" s="1"/>
      <c r="D211" s="1"/>
      <c r="E211" s="1"/>
      <c r="F211" s="1"/>
    </row>
    <row r="212" spans="1:6">
      <c r="A212" s="1"/>
      <c r="B212" s="1"/>
      <c r="C212" s="1"/>
      <c r="D212" s="1"/>
      <c r="E212" s="1"/>
      <c r="F212" s="1"/>
    </row>
    <row r="213" spans="1:6">
      <c r="A213" s="1"/>
      <c r="B213" s="1"/>
      <c r="C213" s="1"/>
      <c r="D213" s="1"/>
      <c r="E213" s="1"/>
      <c r="F213" s="1"/>
    </row>
    <row r="214" spans="1:6">
      <c r="A214" s="1"/>
      <c r="B214" s="1"/>
      <c r="C214" s="1"/>
      <c r="D214" s="1"/>
      <c r="E214" s="1"/>
      <c r="F214" s="1"/>
    </row>
    <row r="215" spans="1:6">
      <c r="A215" s="1"/>
      <c r="B215" s="1"/>
      <c r="C215" s="1"/>
      <c r="D215" s="1"/>
      <c r="E215" s="1"/>
      <c r="F215" s="1"/>
    </row>
    <row r="216" spans="1:6">
      <c r="A216" s="1"/>
      <c r="B216" s="1"/>
      <c r="C216" s="1"/>
      <c r="D216" s="1"/>
      <c r="E216" s="1"/>
      <c r="F216" s="1"/>
    </row>
    <row r="217" spans="1:6">
      <c r="A217" s="1"/>
      <c r="B217" s="1"/>
      <c r="C217" s="1"/>
      <c r="D217" s="1"/>
      <c r="E217" s="1"/>
      <c r="F217" s="1"/>
    </row>
    <row r="218" spans="1:6">
      <c r="A218" s="1"/>
      <c r="B218" s="1"/>
      <c r="C218" s="1"/>
      <c r="D218" s="1"/>
      <c r="E218" s="1"/>
      <c r="F218" s="1"/>
    </row>
    <row r="219" spans="1:6">
      <c r="A219" s="1"/>
      <c r="B219" s="1"/>
      <c r="C219" s="1"/>
      <c r="D219" s="1"/>
      <c r="E219" s="1"/>
      <c r="F219" s="1"/>
    </row>
    <row r="220" spans="1:6">
      <c r="A220" s="1"/>
      <c r="B220" s="1"/>
      <c r="C220" s="1"/>
      <c r="D220" s="1"/>
      <c r="E220" s="1"/>
      <c r="F220" s="1"/>
    </row>
    <row r="221" spans="1:6">
      <c r="A221" s="1"/>
      <c r="B221" s="1"/>
      <c r="C221" s="1"/>
      <c r="D221" s="1"/>
      <c r="E221" s="1"/>
      <c r="F221" s="1"/>
    </row>
    <row r="222" spans="1:6">
      <c r="A222" s="1"/>
      <c r="B222" s="1"/>
      <c r="C222" s="1"/>
      <c r="D222" s="1"/>
      <c r="E222" s="1"/>
      <c r="F222" s="1"/>
    </row>
    <row r="223" spans="1:6">
      <c r="A223" s="1"/>
      <c r="B223" s="1"/>
      <c r="C223" s="1"/>
      <c r="D223" s="1"/>
      <c r="E223" s="1"/>
      <c r="F223" s="1"/>
    </row>
    <row r="224" spans="1:6">
      <c r="A224" s="1"/>
      <c r="B224" s="1"/>
      <c r="C224" s="1"/>
      <c r="D224" s="1"/>
      <c r="E224" s="1"/>
      <c r="F224" s="1"/>
    </row>
    <row r="225" spans="1:6">
      <c r="A225" s="1"/>
      <c r="B225" s="1"/>
      <c r="C225" s="1"/>
      <c r="D225" s="1"/>
      <c r="E225" s="1"/>
      <c r="F225" s="1"/>
    </row>
    <row r="226" spans="1:6">
      <c r="A226" s="1"/>
      <c r="B226" s="1"/>
      <c r="C226" s="1"/>
      <c r="D226" s="1"/>
      <c r="E226" s="1"/>
      <c r="F226" s="1"/>
    </row>
    <row r="227" spans="1:6">
      <c r="A227" s="1"/>
      <c r="B227" s="1"/>
      <c r="C227" s="1"/>
      <c r="D227" s="1"/>
      <c r="E227" s="1"/>
      <c r="F227" s="1"/>
    </row>
    <row r="228" spans="1:6">
      <c r="A228" s="1"/>
      <c r="B228" s="1"/>
      <c r="C228" s="1"/>
      <c r="D228" s="1"/>
      <c r="E228" s="1"/>
      <c r="F228" s="1"/>
    </row>
    <row r="229" spans="1:6">
      <c r="A229" s="1"/>
      <c r="B229" s="1"/>
      <c r="C229" s="1"/>
      <c r="D229" s="1"/>
      <c r="E229" s="1"/>
      <c r="F229" s="1"/>
    </row>
    <row r="230" spans="1:6">
      <c r="A230" s="1"/>
      <c r="B230" s="1"/>
      <c r="C230" s="1"/>
      <c r="D230" s="1"/>
      <c r="E230" s="1"/>
      <c r="F230" s="1"/>
    </row>
    <row r="231" spans="1:6">
      <c r="A231" s="1"/>
      <c r="B231" s="1"/>
      <c r="C231" s="1"/>
      <c r="D231" s="1"/>
      <c r="E231" s="1"/>
      <c r="F231" s="1"/>
    </row>
    <row r="232" spans="1:6">
      <c r="A232" s="1"/>
      <c r="B232" s="1"/>
      <c r="C232" s="1"/>
      <c r="D232" s="1"/>
      <c r="E232" s="1"/>
      <c r="F232" s="1"/>
    </row>
    <row r="233" spans="1:6">
      <c r="A233" s="1"/>
      <c r="B233" s="1"/>
      <c r="C233" s="1"/>
      <c r="D233" s="1"/>
      <c r="E233" s="1"/>
      <c r="F233" s="1"/>
    </row>
    <row r="234" spans="1:6">
      <c r="A234" s="1"/>
      <c r="B234" s="1"/>
      <c r="C234" s="1"/>
      <c r="D234" s="1"/>
      <c r="E234" s="1"/>
      <c r="F234" s="1"/>
    </row>
    <row r="235" spans="1:6">
      <c r="A235" s="1"/>
      <c r="B235" s="1"/>
      <c r="C235" s="1"/>
      <c r="D235" s="1"/>
      <c r="E235" s="1"/>
      <c r="F235" s="1"/>
    </row>
    <row r="236" spans="1:6">
      <c r="A236" s="1"/>
      <c r="B236" s="1"/>
      <c r="C236" s="1"/>
      <c r="D236" s="1"/>
      <c r="E236" s="1"/>
      <c r="F236" s="1"/>
    </row>
    <row r="237" spans="1:6">
      <c r="A237" s="1"/>
      <c r="B237" s="1"/>
      <c r="C237" s="1"/>
      <c r="D237" s="1"/>
      <c r="E237" s="1"/>
      <c r="F237" s="1"/>
    </row>
    <row r="238" spans="1:6">
      <c r="A238" s="1"/>
      <c r="B238" s="1"/>
      <c r="C238" s="1"/>
      <c r="D238" s="1"/>
      <c r="E238" s="1"/>
      <c r="F238" s="1"/>
    </row>
    <row r="239" spans="1:6">
      <c r="A239" s="1"/>
      <c r="B239" s="1"/>
      <c r="C239" s="1"/>
      <c r="D239" s="1"/>
      <c r="E239" s="1"/>
      <c r="F239" s="1"/>
    </row>
    <row r="240" spans="1:6">
      <c r="A240" s="1"/>
      <c r="B240" s="1"/>
      <c r="C240" s="1"/>
      <c r="D240" s="1"/>
      <c r="E240" s="1"/>
      <c r="F240" s="1"/>
    </row>
    <row r="241" spans="1:6">
      <c r="A241" s="1"/>
      <c r="B241" s="1"/>
      <c r="C241" s="1"/>
      <c r="D241" s="1"/>
      <c r="E241" s="1"/>
      <c r="F241" s="1"/>
    </row>
    <row r="242" spans="1:6">
      <c r="A242" s="1"/>
      <c r="B242" s="1"/>
      <c r="C242" s="1"/>
      <c r="D242" s="1"/>
      <c r="E242" s="1"/>
      <c r="F242" s="1"/>
    </row>
    <row r="243" spans="1:6">
      <c r="A243" s="1"/>
      <c r="B243" s="1"/>
      <c r="C243" s="1"/>
      <c r="D243" s="1"/>
      <c r="E243" s="1"/>
      <c r="F243" s="1"/>
    </row>
    <row r="244" spans="1:6">
      <c r="A244" s="1"/>
      <c r="B244" s="1"/>
      <c r="C244" s="1"/>
      <c r="D244" s="1"/>
      <c r="E244" s="1"/>
      <c r="F244" s="1"/>
    </row>
    <row r="245" spans="1:6">
      <c r="A245" s="1"/>
      <c r="B245" s="1"/>
      <c r="C245" s="1"/>
      <c r="D245" s="1"/>
      <c r="E245" s="1"/>
      <c r="F245" s="1"/>
    </row>
    <row r="246" spans="1:6">
      <c r="A246" s="1"/>
      <c r="B246" s="1"/>
      <c r="C246" s="1"/>
      <c r="D246" s="1"/>
      <c r="E246" s="1"/>
      <c r="F246" s="1"/>
    </row>
    <row r="247" spans="1:6">
      <c r="A247" s="1"/>
      <c r="B247" s="1"/>
      <c r="C247" s="1"/>
      <c r="D247" s="1"/>
      <c r="E247" s="1"/>
      <c r="F247" s="1"/>
    </row>
    <row r="248" spans="1:6">
      <c r="A248" s="1"/>
      <c r="B248" s="1"/>
      <c r="C248" s="1"/>
      <c r="D248" s="1"/>
      <c r="E248" s="1"/>
      <c r="F248" s="1"/>
    </row>
    <row r="249" spans="1:6">
      <c r="A249" s="1"/>
      <c r="B249" s="1"/>
      <c r="C249" s="1"/>
      <c r="D249" s="1"/>
      <c r="E249" s="1"/>
      <c r="F249" s="1"/>
    </row>
    <row r="250" spans="1:6">
      <c r="A250" s="1"/>
      <c r="B250" s="1"/>
      <c r="C250" s="1"/>
      <c r="D250" s="1"/>
      <c r="E250" s="1"/>
      <c r="F250" s="1"/>
    </row>
    <row r="251" spans="1:6">
      <c r="A251" s="1"/>
      <c r="B251" s="1"/>
      <c r="C251" s="1"/>
      <c r="D251" s="1"/>
      <c r="E251" s="1"/>
      <c r="F251" s="1"/>
    </row>
    <row r="252" spans="1:6">
      <c r="A252" s="1"/>
      <c r="B252" s="1"/>
      <c r="C252" s="1"/>
      <c r="D252" s="1"/>
      <c r="E252" s="1"/>
      <c r="F252" s="1"/>
    </row>
    <row r="253" spans="1:6">
      <c r="A253" s="1"/>
      <c r="B253" s="1"/>
      <c r="C253" s="1"/>
      <c r="D253" s="1"/>
      <c r="E253" s="1"/>
      <c r="F253" s="1"/>
    </row>
    <row r="254" spans="1:6">
      <c r="A254" s="1"/>
      <c r="B254" s="1"/>
      <c r="C254" s="1"/>
      <c r="D254" s="1"/>
      <c r="E254" s="1"/>
      <c r="F254" s="1"/>
    </row>
    <row r="255" spans="1:6">
      <c r="A255" s="1"/>
      <c r="B255" s="1"/>
      <c r="C255" s="1"/>
      <c r="D255" s="1"/>
      <c r="E255" s="1"/>
      <c r="F255" s="1"/>
    </row>
    <row r="256" spans="1:6">
      <c r="A256" s="1"/>
      <c r="B256" s="1"/>
      <c r="C256" s="1"/>
      <c r="D256" s="1"/>
      <c r="E256" s="1"/>
      <c r="F256" s="1"/>
    </row>
    <row r="257" spans="1:6">
      <c r="A257" s="1"/>
      <c r="B257" s="1"/>
      <c r="C257" s="1"/>
      <c r="D257" s="1"/>
      <c r="E257" s="1"/>
      <c r="F257" s="1"/>
    </row>
    <row r="258" spans="1:6">
      <c r="A258" s="1"/>
      <c r="B258" s="1"/>
      <c r="C258" s="1"/>
      <c r="D258" s="1"/>
      <c r="E258" s="1"/>
      <c r="F258" s="1"/>
    </row>
    <row r="259" spans="1:6">
      <c r="A259" s="1"/>
      <c r="B259" s="1"/>
      <c r="C259" s="1"/>
      <c r="D259" s="1"/>
      <c r="E259" s="1"/>
      <c r="F259" s="1"/>
    </row>
    <row r="260" spans="1:6">
      <c r="A260" s="1"/>
      <c r="B260" s="1"/>
      <c r="C260" s="1"/>
      <c r="D260" s="1"/>
      <c r="E260" s="1"/>
      <c r="F260" s="1"/>
    </row>
    <row r="261" spans="1:6">
      <c r="A261" s="1"/>
      <c r="B261" s="1"/>
      <c r="C261" s="1"/>
      <c r="D261" s="1"/>
      <c r="E261" s="1"/>
      <c r="F261" s="1"/>
    </row>
    <row r="262" spans="1:6">
      <c r="A262" s="1"/>
      <c r="B262" s="1"/>
      <c r="C262" s="1"/>
      <c r="D262" s="1"/>
      <c r="E262" s="1"/>
      <c r="F262" s="1"/>
    </row>
    <row r="263" spans="1:6">
      <c r="A263" s="1"/>
      <c r="B263" s="1"/>
      <c r="C263" s="1"/>
      <c r="D263" s="1"/>
      <c r="E263" s="1"/>
      <c r="F263" s="1"/>
    </row>
    <row r="264" spans="1:6">
      <c r="A264" s="1"/>
      <c r="B264" s="1"/>
      <c r="C264" s="1"/>
      <c r="D264" s="1"/>
      <c r="E264" s="1"/>
      <c r="F264" s="1"/>
    </row>
    <row r="265" spans="1:6">
      <c r="A265" s="1"/>
      <c r="B265" s="1"/>
      <c r="C265" s="1"/>
      <c r="D265" s="1"/>
      <c r="E265" s="1"/>
      <c r="F265" s="1"/>
    </row>
    <row r="266" spans="1:6">
      <c r="A266" s="1"/>
      <c r="B266" s="1"/>
      <c r="C266" s="1"/>
      <c r="D266" s="1"/>
      <c r="E266" s="1"/>
      <c r="F266" s="1"/>
    </row>
    <row r="267" spans="1:6">
      <c r="A267" s="1"/>
      <c r="B267" s="1"/>
      <c r="C267" s="1"/>
      <c r="D267" s="1"/>
      <c r="E267" s="1"/>
      <c r="F267" s="1"/>
    </row>
    <row r="268" spans="1:6">
      <c r="A268" s="1"/>
      <c r="B268" s="1"/>
      <c r="C268" s="1"/>
      <c r="D268" s="1"/>
      <c r="E268" s="1"/>
      <c r="F268" s="1"/>
    </row>
    <row r="269" spans="1:6">
      <c r="A269" s="1"/>
      <c r="B269" s="1"/>
      <c r="C269" s="1"/>
      <c r="D269" s="1"/>
      <c r="E269" s="1"/>
      <c r="F269" s="1"/>
    </row>
    <row r="270" spans="1:6">
      <c r="A270" s="1"/>
      <c r="B270" s="1"/>
      <c r="C270" s="1"/>
      <c r="D270" s="1"/>
      <c r="E270" s="1"/>
      <c r="F270" s="1"/>
    </row>
    <row r="271" spans="1:6">
      <c r="A271" s="1"/>
      <c r="B271" s="1"/>
      <c r="C271" s="1"/>
      <c r="D271" s="1"/>
      <c r="E271" s="1"/>
      <c r="F271" s="1"/>
    </row>
    <row r="272" spans="1:6">
      <c r="A272" s="1"/>
      <c r="B272" s="1"/>
      <c r="C272" s="1"/>
      <c r="D272" s="1"/>
      <c r="E272" s="1"/>
      <c r="F272" s="1"/>
    </row>
    <row r="273" spans="1:6">
      <c r="A273" s="1"/>
      <c r="B273" s="1"/>
      <c r="C273" s="1"/>
      <c r="D273" s="1"/>
      <c r="E273" s="1"/>
      <c r="F273" s="1"/>
    </row>
    <row r="274" spans="1:6">
      <c r="A274" s="1"/>
      <c r="B274" s="1"/>
      <c r="C274" s="1"/>
      <c r="D274" s="1"/>
      <c r="E274" s="1"/>
      <c r="F274" s="1"/>
    </row>
    <row r="275" spans="1:6">
      <c r="A275" s="1"/>
      <c r="B275" s="1"/>
      <c r="C275" s="1"/>
      <c r="D275" s="1"/>
      <c r="E275" s="1"/>
      <c r="F275" s="1"/>
    </row>
    <row r="276" spans="1:6">
      <c r="A276" s="1"/>
      <c r="B276" s="1"/>
      <c r="C276" s="1"/>
      <c r="D276" s="1"/>
      <c r="E276" s="1"/>
      <c r="F276" s="1"/>
    </row>
    <row r="277" spans="1:6">
      <c r="A277" s="1"/>
      <c r="B277" s="1"/>
      <c r="C277" s="1"/>
      <c r="D277" s="1"/>
      <c r="E277" s="1"/>
      <c r="F277" s="1"/>
    </row>
    <row r="278" spans="1:6">
      <c r="A278" s="1"/>
      <c r="B278" s="1"/>
      <c r="C278" s="1"/>
      <c r="D278" s="1"/>
      <c r="E278" s="1"/>
      <c r="F278" s="1"/>
    </row>
    <row r="279" spans="1:6">
      <c r="A279" s="1"/>
      <c r="B279" s="1"/>
      <c r="C279" s="1"/>
      <c r="D279" s="1"/>
      <c r="E279" s="1"/>
      <c r="F279" s="1"/>
    </row>
    <row r="280" spans="1:6">
      <c r="A280" s="1"/>
      <c r="B280" s="1"/>
      <c r="C280" s="1"/>
      <c r="D280" s="1"/>
      <c r="E280" s="1"/>
      <c r="F280" s="1"/>
    </row>
    <row r="281" spans="1:6">
      <c r="A281" s="1"/>
      <c r="B281" s="1"/>
      <c r="C281" s="1"/>
      <c r="D281" s="1"/>
      <c r="E281" s="1"/>
      <c r="F281" s="1"/>
    </row>
    <row r="282" spans="1:6">
      <c r="A282" s="1"/>
      <c r="B282" s="1"/>
      <c r="C282" s="1"/>
      <c r="D282" s="1"/>
      <c r="E282" s="1"/>
      <c r="F282" s="1"/>
    </row>
    <row r="283" spans="1:6">
      <c r="A283" s="1"/>
      <c r="B283" s="1"/>
      <c r="C283" s="1"/>
      <c r="D283" s="1"/>
      <c r="E283" s="1"/>
      <c r="F283" s="1"/>
    </row>
    <row r="284" spans="1:6">
      <c r="A284" s="1"/>
      <c r="B284" s="1"/>
      <c r="C284" s="1"/>
      <c r="D284" s="1"/>
      <c r="E284" s="1"/>
      <c r="F284" s="1"/>
    </row>
    <row r="285" spans="1:6">
      <c r="A285" s="1"/>
      <c r="B285" s="1"/>
      <c r="C285" s="1"/>
      <c r="D285" s="1"/>
      <c r="E285" s="1"/>
      <c r="F285" s="1"/>
    </row>
    <row r="286" spans="1:6">
      <c r="A286" s="1"/>
      <c r="B286" s="1"/>
      <c r="C286" s="1"/>
      <c r="D286" s="1"/>
      <c r="E286" s="1"/>
      <c r="F286" s="1"/>
    </row>
    <row r="287" spans="1:6">
      <c r="A287" s="1"/>
      <c r="B287" s="1"/>
      <c r="C287" s="1"/>
      <c r="D287" s="1"/>
      <c r="E287" s="1"/>
      <c r="F287" s="1"/>
    </row>
    <row r="288" spans="1:6">
      <c r="A288" s="1"/>
      <c r="B288" s="1"/>
      <c r="C288" s="1"/>
      <c r="D288" s="1"/>
      <c r="E288" s="1"/>
      <c r="F288" s="1"/>
    </row>
    <row r="289" spans="1:6">
      <c r="A289" s="1"/>
      <c r="B289" s="1"/>
      <c r="C289" s="1"/>
      <c r="D289" s="1"/>
      <c r="E289" s="1"/>
      <c r="F289" s="1"/>
    </row>
    <row r="290" spans="1:6">
      <c r="A290" s="1"/>
      <c r="B290" s="1"/>
      <c r="C290" s="1"/>
      <c r="D290" s="1"/>
      <c r="E290" s="1"/>
      <c r="F290" s="1"/>
    </row>
    <row r="291" spans="1:6">
      <c r="A291" s="1"/>
      <c r="B291" s="1"/>
      <c r="C291" s="1"/>
      <c r="D291" s="1"/>
      <c r="E291" s="1"/>
      <c r="F291" s="1"/>
    </row>
    <row r="292" spans="1:6">
      <c r="A292" s="1"/>
      <c r="B292" s="1"/>
      <c r="C292" s="1"/>
      <c r="D292" s="1"/>
      <c r="E292" s="1"/>
      <c r="F292" s="1"/>
    </row>
    <row r="293" spans="1:6">
      <c r="A293" s="1"/>
      <c r="B293" s="1"/>
      <c r="C293" s="1"/>
      <c r="D293" s="1"/>
      <c r="E293" s="1"/>
      <c r="F293" s="1"/>
    </row>
    <row r="294" spans="1:6">
      <c r="A294" s="1"/>
      <c r="B294" s="1"/>
      <c r="C294" s="1"/>
      <c r="D294" s="1"/>
      <c r="E294" s="1"/>
      <c r="F294" s="1"/>
    </row>
    <row r="295" spans="1:6">
      <c r="A295" s="1"/>
      <c r="B295" s="1"/>
      <c r="C295" s="1"/>
      <c r="D295" s="1"/>
      <c r="E295" s="1"/>
      <c r="F295" s="1"/>
    </row>
    <row r="296" spans="1:6">
      <c r="A296" s="1"/>
      <c r="B296" s="1"/>
      <c r="C296" s="1"/>
      <c r="D296" s="1"/>
      <c r="E296" s="1"/>
      <c r="F296" s="1"/>
    </row>
    <row r="297" spans="1:6">
      <c r="A297" s="1"/>
      <c r="B297" s="1"/>
      <c r="C297" s="1"/>
      <c r="D297" s="1"/>
      <c r="E297" s="1"/>
      <c r="F297" s="1"/>
    </row>
    <row r="298" spans="1:6">
      <c r="A298" s="1"/>
      <c r="B298" s="1"/>
      <c r="C298" s="1"/>
      <c r="D298" s="1"/>
      <c r="E298" s="1"/>
      <c r="F298" s="1"/>
    </row>
    <row r="299" spans="1:6">
      <c r="A299" s="1"/>
      <c r="B299" s="1"/>
      <c r="C299" s="1"/>
      <c r="D299" s="1"/>
      <c r="E299" s="1"/>
      <c r="F299" s="1"/>
    </row>
    <row r="300" spans="1:6">
      <c r="A300" s="1"/>
      <c r="B300" s="1"/>
      <c r="C300" s="1"/>
      <c r="D300" s="1"/>
      <c r="E300" s="1"/>
      <c r="F300" s="1"/>
    </row>
    <row r="301" spans="1:6">
      <c r="A301" s="1"/>
      <c r="B301" s="1"/>
      <c r="C301" s="1"/>
      <c r="D301" s="1"/>
      <c r="E301" s="1"/>
      <c r="F301" s="1"/>
    </row>
    <row r="302" spans="1:6">
      <c r="A302" s="1"/>
      <c r="B302" s="1"/>
      <c r="C302" s="1"/>
      <c r="D302" s="1"/>
      <c r="E302" s="1"/>
      <c r="F302" s="1"/>
    </row>
    <row r="303" spans="1:6">
      <c r="A303" s="1"/>
      <c r="B303" s="1"/>
      <c r="C303" s="1"/>
      <c r="D303" s="1"/>
      <c r="E303" s="1"/>
      <c r="F303" s="1"/>
    </row>
    <row r="304" spans="1:6">
      <c r="A304" s="1"/>
      <c r="B304" s="1"/>
      <c r="C304" s="1"/>
      <c r="D304" s="1"/>
      <c r="E304" s="1"/>
      <c r="F304" s="1"/>
    </row>
    <row r="305" spans="1:6">
      <c r="A305" s="1"/>
      <c r="B305" s="1"/>
      <c r="C305" s="1"/>
      <c r="D305" s="1"/>
      <c r="E305" s="1"/>
      <c r="F305" s="1"/>
    </row>
    <row r="306" spans="1:6">
      <c r="A306" s="1"/>
      <c r="B306" s="1"/>
      <c r="C306" s="1"/>
      <c r="D306" s="1"/>
      <c r="E306" s="1"/>
      <c r="F306" s="1"/>
    </row>
    <row r="307" spans="1:6">
      <c r="A307" s="1"/>
      <c r="B307" s="1"/>
      <c r="C307" s="1"/>
      <c r="D307" s="1"/>
      <c r="E307" s="1"/>
      <c r="F307" s="1"/>
    </row>
    <row r="308" spans="1:6">
      <c r="A308" s="1"/>
      <c r="B308" s="1"/>
      <c r="C308" s="1"/>
      <c r="D308" s="1"/>
      <c r="E308" s="1"/>
      <c r="F308" s="1"/>
    </row>
    <row r="309" spans="1:6">
      <c r="A309" s="1"/>
      <c r="B309" s="1"/>
      <c r="C309" s="1"/>
      <c r="D309" s="1"/>
      <c r="E309" s="1"/>
      <c r="F309" s="1"/>
    </row>
    <row r="310" spans="1:6">
      <c r="A310" s="1"/>
      <c r="B310" s="1"/>
      <c r="C310" s="1"/>
      <c r="D310" s="1"/>
      <c r="E310" s="1"/>
      <c r="F310" s="1"/>
    </row>
    <row r="311" spans="1:6">
      <c r="A311" s="1"/>
      <c r="B311" s="1"/>
      <c r="C311" s="1"/>
      <c r="D311" s="1"/>
      <c r="E311" s="1"/>
      <c r="F311" s="1"/>
    </row>
    <row r="312" spans="1:6">
      <c r="A312" s="1"/>
      <c r="B312" s="1"/>
      <c r="C312" s="1"/>
      <c r="D312" s="1"/>
      <c r="E312" s="1"/>
      <c r="F312" s="1"/>
    </row>
    <row r="313" spans="1:6">
      <c r="A313" s="1"/>
      <c r="B313" s="1"/>
      <c r="C313" s="1"/>
      <c r="D313" s="1"/>
      <c r="E313" s="1"/>
      <c r="F313" s="1"/>
    </row>
    <row r="314" spans="1:6">
      <c r="A314" s="1"/>
      <c r="B314" s="1"/>
      <c r="C314" s="1"/>
      <c r="D314" s="1"/>
      <c r="E314" s="1"/>
      <c r="F314" s="1"/>
    </row>
    <row r="315" spans="1:6">
      <c r="A315" s="1"/>
      <c r="B315" s="1"/>
      <c r="C315" s="1"/>
      <c r="D315" s="1"/>
      <c r="E315" s="1"/>
      <c r="F315" s="1"/>
    </row>
    <row r="316" spans="1:6">
      <c r="A316" s="1"/>
      <c r="B316" s="1"/>
      <c r="C316" s="1"/>
      <c r="D316" s="1"/>
      <c r="E316" s="1"/>
      <c r="F316" s="1"/>
    </row>
    <row r="317" spans="1:6">
      <c r="A317" s="1"/>
      <c r="B317" s="1"/>
      <c r="C317" s="1"/>
      <c r="D317" s="1"/>
      <c r="E317" s="1"/>
      <c r="F317" s="1"/>
    </row>
    <row r="318" spans="1:6">
      <c r="A318" s="1"/>
      <c r="B318" s="1"/>
      <c r="C318" s="1"/>
      <c r="D318" s="1"/>
      <c r="E318" s="1"/>
      <c r="F318" s="1"/>
    </row>
    <row r="319" spans="1:6">
      <c r="A319" s="1"/>
      <c r="B319" s="1"/>
      <c r="C319" s="1"/>
      <c r="D319" s="1"/>
      <c r="E319" s="1"/>
      <c r="F319" s="1"/>
    </row>
    <row r="320" spans="1:6">
      <c r="A320" s="1"/>
      <c r="B320" s="1"/>
      <c r="C320" s="1"/>
      <c r="D320" s="1"/>
      <c r="E320" s="1"/>
      <c r="F320" s="1"/>
    </row>
    <row r="321" spans="1:6">
      <c r="A321" s="1"/>
      <c r="B321" s="1"/>
      <c r="C321" s="1"/>
      <c r="D321" s="1"/>
      <c r="E321" s="1"/>
      <c r="F321" s="1"/>
    </row>
    <row r="322" spans="1:6">
      <c r="A322" s="1"/>
      <c r="B322" s="1"/>
      <c r="C322" s="1"/>
      <c r="D322" s="1"/>
      <c r="E322" s="1"/>
      <c r="F322" s="1"/>
    </row>
    <row r="323" spans="1:6">
      <c r="A323" s="1"/>
      <c r="B323" s="1"/>
      <c r="C323" s="1"/>
      <c r="D323" s="1"/>
      <c r="E323" s="1"/>
      <c r="F323" s="1"/>
    </row>
    <row r="324" spans="1:6">
      <c r="A324" s="1"/>
      <c r="B324" s="1"/>
      <c r="C324" s="1"/>
      <c r="D324" s="1"/>
      <c r="E324" s="1"/>
      <c r="F324" s="1"/>
    </row>
    <row r="325" spans="1:6">
      <c r="A325" s="1"/>
      <c r="B325" s="1"/>
      <c r="C325" s="1"/>
      <c r="D325" s="1"/>
      <c r="E325" s="1"/>
      <c r="F325" s="1"/>
    </row>
    <row r="326" spans="1:6">
      <c r="A326" s="1"/>
      <c r="B326" s="1"/>
      <c r="C326" s="1"/>
      <c r="D326" s="1"/>
      <c r="E326" s="1"/>
      <c r="F326" s="1"/>
    </row>
    <row r="327" spans="1:6">
      <c r="A327" s="1"/>
      <c r="B327" s="1"/>
      <c r="C327" s="1"/>
      <c r="D327" s="1"/>
      <c r="E327" s="1"/>
      <c r="F327" s="1"/>
    </row>
    <row r="328" spans="1:6">
      <c r="A328" s="1"/>
      <c r="B328" s="1"/>
      <c r="C328" s="1"/>
      <c r="D328" s="1"/>
      <c r="E328" s="1"/>
      <c r="F328" s="1"/>
    </row>
    <row r="329" spans="1:6">
      <c r="A329" s="1"/>
      <c r="B329" s="1"/>
      <c r="C329" s="1"/>
      <c r="D329" s="1"/>
      <c r="E329" s="1"/>
      <c r="F329" s="1"/>
    </row>
    <row r="330" spans="1:6">
      <c r="A330" s="1"/>
      <c r="B330" s="1"/>
      <c r="C330" s="1"/>
      <c r="D330" s="1"/>
      <c r="E330" s="1"/>
      <c r="F330" s="1"/>
    </row>
    <row r="331" spans="1:6">
      <c r="A331" s="1"/>
      <c r="B331" s="1"/>
      <c r="C331" s="1"/>
      <c r="D331" s="1"/>
      <c r="E331" s="1"/>
      <c r="F331" s="1"/>
    </row>
    <row r="332" spans="1:6">
      <c r="A332" s="1"/>
      <c r="B332" s="1"/>
      <c r="C332" s="1"/>
      <c r="D332" s="1"/>
      <c r="E332" s="1"/>
      <c r="F332" s="1"/>
    </row>
    <row r="333" spans="1:6">
      <c r="A333" s="1"/>
      <c r="B333" s="1"/>
      <c r="C333" s="1"/>
      <c r="D333" s="1"/>
      <c r="E333" s="1"/>
      <c r="F333" s="1"/>
    </row>
    <row r="334" spans="1:6">
      <c r="A334" s="1"/>
      <c r="B334" s="1"/>
      <c r="C334" s="1"/>
      <c r="D334" s="1"/>
      <c r="E334" s="1"/>
      <c r="F334" s="1"/>
    </row>
    <row r="335" spans="1:6">
      <c r="A335" s="1"/>
      <c r="B335" s="1"/>
      <c r="C335" s="1"/>
      <c r="D335" s="1"/>
      <c r="E335" s="1"/>
      <c r="F335" s="1"/>
    </row>
    <row r="336" spans="1:6">
      <c r="A336" s="1"/>
      <c r="B336" s="1"/>
      <c r="C336" s="1"/>
      <c r="D336" s="1"/>
      <c r="E336" s="1"/>
      <c r="F336" s="1"/>
    </row>
    <row r="337" spans="1:6">
      <c r="A337" s="1"/>
      <c r="B337" s="1"/>
      <c r="C337" s="1"/>
      <c r="D337" s="1"/>
      <c r="E337" s="1"/>
      <c r="F337" s="1"/>
    </row>
    <row r="338" spans="1:6">
      <c r="A338" s="1"/>
      <c r="B338" s="1"/>
      <c r="C338" s="1"/>
      <c r="D338" s="1"/>
      <c r="E338" s="1"/>
      <c r="F338" s="1"/>
    </row>
    <row r="339" spans="1:6">
      <c r="A339" s="1"/>
      <c r="B339" s="1"/>
      <c r="C339" s="1"/>
      <c r="D339" s="1"/>
      <c r="E339" s="1"/>
      <c r="F339" s="1"/>
    </row>
    <row r="340" spans="1:6">
      <c r="A340" s="1"/>
      <c r="B340" s="1"/>
      <c r="C340" s="1"/>
      <c r="D340" s="1"/>
      <c r="E340" s="1"/>
      <c r="F340" s="1"/>
    </row>
    <row r="341" spans="1:6">
      <c r="A341" s="1"/>
      <c r="B341" s="1"/>
      <c r="C341" s="1"/>
      <c r="D341" s="1"/>
      <c r="E341" s="1"/>
      <c r="F341" s="1"/>
    </row>
    <row r="342" spans="1:6">
      <c r="A342" s="1"/>
      <c r="B342" s="1"/>
      <c r="C342" s="1"/>
      <c r="D342" s="1"/>
      <c r="E342" s="1"/>
      <c r="F342" s="1"/>
    </row>
    <row r="343" spans="1:6">
      <c r="A343" s="1"/>
      <c r="B343" s="1"/>
      <c r="C343" s="1"/>
      <c r="D343" s="1"/>
      <c r="E343" s="1"/>
      <c r="F343" s="1"/>
    </row>
    <row r="344" spans="1:6">
      <c r="A344" s="1"/>
      <c r="B344" s="1"/>
      <c r="C344" s="1"/>
      <c r="D344" s="1"/>
      <c r="E344" s="1"/>
      <c r="F344" s="1"/>
    </row>
    <row r="345" spans="1:6">
      <c r="A345" s="1"/>
      <c r="B345" s="1"/>
      <c r="C345" s="1"/>
      <c r="D345" s="1"/>
      <c r="E345" s="1"/>
      <c r="F345" s="1"/>
    </row>
    <row r="346" spans="1:6">
      <c r="A346" s="1"/>
      <c r="B346" s="1"/>
      <c r="C346" s="1"/>
      <c r="D346" s="1"/>
      <c r="E346" s="1"/>
      <c r="F346" s="1"/>
    </row>
    <row r="347" spans="1:6">
      <c r="A347" s="1"/>
      <c r="B347" s="1"/>
      <c r="C347" s="1"/>
      <c r="D347" s="1"/>
      <c r="E347" s="1"/>
      <c r="F347" s="1"/>
    </row>
    <row r="348" spans="1:6">
      <c r="A348" s="1"/>
      <c r="B348" s="1"/>
      <c r="C348" s="1"/>
      <c r="D348" s="1"/>
      <c r="E348" s="1"/>
      <c r="F348" s="1"/>
    </row>
    <row r="349" spans="1:6">
      <c r="A349" s="1"/>
      <c r="B349" s="1"/>
      <c r="C349" s="1"/>
      <c r="D349" s="1"/>
      <c r="E349" s="1"/>
      <c r="F349" s="1"/>
    </row>
    <row r="350" spans="1:6">
      <c r="A350" s="1"/>
      <c r="B350" s="1"/>
      <c r="C350" s="1"/>
      <c r="D350" s="1"/>
      <c r="E350" s="1"/>
      <c r="F350" s="1"/>
    </row>
    <row r="351" spans="1:6">
      <c r="A351" s="1"/>
      <c r="B351" s="1"/>
      <c r="C351" s="1"/>
      <c r="D351" s="1"/>
      <c r="E351" s="1"/>
      <c r="F351" s="1"/>
    </row>
    <row r="352" spans="1:6">
      <c r="A352" s="1"/>
      <c r="B352" s="1"/>
      <c r="C352" s="1"/>
      <c r="D352" s="1"/>
      <c r="E352" s="1"/>
      <c r="F352" s="1"/>
    </row>
    <row r="353" spans="1:6">
      <c r="A353" s="1"/>
      <c r="B353" s="1"/>
      <c r="C353" s="1"/>
      <c r="D353" s="1"/>
      <c r="E353" s="1"/>
      <c r="F353" s="1"/>
    </row>
    <row r="354" spans="1:6">
      <c r="A354" s="1"/>
      <c r="B354" s="1"/>
      <c r="C354" s="1"/>
      <c r="D354" s="1"/>
      <c r="E354" s="1"/>
      <c r="F354" s="1"/>
    </row>
    <row r="355" spans="1:6">
      <c r="A355" s="1"/>
      <c r="B355" s="1"/>
      <c r="C355" s="1"/>
      <c r="D355" s="1"/>
      <c r="E355" s="1"/>
      <c r="F355" s="1"/>
    </row>
    <row r="356" spans="1:6">
      <c r="A356" s="1"/>
      <c r="B356" s="1"/>
      <c r="C356" s="1"/>
      <c r="D356" s="1"/>
      <c r="E356" s="1"/>
      <c r="F356" s="1"/>
    </row>
    <row r="357" spans="1:6">
      <c r="A357" s="1"/>
      <c r="B357" s="1"/>
      <c r="C357" s="1"/>
      <c r="D357" s="1"/>
      <c r="E357" s="1"/>
      <c r="F357" s="1"/>
    </row>
    <row r="358" spans="1:6">
      <c r="A358" s="1"/>
      <c r="B358" s="1"/>
      <c r="C358" s="1"/>
      <c r="D358" s="1"/>
      <c r="E358" s="1"/>
      <c r="F358" s="1"/>
    </row>
    <row r="359" spans="1:6">
      <c r="A359" s="1"/>
      <c r="B359" s="1"/>
      <c r="C359" s="1"/>
      <c r="D359" s="1"/>
      <c r="E359" s="1"/>
      <c r="F359" s="1"/>
    </row>
    <row r="360" spans="1:6">
      <c r="A360" s="1"/>
      <c r="B360" s="1"/>
      <c r="C360" s="1"/>
      <c r="D360" s="1"/>
      <c r="E360" s="1"/>
      <c r="F360" s="1"/>
    </row>
    <row r="361" spans="1:6">
      <c r="A361" s="1"/>
      <c r="B361" s="1"/>
      <c r="C361" s="1"/>
      <c r="D361" s="1"/>
      <c r="E361" s="1"/>
      <c r="F361" s="1"/>
    </row>
    <row r="362" spans="1:6">
      <c r="A362" s="1"/>
      <c r="B362" s="1"/>
      <c r="C362" s="1"/>
      <c r="D362" s="1"/>
      <c r="E362" s="1"/>
      <c r="F362" s="1"/>
    </row>
    <row r="363" spans="1:6">
      <c r="A363" s="1"/>
      <c r="B363" s="1"/>
      <c r="C363" s="1"/>
      <c r="D363" s="1"/>
      <c r="E363" s="1"/>
      <c r="F363" s="1"/>
    </row>
    <row r="364" spans="1:6">
      <c r="A364" s="1"/>
      <c r="B364" s="1"/>
      <c r="C364" s="1"/>
      <c r="D364" s="1"/>
      <c r="E364" s="1"/>
      <c r="F364" s="1"/>
    </row>
    <row r="365" spans="1:6">
      <c r="A365" s="1"/>
      <c r="B365" s="1"/>
      <c r="C365" s="1"/>
      <c r="D365" s="1"/>
      <c r="E365" s="1"/>
      <c r="F365" s="1"/>
    </row>
    <row r="366" spans="1:6">
      <c r="A366" s="1"/>
      <c r="B366" s="1"/>
      <c r="C366" s="1"/>
      <c r="D366" s="1"/>
      <c r="E366" s="1"/>
      <c r="F366" s="1"/>
    </row>
    <row r="367" spans="1:6">
      <c r="A367" s="1"/>
      <c r="B367" s="1"/>
      <c r="C367" s="1"/>
      <c r="D367" s="1"/>
      <c r="E367" s="1"/>
      <c r="F367" s="1"/>
    </row>
    <row r="368" spans="1:6">
      <c r="A368" s="1"/>
      <c r="B368" s="1"/>
      <c r="C368" s="1"/>
      <c r="D368" s="1"/>
      <c r="E368" s="1"/>
      <c r="F368" s="1"/>
    </row>
    <row r="369" spans="1:6">
      <c r="A369" s="1"/>
      <c r="B369" s="1"/>
      <c r="C369" s="1"/>
      <c r="D369" s="1"/>
      <c r="E369" s="1"/>
      <c r="F369" s="1"/>
    </row>
    <row r="370" spans="1:6">
      <c r="A370" s="1"/>
      <c r="B370" s="1"/>
      <c r="C370" s="1"/>
      <c r="D370" s="1"/>
      <c r="E370" s="1"/>
      <c r="F370" s="1"/>
    </row>
    <row r="371" spans="1:6">
      <c r="A371" s="1"/>
      <c r="B371" s="1"/>
      <c r="C371" s="1"/>
      <c r="D371" s="1"/>
      <c r="E371" s="1"/>
      <c r="F371" s="1"/>
    </row>
    <row r="372" spans="1:6">
      <c r="A372" s="1"/>
      <c r="B372" s="1"/>
      <c r="C372" s="1"/>
      <c r="D372" s="1"/>
      <c r="E372" s="1"/>
      <c r="F372" s="1"/>
    </row>
    <row r="373" spans="1:6">
      <c r="A373" s="1"/>
      <c r="B373" s="1"/>
      <c r="C373" s="1"/>
      <c r="D373" s="1"/>
      <c r="E373" s="1"/>
      <c r="F373" s="1"/>
    </row>
    <row r="374" spans="1:6">
      <c r="A374" s="1"/>
      <c r="B374" s="1"/>
      <c r="C374" s="1"/>
      <c r="D374" s="1"/>
      <c r="E374" s="1"/>
      <c r="F374" s="1"/>
    </row>
    <row r="375" spans="1:6">
      <c r="A375" s="1"/>
      <c r="B375" s="1"/>
      <c r="C375" s="1"/>
      <c r="D375" s="1"/>
      <c r="E375" s="1"/>
      <c r="F375" s="1"/>
    </row>
    <row r="376" spans="1:6">
      <c r="A376" s="1"/>
      <c r="B376" s="1"/>
      <c r="C376" s="1"/>
      <c r="D376" s="1"/>
      <c r="E376" s="1"/>
      <c r="F376" s="1"/>
    </row>
    <row r="377" spans="1:6">
      <c r="A377" s="1"/>
      <c r="B377" s="1"/>
      <c r="C377" s="1"/>
      <c r="D377" s="1"/>
      <c r="E377" s="1"/>
      <c r="F377" s="1"/>
    </row>
    <row r="378" spans="1:6">
      <c r="A378" s="1"/>
      <c r="B378" s="1"/>
      <c r="C378" s="1"/>
      <c r="D378" s="1"/>
      <c r="E378" s="1"/>
      <c r="F378" s="1"/>
    </row>
    <row r="379" spans="1:6">
      <c r="A379" s="1"/>
      <c r="B379" s="1"/>
      <c r="C379" s="1"/>
      <c r="D379" s="1"/>
      <c r="E379" s="1"/>
      <c r="F379" s="1"/>
    </row>
    <row r="380" spans="1:6">
      <c r="A380" s="1"/>
      <c r="B380" s="1"/>
      <c r="C380" s="1"/>
      <c r="D380" s="1"/>
      <c r="E380" s="1"/>
      <c r="F380" s="1"/>
    </row>
    <row r="381" spans="1:6">
      <c r="A381" s="1"/>
      <c r="B381" s="1"/>
      <c r="C381" s="1"/>
      <c r="D381" s="1"/>
      <c r="E381" s="1"/>
      <c r="F381" s="1"/>
    </row>
    <row r="382" spans="1:6">
      <c r="A382" s="1"/>
      <c r="B382" s="1"/>
      <c r="C382" s="1"/>
      <c r="D382" s="1"/>
      <c r="E382" s="1"/>
      <c r="F382" s="1"/>
    </row>
    <row r="383" spans="1:6">
      <c r="A383" s="1"/>
      <c r="B383" s="1"/>
      <c r="C383" s="1"/>
      <c r="D383" s="1"/>
      <c r="E383" s="1"/>
      <c r="F383" s="1"/>
    </row>
    <row r="384" spans="1:6">
      <c r="A384" s="1"/>
      <c r="B384" s="1"/>
      <c r="C384" s="1"/>
      <c r="D384" s="1"/>
      <c r="E384" s="1"/>
      <c r="F384" s="1"/>
    </row>
    <row r="385" spans="1:6">
      <c r="A385" s="1"/>
      <c r="B385" s="1"/>
      <c r="C385" s="1"/>
      <c r="D385" s="1"/>
      <c r="E385" s="1"/>
      <c r="F385" s="1"/>
    </row>
    <row r="386" spans="1:6">
      <c r="A386" s="1"/>
      <c r="B386" s="1"/>
      <c r="C386" s="1"/>
      <c r="D386" s="1"/>
      <c r="E386" s="1"/>
      <c r="F386" s="1"/>
    </row>
    <row r="387" spans="1:6">
      <c r="A387" s="1"/>
      <c r="B387" s="1"/>
      <c r="C387" s="1"/>
      <c r="D387" s="1"/>
      <c r="E387" s="1"/>
      <c r="F387" s="1"/>
    </row>
    <row r="388" spans="1:6">
      <c r="A388" s="1"/>
      <c r="B388" s="1"/>
      <c r="C388" s="1"/>
      <c r="D388" s="1"/>
      <c r="E388" s="1"/>
      <c r="F388" s="1"/>
    </row>
    <row r="389" spans="1:6">
      <c r="A389" s="1"/>
      <c r="B389" s="1"/>
      <c r="C389" s="1"/>
      <c r="D389" s="1"/>
      <c r="E389" s="1"/>
      <c r="F389" s="1"/>
    </row>
    <row r="390" spans="1:6">
      <c r="A390" s="1"/>
      <c r="B390" s="1"/>
      <c r="C390" s="1"/>
      <c r="D390" s="1"/>
      <c r="E390" s="1"/>
      <c r="F390" s="1"/>
    </row>
    <row r="391" spans="1:6">
      <c r="A391" s="1"/>
      <c r="B391" s="1"/>
      <c r="C391" s="1"/>
      <c r="D391" s="1"/>
      <c r="E391" s="1"/>
      <c r="F391" s="1"/>
    </row>
    <row r="392" spans="1:6">
      <c r="A392" s="1"/>
      <c r="B392" s="1"/>
      <c r="C392" s="1"/>
      <c r="D392" s="1"/>
      <c r="E392" s="1"/>
      <c r="F392" s="1"/>
    </row>
    <row r="393" spans="1:6">
      <c r="A393" s="1"/>
      <c r="B393" s="1"/>
      <c r="C393" s="1"/>
      <c r="D393" s="1"/>
      <c r="E393" s="1"/>
      <c r="F393" s="1"/>
    </row>
    <row r="394" spans="1:6">
      <c r="A394" s="1"/>
      <c r="B394" s="1"/>
      <c r="C394" s="1"/>
      <c r="D394" s="1"/>
      <c r="E394" s="1"/>
      <c r="F394" s="1"/>
    </row>
    <row r="395" spans="1:6">
      <c r="A395" s="1"/>
      <c r="B395" s="1"/>
      <c r="C395" s="1"/>
      <c r="D395" s="1"/>
      <c r="E395" s="1"/>
      <c r="F395" s="1"/>
    </row>
    <row r="396" spans="1:6">
      <c r="A396" s="1"/>
      <c r="B396" s="1"/>
      <c r="C396" s="1"/>
      <c r="D396" s="1"/>
      <c r="E396" s="1"/>
      <c r="F396" s="1"/>
    </row>
    <row r="397" spans="1:6">
      <c r="A397" s="1"/>
      <c r="B397" s="1"/>
      <c r="C397" s="1"/>
      <c r="D397" s="1"/>
      <c r="E397" s="1"/>
      <c r="F397" s="1"/>
    </row>
    <row r="398" spans="1:6">
      <c r="A398" s="1"/>
      <c r="B398" s="1"/>
      <c r="C398" s="1"/>
      <c r="D398" s="1"/>
      <c r="E398" s="1"/>
      <c r="F398" s="1"/>
    </row>
    <row r="399" spans="1:6">
      <c r="A399" s="1"/>
      <c r="B399" s="1"/>
      <c r="C399" s="1"/>
      <c r="D399" s="1"/>
      <c r="E399" s="1"/>
      <c r="F399" s="1"/>
    </row>
    <row r="400" spans="1:6">
      <c r="A400" s="1"/>
      <c r="B400" s="1"/>
      <c r="C400" s="1"/>
      <c r="D400" s="1"/>
      <c r="E400" s="1"/>
      <c r="F400" s="1"/>
    </row>
    <row r="401" spans="1:6">
      <c r="A401" s="1"/>
      <c r="B401" s="1"/>
      <c r="C401" s="1"/>
      <c r="D401" s="1"/>
      <c r="E401" s="1"/>
      <c r="F401" s="1"/>
    </row>
    <row r="402" spans="1:6">
      <c r="A402" s="1"/>
      <c r="B402" s="1"/>
      <c r="C402" s="1"/>
      <c r="D402" s="1"/>
      <c r="E402" s="1"/>
      <c r="F402" s="1"/>
    </row>
    <row r="403" spans="1:6">
      <c r="A403" s="1"/>
      <c r="B403" s="1"/>
      <c r="C403" s="1"/>
      <c r="D403" s="1"/>
      <c r="E403" s="1"/>
      <c r="F403" s="1"/>
    </row>
    <row r="404" spans="1:6">
      <c r="A404" s="1"/>
      <c r="B404" s="1"/>
      <c r="C404" s="1"/>
      <c r="D404" s="1"/>
      <c r="E404" s="1"/>
      <c r="F404" s="1"/>
    </row>
    <row r="405" spans="1:6">
      <c r="A405" s="1"/>
      <c r="B405" s="1"/>
      <c r="C405" s="1"/>
      <c r="D405" s="1"/>
      <c r="E405" s="1"/>
      <c r="F405" s="1"/>
    </row>
    <row r="406" spans="1:6">
      <c r="A406" s="1"/>
      <c r="B406" s="1"/>
      <c r="C406" s="1"/>
      <c r="D406" s="1"/>
      <c r="E406" s="1"/>
      <c r="F406" s="1"/>
    </row>
    <row r="407" spans="1:6">
      <c r="A407" s="1"/>
      <c r="B407" s="1"/>
      <c r="C407" s="1"/>
      <c r="D407" s="1"/>
      <c r="E407" s="1"/>
      <c r="F407" s="1"/>
    </row>
    <row r="408" spans="1:6">
      <c r="A408" s="1"/>
      <c r="B408" s="1"/>
      <c r="C408" s="1"/>
      <c r="D408" s="1"/>
      <c r="E408" s="1"/>
      <c r="F408" s="1"/>
    </row>
    <row r="409" spans="1:6">
      <c r="A409" s="1"/>
      <c r="B409" s="1"/>
      <c r="C409" s="1"/>
      <c r="D409" s="1"/>
      <c r="E409" s="1"/>
      <c r="F409" s="1"/>
    </row>
    <row r="410" spans="1:6">
      <c r="A410" s="1"/>
      <c r="B410" s="1"/>
      <c r="C410" s="1"/>
      <c r="D410" s="1"/>
      <c r="E410" s="1"/>
      <c r="F410" s="1"/>
    </row>
    <row r="411" spans="1:6">
      <c r="A411" s="1"/>
      <c r="B411" s="1"/>
      <c r="C411" s="1"/>
      <c r="D411" s="1"/>
      <c r="E411" s="1"/>
      <c r="F411" s="1"/>
    </row>
    <row r="412" spans="1:6">
      <c r="A412" s="1"/>
      <c r="B412" s="1"/>
      <c r="C412" s="1"/>
      <c r="D412" s="1"/>
      <c r="E412" s="1"/>
      <c r="F412" s="1"/>
    </row>
    <row r="413" spans="1:6">
      <c r="A413" s="1"/>
      <c r="B413" s="1"/>
      <c r="C413" s="1"/>
      <c r="D413" s="1"/>
      <c r="E413" s="1"/>
      <c r="F413" s="1"/>
    </row>
    <row r="414" spans="1:6">
      <c r="A414" s="1"/>
      <c r="B414" s="1"/>
      <c r="C414" s="1"/>
      <c r="D414" s="1"/>
      <c r="E414" s="1"/>
      <c r="F414" s="1"/>
    </row>
    <row r="415" spans="1:6">
      <c r="A415" s="1"/>
      <c r="B415" s="1"/>
      <c r="C415" s="1"/>
      <c r="D415" s="1"/>
      <c r="E415" s="1"/>
      <c r="F415" s="1"/>
    </row>
    <row r="416" spans="1:6">
      <c r="A416" s="1"/>
      <c r="B416" s="1"/>
      <c r="C416" s="1"/>
      <c r="D416" s="1"/>
      <c r="E416" s="1"/>
      <c r="F416" s="1"/>
    </row>
    <row r="417" spans="1:6">
      <c r="A417" s="1"/>
      <c r="B417" s="1"/>
      <c r="C417" s="1"/>
      <c r="D417" s="1"/>
      <c r="E417" s="1"/>
      <c r="F417" s="1"/>
    </row>
    <row r="418" spans="1:6">
      <c r="A418" s="1"/>
      <c r="B418" s="1"/>
      <c r="C418" s="1"/>
      <c r="D418" s="1"/>
      <c r="E418" s="1"/>
      <c r="F418" s="1"/>
    </row>
    <row r="419" spans="1:6">
      <c r="A419" s="1"/>
      <c r="B419" s="1"/>
      <c r="C419" s="1"/>
      <c r="D419" s="1"/>
      <c r="E419" s="1"/>
      <c r="F419" s="1"/>
    </row>
    <row r="420" spans="1:6">
      <c r="A420" s="1"/>
      <c r="B420" s="1"/>
      <c r="C420" s="1"/>
      <c r="D420" s="1"/>
      <c r="E420" s="1"/>
      <c r="F420" s="1"/>
    </row>
    <row r="421" spans="1:6">
      <c r="A421" s="1"/>
      <c r="B421" s="1"/>
      <c r="C421" s="1"/>
      <c r="D421" s="1"/>
      <c r="E421" s="1"/>
      <c r="F421" s="1"/>
    </row>
    <row r="422" spans="1:6">
      <c r="A422" s="1"/>
      <c r="B422" s="1"/>
      <c r="C422" s="1"/>
      <c r="D422" s="1"/>
      <c r="E422" s="1"/>
      <c r="F422" s="1"/>
    </row>
    <row r="423" spans="1:6">
      <c r="A423" s="1"/>
      <c r="B423" s="1"/>
      <c r="C423" s="1"/>
      <c r="D423" s="1"/>
      <c r="E423" s="1"/>
      <c r="F423" s="1"/>
    </row>
    <row r="424" spans="1:6">
      <c r="A424" s="1"/>
      <c r="B424" s="1"/>
      <c r="C424" s="1"/>
      <c r="D424" s="1"/>
      <c r="E424" s="1"/>
      <c r="F424" s="1"/>
    </row>
    <row r="425" spans="1:6">
      <c r="A425" s="1"/>
      <c r="B425" s="1"/>
      <c r="C425" s="1"/>
      <c r="D425" s="1"/>
      <c r="E425" s="1"/>
      <c r="F425" s="1"/>
    </row>
    <row r="426" spans="1:6">
      <c r="A426" s="1"/>
      <c r="B426" s="1"/>
      <c r="C426" s="1"/>
      <c r="D426" s="1"/>
      <c r="E426" s="1"/>
      <c r="F426" s="1"/>
    </row>
    <row r="427" spans="1:6">
      <c r="A427" s="1"/>
      <c r="B427" s="1"/>
      <c r="C427" s="1"/>
      <c r="D427" s="1"/>
      <c r="E427" s="1"/>
      <c r="F427" s="1"/>
    </row>
    <row r="428" spans="1:6">
      <c r="A428" s="1"/>
      <c r="B428" s="1"/>
      <c r="C428" s="1"/>
      <c r="D428" s="1"/>
      <c r="E428" s="1"/>
      <c r="F428" s="1"/>
    </row>
    <row r="429" spans="1:6">
      <c r="A429" s="1"/>
      <c r="B429" s="1"/>
      <c r="C429" s="1"/>
      <c r="D429" s="1"/>
      <c r="E429" s="1"/>
      <c r="F429" s="1"/>
    </row>
    <row r="430" spans="1:6">
      <c r="A430" s="1"/>
      <c r="B430" s="1"/>
      <c r="C430" s="1"/>
      <c r="D430" s="1"/>
      <c r="E430" s="1"/>
      <c r="F430" s="1"/>
    </row>
    <row r="431" spans="1:6">
      <c r="A431" s="1"/>
      <c r="B431" s="1"/>
      <c r="C431" s="1"/>
      <c r="D431" s="1"/>
      <c r="E431" s="1"/>
      <c r="F431" s="1"/>
    </row>
    <row r="432" spans="1:6">
      <c r="A432" s="1"/>
      <c r="B432" s="1"/>
      <c r="C432" s="1"/>
      <c r="D432" s="1"/>
      <c r="E432" s="1"/>
      <c r="F432" s="1"/>
    </row>
    <row r="433" spans="1:6">
      <c r="A433" s="1"/>
      <c r="B433" s="1"/>
      <c r="C433" s="1"/>
      <c r="D433" s="1"/>
      <c r="E433" s="1"/>
      <c r="F433" s="1"/>
    </row>
    <row r="434" spans="1:6">
      <c r="A434" s="1"/>
      <c r="B434" s="1"/>
      <c r="C434" s="1"/>
      <c r="D434" s="1"/>
      <c r="E434" s="1"/>
      <c r="F434" s="1"/>
    </row>
    <row r="435" spans="1:6">
      <c r="A435" s="1"/>
      <c r="B435" s="1"/>
      <c r="C435" s="1"/>
      <c r="D435" s="1"/>
      <c r="E435" s="1"/>
      <c r="F435" s="1"/>
    </row>
    <row r="436" spans="1:6">
      <c r="A436" s="1"/>
      <c r="B436" s="1"/>
      <c r="C436" s="1"/>
      <c r="D436" s="1"/>
      <c r="E436" s="1"/>
      <c r="F436" s="1"/>
    </row>
    <row r="437" spans="1:6">
      <c r="A437" s="1"/>
      <c r="B437" s="1"/>
      <c r="C437" s="1"/>
      <c r="D437" s="1"/>
      <c r="E437" s="1"/>
      <c r="F437" s="1"/>
    </row>
    <row r="438" spans="1:6">
      <c r="A438" s="1"/>
      <c r="B438" s="1"/>
      <c r="C438" s="1"/>
      <c r="D438" s="1"/>
      <c r="E438" s="1"/>
      <c r="F438" s="1"/>
    </row>
    <row r="439" spans="1:6">
      <c r="A439" s="1"/>
      <c r="B439" s="1"/>
      <c r="C439" s="1"/>
      <c r="D439" s="1"/>
      <c r="E439" s="1"/>
      <c r="F439" s="1"/>
    </row>
    <row r="440" spans="1:6">
      <c r="A440" s="1"/>
      <c r="B440" s="1"/>
      <c r="C440" s="1"/>
      <c r="D440" s="1"/>
      <c r="E440" s="1"/>
      <c r="F440" s="1"/>
    </row>
    <row r="441" spans="1:6">
      <c r="A441" s="1"/>
      <c r="B441" s="1"/>
      <c r="C441" s="1"/>
      <c r="D441" s="1"/>
      <c r="E441" s="1"/>
      <c r="F441" s="1"/>
    </row>
    <row r="442" spans="1:6">
      <c r="A442" s="1"/>
      <c r="B442" s="1"/>
      <c r="C442" s="1"/>
      <c r="D442" s="1"/>
      <c r="E442" s="1"/>
      <c r="F442" s="1"/>
    </row>
    <row r="443" spans="1:6">
      <c r="A443" s="1"/>
      <c r="B443" s="1"/>
      <c r="C443" s="1"/>
      <c r="D443" s="1"/>
      <c r="E443" s="1"/>
      <c r="F443" s="1"/>
    </row>
    <row r="444" spans="1:6">
      <c r="A444" s="1"/>
      <c r="B444" s="1"/>
      <c r="C444" s="1"/>
      <c r="D444" s="1"/>
      <c r="E444" s="1"/>
      <c r="F444" s="1"/>
    </row>
    <row r="445" spans="1:6">
      <c r="A445" s="1"/>
      <c r="B445" s="1"/>
      <c r="C445" s="1"/>
      <c r="D445" s="1"/>
      <c r="E445" s="1"/>
      <c r="F445" s="1"/>
    </row>
    <row r="446" spans="1:6">
      <c r="A446" s="1"/>
      <c r="B446" s="1"/>
      <c r="C446" s="1"/>
      <c r="D446" s="1"/>
      <c r="E446" s="1"/>
      <c r="F446" s="1"/>
    </row>
    <row r="447" spans="1:6">
      <c r="A447" s="1"/>
      <c r="B447" s="1"/>
      <c r="C447" s="1"/>
      <c r="D447" s="1"/>
      <c r="E447" s="1"/>
      <c r="F447" s="1"/>
    </row>
    <row r="448" spans="1:6">
      <c r="A448" s="1"/>
      <c r="B448" s="1"/>
      <c r="C448" s="1"/>
      <c r="D448" s="1"/>
      <c r="E448" s="1"/>
      <c r="F448" s="1"/>
    </row>
    <row r="449" spans="1:6">
      <c r="A449" s="1"/>
      <c r="B449" s="1"/>
      <c r="C449" s="1"/>
      <c r="D449" s="1"/>
      <c r="E449" s="1"/>
      <c r="F449" s="1"/>
    </row>
    <row r="450" spans="1:6">
      <c r="A450" s="1"/>
      <c r="B450" s="1"/>
      <c r="C450" s="1"/>
      <c r="D450" s="1"/>
      <c r="E450" s="1"/>
      <c r="F450" s="1"/>
    </row>
    <row r="451" spans="1:6">
      <c r="A451" s="1"/>
      <c r="B451" s="1"/>
      <c r="C451" s="1"/>
      <c r="D451" s="1"/>
      <c r="E451" s="1"/>
      <c r="F451" s="1"/>
    </row>
    <row r="452" spans="1:6">
      <c r="A452" s="1"/>
      <c r="B452" s="1"/>
      <c r="C452" s="1"/>
      <c r="D452" s="1"/>
      <c r="E452" s="1"/>
      <c r="F452" s="1"/>
    </row>
    <row r="453" spans="1:6">
      <c r="A453" s="1"/>
      <c r="B453" s="1"/>
      <c r="C453" s="1"/>
      <c r="D453" s="1"/>
      <c r="E453" s="1"/>
      <c r="F453" s="1"/>
    </row>
    <row r="454" spans="1:6">
      <c r="A454" s="1"/>
      <c r="B454" s="1"/>
      <c r="C454" s="1"/>
      <c r="D454" s="1"/>
      <c r="E454" s="1"/>
      <c r="F454" s="1"/>
    </row>
    <row r="455" spans="1:6">
      <c r="A455" s="1"/>
      <c r="B455" s="1"/>
      <c r="C455" s="1"/>
      <c r="D455" s="1"/>
      <c r="E455" s="1"/>
      <c r="F455" s="1"/>
    </row>
    <row r="456" spans="1:6">
      <c r="A456" s="1"/>
      <c r="B456" s="1"/>
      <c r="C456" s="1"/>
      <c r="D456" s="1"/>
      <c r="E456" s="1"/>
      <c r="F456" s="1"/>
    </row>
    <row r="457" spans="1:6">
      <c r="A457" s="1"/>
      <c r="B457" s="1"/>
      <c r="C457" s="1"/>
      <c r="D457" s="1"/>
      <c r="E457" s="1"/>
      <c r="F457" s="1"/>
    </row>
    <row r="458" spans="1:6">
      <c r="A458" s="1"/>
      <c r="B458" s="1"/>
      <c r="C458" s="1"/>
      <c r="D458" s="1"/>
      <c r="E458" s="1"/>
      <c r="F458" s="1"/>
    </row>
    <row r="459" spans="1:6">
      <c r="A459" s="1"/>
      <c r="B459" s="1"/>
      <c r="C459" s="1"/>
      <c r="D459" s="1"/>
      <c r="E459" s="1"/>
      <c r="F459" s="1"/>
    </row>
    <row r="460" spans="1:6">
      <c r="A460" s="1"/>
      <c r="B460" s="1"/>
      <c r="C460" s="1"/>
      <c r="D460" s="1"/>
      <c r="E460" s="1"/>
      <c r="F460" s="1"/>
    </row>
    <row r="461" spans="1:6">
      <c r="A461" s="1"/>
      <c r="B461" s="1"/>
      <c r="C461" s="1"/>
      <c r="D461" s="1"/>
      <c r="E461" s="1"/>
      <c r="F461" s="1"/>
    </row>
    <row r="462" spans="1:6">
      <c r="A462" s="1"/>
      <c r="B462" s="1"/>
      <c r="C462" s="1"/>
      <c r="D462" s="1"/>
      <c r="E462" s="1"/>
      <c r="F462" s="1"/>
    </row>
    <row r="463" spans="1:6">
      <c r="A463" s="1"/>
      <c r="B463" s="1"/>
      <c r="C463" s="1"/>
      <c r="D463" s="1"/>
      <c r="E463" s="1"/>
      <c r="F463" s="1"/>
    </row>
    <row r="464" spans="1:6">
      <c r="A464" s="1"/>
      <c r="B464" s="1"/>
      <c r="C464" s="1"/>
      <c r="D464" s="1"/>
      <c r="E464" s="1"/>
      <c r="F464" s="1"/>
    </row>
    <row r="465" spans="1:6">
      <c r="A465" s="1"/>
      <c r="B465" s="1"/>
      <c r="C465" s="1"/>
      <c r="D465" s="1"/>
      <c r="E465" s="1"/>
      <c r="F465" s="1"/>
    </row>
    <row r="466" spans="1:6">
      <c r="A466" s="1"/>
      <c r="B466" s="1"/>
      <c r="C466" s="1"/>
      <c r="D466" s="1"/>
      <c r="E466" s="1"/>
      <c r="F466" s="1"/>
    </row>
    <row r="467" spans="1:6">
      <c r="A467" s="1"/>
      <c r="B467" s="1"/>
      <c r="C467" s="1"/>
      <c r="D467" s="1"/>
      <c r="E467" s="1"/>
      <c r="F467" s="1"/>
    </row>
    <row r="468" spans="1:6">
      <c r="A468" s="1"/>
      <c r="B468" s="1"/>
      <c r="C468" s="1"/>
      <c r="D468" s="1"/>
      <c r="E468" s="1"/>
      <c r="F468" s="1"/>
    </row>
    <row r="469" spans="1:6">
      <c r="A469" s="1"/>
      <c r="B469" s="1"/>
      <c r="C469" s="1"/>
      <c r="D469" s="1"/>
      <c r="E469" s="1"/>
      <c r="F469" s="1"/>
    </row>
    <row r="470" spans="1:6">
      <c r="A470" s="1"/>
      <c r="B470" s="1"/>
      <c r="C470" s="1"/>
      <c r="D470" s="1"/>
      <c r="E470" s="1"/>
      <c r="F470" s="1"/>
    </row>
    <row r="471" spans="1:6">
      <c r="A471" s="1"/>
      <c r="B471" s="1"/>
      <c r="C471" s="1"/>
      <c r="D471" s="1"/>
      <c r="E471" s="1"/>
      <c r="F471" s="1"/>
    </row>
    <row r="472" spans="1:6">
      <c r="A472" s="1"/>
      <c r="B472" s="1"/>
      <c r="C472" s="1"/>
      <c r="D472" s="1"/>
      <c r="E472" s="1"/>
      <c r="F472" s="1"/>
    </row>
    <row r="473" spans="1:6">
      <c r="A473" s="1"/>
      <c r="B473" s="1"/>
      <c r="C473" s="1"/>
      <c r="D473" s="1"/>
      <c r="E473" s="1"/>
      <c r="F473" s="1"/>
    </row>
    <row r="474" spans="1:6">
      <c r="A474" s="1"/>
      <c r="B474" s="1"/>
      <c r="C474" s="1"/>
      <c r="D474" s="1"/>
      <c r="E474" s="1"/>
      <c r="F474" s="1"/>
    </row>
    <row r="475" spans="1:6">
      <c r="A475" s="1"/>
      <c r="B475" s="1"/>
      <c r="C475" s="1"/>
      <c r="D475" s="1"/>
      <c r="E475" s="1"/>
      <c r="F475" s="1"/>
    </row>
    <row r="476" spans="1:6">
      <c r="A476" s="1"/>
      <c r="B476" s="1"/>
      <c r="C476" s="1"/>
      <c r="D476" s="1"/>
      <c r="E476" s="1"/>
      <c r="F476" s="1"/>
    </row>
    <row r="477" spans="1:6">
      <c r="A477" s="1"/>
      <c r="B477" s="1"/>
      <c r="C477" s="1"/>
      <c r="D477" s="1"/>
      <c r="E477" s="1"/>
      <c r="F477" s="1"/>
    </row>
    <row r="478" spans="1:6">
      <c r="A478" s="1"/>
      <c r="B478" s="1"/>
      <c r="C478" s="1"/>
      <c r="D478" s="1"/>
      <c r="E478" s="1"/>
      <c r="F478" s="1"/>
    </row>
    <row r="479" spans="1:6">
      <c r="A479" s="1"/>
      <c r="B479" s="1"/>
      <c r="C479" s="1"/>
      <c r="D479" s="1"/>
      <c r="E479" s="1"/>
      <c r="F479" s="1"/>
    </row>
    <row r="480" spans="1:6">
      <c r="A480" s="1"/>
      <c r="B480" s="1"/>
      <c r="C480" s="1"/>
      <c r="D480" s="1"/>
      <c r="E480" s="1"/>
      <c r="F480" s="1"/>
    </row>
    <row r="481" spans="1:6">
      <c r="A481" s="1"/>
      <c r="B481" s="1"/>
      <c r="C481" s="1"/>
      <c r="D481" s="1"/>
      <c r="E481" s="1"/>
      <c r="F481" s="1"/>
    </row>
    <row r="482" spans="1:6">
      <c r="A482" s="1"/>
      <c r="B482" s="1"/>
      <c r="C482" s="1"/>
      <c r="D482" s="1"/>
      <c r="E482" s="1"/>
      <c r="F482" s="1"/>
    </row>
    <row r="483" spans="1:6">
      <c r="A483" s="1"/>
      <c r="B483" s="1"/>
      <c r="C483" s="1"/>
      <c r="D483" s="1"/>
      <c r="E483" s="1"/>
      <c r="F483" s="1"/>
    </row>
    <row r="484" spans="1:6">
      <c r="A484" s="1"/>
      <c r="B484" s="1"/>
      <c r="C484" s="1"/>
      <c r="D484" s="1"/>
      <c r="E484" s="1"/>
      <c r="F484" s="1"/>
    </row>
    <row r="485" spans="1:6">
      <c r="A485" s="1"/>
      <c r="B485" s="1"/>
      <c r="C485" s="1"/>
      <c r="D485" s="1"/>
      <c r="E485" s="1"/>
      <c r="F485" s="1"/>
    </row>
    <row r="486" spans="1:6">
      <c r="A486" s="1"/>
      <c r="B486" s="1"/>
      <c r="C486" s="1"/>
      <c r="D486" s="1"/>
      <c r="E486" s="1"/>
      <c r="F486" s="1"/>
    </row>
    <row r="487" spans="1:6">
      <c r="A487" s="1"/>
      <c r="B487" s="1"/>
      <c r="C487" s="1"/>
      <c r="D487" s="1"/>
      <c r="E487" s="1"/>
      <c r="F487" s="1"/>
    </row>
    <row r="488" spans="1:6">
      <c r="A488" s="1"/>
      <c r="B488" s="1"/>
      <c r="C488" s="1"/>
      <c r="D488" s="1"/>
      <c r="E488" s="1"/>
      <c r="F488" s="1"/>
    </row>
    <row r="489" spans="1:6">
      <c r="A489" s="1"/>
      <c r="B489" s="1"/>
      <c r="C489" s="1"/>
      <c r="D489" s="1"/>
      <c r="E489" s="1"/>
      <c r="F489" s="1"/>
    </row>
    <row r="490" spans="1:6">
      <c r="A490" s="1"/>
      <c r="B490" s="1"/>
      <c r="C490" s="1"/>
      <c r="D490" s="1"/>
      <c r="E490" s="1"/>
      <c r="F490" s="1"/>
    </row>
    <row r="491" spans="1:6">
      <c r="A491" s="1"/>
      <c r="B491" s="1"/>
      <c r="C491" s="1"/>
      <c r="D491" s="1"/>
      <c r="E491" s="1"/>
      <c r="F491" s="1"/>
    </row>
    <row r="492" spans="1:6">
      <c r="A492" s="1"/>
      <c r="B492" s="1"/>
      <c r="C492" s="1"/>
      <c r="D492" s="1"/>
      <c r="E492" s="1"/>
      <c r="F492" s="1"/>
    </row>
    <row r="493" spans="1:6">
      <c r="A493" s="1"/>
      <c r="B493" s="1"/>
      <c r="C493" s="1"/>
      <c r="D493" s="1"/>
      <c r="E493" s="1"/>
      <c r="F493" s="1"/>
    </row>
    <row r="494" spans="1:6">
      <c r="A494" s="1"/>
      <c r="B494" s="1"/>
      <c r="C494" s="1"/>
      <c r="D494" s="1"/>
      <c r="E494" s="1"/>
      <c r="F494" s="1"/>
    </row>
    <row r="495" spans="1:6">
      <c r="A495" s="1"/>
      <c r="B495" s="1"/>
      <c r="C495" s="1"/>
      <c r="D495" s="1"/>
      <c r="E495" s="1"/>
      <c r="F495" s="1"/>
    </row>
    <row r="496" spans="1:6">
      <c r="A496" s="1"/>
      <c r="B496" s="1"/>
      <c r="C496" s="1"/>
      <c r="D496" s="1"/>
      <c r="E496" s="1"/>
      <c r="F496" s="1"/>
    </row>
    <row r="497" spans="1:6">
      <c r="A497" s="1"/>
      <c r="B497" s="1"/>
      <c r="C497" s="1"/>
      <c r="D497" s="1"/>
      <c r="E497" s="1"/>
      <c r="F497" s="1"/>
    </row>
    <row r="498" spans="1:6">
      <c r="A498" s="1"/>
      <c r="B498" s="1"/>
      <c r="C498" s="1"/>
      <c r="D498" s="1"/>
      <c r="E498" s="1"/>
      <c r="F498" s="1"/>
    </row>
    <row r="499" spans="1:6">
      <c r="A499" s="1"/>
      <c r="B499" s="1"/>
      <c r="C499" s="1"/>
      <c r="D499" s="1"/>
      <c r="E499" s="1"/>
      <c r="F499" s="1"/>
    </row>
    <row r="500" spans="1:6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" right="0" top="0.74803149606299213" bottom="0.74803149606299213" header="0.31496062992125984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A104"/>
  <sheetViews>
    <sheetView workbookViewId="0">
      <pane ySplit="8" topLeftCell="A9" activePane="bottomLeft" state="frozen"/>
      <selection pane="bottomLeft"/>
    </sheetView>
  </sheetViews>
  <sheetFormatPr defaultColWidth="0" defaultRowHeight="14.45"/>
  <cols>
    <col min="1" max="1" width="4.7109375" customWidth="1"/>
    <col min="2" max="2" width="7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hidden="1" customWidth="1"/>
    <col min="17" max="18" width="0" hidden="1" customWidth="1"/>
    <col min="19" max="19" width="7.7109375" hidden="1" customWidth="1"/>
    <col min="20" max="21" width="0" hidden="1" customWidth="1"/>
    <col min="22" max="22" width="7.7109375" hidden="1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>
      <c r="A1" s="11"/>
      <c r="B1" s="206" t="s">
        <v>8</v>
      </c>
      <c r="C1" s="207"/>
      <c r="D1" s="207"/>
      <c r="E1" s="207"/>
      <c r="F1" s="207"/>
      <c r="G1" s="207"/>
      <c r="H1" s="208"/>
      <c r="I1" s="131" t="s">
        <v>5</v>
      </c>
      <c r="J1" s="11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>
      <c r="A2" s="11"/>
      <c r="B2" s="206" t="s">
        <v>11</v>
      </c>
      <c r="C2" s="207"/>
      <c r="D2" s="207"/>
      <c r="E2" s="207"/>
      <c r="F2" s="207"/>
      <c r="G2" s="207"/>
      <c r="H2" s="208"/>
      <c r="I2" s="131" t="s">
        <v>3</v>
      </c>
      <c r="J2" s="11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>
      <c r="A3" s="11"/>
      <c r="B3" s="206" t="s">
        <v>12</v>
      </c>
      <c r="C3" s="207"/>
      <c r="D3" s="207"/>
      <c r="E3" s="207"/>
      <c r="F3" s="207"/>
      <c r="G3" s="207"/>
      <c r="H3" s="208"/>
      <c r="I3" s="131" t="s">
        <v>101</v>
      </c>
      <c r="J3" s="11"/>
      <c r="K3" s="3"/>
      <c r="L3" s="3"/>
      <c r="M3" s="3"/>
      <c r="N3" s="3"/>
      <c r="O3" s="3"/>
      <c r="P3" s="5" t="s">
        <v>7</v>
      </c>
      <c r="Q3" s="1"/>
      <c r="R3" s="1"/>
      <c r="S3" s="3"/>
      <c r="V3" s="3"/>
    </row>
    <row r="4" spans="1:26">
      <c r="A4" s="3"/>
      <c r="B4" s="5" t="s">
        <v>102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>
      <c r="A5" s="3"/>
      <c r="B5" s="146" t="s">
        <v>372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>
      <c r="A7" s="13"/>
      <c r="B7" s="14" t="s">
        <v>103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5.6">
      <c r="A8" s="192" t="s">
        <v>104</v>
      </c>
      <c r="B8" s="192" t="s">
        <v>105</v>
      </c>
      <c r="C8" s="192" t="s">
        <v>106</v>
      </c>
      <c r="D8" s="192" t="s">
        <v>107</v>
      </c>
      <c r="E8" s="192" t="s">
        <v>108</v>
      </c>
      <c r="F8" s="192" t="s">
        <v>109</v>
      </c>
      <c r="G8" s="192" t="s">
        <v>14</v>
      </c>
      <c r="H8" s="192" t="s">
        <v>15</v>
      </c>
      <c r="I8" s="192" t="s">
        <v>110</v>
      </c>
      <c r="J8" s="148"/>
      <c r="K8" s="148"/>
      <c r="L8" s="148"/>
      <c r="M8" s="148"/>
      <c r="N8" s="148"/>
      <c r="O8" s="148"/>
      <c r="P8" s="148" t="s">
        <v>111</v>
      </c>
      <c r="Q8" s="144"/>
      <c r="R8" s="144"/>
      <c r="S8" s="148" t="s">
        <v>112</v>
      </c>
      <c r="T8" s="145"/>
      <c r="U8" s="145"/>
      <c r="V8" s="148" t="s">
        <v>113</v>
      </c>
      <c r="W8" s="143"/>
      <c r="X8" s="143"/>
      <c r="Y8" s="143"/>
      <c r="Z8" s="143"/>
    </row>
    <row r="9" spans="1:26">
      <c r="A9" s="87"/>
      <c r="B9" s="87"/>
      <c r="C9" s="149"/>
      <c r="D9" s="138" t="s">
        <v>81</v>
      </c>
      <c r="E9" s="87"/>
      <c r="F9" s="150"/>
      <c r="G9" s="135"/>
      <c r="H9" s="135"/>
      <c r="I9" s="135"/>
      <c r="J9" s="87"/>
      <c r="K9" s="87"/>
      <c r="L9" s="87"/>
      <c r="M9" s="87"/>
      <c r="N9" s="87"/>
      <c r="O9" s="87"/>
      <c r="P9" s="87"/>
      <c r="Q9" s="61"/>
      <c r="R9" s="61"/>
      <c r="S9" s="87"/>
      <c r="T9" s="137"/>
      <c r="U9" s="137"/>
      <c r="V9" s="87"/>
      <c r="W9" s="137"/>
      <c r="X9" s="137"/>
      <c r="Y9" s="137"/>
      <c r="Z9" s="137"/>
    </row>
    <row r="10" spans="1:26">
      <c r="A10" s="61"/>
      <c r="B10" s="61"/>
      <c r="C10" s="152">
        <v>3</v>
      </c>
      <c r="D10" s="152" t="s">
        <v>82</v>
      </c>
      <c r="E10" s="61"/>
      <c r="F10" s="151"/>
      <c r="G10" s="75"/>
      <c r="H10" s="75"/>
      <c r="I10" s="75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137"/>
      <c r="U10" s="137"/>
      <c r="V10" s="61"/>
      <c r="W10" s="137"/>
      <c r="X10" s="137"/>
      <c r="Y10" s="137"/>
      <c r="Z10" s="137"/>
    </row>
    <row r="11" spans="1:26" ht="35.1" customHeight="1">
      <c r="A11" s="158">
        <v>1</v>
      </c>
      <c r="B11" s="153" t="s">
        <v>114</v>
      </c>
      <c r="C11" s="159" t="s">
        <v>374</v>
      </c>
      <c r="D11" s="153" t="s">
        <v>375</v>
      </c>
      <c r="E11" s="153" t="s">
        <v>131</v>
      </c>
      <c r="F11" s="154">
        <v>0.20499999999999999</v>
      </c>
      <c r="G11" s="155">
        <v>0</v>
      </c>
      <c r="H11" s="155">
        <v>0</v>
      </c>
      <c r="I11" s="155">
        <f>ROUND(F11*(G11+H11),2)</f>
        <v>0</v>
      </c>
      <c r="J11" s="153">
        <f>ROUND(F11*(N11),2)</f>
        <v>5.47</v>
      </c>
      <c r="K11" s="156">
        <f>ROUND(F11*(O11),2)</f>
        <v>0</v>
      </c>
      <c r="L11" s="156">
        <f>ROUND(F11*(G11),2)</f>
        <v>0</v>
      </c>
      <c r="M11" s="156">
        <f>ROUND(F11*(H11),2)</f>
        <v>0</v>
      </c>
      <c r="N11" s="156">
        <v>26.67</v>
      </c>
      <c r="O11" s="156"/>
      <c r="P11" s="160">
        <v>0.12117</v>
      </c>
      <c r="Q11" s="160"/>
      <c r="R11" s="160">
        <v>0.12117</v>
      </c>
      <c r="S11" s="156">
        <f>ROUND(F11*(P11),3)</f>
        <v>2.5000000000000001E-2</v>
      </c>
      <c r="T11" s="157"/>
      <c r="U11" s="157"/>
      <c r="V11" s="160"/>
      <c r="Z11">
        <v>0</v>
      </c>
    </row>
    <row r="12" spans="1:26" ht="24.95" customHeight="1">
      <c r="A12" s="158">
        <v>2</v>
      </c>
      <c r="B12" s="153" t="s">
        <v>114</v>
      </c>
      <c r="C12" s="159" t="s">
        <v>132</v>
      </c>
      <c r="D12" s="153" t="s">
        <v>376</v>
      </c>
      <c r="E12" s="153" t="s">
        <v>131</v>
      </c>
      <c r="F12" s="154">
        <v>7.4909999999999997</v>
      </c>
      <c r="G12" s="155">
        <v>0</v>
      </c>
      <c r="H12" s="155">
        <v>0</v>
      </c>
      <c r="I12" s="155">
        <f>ROUND(F12*(G12+H12),2)</f>
        <v>0</v>
      </c>
      <c r="J12" s="153">
        <f>ROUND(F12*(N12),2)</f>
        <v>216.94</v>
      </c>
      <c r="K12" s="156">
        <f>ROUND(F12*(O12),2)</f>
        <v>0</v>
      </c>
      <c r="L12" s="156">
        <f>ROUND(F12*(G12),2)</f>
        <v>0</v>
      </c>
      <c r="M12" s="156">
        <f>ROUND(F12*(H12),2)</f>
        <v>0</v>
      </c>
      <c r="N12" s="156">
        <v>28.96</v>
      </c>
      <c r="O12" s="156"/>
      <c r="P12" s="160">
        <v>0.15328093400000001</v>
      </c>
      <c r="Q12" s="160"/>
      <c r="R12" s="160">
        <v>0.15328093400000001</v>
      </c>
      <c r="S12" s="156">
        <f>ROUND(F12*(P12),3)</f>
        <v>1.1479999999999999</v>
      </c>
      <c r="T12" s="157"/>
      <c r="U12" s="157"/>
      <c r="V12" s="160"/>
      <c r="Z12">
        <v>0</v>
      </c>
    </row>
    <row r="13" spans="1:26" ht="24.95" customHeight="1">
      <c r="A13" s="158">
        <v>3</v>
      </c>
      <c r="B13" s="153" t="s">
        <v>136</v>
      </c>
      <c r="C13" s="159" t="s">
        <v>141</v>
      </c>
      <c r="D13" s="153" t="s">
        <v>377</v>
      </c>
      <c r="E13" s="153" t="s">
        <v>131</v>
      </c>
      <c r="F13" s="154">
        <v>0.72</v>
      </c>
      <c r="G13" s="155">
        <v>0</v>
      </c>
      <c r="H13" s="155">
        <v>0</v>
      </c>
      <c r="I13" s="155">
        <f>ROUND(F13*(G13+H13),2)</f>
        <v>0</v>
      </c>
      <c r="J13" s="153">
        <f>ROUND(F13*(N13),2)</f>
        <v>31.38</v>
      </c>
      <c r="K13" s="156">
        <f>ROUND(F13*(O13),2)</f>
        <v>0</v>
      </c>
      <c r="L13" s="156">
        <f>ROUND(F13*(G13),2)</f>
        <v>0</v>
      </c>
      <c r="M13" s="156">
        <f>ROUND(F13*(H13),2)</f>
        <v>0</v>
      </c>
      <c r="N13" s="156">
        <v>43.58</v>
      </c>
      <c r="O13" s="156"/>
      <c r="P13" s="160">
        <v>0.28538000000000002</v>
      </c>
      <c r="Q13" s="160"/>
      <c r="R13" s="160">
        <v>0.28538000000000002</v>
      </c>
      <c r="S13" s="156">
        <f>ROUND(F13*(P13),3)</f>
        <v>0.20499999999999999</v>
      </c>
      <c r="T13" s="157"/>
      <c r="U13" s="157"/>
      <c r="V13" s="160"/>
      <c r="Z13">
        <v>0</v>
      </c>
    </row>
    <row r="14" spans="1:26">
      <c r="A14" s="61"/>
      <c r="B14" s="61"/>
      <c r="C14" s="152">
        <v>3</v>
      </c>
      <c r="D14" s="152" t="s">
        <v>82</v>
      </c>
      <c r="E14" s="61"/>
      <c r="F14" s="151"/>
      <c r="G14" s="141">
        <f>ROUND((SUM(L10:L13))/1,2)</f>
        <v>0</v>
      </c>
      <c r="H14" s="141">
        <f>ROUND((SUM(M10:M13))/1,2)</f>
        <v>0</v>
      </c>
      <c r="I14" s="141">
        <f>ROUND((SUM(I10:I13))/1,2)</f>
        <v>0</v>
      </c>
      <c r="J14" s="61"/>
      <c r="K14" s="61"/>
      <c r="L14" s="61">
        <f>ROUND((SUM(L10:L13))/1,2)</f>
        <v>0</v>
      </c>
      <c r="M14" s="61">
        <f>ROUND((SUM(M10:M13))/1,2)</f>
        <v>0</v>
      </c>
      <c r="N14" s="61"/>
      <c r="O14" s="61"/>
      <c r="P14" s="161"/>
      <c r="Q14" s="61"/>
      <c r="R14" s="61"/>
      <c r="S14" s="161">
        <f>ROUND((SUM(S10:S13))/1,2)</f>
        <v>1.38</v>
      </c>
      <c r="T14" s="137"/>
      <c r="U14" s="137"/>
      <c r="V14" s="2">
        <f>ROUND((SUM(V10:V13))/1,2)</f>
        <v>0</v>
      </c>
      <c r="W14" s="137"/>
      <c r="X14" s="137"/>
      <c r="Y14" s="137"/>
      <c r="Z14" s="137"/>
    </row>
    <row r="15" spans="1:26">
      <c r="A15" s="1"/>
      <c r="B15" s="1"/>
      <c r="C15" s="1"/>
      <c r="D15" s="1"/>
      <c r="E15" s="1"/>
      <c r="F15" s="147"/>
      <c r="G15" s="134"/>
      <c r="H15" s="134"/>
      <c r="I15" s="134"/>
      <c r="J15" s="1"/>
      <c r="K15" s="1"/>
      <c r="L15" s="1"/>
      <c r="M15" s="1"/>
      <c r="N15" s="1"/>
      <c r="O15" s="1"/>
      <c r="P15" s="1"/>
      <c r="Q15" s="1"/>
      <c r="R15" s="1"/>
      <c r="S15" s="1"/>
      <c r="V15" s="1"/>
    </row>
    <row r="16" spans="1:26">
      <c r="A16" s="61"/>
      <c r="B16" s="61"/>
      <c r="C16" s="152">
        <v>6</v>
      </c>
      <c r="D16" s="152" t="s">
        <v>83</v>
      </c>
      <c r="E16" s="61"/>
      <c r="F16" s="151"/>
      <c r="G16" s="75"/>
      <c r="H16" s="75"/>
      <c r="I16" s="75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137"/>
      <c r="U16" s="137"/>
      <c r="V16" s="61"/>
      <c r="W16" s="137"/>
      <c r="X16" s="137"/>
      <c r="Y16" s="137"/>
      <c r="Z16" s="137"/>
    </row>
    <row r="17" spans="1:26" ht="24.95" customHeight="1">
      <c r="A17" s="158">
        <v>4</v>
      </c>
      <c r="B17" s="153" t="s">
        <v>114</v>
      </c>
      <c r="C17" s="159" t="s">
        <v>143</v>
      </c>
      <c r="D17" s="153" t="s">
        <v>144</v>
      </c>
      <c r="E17" s="153" t="s">
        <v>131</v>
      </c>
      <c r="F17" s="154">
        <v>0.64600000000000002</v>
      </c>
      <c r="G17" s="155">
        <v>0</v>
      </c>
      <c r="H17" s="155">
        <v>0</v>
      </c>
      <c r="I17" s="155">
        <f t="shared" ref="I17:I22" si="0">ROUND(F17*(G17+H17),2)</f>
        <v>0</v>
      </c>
      <c r="J17" s="153">
        <f t="shared" ref="J17:J22" si="1">ROUND(F17*(N17),2)</f>
        <v>3.5</v>
      </c>
      <c r="K17" s="156">
        <f t="shared" ref="K17:K22" si="2">ROUND(F17*(O17),2)</f>
        <v>0</v>
      </c>
      <c r="L17" s="156">
        <f t="shared" ref="L17:L22" si="3">ROUND(F17*(G17),2)</f>
        <v>0</v>
      </c>
      <c r="M17" s="156">
        <f t="shared" ref="M17:M22" si="4">ROUND(F17*(H17),2)</f>
        <v>0</v>
      </c>
      <c r="N17" s="156">
        <v>5.42</v>
      </c>
      <c r="O17" s="156"/>
      <c r="P17" s="160">
        <v>7.3499999999999998E-3</v>
      </c>
      <c r="Q17" s="160"/>
      <c r="R17" s="160">
        <v>7.3499999999999998E-3</v>
      </c>
      <c r="S17" s="156">
        <f t="shared" ref="S17:S22" si="5">ROUND(F17*(P17),3)</f>
        <v>5.0000000000000001E-3</v>
      </c>
      <c r="T17" s="157"/>
      <c r="U17" s="157"/>
      <c r="V17" s="160"/>
      <c r="Z17">
        <v>0</v>
      </c>
    </row>
    <row r="18" spans="1:26" ht="24.95" customHeight="1">
      <c r="A18" s="158">
        <v>5</v>
      </c>
      <c r="B18" s="153" t="s">
        <v>114</v>
      </c>
      <c r="C18" s="159" t="s">
        <v>145</v>
      </c>
      <c r="D18" s="153" t="s">
        <v>146</v>
      </c>
      <c r="E18" s="153" t="s">
        <v>131</v>
      </c>
      <c r="F18" s="154">
        <v>0.64600000000000002</v>
      </c>
      <c r="G18" s="155">
        <v>0</v>
      </c>
      <c r="H18" s="155">
        <v>0</v>
      </c>
      <c r="I18" s="155">
        <f t="shared" si="0"/>
        <v>0</v>
      </c>
      <c r="J18" s="153">
        <f t="shared" si="1"/>
        <v>4.22</v>
      </c>
      <c r="K18" s="156">
        <f t="shared" si="2"/>
        <v>0</v>
      </c>
      <c r="L18" s="156">
        <f t="shared" si="3"/>
        <v>0</v>
      </c>
      <c r="M18" s="156">
        <f t="shared" si="4"/>
        <v>0</v>
      </c>
      <c r="N18" s="156">
        <v>6.54</v>
      </c>
      <c r="O18" s="156"/>
      <c r="P18" s="160">
        <v>1.47E-2</v>
      </c>
      <c r="Q18" s="160"/>
      <c r="R18" s="160">
        <v>1.47E-2</v>
      </c>
      <c r="S18" s="156">
        <f t="shared" si="5"/>
        <v>8.9999999999999993E-3</v>
      </c>
      <c r="T18" s="157"/>
      <c r="U18" s="157"/>
      <c r="V18" s="160"/>
      <c r="Z18">
        <v>0</v>
      </c>
    </row>
    <row r="19" spans="1:26" ht="24.95" customHeight="1">
      <c r="A19" s="158">
        <v>6</v>
      </c>
      <c r="B19" s="153" t="s">
        <v>114</v>
      </c>
      <c r="C19" s="159" t="s">
        <v>150</v>
      </c>
      <c r="D19" s="153" t="s">
        <v>151</v>
      </c>
      <c r="E19" s="153" t="s">
        <v>131</v>
      </c>
      <c r="F19" s="154">
        <v>7.4909999999999997</v>
      </c>
      <c r="G19" s="155">
        <v>0</v>
      </c>
      <c r="H19" s="155">
        <v>0</v>
      </c>
      <c r="I19" s="155">
        <f t="shared" si="0"/>
        <v>0</v>
      </c>
      <c r="J19" s="153">
        <f t="shared" si="1"/>
        <v>30.11</v>
      </c>
      <c r="K19" s="156">
        <f t="shared" si="2"/>
        <v>0</v>
      </c>
      <c r="L19" s="156">
        <f t="shared" si="3"/>
        <v>0</v>
      </c>
      <c r="M19" s="156">
        <f t="shared" si="4"/>
        <v>0</v>
      </c>
      <c r="N19" s="156">
        <v>4.0199999999999996</v>
      </c>
      <c r="O19" s="156"/>
      <c r="P19" s="160">
        <v>2.8800000000000002E-3</v>
      </c>
      <c r="Q19" s="160"/>
      <c r="R19" s="160">
        <v>2.8800000000000002E-3</v>
      </c>
      <c r="S19" s="156">
        <f t="shared" si="5"/>
        <v>2.1999999999999999E-2</v>
      </c>
      <c r="T19" s="157"/>
      <c r="U19" s="157"/>
      <c r="V19" s="160"/>
      <c r="Z19">
        <v>0</v>
      </c>
    </row>
    <row r="20" spans="1:26" ht="24.95" customHeight="1">
      <c r="A20" s="158">
        <v>7</v>
      </c>
      <c r="B20" s="153" t="s">
        <v>114</v>
      </c>
      <c r="C20" s="159" t="s">
        <v>152</v>
      </c>
      <c r="D20" s="153" t="s">
        <v>153</v>
      </c>
      <c r="E20" s="153" t="s">
        <v>131</v>
      </c>
      <c r="F20" s="154">
        <v>2.19</v>
      </c>
      <c r="G20" s="155">
        <v>0</v>
      </c>
      <c r="H20" s="155">
        <v>0</v>
      </c>
      <c r="I20" s="155">
        <f t="shared" si="0"/>
        <v>0</v>
      </c>
      <c r="J20" s="153">
        <f t="shared" si="1"/>
        <v>45.75</v>
      </c>
      <c r="K20" s="156">
        <f t="shared" si="2"/>
        <v>0</v>
      </c>
      <c r="L20" s="156">
        <f t="shared" si="3"/>
        <v>0</v>
      </c>
      <c r="M20" s="156">
        <f t="shared" si="4"/>
        <v>0</v>
      </c>
      <c r="N20" s="156">
        <v>20.89</v>
      </c>
      <c r="O20" s="156"/>
      <c r="P20" s="160">
        <v>4.5999999999999999E-3</v>
      </c>
      <c r="Q20" s="160"/>
      <c r="R20" s="160">
        <v>4.5999999999999999E-3</v>
      </c>
      <c r="S20" s="156">
        <f t="shared" si="5"/>
        <v>0.01</v>
      </c>
      <c r="T20" s="157"/>
      <c r="U20" s="157"/>
      <c r="V20" s="160"/>
      <c r="Z20">
        <v>0</v>
      </c>
    </row>
    <row r="21" spans="1:26" ht="24.95" customHeight="1">
      <c r="A21" s="158">
        <v>8</v>
      </c>
      <c r="B21" s="153" t="s">
        <v>136</v>
      </c>
      <c r="C21" s="159" t="s">
        <v>154</v>
      </c>
      <c r="D21" s="153" t="s">
        <v>155</v>
      </c>
      <c r="E21" s="153" t="s">
        <v>131</v>
      </c>
      <c r="F21" s="154">
        <v>2.19</v>
      </c>
      <c r="G21" s="155">
        <v>0</v>
      </c>
      <c r="H21" s="155">
        <v>0</v>
      </c>
      <c r="I21" s="155">
        <f t="shared" si="0"/>
        <v>0</v>
      </c>
      <c r="J21" s="153">
        <f t="shared" si="1"/>
        <v>20.52</v>
      </c>
      <c r="K21" s="156">
        <f t="shared" si="2"/>
        <v>0</v>
      </c>
      <c r="L21" s="156">
        <f t="shared" si="3"/>
        <v>0</v>
      </c>
      <c r="M21" s="156">
        <f t="shared" si="4"/>
        <v>0</v>
      </c>
      <c r="N21" s="156">
        <v>9.3699999999999992</v>
      </c>
      <c r="O21" s="156"/>
      <c r="P21" s="160">
        <v>2.0899999999999998E-2</v>
      </c>
      <c r="Q21" s="160"/>
      <c r="R21" s="160">
        <v>2.0899999999999998E-2</v>
      </c>
      <c r="S21" s="156">
        <f t="shared" si="5"/>
        <v>4.5999999999999999E-2</v>
      </c>
      <c r="T21" s="157"/>
      <c r="U21" s="157"/>
      <c r="V21" s="160"/>
      <c r="Z21">
        <v>0</v>
      </c>
    </row>
    <row r="22" spans="1:26" ht="35.1" customHeight="1">
      <c r="A22" s="158">
        <v>9</v>
      </c>
      <c r="B22" s="153" t="s">
        <v>136</v>
      </c>
      <c r="C22" s="159" t="s">
        <v>156</v>
      </c>
      <c r="D22" s="153" t="s">
        <v>157</v>
      </c>
      <c r="E22" s="153" t="s">
        <v>131</v>
      </c>
      <c r="F22" s="154">
        <v>5.9690000000000003</v>
      </c>
      <c r="G22" s="155">
        <v>0</v>
      </c>
      <c r="H22" s="155">
        <v>0</v>
      </c>
      <c r="I22" s="155">
        <f t="shared" si="0"/>
        <v>0</v>
      </c>
      <c r="J22" s="153">
        <f t="shared" si="1"/>
        <v>47.81</v>
      </c>
      <c r="K22" s="156">
        <f t="shared" si="2"/>
        <v>0</v>
      </c>
      <c r="L22" s="156">
        <f t="shared" si="3"/>
        <v>0</v>
      </c>
      <c r="M22" s="156">
        <f t="shared" si="4"/>
        <v>0</v>
      </c>
      <c r="N22" s="156">
        <v>8.01</v>
      </c>
      <c r="O22" s="156"/>
      <c r="P22" s="160">
        <v>1.9009999999999999E-2</v>
      </c>
      <c r="Q22" s="160"/>
      <c r="R22" s="160">
        <v>1.9009999999999999E-2</v>
      </c>
      <c r="S22" s="156">
        <f t="shared" si="5"/>
        <v>0.113</v>
      </c>
      <c r="T22" s="157"/>
      <c r="U22" s="157"/>
      <c r="V22" s="160"/>
      <c r="Z22">
        <v>0</v>
      </c>
    </row>
    <row r="23" spans="1:26">
      <c r="A23" s="61"/>
      <c r="B23" s="61"/>
      <c r="C23" s="152">
        <v>6</v>
      </c>
      <c r="D23" s="152" t="s">
        <v>83</v>
      </c>
      <c r="E23" s="61"/>
      <c r="F23" s="151"/>
      <c r="G23" s="141">
        <f>ROUND((SUM(L16:L22))/1,2)</f>
        <v>0</v>
      </c>
      <c r="H23" s="141">
        <f>ROUND((SUM(M16:M22))/1,2)</f>
        <v>0</v>
      </c>
      <c r="I23" s="141">
        <f>ROUND((SUM(I16:I22))/1,2)</f>
        <v>0</v>
      </c>
      <c r="J23" s="61"/>
      <c r="K23" s="61"/>
      <c r="L23" s="61">
        <f>ROUND((SUM(L16:L22))/1,2)</f>
        <v>0</v>
      </c>
      <c r="M23" s="61">
        <f>ROUND((SUM(M16:M22))/1,2)</f>
        <v>0</v>
      </c>
      <c r="N23" s="61"/>
      <c r="O23" s="61"/>
      <c r="P23" s="161"/>
      <c r="Q23" s="61"/>
      <c r="R23" s="61"/>
      <c r="S23" s="161">
        <f>ROUND((SUM(S16:S22))/1,2)</f>
        <v>0.21</v>
      </c>
      <c r="T23" s="137"/>
      <c r="U23" s="137"/>
      <c r="V23" s="2">
        <f>ROUND((SUM(V16:V22))/1,2)</f>
        <v>0</v>
      </c>
      <c r="W23" s="137"/>
      <c r="X23" s="137"/>
      <c r="Y23" s="137"/>
      <c r="Z23" s="137"/>
    </row>
    <row r="24" spans="1:26">
      <c r="A24" s="1"/>
      <c r="B24" s="1"/>
      <c r="C24" s="1"/>
      <c r="D24" s="1"/>
      <c r="E24" s="1"/>
      <c r="F24" s="147"/>
      <c r="G24" s="134"/>
      <c r="H24" s="134"/>
      <c r="I24" s="134"/>
      <c r="J24" s="1"/>
      <c r="K24" s="1"/>
      <c r="L24" s="1"/>
      <c r="M24" s="1"/>
      <c r="N24" s="1"/>
      <c r="O24" s="1"/>
      <c r="P24" s="1"/>
      <c r="Q24" s="1"/>
      <c r="R24" s="1"/>
      <c r="S24" s="1"/>
      <c r="V24" s="1"/>
    </row>
    <row r="25" spans="1:26">
      <c r="A25" s="61"/>
      <c r="B25" s="61"/>
      <c r="C25" s="152">
        <v>9</v>
      </c>
      <c r="D25" s="152" t="s">
        <v>84</v>
      </c>
      <c r="E25" s="61"/>
      <c r="F25" s="151"/>
      <c r="G25" s="75"/>
      <c r="H25" s="75"/>
      <c r="I25" s="75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137"/>
      <c r="U25" s="137"/>
      <c r="V25" s="61"/>
      <c r="W25" s="137"/>
      <c r="X25" s="137"/>
      <c r="Y25" s="137"/>
      <c r="Z25" s="137"/>
    </row>
    <row r="26" spans="1:26" ht="24.95" customHeight="1">
      <c r="A26" s="158">
        <v>10</v>
      </c>
      <c r="B26" s="153" t="s">
        <v>160</v>
      </c>
      <c r="C26" s="159" t="s">
        <v>161</v>
      </c>
      <c r="D26" s="153" t="s">
        <v>162</v>
      </c>
      <c r="E26" s="153" t="s">
        <v>131</v>
      </c>
      <c r="F26" s="154">
        <v>9.3409999999999993</v>
      </c>
      <c r="G26" s="155">
        <v>0</v>
      </c>
      <c r="H26" s="155">
        <v>0</v>
      </c>
      <c r="I26" s="155">
        <f t="shared" ref="I26:I42" si="6">ROUND(F26*(G26+H26),2)</f>
        <v>0</v>
      </c>
      <c r="J26" s="153">
        <f t="shared" ref="J26:J42" si="7">ROUND(F26*(N26),2)</f>
        <v>59.41</v>
      </c>
      <c r="K26" s="156">
        <f t="shared" ref="K26:K42" si="8">ROUND(F26*(O26),2)</f>
        <v>0</v>
      </c>
      <c r="L26" s="156">
        <f t="shared" ref="L26:L42" si="9">ROUND(F26*(G26),2)</f>
        <v>0</v>
      </c>
      <c r="M26" s="156">
        <f t="shared" ref="M26:M42" si="10">ROUND(F26*(H26),2)</f>
        <v>0</v>
      </c>
      <c r="N26" s="156">
        <v>6.36</v>
      </c>
      <c r="O26" s="156"/>
      <c r="P26" s="160">
        <v>6.1799999999999997E-3</v>
      </c>
      <c r="Q26" s="160"/>
      <c r="R26" s="160">
        <v>6.1799999999999997E-3</v>
      </c>
      <c r="S26" s="156">
        <f t="shared" ref="S26:S42" si="11">ROUND(F26*(P26),3)</f>
        <v>5.8000000000000003E-2</v>
      </c>
      <c r="T26" s="157"/>
      <c r="U26" s="157"/>
      <c r="V26" s="160"/>
      <c r="Z26">
        <v>0</v>
      </c>
    </row>
    <row r="27" spans="1:26" ht="24.95" customHeight="1">
      <c r="A27" s="158">
        <v>11</v>
      </c>
      <c r="B27" s="153" t="s">
        <v>160</v>
      </c>
      <c r="C27" s="159" t="s">
        <v>161</v>
      </c>
      <c r="D27" s="153" t="s">
        <v>378</v>
      </c>
      <c r="E27" s="153" t="s">
        <v>131</v>
      </c>
      <c r="F27" s="154">
        <v>7.1509999999999998</v>
      </c>
      <c r="G27" s="155">
        <v>0</v>
      </c>
      <c r="H27" s="155">
        <v>0</v>
      </c>
      <c r="I27" s="155">
        <f t="shared" si="6"/>
        <v>0</v>
      </c>
      <c r="J27" s="153">
        <f t="shared" si="7"/>
        <v>45.48</v>
      </c>
      <c r="K27" s="156">
        <f t="shared" si="8"/>
        <v>0</v>
      </c>
      <c r="L27" s="156">
        <f t="shared" si="9"/>
        <v>0</v>
      </c>
      <c r="M27" s="156">
        <f t="shared" si="10"/>
        <v>0</v>
      </c>
      <c r="N27" s="156">
        <v>6.36</v>
      </c>
      <c r="O27" s="156"/>
      <c r="P27" s="160">
        <v>6.1799999999999997E-3</v>
      </c>
      <c r="Q27" s="160"/>
      <c r="R27" s="160">
        <v>6.1799999999999997E-3</v>
      </c>
      <c r="S27" s="156">
        <f t="shared" si="11"/>
        <v>4.3999999999999997E-2</v>
      </c>
      <c r="T27" s="157"/>
      <c r="U27" s="157"/>
      <c r="V27" s="160"/>
      <c r="Z27">
        <v>0</v>
      </c>
    </row>
    <row r="28" spans="1:26" ht="24.95" customHeight="1">
      <c r="A28" s="158">
        <v>12</v>
      </c>
      <c r="B28" s="153" t="s">
        <v>114</v>
      </c>
      <c r="C28" s="159" t="s">
        <v>164</v>
      </c>
      <c r="D28" s="153" t="s">
        <v>165</v>
      </c>
      <c r="E28" s="153" t="s">
        <v>131</v>
      </c>
      <c r="F28" s="154">
        <v>2.19</v>
      </c>
      <c r="G28" s="155">
        <v>0</v>
      </c>
      <c r="H28" s="155">
        <v>0</v>
      </c>
      <c r="I28" s="155">
        <f t="shared" si="6"/>
        <v>0</v>
      </c>
      <c r="J28" s="153">
        <f t="shared" si="7"/>
        <v>9.09</v>
      </c>
      <c r="K28" s="156">
        <f t="shared" si="8"/>
        <v>0</v>
      </c>
      <c r="L28" s="156">
        <f t="shared" si="9"/>
        <v>0</v>
      </c>
      <c r="M28" s="156">
        <f t="shared" si="10"/>
        <v>0</v>
      </c>
      <c r="N28" s="156">
        <v>4.1500000000000004</v>
      </c>
      <c r="O28" s="156"/>
      <c r="P28" s="160">
        <v>5.0000000000000002E-5</v>
      </c>
      <c r="Q28" s="160"/>
      <c r="R28" s="160">
        <v>5.0000000000000002E-5</v>
      </c>
      <c r="S28" s="156">
        <f t="shared" si="11"/>
        <v>0</v>
      </c>
      <c r="T28" s="157"/>
      <c r="U28" s="157"/>
      <c r="V28" s="160"/>
      <c r="Z28">
        <v>0</v>
      </c>
    </row>
    <row r="29" spans="1:26" ht="24.95" customHeight="1">
      <c r="A29" s="158">
        <v>13</v>
      </c>
      <c r="B29" s="153" t="s">
        <v>166</v>
      </c>
      <c r="C29" s="159" t="s">
        <v>167</v>
      </c>
      <c r="D29" s="153" t="s">
        <v>168</v>
      </c>
      <c r="E29" s="153" t="s">
        <v>131</v>
      </c>
      <c r="F29" s="154">
        <v>1.1180000000000001</v>
      </c>
      <c r="G29" s="155">
        <v>0</v>
      </c>
      <c r="H29" s="155">
        <v>0</v>
      </c>
      <c r="I29" s="155">
        <f t="shared" si="6"/>
        <v>0</v>
      </c>
      <c r="J29" s="153">
        <f t="shared" si="7"/>
        <v>3.02</v>
      </c>
      <c r="K29" s="156">
        <f t="shared" si="8"/>
        <v>0</v>
      </c>
      <c r="L29" s="156">
        <f t="shared" si="9"/>
        <v>0</v>
      </c>
      <c r="M29" s="156">
        <f t="shared" si="10"/>
        <v>0</v>
      </c>
      <c r="N29" s="156">
        <v>2.7</v>
      </c>
      <c r="O29" s="156"/>
      <c r="P29" s="160"/>
      <c r="Q29" s="160"/>
      <c r="R29" s="160"/>
      <c r="S29" s="156">
        <f t="shared" si="11"/>
        <v>0</v>
      </c>
      <c r="T29" s="157"/>
      <c r="U29" s="157"/>
      <c r="V29" s="160">
        <f>ROUND(F29*(X29),3)</f>
        <v>0.219</v>
      </c>
      <c r="X29">
        <v>0.19600000000000001</v>
      </c>
      <c r="Z29">
        <v>0</v>
      </c>
    </row>
    <row r="30" spans="1:26" ht="24.95" customHeight="1">
      <c r="A30" s="158">
        <v>14</v>
      </c>
      <c r="B30" s="153" t="s">
        <v>166</v>
      </c>
      <c r="C30" s="159" t="s">
        <v>175</v>
      </c>
      <c r="D30" s="153" t="s">
        <v>176</v>
      </c>
      <c r="E30" s="153" t="s">
        <v>131</v>
      </c>
      <c r="F30" s="154">
        <v>2.66</v>
      </c>
      <c r="G30" s="155">
        <v>0</v>
      </c>
      <c r="H30" s="155">
        <v>0</v>
      </c>
      <c r="I30" s="155">
        <f t="shared" si="6"/>
        <v>0</v>
      </c>
      <c r="J30" s="153">
        <f t="shared" si="7"/>
        <v>5.43</v>
      </c>
      <c r="K30" s="156">
        <f t="shared" si="8"/>
        <v>0</v>
      </c>
      <c r="L30" s="156">
        <f t="shared" si="9"/>
        <v>0</v>
      </c>
      <c r="M30" s="156">
        <f t="shared" si="10"/>
        <v>0</v>
      </c>
      <c r="N30" s="156">
        <v>2.04</v>
      </c>
      <c r="O30" s="156"/>
      <c r="P30" s="160"/>
      <c r="Q30" s="160"/>
      <c r="R30" s="160"/>
      <c r="S30" s="156">
        <f t="shared" si="11"/>
        <v>0</v>
      </c>
      <c r="T30" s="157"/>
      <c r="U30" s="157"/>
      <c r="V30" s="160">
        <f>ROUND(F30*(X30),3)</f>
        <v>5.2999999999999999E-2</v>
      </c>
      <c r="X30">
        <v>0.02</v>
      </c>
      <c r="Z30">
        <v>0</v>
      </c>
    </row>
    <row r="31" spans="1:26" ht="24.95" customHeight="1">
      <c r="A31" s="158">
        <v>15</v>
      </c>
      <c r="B31" s="153" t="s">
        <v>166</v>
      </c>
      <c r="C31" s="159" t="s">
        <v>177</v>
      </c>
      <c r="D31" s="153" t="s">
        <v>178</v>
      </c>
      <c r="E31" s="153" t="s">
        <v>124</v>
      </c>
      <c r="F31" s="154">
        <v>1</v>
      </c>
      <c r="G31" s="155">
        <v>0</v>
      </c>
      <c r="H31" s="155">
        <v>0</v>
      </c>
      <c r="I31" s="155">
        <f t="shared" si="6"/>
        <v>0</v>
      </c>
      <c r="J31" s="153">
        <f t="shared" si="7"/>
        <v>0.75</v>
      </c>
      <c r="K31" s="156">
        <f t="shared" si="8"/>
        <v>0</v>
      </c>
      <c r="L31" s="156">
        <f t="shared" si="9"/>
        <v>0</v>
      </c>
      <c r="M31" s="156">
        <f t="shared" si="10"/>
        <v>0</v>
      </c>
      <c r="N31" s="156">
        <v>0.75</v>
      </c>
      <c r="O31" s="156"/>
      <c r="P31" s="160"/>
      <c r="Q31" s="160"/>
      <c r="R31" s="160"/>
      <c r="S31" s="156">
        <f t="shared" si="11"/>
        <v>0</v>
      </c>
      <c r="T31" s="157"/>
      <c r="U31" s="157"/>
      <c r="V31" s="160"/>
      <c r="Z31">
        <v>0</v>
      </c>
    </row>
    <row r="32" spans="1:26" ht="24.95" customHeight="1">
      <c r="A32" s="158">
        <v>16</v>
      </c>
      <c r="B32" s="153" t="s">
        <v>166</v>
      </c>
      <c r="C32" s="159" t="s">
        <v>179</v>
      </c>
      <c r="D32" s="153" t="s">
        <v>180</v>
      </c>
      <c r="E32" s="153" t="s">
        <v>131</v>
      </c>
      <c r="F32" s="154">
        <v>1.379</v>
      </c>
      <c r="G32" s="155">
        <v>0</v>
      </c>
      <c r="H32" s="155">
        <v>0</v>
      </c>
      <c r="I32" s="155">
        <f t="shared" si="6"/>
        <v>0</v>
      </c>
      <c r="J32" s="153">
        <f t="shared" si="7"/>
        <v>7.18</v>
      </c>
      <c r="K32" s="156">
        <f t="shared" si="8"/>
        <v>0</v>
      </c>
      <c r="L32" s="156">
        <f t="shared" si="9"/>
        <v>0</v>
      </c>
      <c r="M32" s="156">
        <f t="shared" si="10"/>
        <v>0</v>
      </c>
      <c r="N32" s="156">
        <v>5.21</v>
      </c>
      <c r="O32" s="156"/>
      <c r="P32" s="160">
        <v>1.1460000000000001E-3</v>
      </c>
      <c r="Q32" s="160"/>
      <c r="R32" s="160">
        <v>1.1460000000000001E-3</v>
      </c>
      <c r="S32" s="156">
        <f t="shared" si="11"/>
        <v>2E-3</v>
      </c>
      <c r="T32" s="157"/>
      <c r="U32" s="157"/>
      <c r="V32" s="160">
        <f>ROUND(F32*(X32),3)</f>
        <v>0.113</v>
      </c>
      <c r="X32">
        <v>8.2000000000000003E-2</v>
      </c>
      <c r="Z32">
        <v>0</v>
      </c>
    </row>
    <row r="33" spans="1:26" ht="24.95" customHeight="1">
      <c r="A33" s="158">
        <v>17</v>
      </c>
      <c r="B33" s="153" t="s">
        <v>166</v>
      </c>
      <c r="C33" s="159" t="s">
        <v>183</v>
      </c>
      <c r="D33" s="153" t="s">
        <v>379</v>
      </c>
      <c r="E33" s="153" t="s">
        <v>149</v>
      </c>
      <c r="F33" s="154">
        <v>6.81</v>
      </c>
      <c r="G33" s="155">
        <v>0</v>
      </c>
      <c r="H33" s="155">
        <v>0</v>
      </c>
      <c r="I33" s="155">
        <f t="shared" si="6"/>
        <v>0</v>
      </c>
      <c r="J33" s="153">
        <f t="shared" si="7"/>
        <v>130.68</v>
      </c>
      <c r="K33" s="156">
        <f t="shared" si="8"/>
        <v>0</v>
      </c>
      <c r="L33" s="156">
        <f t="shared" si="9"/>
        <v>0</v>
      </c>
      <c r="M33" s="156">
        <f t="shared" si="10"/>
        <v>0</v>
      </c>
      <c r="N33" s="156">
        <v>19.190000000000001</v>
      </c>
      <c r="O33" s="156"/>
      <c r="P33" s="160">
        <v>1.18416E-4</v>
      </c>
      <c r="Q33" s="160"/>
      <c r="R33" s="160">
        <v>1.18416E-4</v>
      </c>
      <c r="S33" s="156">
        <f t="shared" si="11"/>
        <v>1E-3</v>
      </c>
      <c r="T33" s="157"/>
      <c r="U33" s="157"/>
      <c r="V33" s="160"/>
      <c r="Z33">
        <v>0</v>
      </c>
    </row>
    <row r="34" spans="1:26" ht="24.95" customHeight="1">
      <c r="A34" s="158">
        <v>18</v>
      </c>
      <c r="B34" s="153" t="s">
        <v>166</v>
      </c>
      <c r="C34" s="159" t="s">
        <v>190</v>
      </c>
      <c r="D34" s="153" t="s">
        <v>191</v>
      </c>
      <c r="E34" s="153" t="s">
        <v>131</v>
      </c>
      <c r="F34" s="154">
        <v>14.738</v>
      </c>
      <c r="G34" s="155">
        <v>0</v>
      </c>
      <c r="H34" s="155">
        <v>0</v>
      </c>
      <c r="I34" s="155">
        <f t="shared" si="6"/>
        <v>0</v>
      </c>
      <c r="J34" s="153">
        <f t="shared" si="7"/>
        <v>51.44</v>
      </c>
      <c r="K34" s="156">
        <f t="shared" si="8"/>
        <v>0</v>
      </c>
      <c r="L34" s="156">
        <f t="shared" si="9"/>
        <v>0</v>
      </c>
      <c r="M34" s="156">
        <f t="shared" si="10"/>
        <v>0</v>
      </c>
      <c r="N34" s="156">
        <v>3.49</v>
      </c>
      <c r="O34" s="156"/>
      <c r="P34" s="160"/>
      <c r="Q34" s="160"/>
      <c r="R34" s="160"/>
      <c r="S34" s="156">
        <f t="shared" si="11"/>
        <v>0</v>
      </c>
      <c r="T34" s="157"/>
      <c r="U34" s="157"/>
      <c r="V34" s="160">
        <f>ROUND(F34*(X34),3)</f>
        <v>1.002</v>
      </c>
      <c r="X34">
        <v>6.8000000000000005E-2</v>
      </c>
      <c r="Z34">
        <v>0</v>
      </c>
    </row>
    <row r="35" spans="1:26" ht="24.95" customHeight="1">
      <c r="A35" s="158">
        <v>19</v>
      </c>
      <c r="B35" s="153" t="s">
        <v>166</v>
      </c>
      <c r="C35" s="159" t="s">
        <v>192</v>
      </c>
      <c r="D35" s="153" t="s">
        <v>193</v>
      </c>
      <c r="E35" s="153" t="s">
        <v>194</v>
      </c>
      <c r="F35" s="154">
        <v>1.5152399999999999</v>
      </c>
      <c r="G35" s="155">
        <v>0</v>
      </c>
      <c r="H35" s="155">
        <v>0</v>
      </c>
      <c r="I35" s="155">
        <f t="shared" si="6"/>
        <v>0</v>
      </c>
      <c r="J35" s="153">
        <f t="shared" si="7"/>
        <v>31.55</v>
      </c>
      <c r="K35" s="156">
        <f t="shared" si="8"/>
        <v>0</v>
      </c>
      <c r="L35" s="156">
        <f t="shared" si="9"/>
        <v>0</v>
      </c>
      <c r="M35" s="156">
        <f t="shared" si="10"/>
        <v>0</v>
      </c>
      <c r="N35" s="156">
        <v>20.82</v>
      </c>
      <c r="O35" s="156"/>
      <c r="P35" s="160"/>
      <c r="Q35" s="160"/>
      <c r="R35" s="160"/>
      <c r="S35" s="156">
        <f t="shared" si="11"/>
        <v>0</v>
      </c>
      <c r="T35" s="157"/>
      <c r="U35" s="157"/>
      <c r="V35" s="160"/>
      <c r="Z35">
        <v>0</v>
      </c>
    </row>
    <row r="36" spans="1:26" ht="24.95" customHeight="1">
      <c r="A36" s="158">
        <v>20</v>
      </c>
      <c r="B36" s="153" t="s">
        <v>166</v>
      </c>
      <c r="C36" s="159" t="s">
        <v>195</v>
      </c>
      <c r="D36" s="153" t="s">
        <v>196</v>
      </c>
      <c r="E36" s="153" t="s">
        <v>194</v>
      </c>
      <c r="F36" s="154">
        <v>1.5149999999999999</v>
      </c>
      <c r="G36" s="155">
        <v>0</v>
      </c>
      <c r="H36" s="155">
        <v>0</v>
      </c>
      <c r="I36" s="155">
        <f t="shared" si="6"/>
        <v>0</v>
      </c>
      <c r="J36" s="153">
        <f t="shared" si="7"/>
        <v>20.54</v>
      </c>
      <c r="K36" s="156">
        <f t="shared" si="8"/>
        <v>0</v>
      </c>
      <c r="L36" s="156">
        <f t="shared" si="9"/>
        <v>0</v>
      </c>
      <c r="M36" s="156">
        <f t="shared" si="10"/>
        <v>0</v>
      </c>
      <c r="N36" s="156">
        <v>13.56</v>
      </c>
      <c r="O36" s="156"/>
      <c r="P36" s="160"/>
      <c r="Q36" s="160"/>
      <c r="R36" s="160"/>
      <c r="S36" s="156">
        <f t="shared" si="11"/>
        <v>0</v>
      </c>
      <c r="T36" s="157"/>
      <c r="U36" s="157"/>
      <c r="V36" s="160"/>
      <c r="Z36">
        <v>0</v>
      </c>
    </row>
    <row r="37" spans="1:26" ht="24.95" customHeight="1">
      <c r="A37" s="158">
        <v>21</v>
      </c>
      <c r="B37" s="153" t="s">
        <v>166</v>
      </c>
      <c r="C37" s="159" t="s">
        <v>197</v>
      </c>
      <c r="D37" s="153" t="s">
        <v>198</v>
      </c>
      <c r="E37" s="153" t="s">
        <v>194</v>
      </c>
      <c r="F37" s="154">
        <v>7.5750000000000002</v>
      </c>
      <c r="G37" s="155">
        <v>0</v>
      </c>
      <c r="H37" s="155">
        <v>0</v>
      </c>
      <c r="I37" s="155">
        <f t="shared" si="6"/>
        <v>0</v>
      </c>
      <c r="J37" s="153">
        <f t="shared" si="7"/>
        <v>3.48</v>
      </c>
      <c r="K37" s="156">
        <f t="shared" si="8"/>
        <v>0</v>
      </c>
      <c r="L37" s="156">
        <f t="shared" si="9"/>
        <v>0</v>
      </c>
      <c r="M37" s="156">
        <f t="shared" si="10"/>
        <v>0</v>
      </c>
      <c r="N37" s="156">
        <v>0.46</v>
      </c>
      <c r="O37" s="156"/>
      <c r="P37" s="160"/>
      <c r="Q37" s="160"/>
      <c r="R37" s="160"/>
      <c r="S37" s="156">
        <f t="shared" si="11"/>
        <v>0</v>
      </c>
      <c r="T37" s="157"/>
      <c r="U37" s="157"/>
      <c r="V37" s="160"/>
      <c r="Z37">
        <v>0</v>
      </c>
    </row>
    <row r="38" spans="1:26" ht="24.95" customHeight="1">
      <c r="A38" s="158">
        <v>22</v>
      </c>
      <c r="B38" s="153" t="s">
        <v>166</v>
      </c>
      <c r="C38" s="159" t="s">
        <v>199</v>
      </c>
      <c r="D38" s="153" t="s">
        <v>200</v>
      </c>
      <c r="E38" s="153" t="s">
        <v>194</v>
      </c>
      <c r="F38" s="154">
        <v>1.5149999999999999</v>
      </c>
      <c r="G38" s="155">
        <v>0</v>
      </c>
      <c r="H38" s="155">
        <v>0</v>
      </c>
      <c r="I38" s="155">
        <f t="shared" si="6"/>
        <v>0</v>
      </c>
      <c r="J38" s="153">
        <f t="shared" si="7"/>
        <v>14.24</v>
      </c>
      <c r="K38" s="156">
        <f t="shared" si="8"/>
        <v>0</v>
      </c>
      <c r="L38" s="156">
        <f t="shared" si="9"/>
        <v>0</v>
      </c>
      <c r="M38" s="156">
        <f t="shared" si="10"/>
        <v>0</v>
      </c>
      <c r="N38" s="156">
        <v>9.4</v>
      </c>
      <c r="O38" s="156"/>
      <c r="P38" s="160"/>
      <c r="Q38" s="160"/>
      <c r="R38" s="160"/>
      <c r="S38" s="156">
        <f t="shared" si="11"/>
        <v>0</v>
      </c>
      <c r="T38" s="157"/>
      <c r="U38" s="157"/>
      <c r="V38" s="160"/>
      <c r="Z38">
        <v>0</v>
      </c>
    </row>
    <row r="39" spans="1:26" ht="24.95" customHeight="1">
      <c r="A39" s="158">
        <v>23</v>
      </c>
      <c r="B39" s="153" t="s">
        <v>166</v>
      </c>
      <c r="C39" s="159" t="s">
        <v>201</v>
      </c>
      <c r="D39" s="153" t="s">
        <v>202</v>
      </c>
      <c r="E39" s="153" t="s">
        <v>194</v>
      </c>
      <c r="F39" s="154">
        <v>7.5750000000000002</v>
      </c>
      <c r="G39" s="155">
        <v>0</v>
      </c>
      <c r="H39" s="155">
        <v>0</v>
      </c>
      <c r="I39" s="155">
        <f t="shared" si="6"/>
        <v>0</v>
      </c>
      <c r="J39" s="153">
        <f t="shared" si="7"/>
        <v>8.0299999999999994</v>
      </c>
      <c r="K39" s="156">
        <f t="shared" si="8"/>
        <v>0</v>
      </c>
      <c r="L39" s="156">
        <f t="shared" si="9"/>
        <v>0</v>
      </c>
      <c r="M39" s="156">
        <f t="shared" si="10"/>
        <v>0</v>
      </c>
      <c r="N39" s="156">
        <v>1.06</v>
      </c>
      <c r="O39" s="156"/>
      <c r="P39" s="160"/>
      <c r="Q39" s="160"/>
      <c r="R39" s="160"/>
      <c r="S39" s="156">
        <f t="shared" si="11"/>
        <v>0</v>
      </c>
      <c r="T39" s="157"/>
      <c r="U39" s="157"/>
      <c r="V39" s="160"/>
      <c r="Z39">
        <v>0</v>
      </c>
    </row>
    <row r="40" spans="1:26" ht="24.95" customHeight="1">
      <c r="A40" s="158">
        <v>24</v>
      </c>
      <c r="B40" s="153" t="s">
        <v>166</v>
      </c>
      <c r="C40" s="159" t="s">
        <v>203</v>
      </c>
      <c r="D40" s="153" t="s">
        <v>204</v>
      </c>
      <c r="E40" s="153" t="s">
        <v>194</v>
      </c>
      <c r="F40" s="154">
        <v>1.5149999999999999</v>
      </c>
      <c r="G40" s="155">
        <v>0</v>
      </c>
      <c r="H40" s="155">
        <v>0</v>
      </c>
      <c r="I40" s="155">
        <f t="shared" si="6"/>
        <v>0</v>
      </c>
      <c r="J40" s="153">
        <f t="shared" si="7"/>
        <v>13.88</v>
      </c>
      <c r="K40" s="156">
        <f t="shared" si="8"/>
        <v>0</v>
      </c>
      <c r="L40" s="156">
        <f t="shared" si="9"/>
        <v>0</v>
      </c>
      <c r="M40" s="156">
        <f t="shared" si="10"/>
        <v>0</v>
      </c>
      <c r="N40" s="156">
        <v>9.16</v>
      </c>
      <c r="O40" s="156"/>
      <c r="P40" s="160"/>
      <c r="Q40" s="160"/>
      <c r="R40" s="160"/>
      <c r="S40" s="156">
        <f t="shared" si="11"/>
        <v>0</v>
      </c>
      <c r="T40" s="157"/>
      <c r="U40" s="157"/>
      <c r="V40" s="160"/>
      <c r="Z40">
        <v>0</v>
      </c>
    </row>
    <row r="41" spans="1:26" ht="24.95" customHeight="1">
      <c r="A41" s="158">
        <v>25</v>
      </c>
      <c r="B41" s="153" t="s">
        <v>166</v>
      </c>
      <c r="C41" s="159" t="s">
        <v>205</v>
      </c>
      <c r="D41" s="153" t="s">
        <v>206</v>
      </c>
      <c r="E41" s="153" t="s">
        <v>194</v>
      </c>
      <c r="F41" s="154">
        <v>1.5149999999999999</v>
      </c>
      <c r="G41" s="155">
        <v>0</v>
      </c>
      <c r="H41" s="155">
        <v>0</v>
      </c>
      <c r="I41" s="155">
        <f t="shared" si="6"/>
        <v>0</v>
      </c>
      <c r="J41" s="153">
        <f t="shared" si="7"/>
        <v>54.87</v>
      </c>
      <c r="K41" s="156">
        <f t="shared" si="8"/>
        <v>0</v>
      </c>
      <c r="L41" s="156">
        <f t="shared" si="9"/>
        <v>0</v>
      </c>
      <c r="M41" s="156">
        <f t="shared" si="10"/>
        <v>0</v>
      </c>
      <c r="N41" s="156">
        <v>36.22</v>
      </c>
      <c r="O41" s="156"/>
      <c r="P41" s="160"/>
      <c r="Q41" s="160"/>
      <c r="R41" s="160"/>
      <c r="S41" s="156">
        <f t="shared" si="11"/>
        <v>0</v>
      </c>
      <c r="T41" s="157"/>
      <c r="U41" s="157"/>
      <c r="V41" s="160"/>
      <c r="Z41">
        <v>0</v>
      </c>
    </row>
    <row r="42" spans="1:26" ht="24.95" customHeight="1">
      <c r="A42" s="158">
        <v>26</v>
      </c>
      <c r="B42" s="153" t="s">
        <v>166</v>
      </c>
      <c r="C42" s="159" t="s">
        <v>207</v>
      </c>
      <c r="D42" s="153" t="s">
        <v>208</v>
      </c>
      <c r="E42" s="153" t="s">
        <v>124</v>
      </c>
      <c r="F42" s="154">
        <v>1</v>
      </c>
      <c r="G42" s="155">
        <v>0</v>
      </c>
      <c r="H42" s="155">
        <v>0</v>
      </c>
      <c r="I42" s="155">
        <f t="shared" si="6"/>
        <v>0</v>
      </c>
      <c r="J42" s="153">
        <f t="shared" si="7"/>
        <v>165</v>
      </c>
      <c r="K42" s="156">
        <f t="shared" si="8"/>
        <v>0</v>
      </c>
      <c r="L42" s="156">
        <f t="shared" si="9"/>
        <v>0</v>
      </c>
      <c r="M42" s="156">
        <f t="shared" si="10"/>
        <v>0</v>
      </c>
      <c r="N42" s="156">
        <v>165</v>
      </c>
      <c r="O42" s="156"/>
      <c r="P42" s="160"/>
      <c r="Q42" s="160"/>
      <c r="R42" s="160"/>
      <c r="S42" s="156">
        <f t="shared" si="11"/>
        <v>0</v>
      </c>
      <c r="T42" s="157"/>
      <c r="U42" s="157"/>
      <c r="V42" s="160"/>
      <c r="Z42">
        <v>0</v>
      </c>
    </row>
    <row r="43" spans="1:26">
      <c r="A43" s="61"/>
      <c r="B43" s="61"/>
      <c r="C43" s="152">
        <v>9</v>
      </c>
      <c r="D43" s="152" t="s">
        <v>84</v>
      </c>
      <c r="E43" s="61"/>
      <c r="F43" s="151"/>
      <c r="G43" s="141">
        <f>ROUND((SUM(L25:L42))/1,2)</f>
        <v>0</v>
      </c>
      <c r="H43" s="141">
        <f>ROUND((SUM(M25:M42))/1,2)</f>
        <v>0</v>
      </c>
      <c r="I43" s="141">
        <f>ROUND((SUM(I25:I42))/1,2)</f>
        <v>0</v>
      </c>
      <c r="J43" s="61"/>
      <c r="K43" s="61"/>
      <c r="L43" s="61">
        <f>ROUND((SUM(L25:L42))/1,2)</f>
        <v>0</v>
      </c>
      <c r="M43" s="61">
        <f>ROUND((SUM(M25:M42))/1,2)</f>
        <v>0</v>
      </c>
      <c r="N43" s="61"/>
      <c r="O43" s="61"/>
      <c r="P43" s="161"/>
      <c r="Q43" s="61"/>
      <c r="R43" s="61"/>
      <c r="S43" s="161">
        <f>ROUND((SUM(S25:S42))/1,2)</f>
        <v>0.11</v>
      </c>
      <c r="T43" s="137"/>
      <c r="U43" s="137"/>
      <c r="V43" s="2">
        <f>ROUND((SUM(V25:V42))/1,2)</f>
        <v>1.39</v>
      </c>
      <c r="W43" s="137"/>
      <c r="X43" s="137"/>
      <c r="Y43" s="137"/>
      <c r="Z43" s="137"/>
    </row>
    <row r="44" spans="1:26">
      <c r="A44" s="1"/>
      <c r="B44" s="1"/>
      <c r="C44" s="1"/>
      <c r="D44" s="1"/>
      <c r="E44" s="1"/>
      <c r="F44" s="147"/>
      <c r="G44" s="134"/>
      <c r="H44" s="134"/>
      <c r="I44" s="134"/>
      <c r="J44" s="1"/>
      <c r="K44" s="1"/>
      <c r="L44" s="1"/>
      <c r="M44" s="1"/>
      <c r="N44" s="1"/>
      <c r="O44" s="1"/>
      <c r="P44" s="1"/>
      <c r="Q44" s="1"/>
      <c r="R44" s="1"/>
      <c r="S44" s="1"/>
      <c r="V44" s="1"/>
    </row>
    <row r="45" spans="1:26">
      <c r="A45" s="61"/>
      <c r="B45" s="61"/>
      <c r="C45" s="152">
        <v>99</v>
      </c>
      <c r="D45" s="152" t="s">
        <v>85</v>
      </c>
      <c r="E45" s="61"/>
      <c r="F45" s="151"/>
      <c r="G45" s="75"/>
      <c r="H45" s="75"/>
      <c r="I45" s="75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137"/>
      <c r="U45" s="137"/>
      <c r="V45" s="61"/>
      <c r="W45" s="137"/>
      <c r="X45" s="137"/>
      <c r="Y45" s="137"/>
      <c r="Z45" s="137"/>
    </row>
    <row r="46" spans="1:26" ht="24.95" customHeight="1">
      <c r="A46" s="158">
        <v>27</v>
      </c>
      <c r="B46" s="153" t="s">
        <v>136</v>
      </c>
      <c r="C46" s="159" t="s">
        <v>209</v>
      </c>
      <c r="D46" s="153" t="s">
        <v>210</v>
      </c>
      <c r="E46" s="153" t="s">
        <v>194</v>
      </c>
      <c r="F46" s="154">
        <v>1.688091803554</v>
      </c>
      <c r="G46" s="155">
        <v>0</v>
      </c>
      <c r="H46" s="155">
        <v>0</v>
      </c>
      <c r="I46" s="155">
        <f>ROUND(F46*(G46+H46),2)</f>
        <v>0</v>
      </c>
      <c r="J46" s="153">
        <f>ROUND(F46*(N46),2)</f>
        <v>54.22</v>
      </c>
      <c r="K46" s="156">
        <f>ROUND(F46*(O46),2)</f>
        <v>0</v>
      </c>
      <c r="L46" s="156">
        <f>ROUND(F46*(G46),2)</f>
        <v>0</v>
      </c>
      <c r="M46" s="156">
        <f>ROUND(F46*(H46),2)</f>
        <v>0</v>
      </c>
      <c r="N46" s="156">
        <v>32.119999999999997</v>
      </c>
      <c r="O46" s="156"/>
      <c r="P46" s="160"/>
      <c r="Q46" s="160"/>
      <c r="R46" s="160"/>
      <c r="S46" s="156">
        <f>ROUND(F46*(P46),3)</f>
        <v>0</v>
      </c>
      <c r="T46" s="157"/>
      <c r="U46" s="157"/>
      <c r="V46" s="160"/>
      <c r="Z46">
        <v>0</v>
      </c>
    </row>
    <row r="47" spans="1:26">
      <c r="A47" s="61"/>
      <c r="B47" s="61"/>
      <c r="C47" s="152">
        <v>99</v>
      </c>
      <c r="D47" s="152" t="s">
        <v>85</v>
      </c>
      <c r="E47" s="61"/>
      <c r="F47" s="151"/>
      <c r="G47" s="141">
        <f>ROUND((SUM(L45:L46))/1,2)</f>
        <v>0</v>
      </c>
      <c r="H47" s="141">
        <f>ROUND((SUM(M45:M46))/1,2)</f>
        <v>0</v>
      </c>
      <c r="I47" s="141">
        <f>ROUND((SUM(I45:I46))/1,2)</f>
        <v>0</v>
      </c>
      <c r="J47" s="61"/>
      <c r="K47" s="61"/>
      <c r="L47" s="61">
        <f>ROUND((SUM(L45:L46))/1,2)</f>
        <v>0</v>
      </c>
      <c r="M47" s="61">
        <f>ROUND((SUM(M45:M46))/1,2)</f>
        <v>0</v>
      </c>
      <c r="N47" s="61"/>
      <c r="O47" s="61"/>
      <c r="P47" s="161"/>
      <c r="Q47" s="61"/>
      <c r="R47" s="61"/>
      <c r="S47" s="161">
        <f>ROUND((SUM(S45:S46))/1,2)</f>
        <v>0</v>
      </c>
      <c r="T47" s="137"/>
      <c r="U47" s="137"/>
      <c r="V47" s="2">
        <f>ROUND((SUM(V45:V46))/1,2)</f>
        <v>0</v>
      </c>
      <c r="W47" s="137"/>
      <c r="X47" s="137"/>
      <c r="Y47" s="137"/>
      <c r="Z47" s="137"/>
    </row>
    <row r="48" spans="1:26">
      <c r="A48" s="1"/>
      <c r="B48" s="1"/>
      <c r="C48" s="1"/>
      <c r="D48" s="1"/>
      <c r="E48" s="1"/>
      <c r="F48" s="147"/>
      <c r="G48" s="134"/>
      <c r="H48" s="134"/>
      <c r="I48" s="134"/>
      <c r="J48" s="1"/>
      <c r="K48" s="1"/>
      <c r="L48" s="1"/>
      <c r="M48" s="1"/>
      <c r="N48" s="1"/>
      <c r="O48" s="1"/>
      <c r="P48" s="1"/>
      <c r="Q48" s="1"/>
      <c r="R48" s="1"/>
      <c r="S48" s="1"/>
      <c r="V48" s="1"/>
    </row>
    <row r="49" spans="1:26">
      <c r="A49" s="61"/>
      <c r="B49" s="61"/>
      <c r="C49" s="61"/>
      <c r="D49" s="2" t="s">
        <v>81</v>
      </c>
      <c r="E49" s="61"/>
      <c r="F49" s="151"/>
      <c r="G49" s="141">
        <f>ROUND((SUM(L9:L48))/2,2)</f>
        <v>0</v>
      </c>
      <c r="H49" s="141">
        <f>ROUND((SUM(M9:M48))/2,2)</f>
        <v>0</v>
      </c>
      <c r="I49" s="141">
        <f>ROUND((SUM(I9:I48))/2,2)</f>
        <v>0</v>
      </c>
      <c r="J49" s="75"/>
      <c r="K49" s="61"/>
      <c r="L49" s="75">
        <f>ROUND((SUM(L9:L48))/2,2)</f>
        <v>0</v>
      </c>
      <c r="M49" s="75">
        <f>ROUND((SUM(M9:M48))/2,2)</f>
        <v>0</v>
      </c>
      <c r="N49" s="61"/>
      <c r="O49" s="61"/>
      <c r="P49" s="161"/>
      <c r="Q49" s="61"/>
      <c r="R49" s="61"/>
      <c r="S49" s="161">
        <f>ROUND((SUM(S9:S48))/2,2)</f>
        <v>1.69</v>
      </c>
      <c r="T49" s="137"/>
      <c r="U49" s="137"/>
      <c r="V49" s="2">
        <f>ROUND((SUM(V9:V48))/2,2)</f>
        <v>1.39</v>
      </c>
    </row>
    <row r="50" spans="1:26">
      <c r="A50" s="1"/>
      <c r="B50" s="1"/>
      <c r="C50" s="1"/>
      <c r="D50" s="1"/>
      <c r="E50" s="1"/>
      <c r="F50" s="147"/>
      <c r="G50" s="134"/>
      <c r="H50" s="134"/>
      <c r="I50" s="134"/>
      <c r="J50" s="1"/>
      <c r="K50" s="1"/>
      <c r="L50" s="1"/>
      <c r="M50" s="1"/>
      <c r="N50" s="1"/>
      <c r="O50" s="1"/>
      <c r="P50" s="1"/>
      <c r="Q50" s="1"/>
      <c r="R50" s="1"/>
      <c r="S50" s="1"/>
      <c r="V50" s="1"/>
    </row>
    <row r="51" spans="1:26">
      <c r="A51" s="61"/>
      <c r="B51" s="61"/>
      <c r="C51" s="61"/>
      <c r="D51" s="2" t="s">
        <v>86</v>
      </c>
      <c r="E51" s="61"/>
      <c r="F51" s="151"/>
      <c r="G51" s="75"/>
      <c r="H51" s="75"/>
      <c r="I51" s="75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137"/>
      <c r="U51" s="137"/>
      <c r="V51" s="61"/>
      <c r="W51" s="137"/>
      <c r="X51" s="137"/>
      <c r="Y51" s="137"/>
      <c r="Z51" s="137"/>
    </row>
    <row r="52" spans="1:26">
      <c r="A52" s="61"/>
      <c r="B52" s="61"/>
      <c r="C52" s="152">
        <v>721</v>
      </c>
      <c r="D52" s="152" t="s">
        <v>373</v>
      </c>
      <c r="E52" s="61"/>
      <c r="F52" s="151"/>
      <c r="G52" s="75"/>
      <c r="H52" s="75"/>
      <c r="I52" s="75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137"/>
      <c r="U52" s="137"/>
      <c r="V52" s="61"/>
      <c r="W52" s="137"/>
      <c r="X52" s="137"/>
      <c r="Y52" s="137"/>
      <c r="Z52" s="137"/>
    </row>
    <row r="53" spans="1:26" ht="24.95" customHeight="1">
      <c r="A53" s="158">
        <v>28</v>
      </c>
      <c r="B53" s="153" t="s">
        <v>307</v>
      </c>
      <c r="C53" s="159" t="s">
        <v>380</v>
      </c>
      <c r="D53" s="153" t="s">
        <v>221</v>
      </c>
      <c r="E53" s="153" t="s">
        <v>222</v>
      </c>
      <c r="F53" s="154">
        <v>1</v>
      </c>
      <c r="G53" s="155">
        <v>0</v>
      </c>
      <c r="H53" s="155">
        <v>0</v>
      </c>
      <c r="I53" s="155">
        <f>ROUND(F53*(G53+H53),2)</f>
        <v>0</v>
      </c>
      <c r="J53" s="153">
        <f>ROUND(F53*(N53),2)</f>
        <v>1000</v>
      </c>
      <c r="K53" s="156">
        <f>ROUND(F53*(O53),2)</f>
        <v>0</v>
      </c>
      <c r="L53" s="156">
        <f>ROUND(F53*(G53),2)</f>
        <v>0</v>
      </c>
      <c r="M53" s="156">
        <f>ROUND(F53*(H53),2)</f>
        <v>0</v>
      </c>
      <c r="N53" s="156">
        <v>1000</v>
      </c>
      <c r="O53" s="156"/>
      <c r="P53" s="160"/>
      <c r="Q53" s="160"/>
      <c r="R53" s="160"/>
      <c r="S53" s="156">
        <f>ROUND(F53*(P53),3)</f>
        <v>0</v>
      </c>
      <c r="T53" s="157"/>
      <c r="U53" s="157"/>
      <c r="V53" s="160"/>
      <c r="Z53">
        <v>0</v>
      </c>
    </row>
    <row r="54" spans="1:26">
      <c r="A54" s="61"/>
      <c r="B54" s="61"/>
      <c r="C54" s="152">
        <v>721</v>
      </c>
      <c r="D54" s="152" t="s">
        <v>373</v>
      </c>
      <c r="E54" s="61"/>
      <c r="F54" s="151"/>
      <c r="G54" s="141">
        <f>ROUND((SUM(L52:L53))/1,2)</f>
        <v>0</v>
      </c>
      <c r="H54" s="141">
        <f>ROUND((SUM(M52:M53))/1,2)</f>
        <v>0</v>
      </c>
      <c r="I54" s="141">
        <f>ROUND((SUM(I52:I53))/1,2)</f>
        <v>0</v>
      </c>
      <c r="J54" s="61"/>
      <c r="K54" s="61"/>
      <c r="L54" s="61">
        <f>ROUND((SUM(L52:L53))/1,2)</f>
        <v>0</v>
      </c>
      <c r="M54" s="61">
        <f>ROUND((SUM(M52:M53))/1,2)</f>
        <v>0</v>
      </c>
      <c r="N54" s="61"/>
      <c r="O54" s="61"/>
      <c r="P54" s="161"/>
      <c r="Q54" s="61"/>
      <c r="R54" s="61"/>
      <c r="S54" s="161">
        <f>ROUND((SUM(S52:S53))/1,2)</f>
        <v>0</v>
      </c>
      <c r="T54" s="137"/>
      <c r="U54" s="137"/>
      <c r="V54" s="2">
        <f>ROUND((SUM(V52:V53))/1,2)</f>
        <v>0</v>
      </c>
      <c r="W54" s="137"/>
      <c r="X54" s="137"/>
      <c r="Y54" s="137"/>
      <c r="Z54" s="137"/>
    </row>
    <row r="55" spans="1:26">
      <c r="A55" s="1"/>
      <c r="B55" s="1"/>
      <c r="C55" s="1"/>
      <c r="D55" s="1"/>
      <c r="E55" s="1"/>
      <c r="F55" s="147"/>
      <c r="G55" s="134"/>
      <c r="H55" s="134"/>
      <c r="I55" s="134"/>
      <c r="J55" s="1"/>
      <c r="K55" s="1"/>
      <c r="L55" s="1"/>
      <c r="M55" s="1"/>
      <c r="N55" s="1"/>
      <c r="O55" s="1"/>
      <c r="P55" s="1"/>
      <c r="Q55" s="1"/>
      <c r="R55" s="1"/>
      <c r="S55" s="1"/>
      <c r="V55" s="1"/>
    </row>
    <row r="56" spans="1:26">
      <c r="A56" s="61"/>
      <c r="B56" s="61"/>
      <c r="C56" s="152">
        <v>725</v>
      </c>
      <c r="D56" s="152" t="s">
        <v>89</v>
      </c>
      <c r="E56" s="61"/>
      <c r="F56" s="151"/>
      <c r="G56" s="75"/>
      <c r="H56" s="75"/>
      <c r="I56" s="75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137"/>
      <c r="U56" s="137"/>
      <c r="V56" s="61"/>
      <c r="W56" s="137"/>
      <c r="X56" s="137"/>
      <c r="Y56" s="137"/>
      <c r="Z56" s="137"/>
    </row>
    <row r="57" spans="1:26" ht="24.95" customHeight="1">
      <c r="A57" s="158">
        <v>29</v>
      </c>
      <c r="B57" s="153" t="s">
        <v>223</v>
      </c>
      <c r="C57" s="159" t="s">
        <v>224</v>
      </c>
      <c r="D57" s="153" t="s">
        <v>225</v>
      </c>
      <c r="E57" s="153" t="s">
        <v>218</v>
      </c>
      <c r="F57" s="154">
        <v>2.5</v>
      </c>
      <c r="G57" s="162">
        <v>0</v>
      </c>
      <c r="H57" s="162">
        <v>0</v>
      </c>
      <c r="I57" s="162">
        <f>ROUND(F57*(G57+H57),2)</f>
        <v>0</v>
      </c>
      <c r="J57" s="153">
        <f>ROUND(F57*(N57),2)</f>
        <v>0.57999999999999996</v>
      </c>
      <c r="K57" s="156">
        <f>ROUND(F57*(O57),2)</f>
        <v>0</v>
      </c>
      <c r="L57" s="156">
        <f>ROUND(F57*(G57),2)</f>
        <v>0</v>
      </c>
      <c r="M57" s="156">
        <f>ROUND(F57*(H57),2)</f>
        <v>0</v>
      </c>
      <c r="N57" s="156">
        <v>0.23</v>
      </c>
      <c r="O57" s="156"/>
      <c r="P57" s="160"/>
      <c r="Q57" s="160"/>
      <c r="R57" s="160"/>
      <c r="S57" s="156">
        <f>ROUND(F57*(P57),3)</f>
        <v>0</v>
      </c>
      <c r="T57" s="157"/>
      <c r="U57" s="157"/>
      <c r="V57" s="160"/>
      <c r="Z57">
        <v>0</v>
      </c>
    </row>
    <row r="58" spans="1:26" ht="24.95" customHeight="1">
      <c r="A58" s="158">
        <v>30</v>
      </c>
      <c r="B58" s="153" t="s">
        <v>226</v>
      </c>
      <c r="C58" s="159" t="s">
        <v>227</v>
      </c>
      <c r="D58" s="153" t="s">
        <v>228</v>
      </c>
      <c r="E58" s="153" t="s">
        <v>229</v>
      </c>
      <c r="F58" s="154">
        <v>1</v>
      </c>
      <c r="G58" s="155">
        <v>0</v>
      </c>
      <c r="H58" s="155">
        <v>0</v>
      </c>
      <c r="I58" s="155">
        <f>ROUND(F58*(G58+H58),2)</f>
        <v>0</v>
      </c>
      <c r="J58" s="153">
        <f>ROUND(F58*(N58),2)</f>
        <v>6.93</v>
      </c>
      <c r="K58" s="156">
        <f>ROUND(F58*(O58),2)</f>
        <v>0</v>
      </c>
      <c r="L58" s="156">
        <f>ROUND(F58*(G58),2)</f>
        <v>0</v>
      </c>
      <c r="M58" s="156">
        <f>ROUND(F58*(H58),2)</f>
        <v>0</v>
      </c>
      <c r="N58" s="156">
        <v>6.93</v>
      </c>
      <c r="O58" s="156"/>
      <c r="P58" s="160"/>
      <c r="Q58" s="160"/>
      <c r="R58" s="160"/>
      <c r="S58" s="156">
        <f>ROUND(F58*(P58),3)</f>
        <v>0</v>
      </c>
      <c r="T58" s="157"/>
      <c r="U58" s="157"/>
      <c r="V58" s="160">
        <f>ROUND(F58*(X58),3)</f>
        <v>1.9E-2</v>
      </c>
      <c r="X58">
        <v>1.933E-2</v>
      </c>
      <c r="Z58">
        <v>0</v>
      </c>
    </row>
    <row r="59" spans="1:26" ht="24.95" customHeight="1">
      <c r="A59" s="158">
        <v>31</v>
      </c>
      <c r="B59" s="153" t="s">
        <v>226</v>
      </c>
      <c r="C59" s="159" t="s">
        <v>232</v>
      </c>
      <c r="D59" s="153" t="s">
        <v>233</v>
      </c>
      <c r="E59" s="153" t="s">
        <v>229</v>
      </c>
      <c r="F59" s="154">
        <v>1</v>
      </c>
      <c r="G59" s="155">
        <v>0</v>
      </c>
      <c r="H59" s="155">
        <v>0</v>
      </c>
      <c r="I59" s="155">
        <f>ROUND(F59*(G59+H59),2)</f>
        <v>0</v>
      </c>
      <c r="J59" s="153">
        <f>ROUND(F59*(N59),2)</f>
        <v>4.58</v>
      </c>
      <c r="K59" s="156">
        <f>ROUND(F59*(O59),2)</f>
        <v>0</v>
      </c>
      <c r="L59" s="156">
        <f>ROUND(F59*(G59),2)</f>
        <v>0</v>
      </c>
      <c r="M59" s="156">
        <f>ROUND(F59*(H59),2)</f>
        <v>0</v>
      </c>
      <c r="N59" s="156">
        <v>4.58</v>
      </c>
      <c r="O59" s="156"/>
      <c r="P59" s="160"/>
      <c r="Q59" s="160"/>
      <c r="R59" s="160"/>
      <c r="S59" s="156">
        <f>ROUND(F59*(P59),3)</f>
        <v>0</v>
      </c>
      <c r="T59" s="157"/>
      <c r="U59" s="157"/>
      <c r="V59" s="160">
        <f>ROUND(F59*(X59),3)</f>
        <v>1.9E-2</v>
      </c>
      <c r="X59">
        <v>1.9460000000000002E-2</v>
      </c>
      <c r="Z59">
        <v>0</v>
      </c>
    </row>
    <row r="60" spans="1:26" ht="24.95" customHeight="1">
      <c r="A60" s="158">
        <v>32</v>
      </c>
      <c r="B60" s="153" t="s">
        <v>226</v>
      </c>
      <c r="C60" s="159" t="s">
        <v>381</v>
      </c>
      <c r="D60" s="153" t="s">
        <v>382</v>
      </c>
      <c r="E60" s="153" t="s">
        <v>229</v>
      </c>
      <c r="F60" s="154">
        <v>1</v>
      </c>
      <c r="G60" s="155">
        <v>0</v>
      </c>
      <c r="H60" s="155">
        <v>0</v>
      </c>
      <c r="I60" s="155">
        <f>ROUND(F60*(G60+H60),2)</f>
        <v>0</v>
      </c>
      <c r="J60" s="153">
        <f>ROUND(F60*(N60),2)</f>
        <v>8.76</v>
      </c>
      <c r="K60" s="156">
        <f>ROUND(F60*(O60),2)</f>
        <v>0</v>
      </c>
      <c r="L60" s="156">
        <f>ROUND(F60*(G60),2)</f>
        <v>0</v>
      </c>
      <c r="M60" s="156">
        <f>ROUND(F60*(H60),2)</f>
        <v>0</v>
      </c>
      <c r="N60" s="156">
        <v>8.76</v>
      </c>
      <c r="O60" s="156"/>
      <c r="P60" s="160"/>
      <c r="Q60" s="160"/>
      <c r="R60" s="160"/>
      <c r="S60" s="156">
        <f>ROUND(F60*(P60),3)</f>
        <v>0</v>
      </c>
      <c r="T60" s="157"/>
      <c r="U60" s="157"/>
      <c r="V60" s="160">
        <f>ROUND(F60*(X60),3)</f>
        <v>8.7999999999999995E-2</v>
      </c>
      <c r="X60">
        <v>8.7999999999999995E-2</v>
      </c>
      <c r="Z60">
        <v>0</v>
      </c>
    </row>
    <row r="61" spans="1:26" ht="24.95" customHeight="1">
      <c r="A61" s="158">
        <v>33</v>
      </c>
      <c r="B61" s="153" t="s">
        <v>226</v>
      </c>
      <c r="C61" s="159" t="s">
        <v>234</v>
      </c>
      <c r="D61" s="153" t="s">
        <v>235</v>
      </c>
      <c r="E61" s="153" t="s">
        <v>229</v>
      </c>
      <c r="F61" s="154">
        <v>1</v>
      </c>
      <c r="G61" s="155">
        <v>0</v>
      </c>
      <c r="H61" s="155">
        <v>0</v>
      </c>
      <c r="I61" s="155">
        <f>ROUND(F61*(G61+H61),2)</f>
        <v>0</v>
      </c>
      <c r="J61" s="153">
        <f>ROUND(F61*(N61),2)</f>
        <v>2.81</v>
      </c>
      <c r="K61" s="156">
        <f>ROUND(F61*(O61),2)</f>
        <v>0</v>
      </c>
      <c r="L61" s="156">
        <f>ROUND(F61*(G61),2)</f>
        <v>0</v>
      </c>
      <c r="M61" s="156">
        <f>ROUND(F61*(H61),2)</f>
        <v>0</v>
      </c>
      <c r="N61" s="156">
        <v>2.81</v>
      </c>
      <c r="O61" s="156"/>
      <c r="P61" s="160"/>
      <c r="Q61" s="160"/>
      <c r="R61" s="160"/>
      <c r="S61" s="156">
        <f>ROUND(F61*(P61),3)</f>
        <v>0</v>
      </c>
      <c r="T61" s="157"/>
      <c r="U61" s="157"/>
      <c r="V61" s="160">
        <f>ROUND(F61*(X61),3)</f>
        <v>1E-3</v>
      </c>
      <c r="X61">
        <v>8.5999999999999998E-4</v>
      </c>
      <c r="Z61">
        <v>0</v>
      </c>
    </row>
    <row r="62" spans="1:26">
      <c r="A62" s="61"/>
      <c r="B62" s="61"/>
      <c r="C62" s="152">
        <v>725</v>
      </c>
      <c r="D62" s="152" t="s">
        <v>89</v>
      </c>
      <c r="E62" s="61"/>
      <c r="F62" s="151"/>
      <c r="G62" s="141">
        <f>ROUND((SUM(L56:L61))/1,2)</f>
        <v>0</v>
      </c>
      <c r="H62" s="141">
        <f>ROUND((SUM(M56:M61))/1,2)</f>
        <v>0</v>
      </c>
      <c r="I62" s="141">
        <f>ROUND((SUM(I56:I61))/1,2)</f>
        <v>0</v>
      </c>
      <c r="J62" s="61"/>
      <c r="K62" s="61"/>
      <c r="L62" s="61">
        <f>ROUND((SUM(L56:L61))/1,2)</f>
        <v>0</v>
      </c>
      <c r="M62" s="61">
        <f>ROUND((SUM(M56:M61))/1,2)</f>
        <v>0</v>
      </c>
      <c r="N62" s="61"/>
      <c r="O62" s="61"/>
      <c r="P62" s="161"/>
      <c r="Q62" s="61"/>
      <c r="R62" s="61"/>
      <c r="S62" s="161">
        <f>ROUND((SUM(S56:S61))/1,2)</f>
        <v>0</v>
      </c>
      <c r="T62" s="137"/>
      <c r="U62" s="137"/>
      <c r="V62" s="2">
        <f>ROUND((SUM(V56:V61))/1,2)</f>
        <v>0.13</v>
      </c>
      <c r="W62" s="137"/>
      <c r="X62" s="137"/>
      <c r="Y62" s="137"/>
      <c r="Z62" s="137"/>
    </row>
    <row r="63" spans="1:26">
      <c r="A63" s="1"/>
      <c r="B63" s="1"/>
      <c r="C63" s="1"/>
      <c r="D63" s="1"/>
      <c r="E63" s="1"/>
      <c r="F63" s="147"/>
      <c r="G63" s="134"/>
      <c r="H63" s="134"/>
      <c r="I63" s="134"/>
      <c r="J63" s="1"/>
      <c r="K63" s="1"/>
      <c r="L63" s="1"/>
      <c r="M63" s="1"/>
      <c r="N63" s="1"/>
      <c r="O63" s="1"/>
      <c r="P63" s="1"/>
      <c r="Q63" s="1"/>
      <c r="R63" s="1"/>
      <c r="S63" s="1"/>
      <c r="V63" s="1"/>
    </row>
    <row r="64" spans="1:26">
      <c r="A64" s="61"/>
      <c r="B64" s="61"/>
      <c r="C64" s="152">
        <v>766</v>
      </c>
      <c r="D64" s="152" t="s">
        <v>91</v>
      </c>
      <c r="E64" s="61"/>
      <c r="F64" s="151"/>
      <c r="G64" s="75"/>
      <c r="H64" s="75"/>
      <c r="I64" s="75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137"/>
      <c r="U64" s="137"/>
      <c r="V64" s="61"/>
      <c r="W64" s="137"/>
      <c r="X64" s="137"/>
      <c r="Y64" s="137"/>
      <c r="Z64" s="137"/>
    </row>
    <row r="65" spans="1:26" ht="24.95" customHeight="1">
      <c r="A65" s="158">
        <v>34</v>
      </c>
      <c r="B65" s="153" t="s">
        <v>241</v>
      </c>
      <c r="C65" s="159" t="s">
        <v>242</v>
      </c>
      <c r="D65" s="153" t="s">
        <v>243</v>
      </c>
      <c r="E65" s="153" t="s">
        <v>124</v>
      </c>
      <c r="F65" s="154">
        <v>1</v>
      </c>
      <c r="G65" s="155">
        <v>0</v>
      </c>
      <c r="H65" s="155">
        <v>0</v>
      </c>
      <c r="I65" s="155">
        <f>ROUND(F65*(G65+H65),2)</f>
        <v>0</v>
      </c>
      <c r="J65" s="153">
        <f>ROUND(F65*(N65),2)</f>
        <v>25.97</v>
      </c>
      <c r="K65" s="156">
        <f>ROUND(F65*(O65),2)</f>
        <v>0</v>
      </c>
      <c r="L65" s="156">
        <f>ROUND(F65*(G65),2)</f>
        <v>0</v>
      </c>
      <c r="M65" s="156">
        <f>ROUND(F65*(H65),2)</f>
        <v>0</v>
      </c>
      <c r="N65" s="156">
        <v>25.97</v>
      </c>
      <c r="O65" s="156"/>
      <c r="P65" s="160"/>
      <c r="Q65" s="160"/>
      <c r="R65" s="160"/>
      <c r="S65" s="156">
        <f>ROUND(F65*(P65),3)</f>
        <v>0</v>
      </c>
      <c r="T65" s="157"/>
      <c r="U65" s="157"/>
      <c r="V65" s="160"/>
      <c r="Z65">
        <v>0</v>
      </c>
    </row>
    <row r="66" spans="1:26" ht="24.95" customHeight="1">
      <c r="A66" s="158">
        <v>35</v>
      </c>
      <c r="B66" s="153" t="s">
        <v>241</v>
      </c>
      <c r="C66" s="159" t="s">
        <v>244</v>
      </c>
      <c r="D66" s="153" t="s">
        <v>245</v>
      </c>
      <c r="E66" s="153" t="s">
        <v>124</v>
      </c>
      <c r="F66" s="154">
        <v>1</v>
      </c>
      <c r="G66" s="155">
        <v>0</v>
      </c>
      <c r="H66" s="155">
        <v>0</v>
      </c>
      <c r="I66" s="155">
        <f>ROUND(F66*(G66+H66),2)</f>
        <v>0</v>
      </c>
      <c r="J66" s="153">
        <f>ROUND(F66*(N66),2)</f>
        <v>43.48</v>
      </c>
      <c r="K66" s="156">
        <f>ROUND(F66*(O66),2)</f>
        <v>0</v>
      </c>
      <c r="L66" s="156">
        <f>ROUND(F66*(G66),2)</f>
        <v>0</v>
      </c>
      <c r="M66" s="156">
        <f>ROUND(F66*(H66),2)</f>
        <v>0</v>
      </c>
      <c r="N66" s="156">
        <v>43.48</v>
      </c>
      <c r="O66" s="156"/>
      <c r="P66" s="160">
        <v>4.5399999999999998E-4</v>
      </c>
      <c r="Q66" s="160"/>
      <c r="R66" s="160">
        <v>4.5399999999999998E-4</v>
      </c>
      <c r="S66" s="156">
        <f>ROUND(F66*(P66),3)</f>
        <v>0</v>
      </c>
      <c r="T66" s="157"/>
      <c r="U66" s="157"/>
      <c r="V66" s="160"/>
      <c r="Z66">
        <v>0</v>
      </c>
    </row>
    <row r="67" spans="1:26" ht="24.95" customHeight="1">
      <c r="A67" s="158">
        <v>36</v>
      </c>
      <c r="B67" s="153" t="s">
        <v>241</v>
      </c>
      <c r="C67" s="159" t="s">
        <v>246</v>
      </c>
      <c r="D67" s="153" t="s">
        <v>247</v>
      </c>
      <c r="E67" s="153" t="s">
        <v>218</v>
      </c>
      <c r="F67" s="154">
        <v>1.1000000000000001</v>
      </c>
      <c r="G67" s="162">
        <v>0</v>
      </c>
      <c r="H67" s="162">
        <v>0</v>
      </c>
      <c r="I67" s="162">
        <f>ROUND(F67*(G67+H67),2)</f>
        <v>0</v>
      </c>
      <c r="J67" s="153">
        <f>ROUND(F67*(N67),2)</f>
        <v>3.15</v>
      </c>
      <c r="K67" s="156">
        <f>ROUND(F67*(O67),2)</f>
        <v>0</v>
      </c>
      <c r="L67" s="156">
        <f>ROUND(F67*(G67),2)</f>
        <v>0</v>
      </c>
      <c r="M67" s="156">
        <f>ROUND(F67*(H67),2)</f>
        <v>0</v>
      </c>
      <c r="N67" s="156">
        <v>2.86</v>
      </c>
      <c r="O67" s="156"/>
      <c r="P67" s="160"/>
      <c r="Q67" s="160"/>
      <c r="R67" s="160"/>
      <c r="S67" s="156">
        <f>ROUND(F67*(P67),3)</f>
        <v>0</v>
      </c>
      <c r="T67" s="157"/>
      <c r="U67" s="157"/>
      <c r="V67" s="160"/>
      <c r="Z67">
        <v>0</v>
      </c>
    </row>
    <row r="68" spans="1:26" ht="24.95" customHeight="1">
      <c r="A68" s="168">
        <v>37</v>
      </c>
      <c r="B68" s="163" t="s">
        <v>248</v>
      </c>
      <c r="C68" s="169" t="s">
        <v>383</v>
      </c>
      <c r="D68" s="163" t="s">
        <v>384</v>
      </c>
      <c r="E68" s="163" t="s">
        <v>124</v>
      </c>
      <c r="F68" s="164">
        <v>1</v>
      </c>
      <c r="G68" s="165">
        <v>0</v>
      </c>
      <c r="H68" s="165">
        <v>0</v>
      </c>
      <c r="I68" s="165">
        <f>ROUND(F68*(G68+H68),2)</f>
        <v>0</v>
      </c>
      <c r="J68" s="163">
        <f>ROUND(F68*(N68),2)</f>
        <v>125.51</v>
      </c>
      <c r="K68" s="166">
        <f>ROUND(F68*(O68),2)</f>
        <v>0</v>
      </c>
      <c r="L68" s="166">
        <f>ROUND(F68*(G68),2)</f>
        <v>0</v>
      </c>
      <c r="M68" s="166">
        <f>ROUND(F68*(H68),2)</f>
        <v>0</v>
      </c>
      <c r="N68" s="166">
        <v>125.51</v>
      </c>
      <c r="O68" s="166"/>
      <c r="P68" s="170">
        <v>1.38E-2</v>
      </c>
      <c r="Q68" s="170"/>
      <c r="R68" s="170">
        <v>1.38E-2</v>
      </c>
      <c r="S68" s="166">
        <f>ROUND(F68*(P68),3)</f>
        <v>1.4E-2</v>
      </c>
      <c r="T68" s="167"/>
      <c r="U68" s="167"/>
      <c r="V68" s="170"/>
      <c r="Z68">
        <v>0</v>
      </c>
    </row>
    <row r="69" spans="1:26" ht="24.95" customHeight="1">
      <c r="A69" s="168">
        <v>38</v>
      </c>
      <c r="B69" s="163" t="s">
        <v>248</v>
      </c>
      <c r="C69" s="169" t="s">
        <v>253</v>
      </c>
      <c r="D69" s="163" t="s">
        <v>254</v>
      </c>
      <c r="E69" s="163" t="s">
        <v>124</v>
      </c>
      <c r="F69" s="164">
        <v>1</v>
      </c>
      <c r="G69" s="165">
        <v>0</v>
      </c>
      <c r="H69" s="165">
        <v>0</v>
      </c>
      <c r="I69" s="165">
        <f>ROUND(F69*(G69+H69),2)</f>
        <v>0</v>
      </c>
      <c r="J69" s="163">
        <f>ROUND(F69*(N69),2)</f>
        <v>91.28</v>
      </c>
      <c r="K69" s="166">
        <f>ROUND(F69*(O69),2)</f>
        <v>0</v>
      </c>
      <c r="L69" s="166">
        <f>ROUND(F69*(G69),2)</f>
        <v>0</v>
      </c>
      <c r="M69" s="166">
        <f>ROUND(F69*(H69),2)</f>
        <v>0</v>
      </c>
      <c r="N69" s="166">
        <v>91.28</v>
      </c>
      <c r="O69" s="166"/>
      <c r="P69" s="170">
        <v>1.4999999999999999E-2</v>
      </c>
      <c r="Q69" s="170"/>
      <c r="R69" s="170">
        <v>1.4999999999999999E-2</v>
      </c>
      <c r="S69" s="166">
        <f>ROUND(F69*(P69),3)</f>
        <v>1.4999999999999999E-2</v>
      </c>
      <c r="T69" s="167"/>
      <c r="U69" s="167"/>
      <c r="V69" s="170"/>
      <c r="Z69">
        <v>0</v>
      </c>
    </row>
    <row r="70" spans="1:26">
      <c r="A70" s="61"/>
      <c r="B70" s="61"/>
      <c r="C70" s="152">
        <v>766</v>
      </c>
      <c r="D70" s="152" t="s">
        <v>91</v>
      </c>
      <c r="E70" s="61"/>
      <c r="F70" s="151"/>
      <c r="G70" s="141">
        <f>ROUND((SUM(L64:L69))/1,2)</f>
        <v>0</v>
      </c>
      <c r="H70" s="141">
        <f>ROUND((SUM(M64:M69))/1,2)</f>
        <v>0</v>
      </c>
      <c r="I70" s="141">
        <f>ROUND((SUM(I64:I69))/1,2)</f>
        <v>0</v>
      </c>
      <c r="J70" s="61"/>
      <c r="K70" s="61"/>
      <c r="L70" s="61">
        <f>ROUND((SUM(L64:L69))/1,2)</f>
        <v>0</v>
      </c>
      <c r="M70" s="61">
        <f>ROUND((SUM(M64:M69))/1,2)</f>
        <v>0</v>
      </c>
      <c r="N70" s="61"/>
      <c r="O70" s="61"/>
      <c r="P70" s="161"/>
      <c r="Q70" s="61"/>
      <c r="R70" s="61"/>
      <c r="S70" s="161">
        <f>ROUND((SUM(S64:S69))/1,2)</f>
        <v>0.03</v>
      </c>
      <c r="T70" s="137"/>
      <c r="U70" s="137"/>
      <c r="V70" s="2">
        <f>ROUND((SUM(V64:V69))/1,2)</f>
        <v>0</v>
      </c>
      <c r="W70" s="137"/>
      <c r="X70" s="137"/>
      <c r="Y70" s="137"/>
      <c r="Z70" s="137"/>
    </row>
    <row r="71" spans="1:26">
      <c r="A71" s="1"/>
      <c r="B71" s="1"/>
      <c r="C71" s="1"/>
      <c r="D71" s="1"/>
      <c r="E71" s="1"/>
      <c r="F71" s="147"/>
      <c r="G71" s="134"/>
      <c r="H71" s="134"/>
      <c r="I71" s="134"/>
      <c r="J71" s="1"/>
      <c r="K71" s="1"/>
      <c r="L71" s="1"/>
      <c r="M71" s="1"/>
      <c r="N71" s="1"/>
      <c r="O71" s="1"/>
      <c r="P71" s="1"/>
      <c r="Q71" s="1"/>
      <c r="R71" s="1"/>
      <c r="S71" s="1"/>
      <c r="V71" s="1"/>
    </row>
    <row r="72" spans="1:26">
      <c r="A72" s="61"/>
      <c r="B72" s="61"/>
      <c r="C72" s="152">
        <v>771</v>
      </c>
      <c r="D72" s="152" t="s">
        <v>93</v>
      </c>
      <c r="E72" s="61"/>
      <c r="F72" s="151"/>
      <c r="G72" s="75"/>
      <c r="H72" s="75"/>
      <c r="I72" s="75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137"/>
      <c r="U72" s="137"/>
      <c r="V72" s="61"/>
      <c r="W72" s="137"/>
      <c r="X72" s="137"/>
      <c r="Y72" s="137"/>
      <c r="Z72" s="137"/>
    </row>
    <row r="73" spans="1:26" ht="24.95" customHeight="1">
      <c r="A73" s="158">
        <v>39</v>
      </c>
      <c r="B73" s="153" t="s">
        <v>266</v>
      </c>
      <c r="C73" s="159" t="s">
        <v>273</v>
      </c>
      <c r="D73" s="153" t="s">
        <v>274</v>
      </c>
      <c r="E73" s="153" t="s">
        <v>131</v>
      </c>
      <c r="F73" s="154">
        <v>2.19</v>
      </c>
      <c r="G73" s="155">
        <v>0</v>
      </c>
      <c r="H73" s="155">
        <v>0</v>
      </c>
      <c r="I73" s="155">
        <f>ROUND(F73*(G73+H73),2)</f>
        <v>0</v>
      </c>
      <c r="J73" s="153">
        <f>ROUND(F73*(N73),2)</f>
        <v>52.43</v>
      </c>
      <c r="K73" s="156">
        <f>ROUND(F73*(O73),2)</f>
        <v>0</v>
      </c>
      <c r="L73" s="156">
        <f>ROUND(F73*(G73),2)</f>
        <v>0</v>
      </c>
      <c r="M73" s="156">
        <f>ROUND(F73*(H73),2)</f>
        <v>0</v>
      </c>
      <c r="N73" s="156">
        <v>23.94</v>
      </c>
      <c r="O73" s="156"/>
      <c r="P73" s="160">
        <v>5.389E-2</v>
      </c>
      <c r="Q73" s="160"/>
      <c r="R73" s="160">
        <v>5.389E-2</v>
      </c>
      <c r="S73" s="156">
        <f>ROUND(F73*(P73),3)</f>
        <v>0.11799999999999999</v>
      </c>
      <c r="T73" s="157"/>
      <c r="U73" s="157"/>
      <c r="V73" s="160"/>
      <c r="Z73">
        <v>0</v>
      </c>
    </row>
    <row r="74" spans="1:26" ht="24.95" customHeight="1">
      <c r="A74" s="158">
        <v>40</v>
      </c>
      <c r="B74" s="153" t="s">
        <v>266</v>
      </c>
      <c r="C74" s="159" t="s">
        <v>385</v>
      </c>
      <c r="D74" s="153" t="s">
        <v>386</v>
      </c>
      <c r="E74" s="153" t="s">
        <v>131</v>
      </c>
      <c r="F74" s="154">
        <v>2.19</v>
      </c>
      <c r="G74" s="155">
        <v>0</v>
      </c>
      <c r="H74" s="155">
        <v>0</v>
      </c>
      <c r="I74" s="155">
        <f>ROUND(F74*(G74+H74),2)</f>
        <v>0</v>
      </c>
      <c r="J74" s="153">
        <f>ROUND(F74*(N74),2)</f>
        <v>9.86</v>
      </c>
      <c r="K74" s="156">
        <f>ROUND(F74*(O74),2)</f>
        <v>0</v>
      </c>
      <c r="L74" s="156">
        <f>ROUND(F74*(G74),2)</f>
        <v>0</v>
      </c>
      <c r="M74" s="156">
        <f>ROUND(F74*(H74),2)</f>
        <v>0</v>
      </c>
      <c r="N74" s="156">
        <v>4.5</v>
      </c>
      <c r="O74" s="156"/>
      <c r="P74" s="160">
        <v>4.4750999999999999E-2</v>
      </c>
      <c r="Q74" s="160"/>
      <c r="R74" s="160">
        <v>4.4750999999999999E-2</v>
      </c>
      <c r="S74" s="156">
        <f>ROUND(F74*(P74),3)</f>
        <v>9.8000000000000004E-2</v>
      </c>
      <c r="T74" s="157"/>
      <c r="U74" s="157"/>
      <c r="V74" s="160"/>
      <c r="Z74">
        <v>0</v>
      </c>
    </row>
    <row r="75" spans="1:26" ht="24.95" customHeight="1">
      <c r="A75" s="158">
        <v>41</v>
      </c>
      <c r="B75" s="153" t="s">
        <v>266</v>
      </c>
      <c r="C75" s="159" t="s">
        <v>275</v>
      </c>
      <c r="D75" s="153" t="s">
        <v>276</v>
      </c>
      <c r="E75" s="153" t="s">
        <v>218</v>
      </c>
      <c r="F75" s="154">
        <v>3.9</v>
      </c>
      <c r="G75" s="162">
        <v>0</v>
      </c>
      <c r="H75" s="162">
        <v>0</v>
      </c>
      <c r="I75" s="162">
        <f>ROUND(F75*(G75+H75),2)</f>
        <v>0</v>
      </c>
      <c r="J75" s="153">
        <f>ROUND(F75*(N75),2)</f>
        <v>4.33</v>
      </c>
      <c r="K75" s="156">
        <f>ROUND(F75*(O75),2)</f>
        <v>0</v>
      </c>
      <c r="L75" s="156">
        <f>ROUND(F75*(G75),2)</f>
        <v>0</v>
      </c>
      <c r="M75" s="156">
        <f>ROUND(F75*(H75),2)</f>
        <v>0</v>
      </c>
      <c r="N75" s="156">
        <v>1.1100000000000001</v>
      </c>
      <c r="O75" s="156"/>
      <c r="P75" s="160"/>
      <c r="Q75" s="160"/>
      <c r="R75" s="160"/>
      <c r="S75" s="156">
        <f>ROUND(F75*(P75),3)</f>
        <v>0</v>
      </c>
      <c r="T75" s="157"/>
      <c r="U75" s="157"/>
      <c r="V75" s="160"/>
      <c r="Z75">
        <v>0</v>
      </c>
    </row>
    <row r="76" spans="1:26" ht="24.95" customHeight="1">
      <c r="A76" s="168">
        <v>42</v>
      </c>
      <c r="B76" s="163" t="s">
        <v>277</v>
      </c>
      <c r="C76" s="169" t="s">
        <v>278</v>
      </c>
      <c r="D76" s="163" t="s">
        <v>279</v>
      </c>
      <c r="E76" s="163" t="s">
        <v>131</v>
      </c>
      <c r="F76" s="164">
        <v>2.5190000000000001</v>
      </c>
      <c r="G76" s="165">
        <v>0</v>
      </c>
      <c r="H76" s="165">
        <v>0</v>
      </c>
      <c r="I76" s="165">
        <f>ROUND(F76*(G76+H76),2)</f>
        <v>0</v>
      </c>
      <c r="J76" s="163">
        <f>ROUND(F76*(N76),2)</f>
        <v>48.79</v>
      </c>
      <c r="K76" s="166">
        <f>ROUND(F76*(O76),2)</f>
        <v>0</v>
      </c>
      <c r="L76" s="166">
        <f>ROUND(F76*(G76),2)</f>
        <v>0</v>
      </c>
      <c r="M76" s="166">
        <f>ROUND(F76*(H76),2)</f>
        <v>0</v>
      </c>
      <c r="N76" s="166">
        <v>19.37</v>
      </c>
      <c r="O76" s="166"/>
      <c r="P76" s="170">
        <v>0.02</v>
      </c>
      <c r="Q76" s="170"/>
      <c r="R76" s="170">
        <v>0.02</v>
      </c>
      <c r="S76" s="166">
        <f>ROUND(F76*(P76),3)</f>
        <v>0.05</v>
      </c>
      <c r="T76" s="167"/>
      <c r="U76" s="167"/>
      <c r="V76" s="170"/>
      <c r="Z76">
        <v>0</v>
      </c>
    </row>
    <row r="77" spans="1:26">
      <c r="A77" s="61"/>
      <c r="B77" s="61"/>
      <c r="C77" s="152">
        <v>771</v>
      </c>
      <c r="D77" s="152" t="s">
        <v>93</v>
      </c>
      <c r="E77" s="61"/>
      <c r="F77" s="151"/>
      <c r="G77" s="141">
        <f>ROUND((SUM(L72:L76))/1,2)</f>
        <v>0</v>
      </c>
      <c r="H77" s="141">
        <f>ROUND((SUM(M72:M76))/1,2)</f>
        <v>0</v>
      </c>
      <c r="I77" s="141">
        <f>ROUND((SUM(I72:I76))/1,2)</f>
        <v>0</v>
      </c>
      <c r="J77" s="61"/>
      <c r="K77" s="61"/>
      <c r="L77" s="61">
        <f>ROUND((SUM(L72:L76))/1,2)</f>
        <v>0</v>
      </c>
      <c r="M77" s="61">
        <f>ROUND((SUM(M72:M76))/1,2)</f>
        <v>0</v>
      </c>
      <c r="N77" s="61"/>
      <c r="O77" s="61"/>
      <c r="P77" s="161"/>
      <c r="Q77" s="61"/>
      <c r="R77" s="61"/>
      <c r="S77" s="161">
        <f>ROUND((SUM(S72:S76))/1,2)</f>
        <v>0.27</v>
      </c>
      <c r="T77" s="137"/>
      <c r="U77" s="137"/>
      <c r="V77" s="2">
        <f>ROUND((SUM(V72:V76))/1,2)</f>
        <v>0</v>
      </c>
      <c r="W77" s="137"/>
      <c r="X77" s="137"/>
      <c r="Y77" s="137"/>
      <c r="Z77" s="137"/>
    </row>
    <row r="78" spans="1:26">
      <c r="A78" s="1"/>
      <c r="B78" s="1"/>
      <c r="C78" s="1"/>
      <c r="D78" s="1"/>
      <c r="E78" s="1"/>
      <c r="F78" s="147"/>
      <c r="G78" s="134"/>
      <c r="H78" s="134"/>
      <c r="I78" s="134"/>
      <c r="J78" s="1"/>
      <c r="K78" s="1"/>
      <c r="L78" s="1"/>
      <c r="M78" s="1"/>
      <c r="N78" s="1"/>
      <c r="O78" s="1"/>
      <c r="P78" s="1"/>
      <c r="Q78" s="1"/>
      <c r="R78" s="1"/>
      <c r="S78" s="1"/>
      <c r="V78" s="1"/>
    </row>
    <row r="79" spans="1:26">
      <c r="A79" s="61"/>
      <c r="B79" s="61"/>
      <c r="C79" s="152">
        <v>781</v>
      </c>
      <c r="D79" s="152" t="s">
        <v>95</v>
      </c>
      <c r="E79" s="61"/>
      <c r="F79" s="151"/>
      <c r="G79" s="75"/>
      <c r="H79" s="75"/>
      <c r="I79" s="75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137"/>
      <c r="U79" s="137"/>
      <c r="V79" s="61"/>
      <c r="W79" s="137"/>
      <c r="X79" s="137"/>
      <c r="Y79" s="137"/>
      <c r="Z79" s="137"/>
    </row>
    <row r="80" spans="1:26" ht="24.95" customHeight="1">
      <c r="A80" s="158">
        <v>43</v>
      </c>
      <c r="B80" s="153" t="s">
        <v>290</v>
      </c>
      <c r="C80" s="159" t="s">
        <v>291</v>
      </c>
      <c r="D80" s="153" t="s">
        <v>292</v>
      </c>
      <c r="E80" s="153" t="s">
        <v>131</v>
      </c>
      <c r="F80" s="154">
        <v>12.678000000000001</v>
      </c>
      <c r="G80" s="155">
        <v>0</v>
      </c>
      <c r="H80" s="155">
        <v>0</v>
      </c>
      <c r="I80" s="155">
        <f>ROUND(F80*(G80+H80),2)</f>
        <v>0</v>
      </c>
      <c r="J80" s="153">
        <f>ROUND(F80*(N80),2)</f>
        <v>368.55</v>
      </c>
      <c r="K80" s="156">
        <f>ROUND(F80*(O80),2)</f>
        <v>0</v>
      </c>
      <c r="L80" s="156">
        <f>ROUND(F80*(G80),2)</f>
        <v>0</v>
      </c>
      <c r="M80" s="156">
        <f>ROUND(F80*(H80),2)</f>
        <v>0</v>
      </c>
      <c r="N80" s="156">
        <v>29.07</v>
      </c>
      <c r="O80" s="156"/>
      <c r="P80" s="160">
        <v>3.4680000000000002E-2</v>
      </c>
      <c r="Q80" s="160"/>
      <c r="R80" s="160">
        <v>3.4680000000000002E-2</v>
      </c>
      <c r="S80" s="156">
        <f>ROUND(F80*(P80),3)</f>
        <v>0.44</v>
      </c>
      <c r="T80" s="157"/>
      <c r="U80" s="157"/>
      <c r="V80" s="160"/>
      <c r="Z80">
        <v>0</v>
      </c>
    </row>
    <row r="81" spans="1:26" ht="24.95" customHeight="1">
      <c r="A81" s="158">
        <v>44</v>
      </c>
      <c r="B81" s="153" t="s">
        <v>290</v>
      </c>
      <c r="C81" s="159" t="s">
        <v>295</v>
      </c>
      <c r="D81" s="153" t="s">
        <v>296</v>
      </c>
      <c r="E81" s="153" t="s">
        <v>218</v>
      </c>
      <c r="F81" s="154">
        <v>3.7</v>
      </c>
      <c r="G81" s="162">
        <v>0</v>
      </c>
      <c r="H81" s="162">
        <v>0</v>
      </c>
      <c r="I81" s="162">
        <f>ROUND(F81*(G81+H81),2)</f>
        <v>0</v>
      </c>
      <c r="J81" s="153">
        <f>ROUND(F81*(N81),2)</f>
        <v>22.68</v>
      </c>
      <c r="K81" s="156">
        <f>ROUND(F81*(O81),2)</f>
        <v>0</v>
      </c>
      <c r="L81" s="156">
        <f>ROUND(F81*(G81),2)</f>
        <v>0</v>
      </c>
      <c r="M81" s="156">
        <f>ROUND(F81*(H81),2)</f>
        <v>0</v>
      </c>
      <c r="N81" s="156">
        <v>6.13</v>
      </c>
      <c r="O81" s="156"/>
      <c r="P81" s="160"/>
      <c r="Q81" s="160"/>
      <c r="R81" s="160"/>
      <c r="S81" s="156">
        <f>ROUND(F81*(P81),3)</f>
        <v>0</v>
      </c>
      <c r="T81" s="157"/>
      <c r="U81" s="157"/>
      <c r="V81" s="160"/>
      <c r="Z81">
        <v>0</v>
      </c>
    </row>
    <row r="82" spans="1:26" ht="24.95" customHeight="1">
      <c r="A82" s="168">
        <v>45</v>
      </c>
      <c r="B82" s="163" t="s">
        <v>277</v>
      </c>
      <c r="C82" s="169" t="s">
        <v>297</v>
      </c>
      <c r="D82" s="163" t="s">
        <v>298</v>
      </c>
      <c r="E82" s="163" t="s">
        <v>299</v>
      </c>
      <c r="F82" s="164">
        <v>13.946</v>
      </c>
      <c r="G82" s="165">
        <v>0</v>
      </c>
      <c r="H82" s="165">
        <v>0</v>
      </c>
      <c r="I82" s="165">
        <f>ROUND(F82*(G82+H82),2)</f>
        <v>0</v>
      </c>
      <c r="J82" s="163">
        <f>ROUND(F82*(N82),2)</f>
        <v>244.47</v>
      </c>
      <c r="K82" s="166">
        <f>ROUND(F82*(O82),2)</f>
        <v>0</v>
      </c>
      <c r="L82" s="166">
        <f>ROUND(F82*(G82),2)</f>
        <v>0</v>
      </c>
      <c r="M82" s="166">
        <f>ROUND(F82*(H82),2)</f>
        <v>0</v>
      </c>
      <c r="N82" s="166">
        <v>17.53</v>
      </c>
      <c r="O82" s="166"/>
      <c r="P82" s="170">
        <v>2.1000000000000001E-2</v>
      </c>
      <c r="Q82" s="170"/>
      <c r="R82" s="170">
        <v>2.1000000000000001E-2</v>
      </c>
      <c r="S82" s="166">
        <f>ROUND(F82*(P82),3)</f>
        <v>0.29299999999999998</v>
      </c>
      <c r="T82" s="167"/>
      <c r="U82" s="167"/>
      <c r="V82" s="170"/>
      <c r="Z82">
        <v>0</v>
      </c>
    </row>
    <row r="83" spans="1:26">
      <c r="A83" s="61"/>
      <c r="B83" s="61"/>
      <c r="C83" s="152">
        <v>781</v>
      </c>
      <c r="D83" s="152" t="s">
        <v>95</v>
      </c>
      <c r="E83" s="61"/>
      <c r="F83" s="151"/>
      <c r="G83" s="141">
        <f>ROUND((SUM(L79:L82))/1,2)</f>
        <v>0</v>
      </c>
      <c r="H83" s="141">
        <f>ROUND((SUM(M79:M82))/1,2)</f>
        <v>0</v>
      </c>
      <c r="I83" s="141">
        <f>ROUND((SUM(I79:I82))/1,2)</f>
        <v>0</v>
      </c>
      <c r="J83" s="61"/>
      <c r="K83" s="61"/>
      <c r="L83" s="61">
        <f>ROUND((SUM(L79:L82))/1,2)</f>
        <v>0</v>
      </c>
      <c r="M83" s="61">
        <f>ROUND((SUM(M79:M82))/1,2)</f>
        <v>0</v>
      </c>
      <c r="N83" s="61"/>
      <c r="O83" s="61"/>
      <c r="P83" s="161"/>
      <c r="Q83" s="61"/>
      <c r="R83" s="61"/>
      <c r="S83" s="161">
        <f>ROUND((SUM(S79:S82))/1,2)</f>
        <v>0.73</v>
      </c>
      <c r="T83" s="137"/>
      <c r="U83" s="137"/>
      <c r="V83" s="2">
        <f>ROUND((SUM(V79:V82))/1,2)</f>
        <v>0</v>
      </c>
      <c r="W83" s="137"/>
      <c r="X83" s="137"/>
      <c r="Y83" s="137"/>
      <c r="Z83" s="137"/>
    </row>
    <row r="84" spans="1:26">
      <c r="A84" s="1"/>
      <c r="B84" s="1"/>
      <c r="C84" s="1"/>
      <c r="D84" s="1"/>
      <c r="E84" s="1"/>
      <c r="F84" s="147"/>
      <c r="G84" s="134"/>
      <c r="H84" s="134"/>
      <c r="I84" s="134"/>
      <c r="J84" s="1"/>
      <c r="K84" s="1"/>
      <c r="L84" s="1"/>
      <c r="M84" s="1"/>
      <c r="N84" s="1"/>
      <c r="O84" s="1"/>
      <c r="P84" s="1"/>
      <c r="Q84" s="1"/>
      <c r="R84" s="1"/>
      <c r="S84" s="1"/>
      <c r="V84" s="1"/>
    </row>
    <row r="85" spans="1:26">
      <c r="A85" s="61"/>
      <c r="B85" s="61"/>
      <c r="C85" s="152">
        <v>784</v>
      </c>
      <c r="D85" s="152" t="s">
        <v>96</v>
      </c>
      <c r="E85" s="61"/>
      <c r="F85" s="151"/>
      <c r="G85" s="75"/>
      <c r="H85" s="75"/>
      <c r="I85" s="75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137"/>
      <c r="U85" s="137"/>
      <c r="V85" s="61"/>
      <c r="W85" s="137"/>
      <c r="X85" s="137"/>
      <c r="Y85" s="137"/>
      <c r="Z85" s="137"/>
    </row>
    <row r="86" spans="1:26" ht="24.95" customHeight="1">
      <c r="A86" s="158">
        <v>46</v>
      </c>
      <c r="B86" s="153" t="s">
        <v>300</v>
      </c>
      <c r="C86" s="159" t="s">
        <v>301</v>
      </c>
      <c r="D86" s="153" t="s">
        <v>302</v>
      </c>
      <c r="E86" s="153" t="s">
        <v>131</v>
      </c>
      <c r="F86" s="154">
        <v>2.6309999999999998</v>
      </c>
      <c r="G86" s="155">
        <v>0</v>
      </c>
      <c r="H86" s="155">
        <v>0</v>
      </c>
      <c r="I86" s="155">
        <f>ROUND(F86*(G86+H86),2)</f>
        <v>0</v>
      </c>
      <c r="J86" s="153">
        <f>ROUND(F86*(N86),2)</f>
        <v>2.0499999999999998</v>
      </c>
      <c r="K86" s="156">
        <f>ROUND(F86*(O86),2)</f>
        <v>0</v>
      </c>
      <c r="L86" s="156">
        <f>ROUND(F86*(G86),2)</f>
        <v>0</v>
      </c>
      <c r="M86" s="156">
        <f>ROUND(F86*(H86),2)</f>
        <v>0</v>
      </c>
      <c r="N86" s="156">
        <v>0.78</v>
      </c>
      <c r="O86" s="156"/>
      <c r="P86" s="160">
        <v>1E-4</v>
      </c>
      <c r="Q86" s="160"/>
      <c r="R86" s="160">
        <v>1E-4</v>
      </c>
      <c r="S86" s="156">
        <f>ROUND(F86*(P86),3)</f>
        <v>0</v>
      </c>
      <c r="T86" s="157"/>
      <c r="U86" s="157"/>
      <c r="V86" s="160"/>
      <c r="Z86">
        <v>0</v>
      </c>
    </row>
    <row r="87" spans="1:26" ht="24.95" customHeight="1">
      <c r="A87" s="158">
        <v>47</v>
      </c>
      <c r="B87" s="153" t="s">
        <v>300</v>
      </c>
      <c r="C87" s="159" t="s">
        <v>303</v>
      </c>
      <c r="D87" s="153" t="s">
        <v>304</v>
      </c>
      <c r="E87" s="153" t="s">
        <v>131</v>
      </c>
      <c r="F87" s="154">
        <v>2.19</v>
      </c>
      <c r="G87" s="155">
        <v>0</v>
      </c>
      <c r="H87" s="155">
        <v>0</v>
      </c>
      <c r="I87" s="155">
        <f>ROUND(F87*(G87+H87),2)</f>
        <v>0</v>
      </c>
      <c r="J87" s="153">
        <f>ROUND(F87*(N87),2)</f>
        <v>2.21</v>
      </c>
      <c r="K87" s="156">
        <f>ROUND(F87*(O87),2)</f>
        <v>0</v>
      </c>
      <c r="L87" s="156">
        <f>ROUND(F87*(G87),2)</f>
        <v>0</v>
      </c>
      <c r="M87" s="156">
        <f>ROUND(F87*(H87),2)</f>
        <v>0</v>
      </c>
      <c r="N87" s="156">
        <v>1.01</v>
      </c>
      <c r="O87" s="156"/>
      <c r="P87" s="160">
        <v>4.0000000000000003E-5</v>
      </c>
      <c r="Q87" s="160"/>
      <c r="R87" s="160">
        <v>4.0000000000000003E-5</v>
      </c>
      <c r="S87" s="156">
        <f>ROUND(F87*(P87),3)</f>
        <v>0</v>
      </c>
      <c r="T87" s="157"/>
      <c r="U87" s="157"/>
      <c r="V87" s="160"/>
      <c r="Z87">
        <v>0</v>
      </c>
    </row>
    <row r="88" spans="1:26" ht="24.95" customHeight="1">
      <c r="A88" s="158">
        <v>48</v>
      </c>
      <c r="B88" s="153" t="s">
        <v>300</v>
      </c>
      <c r="C88" s="159" t="s">
        <v>305</v>
      </c>
      <c r="D88" s="153" t="s">
        <v>306</v>
      </c>
      <c r="E88" s="153" t="s">
        <v>131</v>
      </c>
      <c r="F88" s="154">
        <v>2.6309999999999998</v>
      </c>
      <c r="G88" s="155">
        <v>0</v>
      </c>
      <c r="H88" s="155">
        <v>0</v>
      </c>
      <c r="I88" s="155">
        <f>ROUND(F88*(G88+H88),2)</f>
        <v>0</v>
      </c>
      <c r="J88" s="153">
        <f>ROUND(F88*(N88),2)</f>
        <v>4.63</v>
      </c>
      <c r="K88" s="156">
        <f>ROUND(F88*(O88),2)</f>
        <v>0</v>
      </c>
      <c r="L88" s="156">
        <f>ROUND(F88*(G88),2)</f>
        <v>0</v>
      </c>
      <c r="M88" s="156">
        <f>ROUND(F88*(H88),2)</f>
        <v>0</v>
      </c>
      <c r="N88" s="156">
        <v>1.76</v>
      </c>
      <c r="O88" s="156"/>
      <c r="P88" s="160">
        <v>3.3E-4</v>
      </c>
      <c r="Q88" s="160"/>
      <c r="R88" s="160">
        <v>3.3E-4</v>
      </c>
      <c r="S88" s="156">
        <f>ROUND(F88*(P88),3)</f>
        <v>1E-3</v>
      </c>
      <c r="T88" s="157"/>
      <c r="U88" s="157"/>
      <c r="V88" s="160"/>
      <c r="Z88">
        <v>0</v>
      </c>
    </row>
    <row r="89" spans="1:26">
      <c r="A89" s="61"/>
      <c r="B89" s="61"/>
      <c r="C89" s="152">
        <v>784</v>
      </c>
      <c r="D89" s="152" t="s">
        <v>96</v>
      </c>
      <c r="E89" s="61"/>
      <c r="F89" s="151"/>
      <c r="G89" s="141">
        <f>ROUND((SUM(L85:L88))/1,2)</f>
        <v>0</v>
      </c>
      <c r="H89" s="141">
        <f>ROUND((SUM(M85:M88))/1,2)</f>
        <v>0</v>
      </c>
      <c r="I89" s="141">
        <f>ROUND((SUM(I85:I88))/1,2)</f>
        <v>0</v>
      </c>
      <c r="J89" s="61"/>
      <c r="K89" s="61"/>
      <c r="L89" s="61">
        <f>ROUND((SUM(L85:L88))/1,2)</f>
        <v>0</v>
      </c>
      <c r="M89" s="61">
        <f>ROUND((SUM(M85:M88))/1,2)</f>
        <v>0</v>
      </c>
      <c r="N89" s="61"/>
      <c r="O89" s="61"/>
      <c r="P89" s="161"/>
      <c r="Q89" s="61"/>
      <c r="R89" s="61"/>
      <c r="S89" s="161">
        <f>ROUND((SUM(S85:S88))/1,2)</f>
        <v>0</v>
      </c>
      <c r="T89" s="137"/>
      <c r="U89" s="137"/>
      <c r="V89" s="2">
        <f>ROUND((SUM(V85:V88))/1,2)</f>
        <v>0</v>
      </c>
      <c r="W89" s="137"/>
      <c r="X89" s="137"/>
      <c r="Y89" s="137"/>
      <c r="Z89" s="137"/>
    </row>
    <row r="90" spans="1:26">
      <c r="A90" s="1"/>
      <c r="B90" s="1"/>
      <c r="C90" s="1"/>
      <c r="D90" s="1"/>
      <c r="E90" s="1"/>
      <c r="F90" s="147"/>
      <c r="G90" s="134"/>
      <c r="H90" s="134"/>
      <c r="I90" s="134"/>
      <c r="J90" s="1"/>
      <c r="K90" s="1"/>
      <c r="L90" s="1"/>
      <c r="M90" s="1"/>
      <c r="N90" s="1"/>
      <c r="O90" s="1"/>
      <c r="P90" s="1"/>
      <c r="Q90" s="1"/>
      <c r="R90" s="1"/>
      <c r="S90" s="1"/>
      <c r="V90" s="1"/>
    </row>
    <row r="91" spans="1:26">
      <c r="A91" s="61"/>
      <c r="B91" s="61"/>
      <c r="C91" s="61"/>
      <c r="D91" s="2" t="s">
        <v>86</v>
      </c>
      <c r="E91" s="61"/>
      <c r="F91" s="151"/>
      <c r="G91" s="141">
        <f>ROUND((SUM(L51:L90))/2,2)</f>
        <v>0</v>
      </c>
      <c r="H91" s="141">
        <f>ROUND((SUM(M51:M90))/2,2)</f>
        <v>0</v>
      </c>
      <c r="I91" s="141">
        <f>ROUND((SUM(I51:I90))/2,2)</f>
        <v>0</v>
      </c>
      <c r="J91" s="75"/>
      <c r="K91" s="61"/>
      <c r="L91" s="75">
        <f>ROUND((SUM(L51:L90))/2,2)</f>
        <v>0</v>
      </c>
      <c r="M91" s="75">
        <f>ROUND((SUM(M51:M90))/2,2)</f>
        <v>0</v>
      </c>
      <c r="N91" s="61"/>
      <c r="O91" s="61"/>
      <c r="P91" s="161"/>
      <c r="Q91" s="61"/>
      <c r="R91" s="61"/>
      <c r="S91" s="161">
        <f>ROUND((SUM(S51:S90))/2,2)</f>
        <v>1.03</v>
      </c>
      <c r="T91" s="137"/>
      <c r="U91" s="137"/>
      <c r="V91" s="2">
        <f>ROUND((SUM(V51:V90))/2,2)</f>
        <v>0.13</v>
      </c>
    </row>
    <row r="92" spans="1:26">
      <c r="A92" s="1"/>
      <c r="B92" s="1"/>
      <c r="C92" s="1"/>
      <c r="D92" s="1"/>
      <c r="E92" s="1"/>
      <c r="F92" s="147"/>
      <c r="G92" s="134"/>
      <c r="H92" s="134"/>
      <c r="I92" s="134"/>
      <c r="J92" s="1"/>
      <c r="K92" s="1"/>
      <c r="L92" s="1"/>
      <c r="M92" s="1"/>
      <c r="N92" s="1"/>
      <c r="O92" s="1"/>
      <c r="P92" s="1"/>
      <c r="Q92" s="1"/>
      <c r="R92" s="1"/>
      <c r="S92" s="1"/>
      <c r="V92" s="1"/>
    </row>
    <row r="93" spans="1:26">
      <c r="A93" s="61"/>
      <c r="B93" s="61"/>
      <c r="C93" s="61"/>
      <c r="D93" s="2" t="s">
        <v>97</v>
      </c>
      <c r="E93" s="61"/>
      <c r="F93" s="151"/>
      <c r="G93" s="75"/>
      <c r="H93" s="75"/>
      <c r="I93" s="75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137"/>
      <c r="U93" s="137"/>
      <c r="V93" s="61"/>
      <c r="W93" s="137"/>
      <c r="X93" s="137"/>
      <c r="Y93" s="137"/>
      <c r="Z93" s="137"/>
    </row>
    <row r="94" spans="1:26">
      <c r="A94" s="61"/>
      <c r="B94" s="61"/>
      <c r="C94" s="152">
        <v>921</v>
      </c>
      <c r="D94" s="152" t="s">
        <v>98</v>
      </c>
      <c r="E94" s="61"/>
      <c r="F94" s="151"/>
      <c r="G94" s="75"/>
      <c r="H94" s="75"/>
      <c r="I94" s="75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137"/>
      <c r="U94" s="137"/>
      <c r="V94" s="61"/>
      <c r="W94" s="137"/>
      <c r="X94" s="137"/>
      <c r="Y94" s="137"/>
      <c r="Z94" s="137"/>
    </row>
    <row r="95" spans="1:26" ht="24.95" customHeight="1">
      <c r="A95" s="158">
        <v>49</v>
      </c>
      <c r="B95" s="153" t="s">
        <v>307</v>
      </c>
      <c r="C95" s="159" t="s">
        <v>308</v>
      </c>
      <c r="D95" s="153" t="s">
        <v>309</v>
      </c>
      <c r="E95" s="153" t="s">
        <v>222</v>
      </c>
      <c r="F95" s="154">
        <v>1</v>
      </c>
      <c r="G95" s="155">
        <v>0</v>
      </c>
      <c r="H95" s="155">
        <v>0</v>
      </c>
      <c r="I95" s="155">
        <f>ROUND(F95*(G95+H95),2)</f>
        <v>0</v>
      </c>
      <c r="J95" s="153">
        <f>ROUND(F95*(N95),2)</f>
        <v>250</v>
      </c>
      <c r="K95" s="156">
        <f>ROUND(F95*(O95),2)</f>
        <v>0</v>
      </c>
      <c r="L95" s="156">
        <f>ROUND(F95*(G95),2)</f>
        <v>0</v>
      </c>
      <c r="M95" s="156">
        <f>ROUND(F95*(H95),2)</f>
        <v>0</v>
      </c>
      <c r="N95" s="156">
        <v>250</v>
      </c>
      <c r="O95" s="156"/>
      <c r="P95" s="160"/>
      <c r="Q95" s="160"/>
      <c r="R95" s="160"/>
      <c r="S95" s="156">
        <f>ROUND(F95*(P95),3)</f>
        <v>0</v>
      </c>
      <c r="T95" s="157"/>
      <c r="U95" s="157"/>
      <c r="V95" s="160"/>
      <c r="Z95">
        <v>0</v>
      </c>
    </row>
    <row r="96" spans="1:26" ht="24.95" customHeight="1">
      <c r="A96" s="158">
        <v>50</v>
      </c>
      <c r="B96" s="153" t="s">
        <v>307</v>
      </c>
      <c r="C96" s="159" t="s">
        <v>310</v>
      </c>
      <c r="D96" s="153" t="s">
        <v>311</v>
      </c>
      <c r="E96" s="153" t="s">
        <v>222</v>
      </c>
      <c r="F96" s="154">
        <v>1</v>
      </c>
      <c r="G96" s="155">
        <v>0</v>
      </c>
      <c r="H96" s="155">
        <v>0</v>
      </c>
      <c r="I96" s="155">
        <f>ROUND(F96*(G96+H96),2)</f>
        <v>0</v>
      </c>
      <c r="J96" s="153">
        <f>ROUND(F96*(N96),2)</f>
        <v>500</v>
      </c>
      <c r="K96" s="156">
        <f>ROUND(F96*(O96),2)</f>
        <v>0</v>
      </c>
      <c r="L96" s="156">
        <f>ROUND(F96*(G96),2)</f>
        <v>0</v>
      </c>
      <c r="M96" s="156">
        <f>ROUND(F96*(H96),2)</f>
        <v>0</v>
      </c>
      <c r="N96" s="156">
        <v>500</v>
      </c>
      <c r="O96" s="156"/>
      <c r="P96" s="160"/>
      <c r="Q96" s="160"/>
      <c r="R96" s="160"/>
      <c r="S96" s="156">
        <f>ROUND(F96*(P96),3)</f>
        <v>0</v>
      </c>
      <c r="T96" s="157"/>
      <c r="U96" s="157"/>
      <c r="V96" s="160"/>
      <c r="Z96">
        <v>0</v>
      </c>
    </row>
    <row r="97" spans="1:26">
      <c r="A97" s="61"/>
      <c r="B97" s="61"/>
      <c r="C97" s="152">
        <v>921</v>
      </c>
      <c r="D97" s="152" t="s">
        <v>98</v>
      </c>
      <c r="E97" s="61"/>
      <c r="F97" s="151"/>
      <c r="G97" s="141">
        <f>ROUND((SUM(L94:L96))/1,2)</f>
        <v>0</v>
      </c>
      <c r="H97" s="141">
        <f>ROUND((SUM(M94:M96))/1,2)</f>
        <v>0</v>
      </c>
      <c r="I97" s="141">
        <f>ROUND((SUM(I94:I96))/1,2)</f>
        <v>0</v>
      </c>
      <c r="J97" s="61"/>
      <c r="K97" s="61"/>
      <c r="L97" s="61">
        <f>ROUND((SUM(L94:L96))/1,2)</f>
        <v>0</v>
      </c>
      <c r="M97" s="61">
        <f>ROUND((SUM(M94:M96))/1,2)</f>
        <v>0</v>
      </c>
      <c r="N97" s="61"/>
      <c r="O97" s="61"/>
      <c r="P97" s="161"/>
      <c r="Q97" s="61"/>
      <c r="R97" s="61"/>
      <c r="S97" s="161">
        <f>ROUND((SUM(S94:S96))/1,2)</f>
        <v>0</v>
      </c>
      <c r="T97" s="137"/>
      <c r="U97" s="137"/>
      <c r="V97" s="2">
        <f>ROUND((SUM(V94:V96))/1,2)</f>
        <v>0</v>
      </c>
      <c r="W97" s="137"/>
      <c r="X97" s="137"/>
      <c r="Y97" s="137"/>
      <c r="Z97" s="137"/>
    </row>
    <row r="98" spans="1:26">
      <c r="A98" s="1"/>
      <c r="B98" s="1"/>
      <c r="C98" s="1"/>
      <c r="D98" s="1"/>
      <c r="E98" s="1"/>
      <c r="F98" s="147"/>
      <c r="G98" s="134"/>
      <c r="H98" s="134"/>
      <c r="I98" s="134"/>
      <c r="J98" s="1"/>
      <c r="K98" s="1"/>
      <c r="L98" s="1"/>
      <c r="M98" s="1"/>
      <c r="N98" s="1"/>
      <c r="O98" s="1"/>
      <c r="P98" s="1"/>
      <c r="Q98" s="1"/>
      <c r="R98" s="1"/>
      <c r="S98" s="1"/>
      <c r="V98" s="1"/>
    </row>
    <row r="99" spans="1:26">
      <c r="A99" s="61"/>
      <c r="B99" s="61"/>
      <c r="C99" s="152">
        <v>924</v>
      </c>
      <c r="D99" s="152" t="s">
        <v>99</v>
      </c>
      <c r="E99" s="61"/>
      <c r="F99" s="151"/>
      <c r="G99" s="75"/>
      <c r="H99" s="75"/>
      <c r="I99" s="75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137"/>
      <c r="U99" s="137"/>
      <c r="V99" s="61"/>
      <c r="W99" s="137"/>
      <c r="X99" s="137"/>
      <c r="Y99" s="137"/>
      <c r="Z99" s="137"/>
    </row>
    <row r="100" spans="1:26" ht="24.95" customHeight="1">
      <c r="A100" s="158">
        <v>51</v>
      </c>
      <c r="B100" s="153" t="s">
        <v>307</v>
      </c>
      <c r="C100" s="159" t="s">
        <v>312</v>
      </c>
      <c r="D100" s="153" t="s">
        <v>313</v>
      </c>
      <c r="E100" s="153" t="s">
        <v>222</v>
      </c>
      <c r="F100" s="154">
        <v>1</v>
      </c>
      <c r="G100" s="155">
        <v>0</v>
      </c>
      <c r="H100" s="155">
        <v>0</v>
      </c>
      <c r="I100" s="155">
        <f>ROUND(F100*(G100+H100),2)</f>
        <v>0</v>
      </c>
      <c r="J100" s="153">
        <f>ROUND(F100*(N100),2)</f>
        <v>450</v>
      </c>
      <c r="K100" s="156">
        <f>ROUND(F100*(O100),2)</f>
        <v>0</v>
      </c>
      <c r="L100" s="156">
        <f>ROUND(F100*(G100),2)</f>
        <v>0</v>
      </c>
      <c r="M100" s="156">
        <f>ROUND(F100*(H100),2)</f>
        <v>0</v>
      </c>
      <c r="N100" s="156">
        <v>450</v>
      </c>
      <c r="O100" s="156"/>
      <c r="P100" s="160"/>
      <c r="Q100" s="160"/>
      <c r="R100" s="160"/>
      <c r="S100" s="156">
        <f>ROUND(F100*(P100),3)</f>
        <v>0</v>
      </c>
      <c r="T100" s="157"/>
      <c r="U100" s="157"/>
      <c r="V100" s="160"/>
      <c r="Z100">
        <v>0</v>
      </c>
    </row>
    <row r="101" spans="1:26">
      <c r="A101" s="61"/>
      <c r="B101" s="61"/>
      <c r="C101" s="152">
        <v>924</v>
      </c>
      <c r="D101" s="152" t="s">
        <v>99</v>
      </c>
      <c r="E101" s="61"/>
      <c r="F101" s="151"/>
      <c r="G101" s="141">
        <f>ROUND((SUM(L99:L100))/1,2)</f>
        <v>0</v>
      </c>
      <c r="H101" s="141">
        <f>ROUND((SUM(M99:M100))/1,2)</f>
        <v>0</v>
      </c>
      <c r="I101" s="141">
        <f>ROUND((SUM(I99:I100))/1,2)</f>
        <v>0</v>
      </c>
      <c r="J101" s="61"/>
      <c r="K101" s="61"/>
      <c r="L101" s="61">
        <f>ROUND((SUM(L99:L100))/1,2)</f>
        <v>0</v>
      </c>
      <c r="M101" s="61">
        <f>ROUND((SUM(M99:M100))/1,2)</f>
        <v>0</v>
      </c>
      <c r="N101" s="61"/>
      <c r="O101" s="61"/>
      <c r="P101" s="161"/>
      <c r="Q101" s="1"/>
      <c r="R101" s="1"/>
      <c r="S101" s="161">
        <f>ROUND((SUM(S99:S100))/1,2)</f>
        <v>0</v>
      </c>
      <c r="T101" s="171"/>
      <c r="U101" s="171"/>
      <c r="V101" s="2">
        <f>ROUND((SUM(V99:V100))/1,2)</f>
        <v>0</v>
      </c>
    </row>
    <row r="102" spans="1:26">
      <c r="A102" s="1"/>
      <c r="B102" s="1"/>
      <c r="C102" s="1"/>
      <c r="D102" s="1"/>
      <c r="E102" s="1"/>
      <c r="F102" s="147"/>
      <c r="G102" s="134"/>
      <c r="H102" s="134"/>
      <c r="I102" s="134"/>
      <c r="J102" s="1"/>
      <c r="K102" s="1"/>
      <c r="L102" s="1"/>
      <c r="M102" s="1"/>
      <c r="N102" s="1"/>
      <c r="O102" s="1"/>
      <c r="P102" s="1"/>
      <c r="Q102" s="1"/>
      <c r="R102" s="1"/>
      <c r="S102" s="1"/>
      <c r="V102" s="1"/>
    </row>
    <row r="103" spans="1:26">
      <c r="A103" s="61"/>
      <c r="B103" s="61"/>
      <c r="C103" s="61"/>
      <c r="D103" s="2" t="s">
        <v>97</v>
      </c>
      <c r="E103" s="61"/>
      <c r="F103" s="151"/>
      <c r="G103" s="141">
        <f>ROUND((SUM(L93:L102))/2,2)</f>
        <v>0</v>
      </c>
      <c r="H103" s="141">
        <f>ROUND((SUM(M93:M102))/2,2)</f>
        <v>0</v>
      </c>
      <c r="I103" s="141">
        <f>ROUND((SUM(I93:I102))/2,2)</f>
        <v>0</v>
      </c>
      <c r="J103" s="61"/>
      <c r="K103" s="61"/>
      <c r="L103" s="61">
        <f>ROUND((SUM(L93:L102))/2,2)</f>
        <v>0</v>
      </c>
      <c r="M103" s="61">
        <f>ROUND((SUM(M93:M102))/2,2)</f>
        <v>0</v>
      </c>
      <c r="N103" s="61"/>
      <c r="O103" s="61"/>
      <c r="P103" s="161"/>
      <c r="Q103" s="1"/>
      <c r="R103" s="1"/>
      <c r="S103" s="161">
        <f>ROUND((SUM(S93:S102))/2,2)</f>
        <v>0</v>
      </c>
      <c r="V103" s="2">
        <f>ROUND((SUM(V93:V102))/2,2)</f>
        <v>0</v>
      </c>
    </row>
    <row r="104" spans="1:26">
      <c r="A104" s="172"/>
      <c r="B104" s="172"/>
      <c r="C104" s="172"/>
      <c r="D104" s="172" t="s">
        <v>100</v>
      </c>
      <c r="E104" s="172"/>
      <c r="F104" s="173"/>
      <c r="G104" s="174">
        <f>ROUND((SUM(L9:L103))/3,2)</f>
        <v>0</v>
      </c>
      <c r="H104" s="174">
        <f>ROUND((SUM(M9:M103))/3,2)</f>
        <v>0</v>
      </c>
      <c r="I104" s="174">
        <f>ROUND((SUM(I9:I103))/3,2)</f>
        <v>0</v>
      </c>
      <c r="J104" s="172"/>
      <c r="K104" s="172">
        <f>ROUND((SUM(K9:K103))/3,2)</f>
        <v>0</v>
      </c>
      <c r="L104" s="172">
        <f>ROUND((SUM(L9:L103))/3,2)</f>
        <v>0</v>
      </c>
      <c r="M104" s="172">
        <f>ROUND((SUM(M9:M103))/3,2)</f>
        <v>0</v>
      </c>
      <c r="N104" s="172"/>
      <c r="O104" s="172"/>
      <c r="P104" s="173"/>
      <c r="Q104" s="172"/>
      <c r="R104" s="172"/>
      <c r="S104" s="173">
        <f>ROUND((SUM(S9:S103))/3,2)</f>
        <v>2.72</v>
      </c>
      <c r="T104" s="175"/>
      <c r="U104" s="175"/>
      <c r="V104" s="172">
        <f>ROUND((SUM(V9:V103))/3,2)</f>
        <v>1.52</v>
      </c>
      <c r="Z104">
        <f>(SUM(Z9:Z103))</f>
        <v>0</v>
      </c>
    </row>
  </sheetData>
  <mergeCells count="3">
    <mergeCell ref="B1:H1"/>
    <mergeCell ref="B2:H2"/>
    <mergeCell ref="B3:H3"/>
  </mergeCells>
  <printOptions horizontalCentered="1" gridLines="1"/>
  <pageMargins left="0" right="0" top="0.74803149606299213" bottom="0.74803149606299213" header="0.31496062992125984" footer="0.31496062992125984"/>
  <pageSetup paperSize="9" scale="85" orientation="portrait" verticalDpi="0" r:id="rId1"/>
  <headerFooter>
    <oddHeader>&amp;C&amp;B&amp; Rozpočet Kultúrny dom KUBÁŇ - obnova sociálneho zázemia / Časť "A" - 2.NP . m.č. 2.01 - Oprávnené náklady</oddHeader>
    <oddFooter>&amp;RStrana &amp;P z &amp;N    &amp;L&amp;7Spracované systémom Systematic® Kalkulus, tel.: 051 77 10 585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A41"/>
  <sheetViews>
    <sheetView workbookViewId="0"/>
  </sheetViews>
  <sheetFormatPr defaultColWidth="0" defaultRowHeight="14.4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>
      <c r="A1" s="3"/>
      <c r="B1" s="13"/>
      <c r="C1" s="13"/>
      <c r="D1" s="13"/>
      <c r="E1" s="13"/>
      <c r="F1" s="14" t="s">
        <v>69</v>
      </c>
      <c r="G1" s="13"/>
      <c r="H1" s="13"/>
      <c r="I1" s="13"/>
      <c r="J1" s="13"/>
      <c r="W1">
        <v>30.126000000000001</v>
      </c>
    </row>
    <row r="2" spans="1:23" ht="30" customHeight="1" thickTop="1">
      <c r="A2" s="12"/>
      <c r="B2" s="203" t="s">
        <v>1</v>
      </c>
      <c r="C2" s="204"/>
      <c r="D2" s="204"/>
      <c r="E2" s="204"/>
      <c r="F2" s="204"/>
      <c r="G2" s="204"/>
      <c r="H2" s="204"/>
      <c r="I2" s="204"/>
      <c r="J2" s="205"/>
    </row>
    <row r="3" spans="1:23" ht="18" customHeight="1">
      <c r="A3" s="12"/>
      <c r="B3" s="33" t="s">
        <v>387</v>
      </c>
      <c r="C3" s="34"/>
      <c r="D3" s="35"/>
      <c r="E3" s="35"/>
      <c r="F3" s="35"/>
      <c r="G3" s="16"/>
      <c r="H3" s="16"/>
      <c r="I3" s="36" t="s">
        <v>2</v>
      </c>
      <c r="J3" s="29"/>
    </row>
    <row r="4" spans="1:23" ht="18" customHeight="1">
      <c r="A4" s="12"/>
      <c r="B4" s="22"/>
      <c r="C4" s="19"/>
      <c r="D4" s="16"/>
      <c r="E4" s="16"/>
      <c r="F4" s="16"/>
      <c r="G4" s="16"/>
      <c r="H4" s="16"/>
      <c r="I4" s="36" t="s">
        <v>3</v>
      </c>
      <c r="J4" s="29"/>
    </row>
    <row r="5" spans="1:23" ht="18" customHeight="1" thickBot="1">
      <c r="A5" s="12"/>
      <c r="B5" s="37" t="s">
        <v>4</v>
      </c>
      <c r="C5" s="19"/>
      <c r="D5" s="16"/>
      <c r="E5" s="16"/>
      <c r="F5" s="38" t="s">
        <v>5</v>
      </c>
      <c r="G5" s="16"/>
      <c r="H5" s="16"/>
      <c r="I5" s="36" t="s">
        <v>6</v>
      </c>
      <c r="J5" s="39" t="s">
        <v>7</v>
      </c>
    </row>
    <row r="6" spans="1:23" ht="20.100000000000001" customHeight="1" thickTop="1">
      <c r="A6" s="12"/>
      <c r="B6" s="196" t="s">
        <v>8</v>
      </c>
      <c r="C6" s="197"/>
      <c r="D6" s="197"/>
      <c r="E6" s="197"/>
      <c r="F6" s="197"/>
      <c r="G6" s="197"/>
      <c r="H6" s="197"/>
      <c r="I6" s="197"/>
      <c r="J6" s="198"/>
    </row>
    <row r="7" spans="1:23" ht="18" customHeight="1">
      <c r="A7" s="12"/>
      <c r="B7" s="48" t="s">
        <v>9</v>
      </c>
      <c r="C7" s="41"/>
      <c r="D7" s="17"/>
      <c r="E7" s="17"/>
      <c r="F7" s="17"/>
      <c r="G7" s="49" t="s">
        <v>10</v>
      </c>
      <c r="H7" s="17"/>
      <c r="I7" s="27"/>
      <c r="J7" s="42"/>
    </row>
    <row r="8" spans="1:23" ht="20.100000000000001" customHeight="1">
      <c r="A8" s="12"/>
      <c r="B8" s="199" t="s">
        <v>11</v>
      </c>
      <c r="C8" s="200"/>
      <c r="D8" s="200"/>
      <c r="E8" s="200"/>
      <c r="F8" s="200"/>
      <c r="G8" s="200"/>
      <c r="H8" s="200"/>
      <c r="I8" s="200"/>
      <c r="J8" s="201"/>
    </row>
    <row r="9" spans="1:23" ht="18" customHeight="1">
      <c r="A9" s="12"/>
      <c r="B9" s="37" t="s">
        <v>9</v>
      </c>
      <c r="C9" s="19"/>
      <c r="D9" s="16"/>
      <c r="E9" s="16"/>
      <c r="F9" s="16"/>
      <c r="G9" s="38" t="s">
        <v>10</v>
      </c>
      <c r="H9" s="16"/>
      <c r="I9" s="26"/>
      <c r="J9" s="29"/>
    </row>
    <row r="10" spans="1:23" ht="20.100000000000001" customHeight="1">
      <c r="A10" s="12"/>
      <c r="B10" s="199" t="s">
        <v>12</v>
      </c>
      <c r="C10" s="200"/>
      <c r="D10" s="200"/>
      <c r="E10" s="200"/>
      <c r="F10" s="200"/>
      <c r="G10" s="200"/>
      <c r="H10" s="200"/>
      <c r="I10" s="200"/>
      <c r="J10" s="201"/>
    </row>
    <row r="11" spans="1:23" ht="18" customHeight="1" thickBot="1">
      <c r="A11" s="12"/>
      <c r="B11" s="37" t="s">
        <v>9</v>
      </c>
      <c r="C11" s="19"/>
      <c r="D11" s="16"/>
      <c r="E11" s="16"/>
      <c r="F11" s="16"/>
      <c r="G11" s="38" t="s">
        <v>10</v>
      </c>
      <c r="H11" s="16"/>
      <c r="I11" s="26"/>
      <c r="J11" s="29"/>
    </row>
    <row r="12" spans="1:23" ht="18" customHeight="1" thickTop="1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thickBot="1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Top="1">
      <c r="A14" s="12"/>
      <c r="B14" s="51" t="s">
        <v>13</v>
      </c>
      <c r="C14" s="79" t="s">
        <v>51</v>
      </c>
      <c r="D14" s="80" t="s">
        <v>14</v>
      </c>
      <c r="E14" s="81" t="s">
        <v>15</v>
      </c>
      <c r="F14" s="79" t="s">
        <v>16</v>
      </c>
      <c r="G14" s="51" t="s">
        <v>17</v>
      </c>
      <c r="H14" s="44"/>
      <c r="I14" s="46"/>
      <c r="J14" s="47"/>
    </row>
    <row r="15" spans="1:23" ht="18" customHeight="1">
      <c r="A15" s="12"/>
      <c r="B15" s="86">
        <v>1</v>
      </c>
      <c r="C15" s="87" t="s">
        <v>18</v>
      </c>
      <c r="D15" s="88">
        <f>'Rekap Časť "A"-2.NP-m.č.2.02-nn'!B14</f>
        <v>0</v>
      </c>
      <c r="E15" s="89">
        <f>'Rekap Časť "A"-2.NP-m.č.2.02-nn'!C14</f>
        <v>0</v>
      </c>
      <c r="F15" s="87">
        <f>'Rekap Časť "A"-2.NP-m.č.2.02-nn'!D14</f>
        <v>0</v>
      </c>
      <c r="G15" s="52">
        <v>7</v>
      </c>
      <c r="H15" s="54" t="s">
        <v>71</v>
      </c>
      <c r="I15" s="27"/>
      <c r="J15" s="56">
        <v>0</v>
      </c>
    </row>
    <row r="16" spans="1:23" ht="18" customHeight="1">
      <c r="A16" s="12"/>
      <c r="B16" s="84">
        <v>2</v>
      </c>
      <c r="C16" s="85" t="s">
        <v>20</v>
      </c>
      <c r="D16" s="90">
        <f>'Rekap Časť "A"-2.NP-m.č.2.02-nn'!B20</f>
        <v>0</v>
      </c>
      <c r="E16" s="91">
        <f>'Rekap Časť "A"-2.NP-m.č.2.02-nn'!C20</f>
        <v>0</v>
      </c>
      <c r="F16" s="100">
        <f>'Rekap Časť "A"-2.NP-m.č.2.02-nn'!D20</f>
        <v>0</v>
      </c>
      <c r="G16" s="103"/>
      <c r="H16" s="114"/>
      <c r="I16" s="116"/>
      <c r="J16" s="109"/>
    </row>
    <row r="17" spans="1:26" ht="18" customHeight="1">
      <c r="A17" s="12"/>
      <c r="B17" s="58">
        <v>3</v>
      </c>
      <c r="C17" s="61" t="s">
        <v>21</v>
      </c>
      <c r="D17" s="82">
        <f>'Rekap Časť "A"-2.NP-m.č.2.02-nn'!B24</f>
        <v>0</v>
      </c>
      <c r="E17" s="83">
        <f>'Rekap Časť "A"-2.NP-m.č.2.02-nn'!C24</f>
        <v>0</v>
      </c>
      <c r="F17" s="75">
        <f>'Rekap Časť "A"-2.NP-m.č.2.02-nn'!D24</f>
        <v>0</v>
      </c>
      <c r="G17" s="52">
        <v>8</v>
      </c>
      <c r="H17" s="62" t="s">
        <v>22</v>
      </c>
      <c r="I17" s="116"/>
      <c r="J17" s="109">
        <f>'Časť "A"-2.NP-m.č.2.02-nn_VV'!Z56</f>
        <v>0</v>
      </c>
    </row>
    <row r="18" spans="1:26" ht="18" customHeight="1">
      <c r="A18" s="12"/>
      <c r="B18" s="52">
        <v>4</v>
      </c>
      <c r="C18" s="62" t="s">
        <v>72</v>
      </c>
      <c r="D18" s="66"/>
      <c r="E18" s="65"/>
      <c r="F18" s="68"/>
      <c r="G18" s="52">
        <v>9</v>
      </c>
      <c r="H18" s="62" t="s">
        <v>24</v>
      </c>
      <c r="I18" s="116"/>
      <c r="J18" s="109">
        <v>0</v>
      </c>
    </row>
    <row r="19" spans="1:26" ht="18" customHeight="1">
      <c r="A19" s="12"/>
      <c r="B19" s="52">
        <v>5</v>
      </c>
      <c r="C19" s="62" t="s">
        <v>25</v>
      </c>
      <c r="D19" s="66"/>
      <c r="E19" s="65"/>
      <c r="F19" s="68"/>
      <c r="G19" s="103"/>
      <c r="H19" s="114"/>
      <c r="I19" s="116"/>
      <c r="J19" s="115"/>
    </row>
    <row r="20" spans="1:26" ht="18" customHeight="1" thickBot="1">
      <c r="A20" s="12"/>
      <c r="B20" s="52">
        <v>6</v>
      </c>
      <c r="C20" s="63" t="s">
        <v>26</v>
      </c>
      <c r="D20" s="67"/>
      <c r="E20" s="95"/>
      <c r="F20" s="101">
        <f>SUM(F15:F19)</f>
        <v>0</v>
      </c>
      <c r="G20" s="52">
        <v>10</v>
      </c>
      <c r="H20" s="62" t="s">
        <v>26</v>
      </c>
      <c r="I20" s="118"/>
      <c r="J20" s="94">
        <f>SUM(J15:J19)</f>
        <v>0</v>
      </c>
    </row>
    <row r="21" spans="1:26" ht="18" customHeight="1" thickTop="1">
      <c r="A21" s="12"/>
      <c r="B21" s="57" t="s">
        <v>27</v>
      </c>
      <c r="C21" s="60" t="s">
        <v>28</v>
      </c>
      <c r="D21" s="64"/>
      <c r="E21" s="18"/>
      <c r="F21" s="93"/>
      <c r="G21" s="57" t="s">
        <v>29</v>
      </c>
      <c r="H21" s="53" t="s">
        <v>28</v>
      </c>
      <c r="I21" s="27"/>
      <c r="J21" s="119"/>
    </row>
    <row r="22" spans="1:26" ht="18" customHeight="1">
      <c r="A22" s="12"/>
      <c r="B22" s="58">
        <v>11</v>
      </c>
      <c r="C22" s="54" t="s">
        <v>30</v>
      </c>
      <c r="D22" s="74"/>
      <c r="E22" s="77" t="s">
        <v>73</v>
      </c>
      <c r="F22" s="75">
        <f>((F16*U22*0)+(F17*V22*0)+(F18*W22*0))/100</f>
        <v>0</v>
      </c>
      <c r="G22" s="58">
        <v>16</v>
      </c>
      <c r="H22" s="61" t="s">
        <v>31</v>
      </c>
      <c r="I22" s="117" t="s">
        <v>73</v>
      </c>
      <c r="J22" s="108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>
      <c r="A23" s="12"/>
      <c r="B23" s="52">
        <v>12</v>
      </c>
      <c r="C23" s="55" t="s">
        <v>32</v>
      </c>
      <c r="D23" s="59"/>
      <c r="E23" s="77" t="s">
        <v>74</v>
      </c>
      <c r="F23" s="68">
        <f>((F16*U23*0)+(F17*V23*0)+(F18*W23*0))/100</f>
        <v>0</v>
      </c>
      <c r="G23" s="52">
        <v>17</v>
      </c>
      <c r="H23" s="62" t="s">
        <v>33</v>
      </c>
      <c r="I23" s="117" t="s">
        <v>73</v>
      </c>
      <c r="J23" s="109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>
      <c r="A24" s="12"/>
      <c r="B24" s="52">
        <v>13</v>
      </c>
      <c r="C24" s="55" t="s">
        <v>34</v>
      </c>
      <c r="D24" s="59"/>
      <c r="E24" s="77" t="s">
        <v>73</v>
      </c>
      <c r="F24" s="68">
        <f>((F16*U24*0)+(F17*V24*0)+(F18*W24*0))/100</f>
        <v>0</v>
      </c>
      <c r="G24" s="52">
        <v>18</v>
      </c>
      <c r="H24" s="62" t="s">
        <v>35</v>
      </c>
      <c r="I24" s="117" t="s">
        <v>74</v>
      </c>
      <c r="J24" s="109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>
      <c r="A25" s="12"/>
      <c r="B25" s="52">
        <v>14</v>
      </c>
      <c r="C25" s="19"/>
      <c r="D25" s="59"/>
      <c r="E25" s="78"/>
      <c r="F25" s="76"/>
      <c r="G25" s="52">
        <v>19</v>
      </c>
      <c r="H25" s="114"/>
      <c r="I25" s="116"/>
      <c r="J25" s="115"/>
    </row>
    <row r="26" spans="1:26" ht="18" customHeight="1" thickBot="1">
      <c r="A26" s="12"/>
      <c r="B26" s="52">
        <v>15</v>
      </c>
      <c r="C26" s="55"/>
      <c r="D26" s="59"/>
      <c r="E26" s="59"/>
      <c r="F26" s="102"/>
      <c r="G26" s="52">
        <v>20</v>
      </c>
      <c r="H26" s="62" t="s">
        <v>26</v>
      </c>
      <c r="I26" s="118"/>
      <c r="J26" s="94">
        <f>SUM(J22:J25)+SUM(F22:F25)</f>
        <v>0</v>
      </c>
    </row>
    <row r="27" spans="1:26" ht="18" customHeight="1" thickTop="1">
      <c r="A27" s="12"/>
      <c r="B27" s="96"/>
      <c r="C27" s="130" t="s">
        <v>36</v>
      </c>
      <c r="D27" s="123"/>
      <c r="E27" s="97"/>
      <c r="F27" s="28"/>
      <c r="G27" s="104" t="s">
        <v>37</v>
      </c>
      <c r="H27" s="99" t="s">
        <v>38</v>
      </c>
      <c r="I27" s="27"/>
      <c r="J27" s="30"/>
    </row>
    <row r="28" spans="1:26" ht="18" customHeight="1">
      <c r="A28" s="12"/>
      <c r="B28" s="25"/>
      <c r="C28" s="121"/>
      <c r="D28" s="124"/>
      <c r="E28" s="21"/>
      <c r="F28" s="12"/>
      <c r="G28" s="84">
        <v>21</v>
      </c>
      <c r="H28" s="85" t="s">
        <v>39</v>
      </c>
      <c r="I28" s="111"/>
      <c r="J28" s="92">
        <f>F20+J20+F26+J26</f>
        <v>0</v>
      </c>
    </row>
    <row r="29" spans="1:26" ht="18" customHeight="1">
      <c r="A29" s="12"/>
      <c r="B29" s="69"/>
      <c r="C29" s="122"/>
      <c r="D29" s="125"/>
      <c r="E29" s="21"/>
      <c r="F29" s="12"/>
      <c r="G29" s="58">
        <v>22</v>
      </c>
      <c r="H29" s="61" t="s">
        <v>40</v>
      </c>
      <c r="I29" s="112">
        <f ca="1">J28-SUM('Časť "A"-2.NP-m.č.2.02-nn_VV'!K9:'Časť "A"-2.NP-m.č.2.02-nn_VV'!K55)</f>
        <v>0</v>
      </c>
      <c r="J29" s="108">
        <f>ROUND(((ROUND(I29,2)*20)*1/100),2)</f>
        <v>0</v>
      </c>
    </row>
    <row r="30" spans="1:26" ht="18" customHeight="1">
      <c r="A30" s="12"/>
      <c r="B30" s="22"/>
      <c r="C30" s="114"/>
      <c r="D30" s="116"/>
      <c r="E30" s="21"/>
      <c r="F30" s="12"/>
      <c r="G30" s="52">
        <v>23</v>
      </c>
      <c r="H30" s="62" t="s">
        <v>41</v>
      </c>
      <c r="I30" s="77">
        <f ca="1">SUM('Časť "A"-2.NP-m.č.2.02-nn_VV'!K9:'Časť "A"-2.NP-m.č.2.02-nn_VV'!K55)</f>
        <v>0</v>
      </c>
      <c r="J30" s="109">
        <f>ROUND(((ROUND(I30,2)*0)/100),2)</f>
        <v>0</v>
      </c>
    </row>
    <row r="31" spans="1:26" ht="18" customHeight="1">
      <c r="A31" s="12"/>
      <c r="B31" s="23"/>
      <c r="C31" s="126"/>
      <c r="D31" s="127"/>
      <c r="E31" s="21"/>
      <c r="F31" s="12"/>
      <c r="G31" s="84">
        <v>24</v>
      </c>
      <c r="H31" s="85" t="s">
        <v>42</v>
      </c>
      <c r="I31" s="107"/>
      <c r="J31" s="120">
        <f>SUM(J28:J30)</f>
        <v>0</v>
      </c>
    </row>
    <row r="32" spans="1:26" ht="18" customHeight="1" thickBot="1">
      <c r="A32" s="12"/>
      <c r="B32" s="40"/>
      <c r="C32" s="1"/>
      <c r="D32" s="113"/>
      <c r="E32" s="70"/>
      <c r="F32" s="71"/>
      <c r="G32" s="58" t="s">
        <v>43</v>
      </c>
      <c r="H32" s="1"/>
      <c r="I32" s="113"/>
      <c r="J32" s="110"/>
    </row>
    <row r="33" spans="1:10" ht="18" customHeight="1" thickTop="1">
      <c r="A33" s="12"/>
      <c r="B33" s="96"/>
      <c r="C33" s="97"/>
      <c r="D33" s="128" t="s">
        <v>44</v>
      </c>
      <c r="E33" s="73"/>
      <c r="F33" s="98"/>
      <c r="G33" s="105">
        <v>26</v>
      </c>
      <c r="H33" s="129" t="s">
        <v>45</v>
      </c>
      <c r="I33" s="28"/>
      <c r="J33" s="106"/>
    </row>
    <row r="34" spans="1:10" ht="18" customHeight="1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>
      <c r="A40" s="12"/>
      <c r="B40" s="69"/>
      <c r="C40" s="70"/>
      <c r="D40" s="13"/>
      <c r="E40" s="13"/>
      <c r="F40" s="13"/>
      <c r="G40" s="13"/>
      <c r="H40" s="13"/>
      <c r="I40" s="71"/>
      <c r="J40" s="72"/>
    </row>
    <row r="41" spans="1:10" ht="15" thickTop="1">
      <c r="A41" s="12"/>
      <c r="B41" s="73"/>
      <c r="C41" s="73"/>
      <c r="D41" s="73"/>
      <c r="E41" s="73"/>
      <c r="F41" s="73"/>
      <c r="G41" s="73"/>
      <c r="H41" s="73"/>
      <c r="I41" s="73"/>
      <c r="J41" s="73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Z500"/>
  <sheetViews>
    <sheetView workbookViewId="0">
      <selection sqref="A1:D1"/>
    </sheetView>
  </sheetViews>
  <sheetFormatPr defaultColWidth="0" defaultRowHeight="14.45"/>
  <cols>
    <col min="1" max="1" width="40.7109375" customWidth="1"/>
    <col min="2" max="4" width="12.7109375" customWidth="1"/>
    <col min="5" max="6" width="14.855468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>
      <c r="A1" s="206" t="s">
        <v>8</v>
      </c>
      <c r="B1" s="207"/>
      <c r="C1" s="207"/>
      <c r="D1" s="208"/>
      <c r="E1" s="131" t="s">
        <v>5</v>
      </c>
      <c r="F1" s="11"/>
      <c r="W1">
        <v>30.126000000000001</v>
      </c>
    </row>
    <row r="2" spans="1:26" ht="20.100000000000001" customHeight="1">
      <c r="A2" s="206" t="s">
        <v>11</v>
      </c>
      <c r="B2" s="207"/>
      <c r="C2" s="207"/>
      <c r="D2" s="208"/>
      <c r="E2" s="131" t="s">
        <v>3</v>
      </c>
      <c r="F2" s="11"/>
    </row>
    <row r="3" spans="1:26" ht="20.100000000000001" customHeight="1">
      <c r="A3" s="206" t="s">
        <v>388</v>
      </c>
      <c r="B3" s="207"/>
      <c r="C3" s="207"/>
      <c r="D3" s="208"/>
      <c r="E3" s="131" t="s">
        <v>76</v>
      </c>
      <c r="F3" s="11"/>
    </row>
    <row r="4" spans="1:26">
      <c r="A4" s="5" t="s">
        <v>1</v>
      </c>
      <c r="B4" s="3"/>
      <c r="C4" s="3"/>
      <c r="D4" s="3"/>
      <c r="E4" s="3"/>
      <c r="F4" s="3"/>
    </row>
    <row r="5" spans="1:26">
      <c r="A5" s="5" t="s">
        <v>387</v>
      </c>
      <c r="B5" s="3"/>
      <c r="C5" s="3"/>
      <c r="D5" s="3"/>
      <c r="E5" s="3"/>
      <c r="F5" s="3"/>
    </row>
    <row r="6" spans="1:26">
      <c r="A6" s="3"/>
      <c r="B6" s="3"/>
      <c r="C6" s="3"/>
      <c r="D6" s="3"/>
      <c r="E6" s="3"/>
      <c r="F6" s="3"/>
    </row>
    <row r="7" spans="1:26">
      <c r="A7" s="3"/>
      <c r="B7" s="3"/>
      <c r="C7" s="3"/>
      <c r="D7" s="3"/>
      <c r="E7" s="3"/>
      <c r="F7" s="3"/>
    </row>
    <row r="8" spans="1:26">
      <c r="A8" s="4" t="s">
        <v>77</v>
      </c>
      <c r="B8" s="3"/>
      <c r="C8" s="3"/>
      <c r="D8" s="3"/>
      <c r="E8" s="3"/>
      <c r="F8" s="3"/>
    </row>
    <row r="9" spans="1:26">
      <c r="A9" s="132" t="s">
        <v>78</v>
      </c>
      <c r="B9" s="132" t="s">
        <v>14</v>
      </c>
      <c r="C9" s="132" t="s">
        <v>15</v>
      </c>
      <c r="D9" s="132" t="s">
        <v>26</v>
      </c>
      <c r="E9" s="132" t="s">
        <v>79</v>
      </c>
      <c r="F9" s="132" t="s">
        <v>80</v>
      </c>
    </row>
    <row r="10" spans="1:26">
      <c r="A10" s="138" t="s">
        <v>81</v>
      </c>
      <c r="B10" s="139"/>
      <c r="C10" s="135"/>
      <c r="D10" s="135"/>
      <c r="E10" s="136"/>
      <c r="F10" s="136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</row>
    <row r="11" spans="1:26">
      <c r="A11" s="61" t="s">
        <v>83</v>
      </c>
      <c r="B11" s="75">
        <f>'Časť "A"-2.NP-m.č.2.02-nn_VV'!L14</f>
        <v>0</v>
      </c>
      <c r="C11" s="75">
        <f>'Časť "A"-2.NP-m.č.2.02-nn_VV'!M14</f>
        <v>0</v>
      </c>
      <c r="D11" s="75">
        <f>'Časť "A"-2.NP-m.č.2.02-nn_VV'!I14</f>
        <v>0</v>
      </c>
      <c r="E11" s="140">
        <f>'Časť "A"-2.NP-m.č.2.02-nn_VV'!S14</f>
        <v>0.74</v>
      </c>
      <c r="F11" s="140">
        <f>'Časť "A"-2.NP-m.č.2.02-nn_VV'!V14</f>
        <v>0</v>
      </c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</row>
    <row r="12" spans="1:26">
      <c r="A12" s="61" t="s">
        <v>84</v>
      </c>
      <c r="B12" s="75">
        <f>'Časť "A"-2.NP-m.č.2.02-nn_VV'!L20</f>
        <v>0</v>
      </c>
      <c r="C12" s="75">
        <f>'Časť "A"-2.NP-m.č.2.02-nn_VV'!M20</f>
        <v>0</v>
      </c>
      <c r="D12" s="75">
        <f>'Časť "A"-2.NP-m.č.2.02-nn_VV'!I20</f>
        <v>0</v>
      </c>
      <c r="E12" s="140">
        <f>'Časť "A"-2.NP-m.č.2.02-nn_VV'!S20</f>
        <v>0.25</v>
      </c>
      <c r="F12" s="140">
        <f>'Časť "A"-2.NP-m.č.2.02-nn_VV'!V20</f>
        <v>0</v>
      </c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</row>
    <row r="13" spans="1:26">
      <c r="A13" s="61" t="s">
        <v>85</v>
      </c>
      <c r="B13" s="75">
        <f>'Časť "A"-2.NP-m.č.2.02-nn_VV'!L24</f>
        <v>0</v>
      </c>
      <c r="C13" s="75">
        <f>'Časť "A"-2.NP-m.č.2.02-nn_VV'!M24</f>
        <v>0</v>
      </c>
      <c r="D13" s="75">
        <f>'Časť "A"-2.NP-m.č.2.02-nn_VV'!I24</f>
        <v>0</v>
      </c>
      <c r="E13" s="140">
        <f>'Časť "A"-2.NP-m.č.2.02-nn_VV'!S24</f>
        <v>0</v>
      </c>
      <c r="F13" s="140">
        <f>'Časť "A"-2.NP-m.č.2.02-nn_VV'!V24</f>
        <v>0</v>
      </c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</row>
    <row r="14" spans="1:26">
      <c r="A14" s="2" t="s">
        <v>81</v>
      </c>
      <c r="B14" s="141">
        <f>'Časť "A"-2.NP-m.č.2.02-nn_VV'!L26</f>
        <v>0</v>
      </c>
      <c r="C14" s="141">
        <f>'Časť "A"-2.NP-m.č.2.02-nn_VV'!M26</f>
        <v>0</v>
      </c>
      <c r="D14" s="141">
        <f>'Časť "A"-2.NP-m.č.2.02-nn_VV'!I26</f>
        <v>0</v>
      </c>
      <c r="E14" s="142">
        <f>'Časť "A"-2.NP-m.č.2.02-nn_VV'!S26</f>
        <v>0.99</v>
      </c>
      <c r="F14" s="142">
        <f>'Časť "A"-2.NP-m.č.2.02-nn_VV'!V26</f>
        <v>0</v>
      </c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</row>
    <row r="15" spans="1:26">
      <c r="A15" s="1"/>
      <c r="B15" s="134"/>
      <c r="C15" s="134"/>
      <c r="D15" s="134"/>
      <c r="E15" s="133"/>
      <c r="F15" s="133"/>
    </row>
    <row r="16" spans="1:26">
      <c r="A16" s="2" t="s">
        <v>86</v>
      </c>
      <c r="B16" s="141"/>
      <c r="C16" s="75"/>
      <c r="D16" s="75"/>
      <c r="E16" s="140"/>
      <c r="F16" s="140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</row>
    <row r="17" spans="1:26">
      <c r="A17" s="61" t="s">
        <v>92</v>
      </c>
      <c r="B17" s="75">
        <f>'Časť "A"-2.NP-m.č.2.02-nn_VV'!L32</f>
        <v>0</v>
      </c>
      <c r="C17" s="75">
        <f>'Časť "A"-2.NP-m.č.2.02-nn_VV'!M32</f>
        <v>0</v>
      </c>
      <c r="D17" s="75">
        <f>'Časť "A"-2.NP-m.č.2.02-nn_VV'!I32</f>
        <v>0</v>
      </c>
      <c r="E17" s="140">
        <f>'Časť "A"-2.NP-m.č.2.02-nn_VV'!S32</f>
        <v>0</v>
      </c>
      <c r="F17" s="140">
        <f>'Časť "A"-2.NP-m.č.2.02-nn_VV'!V32</f>
        <v>0</v>
      </c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</row>
    <row r="18" spans="1:26">
      <c r="A18" s="61" t="s">
        <v>93</v>
      </c>
      <c r="B18" s="75">
        <f>'Časť "A"-2.NP-m.č.2.02-nn_VV'!L39</f>
        <v>0</v>
      </c>
      <c r="C18" s="75">
        <f>'Časť "A"-2.NP-m.č.2.02-nn_VV'!M39</f>
        <v>0</v>
      </c>
      <c r="D18" s="75">
        <f>'Časť "A"-2.NP-m.č.2.02-nn_VV'!I39</f>
        <v>0</v>
      </c>
      <c r="E18" s="140">
        <f>'Časť "A"-2.NP-m.č.2.02-nn_VV'!S39</f>
        <v>0.3</v>
      </c>
      <c r="F18" s="140">
        <f>'Časť "A"-2.NP-m.č.2.02-nn_VV'!V39</f>
        <v>0</v>
      </c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</row>
    <row r="19" spans="1:26">
      <c r="A19" s="61" t="s">
        <v>96</v>
      </c>
      <c r="B19" s="75">
        <f>'Časť "A"-2.NP-m.č.2.02-nn_VV'!L45</f>
        <v>0</v>
      </c>
      <c r="C19" s="75">
        <f>'Časť "A"-2.NP-m.č.2.02-nn_VV'!M45</f>
        <v>0</v>
      </c>
      <c r="D19" s="75">
        <f>'Časť "A"-2.NP-m.č.2.02-nn_VV'!I45</f>
        <v>0</v>
      </c>
      <c r="E19" s="140">
        <f>'Časť "A"-2.NP-m.č.2.02-nn_VV'!S45</f>
        <v>0.02</v>
      </c>
      <c r="F19" s="140">
        <f>'Časť "A"-2.NP-m.č.2.02-nn_VV'!V45</f>
        <v>0</v>
      </c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</row>
    <row r="20" spans="1:26">
      <c r="A20" s="2" t="s">
        <v>86</v>
      </c>
      <c r="B20" s="141">
        <f>'Časť "A"-2.NP-m.č.2.02-nn_VV'!L47</f>
        <v>0</v>
      </c>
      <c r="C20" s="141">
        <f>'Časť "A"-2.NP-m.č.2.02-nn_VV'!M47</f>
        <v>0</v>
      </c>
      <c r="D20" s="141">
        <f>'Časť "A"-2.NP-m.č.2.02-nn_VV'!I47</f>
        <v>0</v>
      </c>
      <c r="E20" s="142">
        <f>'Časť "A"-2.NP-m.č.2.02-nn_VV'!S47</f>
        <v>0.32</v>
      </c>
      <c r="F20" s="142">
        <f>'Časť "A"-2.NP-m.č.2.02-nn_VV'!V47</f>
        <v>0</v>
      </c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</row>
    <row r="21" spans="1:26">
      <c r="A21" s="1"/>
      <c r="B21" s="134"/>
      <c r="C21" s="134"/>
      <c r="D21" s="134"/>
      <c r="E21" s="133"/>
      <c r="F21" s="133"/>
    </row>
    <row r="22" spans="1:26">
      <c r="A22" s="2" t="s">
        <v>97</v>
      </c>
      <c r="B22" s="141"/>
      <c r="C22" s="75"/>
      <c r="D22" s="75"/>
      <c r="E22" s="140"/>
      <c r="F22" s="140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</row>
    <row r="23" spans="1:26">
      <c r="A23" s="61" t="s">
        <v>98</v>
      </c>
      <c r="B23" s="75">
        <f>'Časť "A"-2.NP-m.č.2.02-nn_VV'!L53</f>
        <v>0</v>
      </c>
      <c r="C23" s="75">
        <f>'Časť "A"-2.NP-m.č.2.02-nn_VV'!M53</f>
        <v>0</v>
      </c>
      <c r="D23" s="75">
        <f>'Časť "A"-2.NP-m.č.2.02-nn_VV'!I53</f>
        <v>0</v>
      </c>
      <c r="E23" s="140">
        <f>'Časť "A"-2.NP-m.č.2.02-nn_VV'!S53</f>
        <v>0</v>
      </c>
      <c r="F23" s="140">
        <f>'Časť "A"-2.NP-m.č.2.02-nn_VV'!V53</f>
        <v>0</v>
      </c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</row>
    <row r="24" spans="1:26">
      <c r="A24" s="2" t="s">
        <v>97</v>
      </c>
      <c r="B24" s="141">
        <f>'Časť "A"-2.NP-m.č.2.02-nn_VV'!L55</f>
        <v>0</v>
      </c>
      <c r="C24" s="141">
        <f>'Časť "A"-2.NP-m.č.2.02-nn_VV'!M55</f>
        <v>0</v>
      </c>
      <c r="D24" s="141">
        <f>'Časť "A"-2.NP-m.č.2.02-nn_VV'!I55</f>
        <v>0</v>
      </c>
      <c r="E24" s="142">
        <f>'Časť "A"-2.NP-m.č.2.02-nn_VV'!S55</f>
        <v>0</v>
      </c>
      <c r="F24" s="142">
        <f>'Časť "A"-2.NP-m.č.2.02-nn_VV'!V55</f>
        <v>0</v>
      </c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</row>
    <row r="25" spans="1:26">
      <c r="A25" s="1"/>
      <c r="B25" s="134"/>
      <c r="C25" s="134"/>
      <c r="D25" s="134"/>
      <c r="E25" s="133"/>
      <c r="F25" s="133"/>
    </row>
    <row r="26" spans="1:26">
      <c r="A26" s="2" t="s">
        <v>100</v>
      </c>
      <c r="B26" s="141">
        <f>'Časť "A"-2.NP-m.č.2.02-nn_VV'!L56</f>
        <v>0</v>
      </c>
      <c r="C26" s="141">
        <f>'Časť "A"-2.NP-m.č.2.02-nn_VV'!M56</f>
        <v>0</v>
      </c>
      <c r="D26" s="141">
        <f>'Časť "A"-2.NP-m.č.2.02-nn_VV'!I56</f>
        <v>0</v>
      </c>
      <c r="E26" s="142">
        <f>'Časť "A"-2.NP-m.č.2.02-nn_VV'!S56</f>
        <v>1.31</v>
      </c>
      <c r="F26" s="142">
        <f>'Časť "A"-2.NP-m.č.2.02-nn_VV'!V56</f>
        <v>0</v>
      </c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</row>
    <row r="27" spans="1:26">
      <c r="A27" s="1"/>
      <c r="B27" s="134"/>
      <c r="C27" s="134"/>
      <c r="D27" s="134"/>
      <c r="E27" s="133"/>
      <c r="F27" s="133"/>
    </row>
    <row r="28" spans="1:26">
      <c r="A28" s="1"/>
      <c r="B28" s="134"/>
      <c r="C28" s="134"/>
      <c r="D28" s="134"/>
      <c r="E28" s="133"/>
      <c r="F28" s="133"/>
    </row>
    <row r="29" spans="1:26">
      <c r="A29" s="1"/>
      <c r="B29" s="134"/>
      <c r="C29" s="134"/>
      <c r="D29" s="134"/>
      <c r="E29" s="133"/>
      <c r="F29" s="133"/>
    </row>
    <row r="30" spans="1:26">
      <c r="A30" s="1"/>
      <c r="B30" s="134"/>
      <c r="C30" s="134"/>
      <c r="D30" s="134"/>
      <c r="E30" s="133"/>
      <c r="F30" s="133"/>
    </row>
    <row r="31" spans="1:26">
      <c r="A31" s="1"/>
      <c r="B31" s="134"/>
      <c r="C31" s="134"/>
      <c r="D31" s="134"/>
      <c r="E31" s="133"/>
      <c r="F31" s="133"/>
    </row>
    <row r="32" spans="1:26">
      <c r="A32" s="1"/>
      <c r="B32" s="134"/>
      <c r="C32" s="134"/>
      <c r="D32" s="134"/>
      <c r="E32" s="133"/>
      <c r="F32" s="133"/>
    </row>
    <row r="33" spans="1:6">
      <c r="A33" s="1"/>
      <c r="B33" s="134"/>
      <c r="C33" s="134"/>
      <c r="D33" s="134"/>
      <c r="E33" s="133"/>
      <c r="F33" s="133"/>
    </row>
    <row r="34" spans="1:6">
      <c r="A34" s="1"/>
      <c r="B34" s="134"/>
      <c r="C34" s="134"/>
      <c r="D34" s="134"/>
      <c r="E34" s="133"/>
      <c r="F34" s="133"/>
    </row>
    <row r="35" spans="1:6">
      <c r="A35" s="1"/>
      <c r="B35" s="134"/>
      <c r="C35" s="134"/>
      <c r="D35" s="134"/>
      <c r="E35" s="133"/>
      <c r="F35" s="133"/>
    </row>
    <row r="36" spans="1:6">
      <c r="A36" s="1"/>
      <c r="B36" s="134"/>
      <c r="C36" s="134"/>
      <c r="D36" s="134"/>
      <c r="E36" s="133"/>
      <c r="F36" s="133"/>
    </row>
    <row r="37" spans="1:6">
      <c r="A37" s="1"/>
      <c r="B37" s="134"/>
      <c r="C37" s="134"/>
      <c r="D37" s="134"/>
      <c r="E37" s="133"/>
      <c r="F37" s="133"/>
    </row>
    <row r="38" spans="1:6">
      <c r="A38" s="1"/>
      <c r="B38" s="134"/>
      <c r="C38" s="134"/>
      <c r="D38" s="134"/>
      <c r="E38" s="133"/>
      <c r="F38" s="133"/>
    </row>
    <row r="39" spans="1:6">
      <c r="A39" s="1"/>
      <c r="B39" s="134"/>
      <c r="C39" s="134"/>
      <c r="D39" s="134"/>
      <c r="E39" s="133"/>
      <c r="F39" s="133"/>
    </row>
    <row r="40" spans="1:6">
      <c r="A40" s="1"/>
      <c r="B40" s="134"/>
      <c r="C40" s="134"/>
      <c r="D40" s="134"/>
      <c r="E40" s="133"/>
      <c r="F40" s="133"/>
    </row>
    <row r="41" spans="1:6">
      <c r="A41" s="1"/>
      <c r="B41" s="134"/>
      <c r="C41" s="134"/>
      <c r="D41" s="134"/>
      <c r="E41" s="133"/>
      <c r="F41" s="133"/>
    </row>
    <row r="42" spans="1:6">
      <c r="A42" s="1"/>
      <c r="B42" s="134"/>
      <c r="C42" s="134"/>
      <c r="D42" s="134"/>
      <c r="E42" s="133"/>
      <c r="F42" s="133"/>
    </row>
    <row r="43" spans="1:6">
      <c r="A43" s="1"/>
      <c r="B43" s="134"/>
      <c r="C43" s="134"/>
      <c r="D43" s="134"/>
      <c r="E43" s="133"/>
      <c r="F43" s="133"/>
    </row>
    <row r="44" spans="1:6">
      <c r="A44" s="1"/>
      <c r="B44" s="134"/>
      <c r="C44" s="134"/>
      <c r="D44" s="134"/>
      <c r="E44" s="133"/>
      <c r="F44" s="133"/>
    </row>
    <row r="45" spans="1:6">
      <c r="A45" s="1"/>
      <c r="B45" s="134"/>
      <c r="C45" s="134"/>
      <c r="D45" s="134"/>
      <c r="E45" s="133"/>
      <c r="F45" s="133"/>
    </row>
    <row r="46" spans="1:6">
      <c r="A46" s="1"/>
      <c r="B46" s="134"/>
      <c r="C46" s="134"/>
      <c r="D46" s="134"/>
      <c r="E46" s="133"/>
      <c r="F46" s="133"/>
    </row>
    <row r="47" spans="1:6">
      <c r="A47" s="1"/>
      <c r="B47" s="134"/>
      <c r="C47" s="134"/>
      <c r="D47" s="134"/>
      <c r="E47" s="133"/>
      <c r="F47" s="133"/>
    </row>
    <row r="48" spans="1:6">
      <c r="A48" s="1"/>
      <c r="B48" s="134"/>
      <c r="C48" s="134"/>
      <c r="D48" s="134"/>
      <c r="E48" s="133"/>
      <c r="F48" s="133"/>
    </row>
    <row r="49" spans="1:6">
      <c r="A49" s="1"/>
      <c r="B49" s="134"/>
      <c r="C49" s="134"/>
      <c r="D49" s="134"/>
      <c r="E49" s="133"/>
      <c r="F49" s="133"/>
    </row>
    <row r="50" spans="1:6">
      <c r="A50" s="1"/>
      <c r="B50" s="134"/>
      <c r="C50" s="134"/>
      <c r="D50" s="134"/>
      <c r="E50" s="133"/>
      <c r="F50" s="133"/>
    </row>
    <row r="51" spans="1:6">
      <c r="A51" s="1"/>
      <c r="B51" s="134"/>
      <c r="C51" s="134"/>
      <c r="D51" s="134"/>
      <c r="E51" s="133"/>
      <c r="F51" s="133"/>
    </row>
    <row r="52" spans="1:6">
      <c r="A52" s="1"/>
      <c r="B52" s="134"/>
      <c r="C52" s="134"/>
      <c r="D52" s="134"/>
      <c r="E52" s="133"/>
      <c r="F52" s="133"/>
    </row>
    <row r="53" spans="1:6">
      <c r="A53" s="1"/>
      <c r="B53" s="134"/>
      <c r="C53" s="134"/>
      <c r="D53" s="134"/>
      <c r="E53" s="133"/>
      <c r="F53" s="133"/>
    </row>
    <row r="54" spans="1:6">
      <c r="A54" s="1"/>
      <c r="B54" s="134"/>
      <c r="C54" s="134"/>
      <c r="D54" s="134"/>
      <c r="E54" s="133"/>
      <c r="F54" s="133"/>
    </row>
    <row r="55" spans="1:6">
      <c r="A55" s="1"/>
      <c r="B55" s="134"/>
      <c r="C55" s="134"/>
      <c r="D55" s="134"/>
      <c r="E55" s="133"/>
      <c r="F55" s="133"/>
    </row>
    <row r="56" spans="1:6">
      <c r="A56" s="1"/>
      <c r="B56" s="134"/>
      <c r="C56" s="134"/>
      <c r="D56" s="134"/>
      <c r="E56" s="133"/>
      <c r="F56" s="133"/>
    </row>
    <row r="57" spans="1:6">
      <c r="A57" s="1"/>
      <c r="B57" s="134"/>
      <c r="C57" s="134"/>
      <c r="D57" s="134"/>
      <c r="E57" s="133"/>
      <c r="F57" s="133"/>
    </row>
    <row r="58" spans="1:6">
      <c r="A58" s="1"/>
      <c r="B58" s="134"/>
      <c r="C58" s="134"/>
      <c r="D58" s="134"/>
      <c r="E58" s="133"/>
      <c r="F58" s="133"/>
    </row>
    <row r="59" spans="1:6">
      <c r="A59" s="1"/>
      <c r="B59" s="134"/>
      <c r="C59" s="134"/>
      <c r="D59" s="134"/>
      <c r="E59" s="133"/>
      <c r="F59" s="133"/>
    </row>
    <row r="60" spans="1:6">
      <c r="A60" s="1"/>
      <c r="B60" s="134"/>
      <c r="C60" s="134"/>
      <c r="D60" s="134"/>
      <c r="E60" s="133"/>
      <c r="F60" s="133"/>
    </row>
    <row r="61" spans="1:6">
      <c r="A61" s="1"/>
      <c r="B61" s="134"/>
      <c r="C61" s="134"/>
      <c r="D61" s="134"/>
      <c r="E61" s="133"/>
      <c r="F61" s="133"/>
    </row>
    <row r="62" spans="1:6">
      <c r="A62" s="1"/>
      <c r="B62" s="134"/>
      <c r="C62" s="134"/>
      <c r="D62" s="134"/>
      <c r="E62" s="133"/>
      <c r="F62" s="133"/>
    </row>
    <row r="63" spans="1:6">
      <c r="A63" s="1"/>
      <c r="B63" s="134"/>
      <c r="C63" s="134"/>
      <c r="D63" s="134"/>
      <c r="E63" s="133"/>
      <c r="F63" s="133"/>
    </row>
    <row r="64" spans="1:6">
      <c r="A64" s="1"/>
      <c r="B64" s="134"/>
      <c r="C64" s="134"/>
      <c r="D64" s="134"/>
      <c r="E64" s="133"/>
      <c r="F64" s="133"/>
    </row>
    <row r="65" spans="1:6">
      <c r="A65" s="1"/>
      <c r="B65" s="134"/>
      <c r="C65" s="134"/>
      <c r="D65" s="134"/>
      <c r="E65" s="133"/>
      <c r="F65" s="133"/>
    </row>
    <row r="66" spans="1:6">
      <c r="A66" s="1"/>
      <c r="B66" s="134"/>
      <c r="C66" s="134"/>
      <c r="D66" s="134"/>
      <c r="E66" s="133"/>
      <c r="F66" s="133"/>
    </row>
    <row r="67" spans="1:6">
      <c r="A67" s="1"/>
      <c r="B67" s="134"/>
      <c r="C67" s="134"/>
      <c r="D67" s="134"/>
      <c r="E67" s="133"/>
      <c r="F67" s="133"/>
    </row>
    <row r="68" spans="1:6">
      <c r="A68" s="1"/>
      <c r="B68" s="134"/>
      <c r="C68" s="134"/>
      <c r="D68" s="134"/>
      <c r="E68" s="133"/>
      <c r="F68" s="133"/>
    </row>
    <row r="69" spans="1:6">
      <c r="A69" s="1"/>
      <c r="B69" s="134"/>
      <c r="C69" s="134"/>
      <c r="D69" s="134"/>
      <c r="E69" s="133"/>
      <c r="F69" s="133"/>
    </row>
    <row r="70" spans="1:6">
      <c r="A70" s="1"/>
      <c r="B70" s="134"/>
      <c r="C70" s="134"/>
      <c r="D70" s="134"/>
      <c r="E70" s="133"/>
      <c r="F70" s="133"/>
    </row>
    <row r="71" spans="1:6">
      <c r="A71" s="1"/>
      <c r="B71" s="134"/>
      <c r="C71" s="134"/>
      <c r="D71" s="134"/>
      <c r="E71" s="133"/>
      <c r="F71" s="133"/>
    </row>
    <row r="72" spans="1:6">
      <c r="A72" s="1"/>
      <c r="B72" s="134"/>
      <c r="C72" s="134"/>
      <c r="D72" s="134"/>
      <c r="E72" s="133"/>
      <c r="F72" s="133"/>
    </row>
    <row r="73" spans="1:6">
      <c r="A73" s="1"/>
      <c r="B73" s="134"/>
      <c r="C73" s="134"/>
      <c r="D73" s="134"/>
      <c r="E73" s="133"/>
      <c r="F73" s="133"/>
    </row>
    <row r="74" spans="1:6">
      <c r="A74" s="1"/>
      <c r="B74" s="134"/>
      <c r="C74" s="134"/>
      <c r="D74" s="134"/>
      <c r="E74" s="133"/>
      <c r="F74" s="133"/>
    </row>
    <row r="75" spans="1:6">
      <c r="A75" s="1"/>
      <c r="B75" s="134"/>
      <c r="C75" s="134"/>
      <c r="D75" s="134"/>
      <c r="E75" s="133"/>
      <c r="F75" s="133"/>
    </row>
    <row r="76" spans="1:6">
      <c r="A76" s="1"/>
      <c r="B76" s="134"/>
      <c r="C76" s="134"/>
      <c r="D76" s="134"/>
      <c r="E76" s="133"/>
      <c r="F76" s="133"/>
    </row>
    <row r="77" spans="1:6">
      <c r="A77" s="1"/>
      <c r="B77" s="134"/>
      <c r="C77" s="134"/>
      <c r="D77" s="134"/>
      <c r="E77" s="133"/>
      <c r="F77" s="133"/>
    </row>
    <row r="78" spans="1:6">
      <c r="A78" s="1"/>
      <c r="B78" s="134"/>
      <c r="C78" s="134"/>
      <c r="D78" s="134"/>
      <c r="E78" s="133"/>
      <c r="F78" s="133"/>
    </row>
    <row r="79" spans="1:6">
      <c r="A79" s="1"/>
      <c r="B79" s="134"/>
      <c r="C79" s="134"/>
      <c r="D79" s="134"/>
      <c r="E79" s="133"/>
      <c r="F79" s="133"/>
    </row>
    <row r="80" spans="1:6">
      <c r="A80" s="1"/>
      <c r="B80" s="134"/>
      <c r="C80" s="134"/>
      <c r="D80" s="134"/>
      <c r="E80" s="133"/>
      <c r="F80" s="133"/>
    </row>
    <row r="81" spans="1:6">
      <c r="A81" s="1"/>
      <c r="B81" s="134"/>
      <c r="C81" s="134"/>
      <c r="D81" s="134"/>
      <c r="E81" s="133"/>
      <c r="F81" s="133"/>
    </row>
    <row r="82" spans="1:6">
      <c r="A82" s="1"/>
      <c r="B82" s="134"/>
      <c r="C82" s="134"/>
      <c r="D82" s="134"/>
      <c r="E82" s="133"/>
      <c r="F82" s="133"/>
    </row>
    <row r="83" spans="1:6">
      <c r="A83" s="1"/>
      <c r="B83" s="134"/>
      <c r="C83" s="134"/>
      <c r="D83" s="134"/>
      <c r="E83" s="133"/>
      <c r="F83" s="133"/>
    </row>
    <row r="84" spans="1:6">
      <c r="A84" s="1"/>
      <c r="B84" s="134"/>
      <c r="C84" s="134"/>
      <c r="D84" s="134"/>
      <c r="E84" s="133"/>
      <c r="F84" s="133"/>
    </row>
    <row r="85" spans="1:6">
      <c r="A85" s="1"/>
      <c r="B85" s="134"/>
      <c r="C85" s="134"/>
      <c r="D85" s="134"/>
      <c r="E85" s="133"/>
      <c r="F85" s="133"/>
    </row>
    <row r="86" spans="1:6">
      <c r="A86" s="1"/>
      <c r="B86" s="134"/>
      <c r="C86" s="134"/>
      <c r="D86" s="134"/>
      <c r="E86" s="133"/>
      <c r="F86" s="133"/>
    </row>
    <row r="87" spans="1:6">
      <c r="A87" s="1"/>
      <c r="B87" s="134"/>
      <c r="C87" s="134"/>
      <c r="D87" s="134"/>
      <c r="E87" s="133"/>
      <c r="F87" s="133"/>
    </row>
    <row r="88" spans="1:6">
      <c r="A88" s="1"/>
      <c r="B88" s="134"/>
      <c r="C88" s="134"/>
      <c r="D88" s="134"/>
      <c r="E88" s="133"/>
      <c r="F88" s="133"/>
    </row>
    <row r="89" spans="1:6">
      <c r="A89" s="1"/>
      <c r="B89" s="134"/>
      <c r="C89" s="134"/>
      <c r="D89" s="134"/>
      <c r="E89" s="133"/>
      <c r="F89" s="133"/>
    </row>
    <row r="90" spans="1:6">
      <c r="A90" s="1"/>
      <c r="B90" s="134"/>
      <c r="C90" s="134"/>
      <c r="D90" s="134"/>
      <c r="E90" s="133"/>
      <c r="F90" s="133"/>
    </row>
    <row r="91" spans="1:6">
      <c r="A91" s="1"/>
      <c r="B91" s="134"/>
      <c r="C91" s="134"/>
      <c r="D91" s="134"/>
      <c r="E91" s="133"/>
      <c r="F91" s="133"/>
    </row>
    <row r="92" spans="1:6">
      <c r="A92" s="1"/>
      <c r="B92" s="134"/>
      <c r="C92" s="134"/>
      <c r="D92" s="134"/>
      <c r="E92" s="133"/>
      <c r="F92" s="133"/>
    </row>
    <row r="93" spans="1:6">
      <c r="A93" s="1"/>
      <c r="B93" s="134"/>
      <c r="C93" s="134"/>
      <c r="D93" s="134"/>
      <c r="E93" s="133"/>
      <c r="F93" s="133"/>
    </row>
    <row r="94" spans="1:6">
      <c r="A94" s="1"/>
      <c r="B94" s="134"/>
      <c r="C94" s="134"/>
      <c r="D94" s="134"/>
      <c r="E94" s="133"/>
      <c r="F94" s="133"/>
    </row>
    <row r="95" spans="1:6">
      <c r="A95" s="1"/>
      <c r="B95" s="134"/>
      <c r="C95" s="134"/>
      <c r="D95" s="134"/>
      <c r="E95" s="133"/>
      <c r="F95" s="133"/>
    </row>
    <row r="96" spans="1:6">
      <c r="A96" s="1"/>
      <c r="B96" s="134"/>
      <c r="C96" s="134"/>
      <c r="D96" s="134"/>
      <c r="E96" s="133"/>
      <c r="F96" s="133"/>
    </row>
    <row r="97" spans="1:6">
      <c r="A97" s="1"/>
      <c r="B97" s="134"/>
      <c r="C97" s="134"/>
      <c r="D97" s="134"/>
      <c r="E97" s="133"/>
      <c r="F97" s="133"/>
    </row>
    <row r="98" spans="1:6">
      <c r="A98" s="1"/>
      <c r="B98" s="134"/>
      <c r="C98" s="134"/>
      <c r="D98" s="134"/>
      <c r="E98" s="133"/>
      <c r="F98" s="133"/>
    </row>
    <row r="99" spans="1:6">
      <c r="A99" s="1"/>
      <c r="B99" s="134"/>
      <c r="C99" s="134"/>
      <c r="D99" s="134"/>
      <c r="E99" s="133"/>
      <c r="F99" s="133"/>
    </row>
    <row r="100" spans="1:6">
      <c r="A100" s="1"/>
      <c r="B100" s="134"/>
      <c r="C100" s="134"/>
      <c r="D100" s="134"/>
      <c r="E100" s="133"/>
      <c r="F100" s="133"/>
    </row>
    <row r="101" spans="1:6">
      <c r="A101" s="1"/>
      <c r="B101" s="134"/>
      <c r="C101" s="134"/>
      <c r="D101" s="134"/>
      <c r="E101" s="133"/>
      <c r="F101" s="133"/>
    </row>
    <row r="102" spans="1:6">
      <c r="A102" s="1"/>
      <c r="B102" s="134"/>
      <c r="C102" s="134"/>
      <c r="D102" s="134"/>
      <c r="E102" s="133"/>
      <c r="F102" s="133"/>
    </row>
    <row r="103" spans="1:6">
      <c r="A103" s="1"/>
      <c r="B103" s="134"/>
      <c r="C103" s="134"/>
      <c r="D103" s="134"/>
      <c r="E103" s="133"/>
      <c r="F103" s="133"/>
    </row>
    <row r="104" spans="1:6">
      <c r="A104" s="1"/>
      <c r="B104" s="134"/>
      <c r="C104" s="134"/>
      <c r="D104" s="134"/>
      <c r="E104" s="133"/>
      <c r="F104" s="133"/>
    </row>
    <row r="105" spans="1:6">
      <c r="A105" s="1"/>
      <c r="B105" s="134"/>
      <c r="C105" s="134"/>
      <c r="D105" s="134"/>
      <c r="E105" s="133"/>
      <c r="F105" s="133"/>
    </row>
    <row r="106" spans="1:6">
      <c r="A106" s="1"/>
      <c r="B106" s="134"/>
      <c r="C106" s="134"/>
      <c r="D106" s="134"/>
      <c r="E106" s="133"/>
      <c r="F106" s="133"/>
    </row>
    <row r="107" spans="1:6">
      <c r="A107" s="1"/>
      <c r="B107" s="134"/>
      <c r="C107" s="134"/>
      <c r="D107" s="134"/>
      <c r="E107" s="133"/>
      <c r="F107" s="133"/>
    </row>
    <row r="108" spans="1:6">
      <c r="A108" s="1"/>
      <c r="B108" s="134"/>
      <c r="C108" s="134"/>
      <c r="D108" s="134"/>
      <c r="E108" s="133"/>
      <c r="F108" s="133"/>
    </row>
    <row r="109" spans="1:6">
      <c r="A109" s="1"/>
      <c r="B109" s="134"/>
      <c r="C109" s="134"/>
      <c r="D109" s="134"/>
      <c r="E109" s="133"/>
      <c r="F109" s="133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/>
      <c r="B147" s="1"/>
      <c r="C147" s="1"/>
      <c r="D147" s="1"/>
      <c r="E147" s="1"/>
      <c r="F147" s="1"/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1" spans="1:6">
      <c r="A151" s="1"/>
      <c r="B151" s="1"/>
      <c r="C151" s="1"/>
      <c r="D151" s="1"/>
      <c r="E151" s="1"/>
      <c r="F151" s="1"/>
    </row>
    <row r="152" spans="1:6">
      <c r="A152" s="1"/>
      <c r="B152" s="1"/>
      <c r="C152" s="1"/>
      <c r="D152" s="1"/>
      <c r="E152" s="1"/>
      <c r="F152" s="1"/>
    </row>
    <row r="153" spans="1:6">
      <c r="A153" s="1"/>
      <c r="B153" s="1"/>
      <c r="C153" s="1"/>
      <c r="D153" s="1"/>
      <c r="E153" s="1"/>
      <c r="F153" s="1"/>
    </row>
    <row r="154" spans="1:6">
      <c r="A154" s="1"/>
      <c r="B154" s="1"/>
      <c r="C154" s="1"/>
      <c r="D154" s="1"/>
      <c r="E154" s="1"/>
      <c r="F154" s="1"/>
    </row>
    <row r="155" spans="1:6">
      <c r="A155" s="1"/>
      <c r="B155" s="1"/>
      <c r="C155" s="1"/>
      <c r="D155" s="1"/>
      <c r="E155" s="1"/>
      <c r="F155" s="1"/>
    </row>
    <row r="156" spans="1:6">
      <c r="A156" s="1"/>
      <c r="B156" s="1"/>
      <c r="C156" s="1"/>
      <c r="D156" s="1"/>
      <c r="E156" s="1"/>
      <c r="F156" s="1"/>
    </row>
    <row r="157" spans="1:6">
      <c r="A157" s="1"/>
      <c r="B157" s="1"/>
      <c r="C157" s="1"/>
      <c r="D157" s="1"/>
      <c r="E157" s="1"/>
      <c r="F157" s="1"/>
    </row>
    <row r="158" spans="1:6">
      <c r="A158" s="1"/>
      <c r="B158" s="1"/>
      <c r="C158" s="1"/>
      <c r="D158" s="1"/>
      <c r="E158" s="1"/>
      <c r="F158" s="1"/>
    </row>
    <row r="159" spans="1:6">
      <c r="A159" s="1"/>
      <c r="B159" s="1"/>
      <c r="C159" s="1"/>
      <c r="D159" s="1"/>
      <c r="E159" s="1"/>
      <c r="F159" s="1"/>
    </row>
    <row r="160" spans="1:6">
      <c r="A160" s="1"/>
      <c r="B160" s="1"/>
      <c r="C160" s="1"/>
      <c r="D160" s="1"/>
      <c r="E160" s="1"/>
      <c r="F160" s="1"/>
    </row>
    <row r="161" spans="1:6">
      <c r="A161" s="1"/>
      <c r="B161" s="1"/>
      <c r="C161" s="1"/>
      <c r="D161" s="1"/>
      <c r="E161" s="1"/>
      <c r="F161" s="1"/>
    </row>
    <row r="162" spans="1:6">
      <c r="A162" s="1"/>
      <c r="B162" s="1"/>
      <c r="C162" s="1"/>
      <c r="D162" s="1"/>
      <c r="E162" s="1"/>
      <c r="F162" s="1"/>
    </row>
    <row r="163" spans="1:6">
      <c r="A163" s="1"/>
      <c r="B163" s="1"/>
      <c r="C163" s="1"/>
      <c r="D163" s="1"/>
      <c r="E163" s="1"/>
      <c r="F163" s="1"/>
    </row>
    <row r="164" spans="1:6">
      <c r="A164" s="1"/>
      <c r="B164" s="1"/>
      <c r="C164" s="1"/>
      <c r="D164" s="1"/>
      <c r="E164" s="1"/>
      <c r="F164" s="1"/>
    </row>
    <row r="165" spans="1:6">
      <c r="A165" s="1"/>
      <c r="B165" s="1"/>
      <c r="C165" s="1"/>
      <c r="D165" s="1"/>
      <c r="E165" s="1"/>
      <c r="F165" s="1"/>
    </row>
    <row r="166" spans="1:6">
      <c r="A166" s="1"/>
      <c r="B166" s="1"/>
      <c r="C166" s="1"/>
      <c r="D166" s="1"/>
      <c r="E166" s="1"/>
      <c r="F166" s="1"/>
    </row>
    <row r="167" spans="1:6">
      <c r="A167" s="1"/>
      <c r="B167" s="1"/>
      <c r="C167" s="1"/>
      <c r="D167" s="1"/>
      <c r="E167" s="1"/>
      <c r="F167" s="1"/>
    </row>
    <row r="168" spans="1:6">
      <c r="A168" s="1"/>
      <c r="B168" s="1"/>
      <c r="C168" s="1"/>
      <c r="D168" s="1"/>
      <c r="E168" s="1"/>
      <c r="F168" s="1"/>
    </row>
    <row r="169" spans="1:6">
      <c r="A169" s="1"/>
      <c r="B169" s="1"/>
      <c r="C169" s="1"/>
      <c r="D169" s="1"/>
      <c r="E169" s="1"/>
      <c r="F169" s="1"/>
    </row>
    <row r="170" spans="1:6">
      <c r="A170" s="1"/>
      <c r="B170" s="1"/>
      <c r="C170" s="1"/>
      <c r="D170" s="1"/>
      <c r="E170" s="1"/>
      <c r="F170" s="1"/>
    </row>
    <row r="171" spans="1:6">
      <c r="A171" s="1"/>
      <c r="B171" s="1"/>
      <c r="C171" s="1"/>
      <c r="D171" s="1"/>
      <c r="E171" s="1"/>
      <c r="F171" s="1"/>
    </row>
    <row r="172" spans="1:6">
      <c r="A172" s="1"/>
      <c r="B172" s="1"/>
      <c r="C172" s="1"/>
      <c r="D172" s="1"/>
      <c r="E172" s="1"/>
      <c r="F172" s="1"/>
    </row>
    <row r="173" spans="1:6">
      <c r="A173" s="1"/>
      <c r="B173" s="1"/>
      <c r="C173" s="1"/>
      <c r="D173" s="1"/>
      <c r="E173" s="1"/>
      <c r="F173" s="1"/>
    </row>
    <row r="174" spans="1:6">
      <c r="A174" s="1"/>
      <c r="B174" s="1"/>
      <c r="C174" s="1"/>
      <c r="D174" s="1"/>
      <c r="E174" s="1"/>
      <c r="F174" s="1"/>
    </row>
    <row r="175" spans="1:6">
      <c r="A175" s="1"/>
      <c r="B175" s="1"/>
      <c r="C175" s="1"/>
      <c r="D175" s="1"/>
      <c r="E175" s="1"/>
      <c r="F175" s="1"/>
    </row>
    <row r="176" spans="1:6">
      <c r="A176" s="1"/>
      <c r="B176" s="1"/>
      <c r="C176" s="1"/>
      <c r="D176" s="1"/>
      <c r="E176" s="1"/>
      <c r="F176" s="1"/>
    </row>
    <row r="177" spans="1:6">
      <c r="A177" s="1"/>
      <c r="B177" s="1"/>
      <c r="C177" s="1"/>
      <c r="D177" s="1"/>
      <c r="E177" s="1"/>
      <c r="F177" s="1"/>
    </row>
    <row r="178" spans="1:6">
      <c r="A178" s="1"/>
      <c r="B178" s="1"/>
      <c r="C178" s="1"/>
      <c r="D178" s="1"/>
      <c r="E178" s="1"/>
      <c r="F178" s="1"/>
    </row>
    <row r="179" spans="1:6">
      <c r="A179" s="1"/>
      <c r="B179" s="1"/>
      <c r="C179" s="1"/>
      <c r="D179" s="1"/>
      <c r="E179" s="1"/>
      <c r="F179" s="1"/>
    </row>
    <row r="180" spans="1:6">
      <c r="A180" s="1"/>
      <c r="B180" s="1"/>
      <c r="C180" s="1"/>
      <c r="D180" s="1"/>
      <c r="E180" s="1"/>
      <c r="F180" s="1"/>
    </row>
    <row r="181" spans="1:6">
      <c r="A181" s="1"/>
      <c r="B181" s="1"/>
      <c r="C181" s="1"/>
      <c r="D181" s="1"/>
      <c r="E181" s="1"/>
      <c r="F181" s="1"/>
    </row>
    <row r="182" spans="1:6">
      <c r="A182" s="1"/>
      <c r="B182" s="1"/>
      <c r="C182" s="1"/>
      <c r="D182" s="1"/>
      <c r="E182" s="1"/>
      <c r="F182" s="1"/>
    </row>
    <row r="183" spans="1:6">
      <c r="A183" s="1"/>
      <c r="B183" s="1"/>
      <c r="C183" s="1"/>
      <c r="D183" s="1"/>
      <c r="E183" s="1"/>
      <c r="F183" s="1"/>
    </row>
    <row r="184" spans="1:6">
      <c r="A184" s="1"/>
      <c r="B184" s="1"/>
      <c r="C184" s="1"/>
      <c r="D184" s="1"/>
      <c r="E184" s="1"/>
      <c r="F184" s="1"/>
    </row>
    <row r="185" spans="1:6">
      <c r="A185" s="1"/>
      <c r="B185" s="1"/>
      <c r="C185" s="1"/>
      <c r="D185" s="1"/>
      <c r="E185" s="1"/>
      <c r="F185" s="1"/>
    </row>
    <row r="186" spans="1:6">
      <c r="A186" s="1"/>
      <c r="B186" s="1"/>
      <c r="C186" s="1"/>
      <c r="D186" s="1"/>
      <c r="E186" s="1"/>
      <c r="F186" s="1"/>
    </row>
    <row r="187" spans="1:6">
      <c r="A187" s="1"/>
      <c r="B187" s="1"/>
      <c r="C187" s="1"/>
      <c r="D187" s="1"/>
      <c r="E187" s="1"/>
      <c r="F187" s="1"/>
    </row>
    <row r="188" spans="1:6">
      <c r="A188" s="1"/>
      <c r="B188" s="1"/>
      <c r="C188" s="1"/>
      <c r="D188" s="1"/>
      <c r="E188" s="1"/>
      <c r="F188" s="1"/>
    </row>
    <row r="189" spans="1:6">
      <c r="A189" s="1"/>
      <c r="B189" s="1"/>
      <c r="C189" s="1"/>
      <c r="D189" s="1"/>
      <c r="E189" s="1"/>
      <c r="F189" s="1"/>
    </row>
    <row r="190" spans="1:6">
      <c r="A190" s="1"/>
      <c r="B190" s="1"/>
      <c r="C190" s="1"/>
      <c r="D190" s="1"/>
      <c r="E190" s="1"/>
      <c r="F190" s="1"/>
    </row>
    <row r="191" spans="1:6">
      <c r="A191" s="1"/>
      <c r="B191" s="1"/>
      <c r="C191" s="1"/>
      <c r="D191" s="1"/>
      <c r="E191" s="1"/>
      <c r="F191" s="1"/>
    </row>
    <row r="192" spans="1:6">
      <c r="A192" s="1"/>
      <c r="B192" s="1"/>
      <c r="C192" s="1"/>
      <c r="D192" s="1"/>
      <c r="E192" s="1"/>
      <c r="F192" s="1"/>
    </row>
    <row r="193" spans="1:6">
      <c r="A193" s="1"/>
      <c r="B193" s="1"/>
      <c r="C193" s="1"/>
      <c r="D193" s="1"/>
      <c r="E193" s="1"/>
      <c r="F193" s="1"/>
    </row>
    <row r="194" spans="1:6">
      <c r="A194" s="1"/>
      <c r="B194" s="1"/>
      <c r="C194" s="1"/>
      <c r="D194" s="1"/>
      <c r="E194" s="1"/>
      <c r="F194" s="1"/>
    </row>
    <row r="195" spans="1:6">
      <c r="A195" s="1"/>
      <c r="B195" s="1"/>
      <c r="C195" s="1"/>
      <c r="D195" s="1"/>
      <c r="E195" s="1"/>
      <c r="F195" s="1"/>
    </row>
    <row r="196" spans="1:6">
      <c r="A196" s="1"/>
      <c r="B196" s="1"/>
      <c r="C196" s="1"/>
      <c r="D196" s="1"/>
      <c r="E196" s="1"/>
      <c r="F196" s="1"/>
    </row>
    <row r="197" spans="1:6">
      <c r="A197" s="1"/>
      <c r="B197" s="1"/>
      <c r="C197" s="1"/>
      <c r="D197" s="1"/>
      <c r="E197" s="1"/>
      <c r="F197" s="1"/>
    </row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"/>
      <c r="C207" s="1"/>
      <c r="D207" s="1"/>
      <c r="E207" s="1"/>
      <c r="F207" s="1"/>
    </row>
    <row r="208" spans="1:6">
      <c r="A208" s="1"/>
      <c r="B208" s="1"/>
      <c r="C208" s="1"/>
      <c r="D208" s="1"/>
      <c r="E208" s="1"/>
      <c r="F208" s="1"/>
    </row>
    <row r="209" spans="1:6">
      <c r="A209" s="1"/>
      <c r="B209" s="1"/>
      <c r="C209" s="1"/>
      <c r="D209" s="1"/>
      <c r="E209" s="1"/>
      <c r="F209" s="1"/>
    </row>
    <row r="210" spans="1:6">
      <c r="A210" s="1"/>
      <c r="B210" s="1"/>
      <c r="C210" s="1"/>
      <c r="D210" s="1"/>
      <c r="E210" s="1"/>
      <c r="F210" s="1"/>
    </row>
    <row r="211" spans="1:6">
      <c r="A211" s="1"/>
      <c r="B211" s="1"/>
      <c r="C211" s="1"/>
      <c r="D211" s="1"/>
      <c r="E211" s="1"/>
      <c r="F211" s="1"/>
    </row>
    <row r="212" spans="1:6">
      <c r="A212" s="1"/>
      <c r="B212" s="1"/>
      <c r="C212" s="1"/>
      <c r="D212" s="1"/>
      <c r="E212" s="1"/>
      <c r="F212" s="1"/>
    </row>
    <row r="213" spans="1:6">
      <c r="A213" s="1"/>
      <c r="B213" s="1"/>
      <c r="C213" s="1"/>
      <c r="D213" s="1"/>
      <c r="E213" s="1"/>
      <c r="F213" s="1"/>
    </row>
    <row r="214" spans="1:6">
      <c r="A214" s="1"/>
      <c r="B214" s="1"/>
      <c r="C214" s="1"/>
      <c r="D214" s="1"/>
      <c r="E214" s="1"/>
      <c r="F214" s="1"/>
    </row>
    <row r="215" spans="1:6">
      <c r="A215" s="1"/>
      <c r="B215" s="1"/>
      <c r="C215" s="1"/>
      <c r="D215" s="1"/>
      <c r="E215" s="1"/>
      <c r="F215" s="1"/>
    </row>
    <row r="216" spans="1:6">
      <c r="A216" s="1"/>
      <c r="B216" s="1"/>
      <c r="C216" s="1"/>
      <c r="D216" s="1"/>
      <c r="E216" s="1"/>
      <c r="F216" s="1"/>
    </row>
    <row r="217" spans="1:6">
      <c r="A217" s="1"/>
      <c r="B217" s="1"/>
      <c r="C217" s="1"/>
      <c r="D217" s="1"/>
      <c r="E217" s="1"/>
      <c r="F217" s="1"/>
    </row>
    <row r="218" spans="1:6">
      <c r="A218" s="1"/>
      <c r="B218" s="1"/>
      <c r="C218" s="1"/>
      <c r="D218" s="1"/>
      <c r="E218" s="1"/>
      <c r="F218" s="1"/>
    </row>
    <row r="219" spans="1:6">
      <c r="A219" s="1"/>
      <c r="B219" s="1"/>
      <c r="C219" s="1"/>
      <c r="D219" s="1"/>
      <c r="E219" s="1"/>
      <c r="F219" s="1"/>
    </row>
    <row r="220" spans="1:6">
      <c r="A220" s="1"/>
      <c r="B220" s="1"/>
      <c r="C220" s="1"/>
      <c r="D220" s="1"/>
      <c r="E220" s="1"/>
      <c r="F220" s="1"/>
    </row>
    <row r="221" spans="1:6">
      <c r="A221" s="1"/>
      <c r="B221" s="1"/>
      <c r="C221" s="1"/>
      <c r="D221" s="1"/>
      <c r="E221" s="1"/>
      <c r="F221" s="1"/>
    </row>
    <row r="222" spans="1:6">
      <c r="A222" s="1"/>
      <c r="B222" s="1"/>
      <c r="C222" s="1"/>
      <c r="D222" s="1"/>
      <c r="E222" s="1"/>
      <c r="F222" s="1"/>
    </row>
    <row r="223" spans="1:6">
      <c r="A223" s="1"/>
      <c r="B223" s="1"/>
      <c r="C223" s="1"/>
      <c r="D223" s="1"/>
      <c r="E223" s="1"/>
      <c r="F223" s="1"/>
    </row>
    <row r="224" spans="1:6">
      <c r="A224" s="1"/>
      <c r="B224" s="1"/>
      <c r="C224" s="1"/>
      <c r="D224" s="1"/>
      <c r="E224" s="1"/>
      <c r="F224" s="1"/>
    </row>
    <row r="225" spans="1:6">
      <c r="A225" s="1"/>
      <c r="B225" s="1"/>
      <c r="C225" s="1"/>
      <c r="D225" s="1"/>
      <c r="E225" s="1"/>
      <c r="F225" s="1"/>
    </row>
    <row r="226" spans="1:6">
      <c r="A226" s="1"/>
      <c r="B226" s="1"/>
      <c r="C226" s="1"/>
      <c r="D226" s="1"/>
      <c r="E226" s="1"/>
      <c r="F226" s="1"/>
    </row>
    <row r="227" spans="1:6">
      <c r="A227" s="1"/>
      <c r="B227" s="1"/>
      <c r="C227" s="1"/>
      <c r="D227" s="1"/>
      <c r="E227" s="1"/>
      <c r="F227" s="1"/>
    </row>
    <row r="228" spans="1:6">
      <c r="A228" s="1"/>
      <c r="B228" s="1"/>
      <c r="C228" s="1"/>
      <c r="D228" s="1"/>
      <c r="E228" s="1"/>
      <c r="F228" s="1"/>
    </row>
    <row r="229" spans="1:6">
      <c r="A229" s="1"/>
      <c r="B229" s="1"/>
      <c r="C229" s="1"/>
      <c r="D229" s="1"/>
      <c r="E229" s="1"/>
      <c r="F229" s="1"/>
    </row>
    <row r="230" spans="1:6">
      <c r="A230" s="1"/>
      <c r="B230" s="1"/>
      <c r="C230" s="1"/>
      <c r="D230" s="1"/>
      <c r="E230" s="1"/>
      <c r="F230" s="1"/>
    </row>
    <row r="231" spans="1:6">
      <c r="A231" s="1"/>
      <c r="B231" s="1"/>
      <c r="C231" s="1"/>
      <c r="D231" s="1"/>
      <c r="E231" s="1"/>
      <c r="F231" s="1"/>
    </row>
    <row r="232" spans="1:6">
      <c r="A232" s="1"/>
      <c r="B232" s="1"/>
      <c r="C232" s="1"/>
      <c r="D232" s="1"/>
      <c r="E232" s="1"/>
      <c r="F232" s="1"/>
    </row>
    <row r="233" spans="1:6">
      <c r="A233" s="1"/>
      <c r="B233" s="1"/>
      <c r="C233" s="1"/>
      <c r="D233" s="1"/>
      <c r="E233" s="1"/>
      <c r="F233" s="1"/>
    </row>
    <row r="234" spans="1:6">
      <c r="A234" s="1"/>
      <c r="B234" s="1"/>
      <c r="C234" s="1"/>
      <c r="D234" s="1"/>
      <c r="E234" s="1"/>
      <c r="F234" s="1"/>
    </row>
    <row r="235" spans="1:6">
      <c r="A235" s="1"/>
      <c r="B235" s="1"/>
      <c r="C235" s="1"/>
      <c r="D235" s="1"/>
      <c r="E235" s="1"/>
      <c r="F235" s="1"/>
    </row>
    <row r="236" spans="1:6">
      <c r="A236" s="1"/>
      <c r="B236" s="1"/>
      <c r="C236" s="1"/>
      <c r="D236" s="1"/>
      <c r="E236" s="1"/>
      <c r="F236" s="1"/>
    </row>
    <row r="237" spans="1:6">
      <c r="A237" s="1"/>
      <c r="B237" s="1"/>
      <c r="C237" s="1"/>
      <c r="D237" s="1"/>
      <c r="E237" s="1"/>
      <c r="F237" s="1"/>
    </row>
    <row r="238" spans="1:6">
      <c r="A238" s="1"/>
      <c r="B238" s="1"/>
      <c r="C238" s="1"/>
      <c r="D238" s="1"/>
      <c r="E238" s="1"/>
      <c r="F238" s="1"/>
    </row>
    <row r="239" spans="1:6">
      <c r="A239" s="1"/>
      <c r="B239" s="1"/>
      <c r="C239" s="1"/>
      <c r="D239" s="1"/>
      <c r="E239" s="1"/>
      <c r="F239" s="1"/>
    </row>
    <row r="240" spans="1:6">
      <c r="A240" s="1"/>
      <c r="B240" s="1"/>
      <c r="C240" s="1"/>
      <c r="D240" s="1"/>
      <c r="E240" s="1"/>
      <c r="F240" s="1"/>
    </row>
    <row r="241" spans="1:6">
      <c r="A241" s="1"/>
      <c r="B241" s="1"/>
      <c r="C241" s="1"/>
      <c r="D241" s="1"/>
      <c r="E241" s="1"/>
      <c r="F241" s="1"/>
    </row>
    <row r="242" spans="1:6">
      <c r="A242" s="1"/>
      <c r="B242" s="1"/>
      <c r="C242" s="1"/>
      <c r="D242" s="1"/>
      <c r="E242" s="1"/>
      <c r="F242" s="1"/>
    </row>
    <row r="243" spans="1:6">
      <c r="A243" s="1"/>
      <c r="B243" s="1"/>
      <c r="C243" s="1"/>
      <c r="D243" s="1"/>
      <c r="E243" s="1"/>
      <c r="F243" s="1"/>
    </row>
    <row r="244" spans="1:6">
      <c r="A244" s="1"/>
      <c r="B244" s="1"/>
      <c r="C244" s="1"/>
      <c r="D244" s="1"/>
      <c r="E244" s="1"/>
      <c r="F244" s="1"/>
    </row>
    <row r="245" spans="1:6">
      <c r="A245" s="1"/>
      <c r="B245" s="1"/>
      <c r="C245" s="1"/>
      <c r="D245" s="1"/>
      <c r="E245" s="1"/>
      <c r="F245" s="1"/>
    </row>
    <row r="246" spans="1:6">
      <c r="A246" s="1"/>
      <c r="B246" s="1"/>
      <c r="C246" s="1"/>
      <c r="D246" s="1"/>
      <c r="E246" s="1"/>
      <c r="F246" s="1"/>
    </row>
    <row r="247" spans="1:6">
      <c r="A247" s="1"/>
      <c r="B247" s="1"/>
      <c r="C247" s="1"/>
      <c r="D247" s="1"/>
      <c r="E247" s="1"/>
      <c r="F247" s="1"/>
    </row>
    <row r="248" spans="1:6">
      <c r="A248" s="1"/>
      <c r="B248" s="1"/>
      <c r="C248" s="1"/>
      <c r="D248" s="1"/>
      <c r="E248" s="1"/>
      <c r="F248" s="1"/>
    </row>
    <row r="249" spans="1:6">
      <c r="A249" s="1"/>
      <c r="B249" s="1"/>
      <c r="C249" s="1"/>
      <c r="D249" s="1"/>
      <c r="E249" s="1"/>
      <c r="F249" s="1"/>
    </row>
    <row r="250" spans="1:6">
      <c r="A250" s="1"/>
      <c r="B250" s="1"/>
      <c r="C250" s="1"/>
      <c r="D250" s="1"/>
      <c r="E250" s="1"/>
      <c r="F250" s="1"/>
    </row>
    <row r="251" spans="1:6">
      <c r="A251" s="1"/>
      <c r="B251" s="1"/>
      <c r="C251" s="1"/>
      <c r="D251" s="1"/>
      <c r="E251" s="1"/>
      <c r="F251" s="1"/>
    </row>
    <row r="252" spans="1:6">
      <c r="A252" s="1"/>
      <c r="B252" s="1"/>
      <c r="C252" s="1"/>
      <c r="D252" s="1"/>
      <c r="E252" s="1"/>
      <c r="F252" s="1"/>
    </row>
    <row r="253" spans="1:6">
      <c r="A253" s="1"/>
      <c r="B253" s="1"/>
      <c r="C253" s="1"/>
      <c r="D253" s="1"/>
      <c r="E253" s="1"/>
      <c r="F253" s="1"/>
    </row>
    <row r="254" spans="1:6">
      <c r="A254" s="1"/>
      <c r="B254" s="1"/>
      <c r="C254" s="1"/>
      <c r="D254" s="1"/>
      <c r="E254" s="1"/>
      <c r="F254" s="1"/>
    </row>
    <row r="255" spans="1:6">
      <c r="A255" s="1"/>
      <c r="B255" s="1"/>
      <c r="C255" s="1"/>
      <c r="D255" s="1"/>
      <c r="E255" s="1"/>
      <c r="F255" s="1"/>
    </row>
    <row r="256" spans="1:6">
      <c r="A256" s="1"/>
      <c r="B256" s="1"/>
      <c r="C256" s="1"/>
      <c r="D256" s="1"/>
      <c r="E256" s="1"/>
      <c r="F256" s="1"/>
    </row>
    <row r="257" spans="1:6">
      <c r="A257" s="1"/>
      <c r="B257" s="1"/>
      <c r="C257" s="1"/>
      <c r="D257" s="1"/>
      <c r="E257" s="1"/>
      <c r="F257" s="1"/>
    </row>
    <row r="258" spans="1:6">
      <c r="A258" s="1"/>
      <c r="B258" s="1"/>
      <c r="C258" s="1"/>
      <c r="D258" s="1"/>
      <c r="E258" s="1"/>
      <c r="F258" s="1"/>
    </row>
    <row r="259" spans="1:6">
      <c r="A259" s="1"/>
      <c r="B259" s="1"/>
      <c r="C259" s="1"/>
      <c r="D259" s="1"/>
      <c r="E259" s="1"/>
      <c r="F259" s="1"/>
    </row>
    <row r="260" spans="1:6">
      <c r="A260" s="1"/>
      <c r="B260" s="1"/>
      <c r="C260" s="1"/>
      <c r="D260" s="1"/>
      <c r="E260" s="1"/>
      <c r="F260" s="1"/>
    </row>
    <row r="261" spans="1:6">
      <c r="A261" s="1"/>
      <c r="B261" s="1"/>
      <c r="C261" s="1"/>
      <c r="D261" s="1"/>
      <c r="E261" s="1"/>
      <c r="F261" s="1"/>
    </row>
    <row r="262" spans="1:6">
      <c r="A262" s="1"/>
      <c r="B262" s="1"/>
      <c r="C262" s="1"/>
      <c r="D262" s="1"/>
      <c r="E262" s="1"/>
      <c r="F262" s="1"/>
    </row>
    <row r="263" spans="1:6">
      <c r="A263" s="1"/>
      <c r="B263" s="1"/>
      <c r="C263" s="1"/>
      <c r="D263" s="1"/>
      <c r="E263" s="1"/>
      <c r="F263" s="1"/>
    </row>
    <row r="264" spans="1:6">
      <c r="A264" s="1"/>
      <c r="B264" s="1"/>
      <c r="C264" s="1"/>
      <c r="D264" s="1"/>
      <c r="E264" s="1"/>
      <c r="F264" s="1"/>
    </row>
    <row r="265" spans="1:6">
      <c r="A265" s="1"/>
      <c r="B265" s="1"/>
      <c r="C265" s="1"/>
      <c r="D265" s="1"/>
      <c r="E265" s="1"/>
      <c r="F265" s="1"/>
    </row>
    <row r="266" spans="1:6">
      <c r="A266" s="1"/>
      <c r="B266" s="1"/>
      <c r="C266" s="1"/>
      <c r="D266" s="1"/>
      <c r="E266" s="1"/>
      <c r="F266" s="1"/>
    </row>
    <row r="267" spans="1:6">
      <c r="A267" s="1"/>
      <c r="B267" s="1"/>
      <c r="C267" s="1"/>
      <c r="D267" s="1"/>
      <c r="E267" s="1"/>
      <c r="F267" s="1"/>
    </row>
    <row r="268" spans="1:6">
      <c r="A268" s="1"/>
      <c r="B268" s="1"/>
      <c r="C268" s="1"/>
      <c r="D268" s="1"/>
      <c r="E268" s="1"/>
      <c r="F268" s="1"/>
    </row>
    <row r="269" spans="1:6">
      <c r="A269" s="1"/>
      <c r="B269" s="1"/>
      <c r="C269" s="1"/>
      <c r="D269" s="1"/>
      <c r="E269" s="1"/>
      <c r="F269" s="1"/>
    </row>
    <row r="270" spans="1:6">
      <c r="A270" s="1"/>
      <c r="B270" s="1"/>
      <c r="C270" s="1"/>
      <c r="D270" s="1"/>
      <c r="E270" s="1"/>
      <c r="F270" s="1"/>
    </row>
    <row r="271" spans="1:6">
      <c r="A271" s="1"/>
      <c r="B271" s="1"/>
      <c r="C271" s="1"/>
      <c r="D271" s="1"/>
      <c r="E271" s="1"/>
      <c r="F271" s="1"/>
    </row>
    <row r="272" spans="1:6">
      <c r="A272" s="1"/>
      <c r="B272" s="1"/>
      <c r="C272" s="1"/>
      <c r="D272" s="1"/>
      <c r="E272" s="1"/>
      <c r="F272" s="1"/>
    </row>
    <row r="273" spans="1:6">
      <c r="A273" s="1"/>
      <c r="B273" s="1"/>
      <c r="C273" s="1"/>
      <c r="D273" s="1"/>
      <c r="E273" s="1"/>
      <c r="F273" s="1"/>
    </row>
    <row r="274" spans="1:6">
      <c r="A274" s="1"/>
      <c r="B274" s="1"/>
      <c r="C274" s="1"/>
      <c r="D274" s="1"/>
      <c r="E274" s="1"/>
      <c r="F274" s="1"/>
    </row>
    <row r="275" spans="1:6">
      <c r="A275" s="1"/>
      <c r="B275" s="1"/>
      <c r="C275" s="1"/>
      <c r="D275" s="1"/>
      <c r="E275" s="1"/>
      <c r="F275" s="1"/>
    </row>
    <row r="276" spans="1:6">
      <c r="A276" s="1"/>
      <c r="B276" s="1"/>
      <c r="C276" s="1"/>
      <c r="D276" s="1"/>
      <c r="E276" s="1"/>
      <c r="F276" s="1"/>
    </row>
    <row r="277" spans="1:6">
      <c r="A277" s="1"/>
      <c r="B277" s="1"/>
      <c r="C277" s="1"/>
      <c r="D277" s="1"/>
      <c r="E277" s="1"/>
      <c r="F277" s="1"/>
    </row>
    <row r="278" spans="1:6">
      <c r="A278" s="1"/>
      <c r="B278" s="1"/>
      <c r="C278" s="1"/>
      <c r="D278" s="1"/>
      <c r="E278" s="1"/>
      <c r="F278" s="1"/>
    </row>
    <row r="279" spans="1:6">
      <c r="A279" s="1"/>
      <c r="B279" s="1"/>
      <c r="C279" s="1"/>
      <c r="D279" s="1"/>
      <c r="E279" s="1"/>
      <c r="F279" s="1"/>
    </row>
    <row r="280" spans="1:6">
      <c r="A280" s="1"/>
      <c r="B280" s="1"/>
      <c r="C280" s="1"/>
      <c r="D280" s="1"/>
      <c r="E280" s="1"/>
      <c r="F280" s="1"/>
    </row>
    <row r="281" spans="1:6">
      <c r="A281" s="1"/>
      <c r="B281" s="1"/>
      <c r="C281" s="1"/>
      <c r="D281" s="1"/>
      <c r="E281" s="1"/>
      <c r="F281" s="1"/>
    </row>
    <row r="282" spans="1:6">
      <c r="A282" s="1"/>
      <c r="B282" s="1"/>
      <c r="C282" s="1"/>
      <c r="D282" s="1"/>
      <c r="E282" s="1"/>
      <c r="F282" s="1"/>
    </row>
    <row r="283" spans="1:6">
      <c r="A283" s="1"/>
      <c r="B283" s="1"/>
      <c r="C283" s="1"/>
      <c r="D283" s="1"/>
      <c r="E283" s="1"/>
      <c r="F283" s="1"/>
    </row>
    <row r="284" spans="1:6">
      <c r="A284" s="1"/>
      <c r="B284" s="1"/>
      <c r="C284" s="1"/>
      <c r="D284" s="1"/>
      <c r="E284" s="1"/>
      <c r="F284" s="1"/>
    </row>
    <row r="285" spans="1:6">
      <c r="A285" s="1"/>
      <c r="B285" s="1"/>
      <c r="C285" s="1"/>
      <c r="D285" s="1"/>
      <c r="E285" s="1"/>
      <c r="F285" s="1"/>
    </row>
    <row r="286" spans="1:6">
      <c r="A286" s="1"/>
      <c r="B286" s="1"/>
      <c r="C286" s="1"/>
      <c r="D286" s="1"/>
      <c r="E286" s="1"/>
      <c r="F286" s="1"/>
    </row>
    <row r="287" spans="1:6">
      <c r="A287" s="1"/>
      <c r="B287" s="1"/>
      <c r="C287" s="1"/>
      <c r="D287" s="1"/>
      <c r="E287" s="1"/>
      <c r="F287" s="1"/>
    </row>
    <row r="288" spans="1:6">
      <c r="A288" s="1"/>
      <c r="B288" s="1"/>
      <c r="C288" s="1"/>
      <c r="D288" s="1"/>
      <c r="E288" s="1"/>
      <c r="F288" s="1"/>
    </row>
    <row r="289" spans="1:6">
      <c r="A289" s="1"/>
      <c r="B289" s="1"/>
      <c r="C289" s="1"/>
      <c r="D289" s="1"/>
      <c r="E289" s="1"/>
      <c r="F289" s="1"/>
    </row>
    <row r="290" spans="1:6">
      <c r="A290" s="1"/>
      <c r="B290" s="1"/>
      <c r="C290" s="1"/>
      <c r="D290" s="1"/>
      <c r="E290" s="1"/>
      <c r="F290" s="1"/>
    </row>
    <row r="291" spans="1:6">
      <c r="A291" s="1"/>
      <c r="B291" s="1"/>
      <c r="C291" s="1"/>
      <c r="D291" s="1"/>
      <c r="E291" s="1"/>
      <c r="F291" s="1"/>
    </row>
    <row r="292" spans="1:6">
      <c r="A292" s="1"/>
      <c r="B292" s="1"/>
      <c r="C292" s="1"/>
      <c r="D292" s="1"/>
      <c r="E292" s="1"/>
      <c r="F292" s="1"/>
    </row>
    <row r="293" spans="1:6">
      <c r="A293" s="1"/>
      <c r="B293" s="1"/>
      <c r="C293" s="1"/>
      <c r="D293" s="1"/>
      <c r="E293" s="1"/>
      <c r="F293" s="1"/>
    </row>
    <row r="294" spans="1:6">
      <c r="A294" s="1"/>
      <c r="B294" s="1"/>
      <c r="C294" s="1"/>
      <c r="D294" s="1"/>
      <c r="E294" s="1"/>
      <c r="F294" s="1"/>
    </row>
    <row r="295" spans="1:6">
      <c r="A295" s="1"/>
      <c r="B295" s="1"/>
      <c r="C295" s="1"/>
      <c r="D295" s="1"/>
      <c r="E295" s="1"/>
      <c r="F295" s="1"/>
    </row>
    <row r="296" spans="1:6">
      <c r="A296" s="1"/>
      <c r="B296" s="1"/>
      <c r="C296" s="1"/>
      <c r="D296" s="1"/>
      <c r="E296" s="1"/>
      <c r="F296" s="1"/>
    </row>
    <row r="297" spans="1:6">
      <c r="A297" s="1"/>
      <c r="B297" s="1"/>
      <c r="C297" s="1"/>
      <c r="D297" s="1"/>
      <c r="E297" s="1"/>
      <c r="F297" s="1"/>
    </row>
    <row r="298" spans="1:6">
      <c r="A298" s="1"/>
      <c r="B298" s="1"/>
      <c r="C298" s="1"/>
      <c r="D298" s="1"/>
      <c r="E298" s="1"/>
      <c r="F298" s="1"/>
    </row>
    <row r="299" spans="1:6">
      <c r="A299" s="1"/>
      <c r="B299" s="1"/>
      <c r="C299" s="1"/>
      <c r="D299" s="1"/>
      <c r="E299" s="1"/>
      <c r="F299" s="1"/>
    </row>
    <row r="300" spans="1:6">
      <c r="A300" s="1"/>
      <c r="B300" s="1"/>
      <c r="C300" s="1"/>
      <c r="D300" s="1"/>
      <c r="E300" s="1"/>
      <c r="F300" s="1"/>
    </row>
    <row r="301" spans="1:6">
      <c r="A301" s="1"/>
      <c r="B301" s="1"/>
      <c r="C301" s="1"/>
      <c r="D301" s="1"/>
      <c r="E301" s="1"/>
      <c r="F301" s="1"/>
    </row>
    <row r="302" spans="1:6">
      <c r="A302" s="1"/>
      <c r="B302" s="1"/>
      <c r="C302" s="1"/>
      <c r="D302" s="1"/>
      <c r="E302" s="1"/>
      <c r="F302" s="1"/>
    </row>
    <row r="303" spans="1:6">
      <c r="A303" s="1"/>
      <c r="B303" s="1"/>
      <c r="C303" s="1"/>
      <c r="D303" s="1"/>
      <c r="E303" s="1"/>
      <c r="F303" s="1"/>
    </row>
    <row r="304" spans="1:6">
      <c r="A304" s="1"/>
      <c r="B304" s="1"/>
      <c r="C304" s="1"/>
      <c r="D304" s="1"/>
      <c r="E304" s="1"/>
      <c r="F304" s="1"/>
    </row>
    <row r="305" spans="1:6">
      <c r="A305" s="1"/>
      <c r="B305" s="1"/>
      <c r="C305" s="1"/>
      <c r="D305" s="1"/>
      <c r="E305" s="1"/>
      <c r="F305" s="1"/>
    </row>
    <row r="306" spans="1:6">
      <c r="A306" s="1"/>
      <c r="B306" s="1"/>
      <c r="C306" s="1"/>
      <c r="D306" s="1"/>
      <c r="E306" s="1"/>
      <c r="F306" s="1"/>
    </row>
    <row r="307" spans="1:6">
      <c r="A307" s="1"/>
      <c r="B307" s="1"/>
      <c r="C307" s="1"/>
      <c r="D307" s="1"/>
      <c r="E307" s="1"/>
      <c r="F307" s="1"/>
    </row>
    <row r="308" spans="1:6">
      <c r="A308" s="1"/>
      <c r="B308" s="1"/>
      <c r="C308" s="1"/>
      <c r="D308" s="1"/>
      <c r="E308" s="1"/>
      <c r="F308" s="1"/>
    </row>
    <row r="309" spans="1:6">
      <c r="A309" s="1"/>
      <c r="B309" s="1"/>
      <c r="C309" s="1"/>
      <c r="D309" s="1"/>
      <c r="E309" s="1"/>
      <c r="F309" s="1"/>
    </row>
    <row r="310" spans="1:6">
      <c r="A310" s="1"/>
      <c r="B310" s="1"/>
      <c r="C310" s="1"/>
      <c r="D310" s="1"/>
      <c r="E310" s="1"/>
      <c r="F310" s="1"/>
    </row>
    <row r="311" spans="1:6">
      <c r="A311" s="1"/>
      <c r="B311" s="1"/>
      <c r="C311" s="1"/>
      <c r="D311" s="1"/>
      <c r="E311" s="1"/>
      <c r="F311" s="1"/>
    </row>
    <row r="312" spans="1:6">
      <c r="A312" s="1"/>
      <c r="B312" s="1"/>
      <c r="C312" s="1"/>
      <c r="D312" s="1"/>
      <c r="E312" s="1"/>
      <c r="F312" s="1"/>
    </row>
    <row r="313" spans="1:6">
      <c r="A313" s="1"/>
      <c r="B313" s="1"/>
      <c r="C313" s="1"/>
      <c r="D313" s="1"/>
      <c r="E313" s="1"/>
      <c r="F313" s="1"/>
    </row>
    <row r="314" spans="1:6">
      <c r="A314" s="1"/>
      <c r="B314" s="1"/>
      <c r="C314" s="1"/>
      <c r="D314" s="1"/>
      <c r="E314" s="1"/>
      <c r="F314" s="1"/>
    </row>
    <row r="315" spans="1:6">
      <c r="A315" s="1"/>
      <c r="B315" s="1"/>
      <c r="C315" s="1"/>
      <c r="D315" s="1"/>
      <c r="E315" s="1"/>
      <c r="F315" s="1"/>
    </row>
    <row r="316" spans="1:6">
      <c r="A316" s="1"/>
      <c r="B316" s="1"/>
      <c r="C316" s="1"/>
      <c r="D316" s="1"/>
      <c r="E316" s="1"/>
      <c r="F316" s="1"/>
    </row>
    <row r="317" spans="1:6">
      <c r="A317" s="1"/>
      <c r="B317" s="1"/>
      <c r="C317" s="1"/>
      <c r="D317" s="1"/>
      <c r="E317" s="1"/>
      <c r="F317" s="1"/>
    </row>
    <row r="318" spans="1:6">
      <c r="A318" s="1"/>
      <c r="B318" s="1"/>
      <c r="C318" s="1"/>
      <c r="D318" s="1"/>
      <c r="E318" s="1"/>
      <c r="F318" s="1"/>
    </row>
    <row r="319" spans="1:6">
      <c r="A319" s="1"/>
      <c r="B319" s="1"/>
      <c r="C319" s="1"/>
      <c r="D319" s="1"/>
      <c r="E319" s="1"/>
      <c r="F319" s="1"/>
    </row>
    <row r="320" spans="1:6">
      <c r="A320" s="1"/>
      <c r="B320" s="1"/>
      <c r="C320" s="1"/>
      <c r="D320" s="1"/>
      <c r="E320" s="1"/>
      <c r="F320" s="1"/>
    </row>
    <row r="321" spans="1:6">
      <c r="A321" s="1"/>
      <c r="B321" s="1"/>
      <c r="C321" s="1"/>
      <c r="D321" s="1"/>
      <c r="E321" s="1"/>
      <c r="F321" s="1"/>
    </row>
    <row r="322" spans="1:6">
      <c r="A322" s="1"/>
      <c r="B322" s="1"/>
      <c r="C322" s="1"/>
      <c r="D322" s="1"/>
      <c r="E322" s="1"/>
      <c r="F322" s="1"/>
    </row>
    <row r="323" spans="1:6">
      <c r="A323" s="1"/>
      <c r="B323" s="1"/>
      <c r="C323" s="1"/>
      <c r="D323" s="1"/>
      <c r="E323" s="1"/>
      <c r="F323" s="1"/>
    </row>
    <row r="324" spans="1:6">
      <c r="A324" s="1"/>
      <c r="B324" s="1"/>
      <c r="C324" s="1"/>
      <c r="D324" s="1"/>
      <c r="E324" s="1"/>
      <c r="F324" s="1"/>
    </row>
    <row r="325" spans="1:6">
      <c r="A325" s="1"/>
      <c r="B325" s="1"/>
      <c r="C325" s="1"/>
      <c r="D325" s="1"/>
      <c r="E325" s="1"/>
      <c r="F325" s="1"/>
    </row>
    <row r="326" spans="1:6">
      <c r="A326" s="1"/>
      <c r="B326" s="1"/>
      <c r="C326" s="1"/>
      <c r="D326" s="1"/>
      <c r="E326" s="1"/>
      <c r="F326" s="1"/>
    </row>
    <row r="327" spans="1:6">
      <c r="A327" s="1"/>
      <c r="B327" s="1"/>
      <c r="C327" s="1"/>
      <c r="D327" s="1"/>
      <c r="E327" s="1"/>
      <c r="F327" s="1"/>
    </row>
    <row r="328" spans="1:6">
      <c r="A328" s="1"/>
      <c r="B328" s="1"/>
      <c r="C328" s="1"/>
      <c r="D328" s="1"/>
      <c r="E328" s="1"/>
      <c r="F328" s="1"/>
    </row>
    <row r="329" spans="1:6">
      <c r="A329" s="1"/>
      <c r="B329" s="1"/>
      <c r="C329" s="1"/>
      <c r="D329" s="1"/>
      <c r="E329" s="1"/>
      <c r="F329" s="1"/>
    </row>
    <row r="330" spans="1:6">
      <c r="A330" s="1"/>
      <c r="B330" s="1"/>
      <c r="C330" s="1"/>
      <c r="D330" s="1"/>
      <c r="E330" s="1"/>
      <c r="F330" s="1"/>
    </row>
    <row r="331" spans="1:6">
      <c r="A331" s="1"/>
      <c r="B331" s="1"/>
      <c r="C331" s="1"/>
      <c r="D331" s="1"/>
      <c r="E331" s="1"/>
      <c r="F331" s="1"/>
    </row>
    <row r="332" spans="1:6">
      <c r="A332" s="1"/>
      <c r="B332" s="1"/>
      <c r="C332" s="1"/>
      <c r="D332" s="1"/>
      <c r="E332" s="1"/>
      <c r="F332" s="1"/>
    </row>
    <row r="333" spans="1:6">
      <c r="A333" s="1"/>
      <c r="B333" s="1"/>
      <c r="C333" s="1"/>
      <c r="D333" s="1"/>
      <c r="E333" s="1"/>
      <c r="F333" s="1"/>
    </row>
    <row r="334" spans="1:6">
      <c r="A334" s="1"/>
      <c r="B334" s="1"/>
      <c r="C334" s="1"/>
      <c r="D334" s="1"/>
      <c r="E334" s="1"/>
      <c r="F334" s="1"/>
    </row>
    <row r="335" spans="1:6">
      <c r="A335" s="1"/>
      <c r="B335" s="1"/>
      <c r="C335" s="1"/>
      <c r="D335" s="1"/>
      <c r="E335" s="1"/>
      <c r="F335" s="1"/>
    </row>
    <row r="336" spans="1:6">
      <c r="A336" s="1"/>
      <c r="B336" s="1"/>
      <c r="C336" s="1"/>
      <c r="D336" s="1"/>
      <c r="E336" s="1"/>
      <c r="F336" s="1"/>
    </row>
    <row r="337" spans="1:6">
      <c r="A337" s="1"/>
      <c r="B337" s="1"/>
      <c r="C337" s="1"/>
      <c r="D337" s="1"/>
      <c r="E337" s="1"/>
      <c r="F337" s="1"/>
    </row>
    <row r="338" spans="1:6">
      <c r="A338" s="1"/>
      <c r="B338" s="1"/>
      <c r="C338" s="1"/>
      <c r="D338" s="1"/>
      <c r="E338" s="1"/>
      <c r="F338" s="1"/>
    </row>
    <row r="339" spans="1:6">
      <c r="A339" s="1"/>
      <c r="B339" s="1"/>
      <c r="C339" s="1"/>
      <c r="D339" s="1"/>
      <c r="E339" s="1"/>
      <c r="F339" s="1"/>
    </row>
    <row r="340" spans="1:6">
      <c r="A340" s="1"/>
      <c r="B340" s="1"/>
      <c r="C340" s="1"/>
      <c r="D340" s="1"/>
      <c r="E340" s="1"/>
      <c r="F340" s="1"/>
    </row>
    <row r="341" spans="1:6">
      <c r="A341" s="1"/>
      <c r="B341" s="1"/>
      <c r="C341" s="1"/>
      <c r="D341" s="1"/>
      <c r="E341" s="1"/>
      <c r="F341" s="1"/>
    </row>
    <row r="342" spans="1:6">
      <c r="A342" s="1"/>
      <c r="B342" s="1"/>
      <c r="C342" s="1"/>
      <c r="D342" s="1"/>
      <c r="E342" s="1"/>
      <c r="F342" s="1"/>
    </row>
    <row r="343" spans="1:6">
      <c r="A343" s="1"/>
      <c r="B343" s="1"/>
      <c r="C343" s="1"/>
      <c r="D343" s="1"/>
      <c r="E343" s="1"/>
      <c r="F343" s="1"/>
    </row>
    <row r="344" spans="1:6">
      <c r="A344" s="1"/>
      <c r="B344" s="1"/>
      <c r="C344" s="1"/>
      <c r="D344" s="1"/>
      <c r="E344" s="1"/>
      <c r="F344" s="1"/>
    </row>
    <row r="345" spans="1:6">
      <c r="A345" s="1"/>
      <c r="B345" s="1"/>
      <c r="C345" s="1"/>
      <c r="D345" s="1"/>
      <c r="E345" s="1"/>
      <c r="F345" s="1"/>
    </row>
    <row r="346" spans="1:6">
      <c r="A346" s="1"/>
      <c r="B346" s="1"/>
      <c r="C346" s="1"/>
      <c r="D346" s="1"/>
      <c r="E346" s="1"/>
      <c r="F346" s="1"/>
    </row>
    <row r="347" spans="1:6">
      <c r="A347" s="1"/>
      <c r="B347" s="1"/>
      <c r="C347" s="1"/>
      <c r="D347" s="1"/>
      <c r="E347" s="1"/>
      <c r="F347" s="1"/>
    </row>
    <row r="348" spans="1:6">
      <c r="A348" s="1"/>
      <c r="B348" s="1"/>
      <c r="C348" s="1"/>
      <c r="D348" s="1"/>
      <c r="E348" s="1"/>
      <c r="F348" s="1"/>
    </row>
    <row r="349" spans="1:6">
      <c r="A349" s="1"/>
      <c r="B349" s="1"/>
      <c r="C349" s="1"/>
      <c r="D349" s="1"/>
      <c r="E349" s="1"/>
      <c r="F349" s="1"/>
    </row>
    <row r="350" spans="1:6">
      <c r="A350" s="1"/>
      <c r="B350" s="1"/>
      <c r="C350" s="1"/>
      <c r="D350" s="1"/>
      <c r="E350" s="1"/>
      <c r="F350" s="1"/>
    </row>
    <row r="351" spans="1:6">
      <c r="A351" s="1"/>
      <c r="B351" s="1"/>
      <c r="C351" s="1"/>
      <c r="D351" s="1"/>
      <c r="E351" s="1"/>
      <c r="F351" s="1"/>
    </row>
    <row r="352" spans="1:6">
      <c r="A352" s="1"/>
      <c r="B352" s="1"/>
      <c r="C352" s="1"/>
      <c r="D352" s="1"/>
      <c r="E352" s="1"/>
      <c r="F352" s="1"/>
    </row>
    <row r="353" spans="1:6">
      <c r="A353" s="1"/>
      <c r="B353" s="1"/>
      <c r="C353" s="1"/>
      <c r="D353" s="1"/>
      <c r="E353" s="1"/>
      <c r="F353" s="1"/>
    </row>
    <row r="354" spans="1:6">
      <c r="A354" s="1"/>
      <c r="B354" s="1"/>
      <c r="C354" s="1"/>
      <c r="D354" s="1"/>
      <c r="E354" s="1"/>
      <c r="F354" s="1"/>
    </row>
    <row r="355" spans="1:6">
      <c r="A355" s="1"/>
      <c r="B355" s="1"/>
      <c r="C355" s="1"/>
      <c r="D355" s="1"/>
      <c r="E355" s="1"/>
      <c r="F355" s="1"/>
    </row>
    <row r="356" spans="1:6">
      <c r="A356" s="1"/>
      <c r="B356" s="1"/>
      <c r="C356" s="1"/>
      <c r="D356" s="1"/>
      <c r="E356" s="1"/>
      <c r="F356" s="1"/>
    </row>
    <row r="357" spans="1:6">
      <c r="A357" s="1"/>
      <c r="B357" s="1"/>
      <c r="C357" s="1"/>
      <c r="D357" s="1"/>
      <c r="E357" s="1"/>
      <c r="F357" s="1"/>
    </row>
    <row r="358" spans="1:6">
      <c r="A358" s="1"/>
      <c r="B358" s="1"/>
      <c r="C358" s="1"/>
      <c r="D358" s="1"/>
      <c r="E358" s="1"/>
      <c r="F358" s="1"/>
    </row>
    <row r="359" spans="1:6">
      <c r="A359" s="1"/>
      <c r="B359" s="1"/>
      <c r="C359" s="1"/>
      <c r="D359" s="1"/>
      <c r="E359" s="1"/>
      <c r="F359" s="1"/>
    </row>
    <row r="360" spans="1:6">
      <c r="A360" s="1"/>
      <c r="B360" s="1"/>
      <c r="C360" s="1"/>
      <c r="D360" s="1"/>
      <c r="E360" s="1"/>
      <c r="F360" s="1"/>
    </row>
    <row r="361" spans="1:6">
      <c r="A361" s="1"/>
      <c r="B361" s="1"/>
      <c r="C361" s="1"/>
      <c r="D361" s="1"/>
      <c r="E361" s="1"/>
      <c r="F361" s="1"/>
    </row>
    <row r="362" spans="1:6">
      <c r="A362" s="1"/>
      <c r="B362" s="1"/>
      <c r="C362" s="1"/>
      <c r="D362" s="1"/>
      <c r="E362" s="1"/>
      <c r="F362" s="1"/>
    </row>
    <row r="363" spans="1:6">
      <c r="A363" s="1"/>
      <c r="B363" s="1"/>
      <c r="C363" s="1"/>
      <c r="D363" s="1"/>
      <c r="E363" s="1"/>
      <c r="F363" s="1"/>
    </row>
    <row r="364" spans="1:6">
      <c r="A364" s="1"/>
      <c r="B364" s="1"/>
      <c r="C364" s="1"/>
      <c r="D364" s="1"/>
      <c r="E364" s="1"/>
      <c r="F364" s="1"/>
    </row>
    <row r="365" spans="1:6">
      <c r="A365" s="1"/>
      <c r="B365" s="1"/>
      <c r="C365" s="1"/>
      <c r="D365" s="1"/>
      <c r="E365" s="1"/>
      <c r="F365" s="1"/>
    </row>
    <row r="366" spans="1:6">
      <c r="A366" s="1"/>
      <c r="B366" s="1"/>
      <c r="C366" s="1"/>
      <c r="D366" s="1"/>
      <c r="E366" s="1"/>
      <c r="F366" s="1"/>
    </row>
    <row r="367" spans="1:6">
      <c r="A367" s="1"/>
      <c r="B367" s="1"/>
      <c r="C367" s="1"/>
      <c r="D367" s="1"/>
      <c r="E367" s="1"/>
      <c r="F367" s="1"/>
    </row>
    <row r="368" spans="1:6">
      <c r="A368" s="1"/>
      <c r="B368" s="1"/>
      <c r="C368" s="1"/>
      <c r="D368" s="1"/>
      <c r="E368" s="1"/>
      <c r="F368" s="1"/>
    </row>
    <row r="369" spans="1:6">
      <c r="A369" s="1"/>
      <c r="B369" s="1"/>
      <c r="C369" s="1"/>
      <c r="D369" s="1"/>
      <c r="E369" s="1"/>
      <c r="F369" s="1"/>
    </row>
    <row r="370" spans="1:6">
      <c r="A370" s="1"/>
      <c r="B370" s="1"/>
      <c r="C370" s="1"/>
      <c r="D370" s="1"/>
      <c r="E370" s="1"/>
      <c r="F370" s="1"/>
    </row>
    <row r="371" spans="1:6">
      <c r="A371" s="1"/>
      <c r="B371" s="1"/>
      <c r="C371" s="1"/>
      <c r="D371" s="1"/>
      <c r="E371" s="1"/>
      <c r="F371" s="1"/>
    </row>
    <row r="372" spans="1:6">
      <c r="A372" s="1"/>
      <c r="B372" s="1"/>
      <c r="C372" s="1"/>
      <c r="D372" s="1"/>
      <c r="E372" s="1"/>
      <c r="F372" s="1"/>
    </row>
    <row r="373" spans="1:6">
      <c r="A373" s="1"/>
      <c r="B373" s="1"/>
      <c r="C373" s="1"/>
      <c r="D373" s="1"/>
      <c r="E373" s="1"/>
      <c r="F373" s="1"/>
    </row>
    <row r="374" spans="1:6">
      <c r="A374" s="1"/>
      <c r="B374" s="1"/>
      <c r="C374" s="1"/>
      <c r="D374" s="1"/>
      <c r="E374" s="1"/>
      <c r="F374" s="1"/>
    </row>
    <row r="375" spans="1:6">
      <c r="A375" s="1"/>
      <c r="B375" s="1"/>
      <c r="C375" s="1"/>
      <c r="D375" s="1"/>
      <c r="E375" s="1"/>
      <c r="F375" s="1"/>
    </row>
    <row r="376" spans="1:6">
      <c r="A376" s="1"/>
      <c r="B376" s="1"/>
      <c r="C376" s="1"/>
      <c r="D376" s="1"/>
      <c r="E376" s="1"/>
      <c r="F376" s="1"/>
    </row>
    <row r="377" spans="1:6">
      <c r="A377" s="1"/>
      <c r="B377" s="1"/>
      <c r="C377" s="1"/>
      <c r="D377" s="1"/>
      <c r="E377" s="1"/>
      <c r="F377" s="1"/>
    </row>
    <row r="378" spans="1:6">
      <c r="A378" s="1"/>
      <c r="B378" s="1"/>
      <c r="C378" s="1"/>
      <c r="D378" s="1"/>
      <c r="E378" s="1"/>
      <c r="F378" s="1"/>
    </row>
    <row r="379" spans="1:6">
      <c r="A379" s="1"/>
      <c r="B379" s="1"/>
      <c r="C379" s="1"/>
      <c r="D379" s="1"/>
      <c r="E379" s="1"/>
      <c r="F379" s="1"/>
    </row>
    <row r="380" spans="1:6">
      <c r="A380" s="1"/>
      <c r="B380" s="1"/>
      <c r="C380" s="1"/>
      <c r="D380" s="1"/>
      <c r="E380" s="1"/>
      <c r="F380" s="1"/>
    </row>
    <row r="381" spans="1:6">
      <c r="A381" s="1"/>
      <c r="B381" s="1"/>
      <c r="C381" s="1"/>
      <c r="D381" s="1"/>
      <c r="E381" s="1"/>
      <c r="F381" s="1"/>
    </row>
    <row r="382" spans="1:6">
      <c r="A382" s="1"/>
      <c r="B382" s="1"/>
      <c r="C382" s="1"/>
      <c r="D382" s="1"/>
      <c r="E382" s="1"/>
      <c r="F382" s="1"/>
    </row>
    <row r="383" spans="1:6">
      <c r="A383" s="1"/>
      <c r="B383" s="1"/>
      <c r="C383" s="1"/>
      <c r="D383" s="1"/>
      <c r="E383" s="1"/>
      <c r="F383" s="1"/>
    </row>
    <row r="384" spans="1:6">
      <c r="A384" s="1"/>
      <c r="B384" s="1"/>
      <c r="C384" s="1"/>
      <c r="D384" s="1"/>
      <c r="E384" s="1"/>
      <c r="F384" s="1"/>
    </row>
    <row r="385" spans="1:6">
      <c r="A385" s="1"/>
      <c r="B385" s="1"/>
      <c r="C385" s="1"/>
      <c r="D385" s="1"/>
      <c r="E385" s="1"/>
      <c r="F385" s="1"/>
    </row>
    <row r="386" spans="1:6">
      <c r="A386" s="1"/>
      <c r="B386" s="1"/>
      <c r="C386" s="1"/>
      <c r="D386" s="1"/>
      <c r="E386" s="1"/>
      <c r="F386" s="1"/>
    </row>
    <row r="387" spans="1:6">
      <c r="A387" s="1"/>
      <c r="B387" s="1"/>
      <c r="C387" s="1"/>
      <c r="D387" s="1"/>
      <c r="E387" s="1"/>
      <c r="F387" s="1"/>
    </row>
    <row r="388" spans="1:6">
      <c r="A388" s="1"/>
      <c r="B388" s="1"/>
      <c r="C388" s="1"/>
      <c r="D388" s="1"/>
      <c r="E388" s="1"/>
      <c r="F388" s="1"/>
    </row>
    <row r="389" spans="1:6">
      <c r="A389" s="1"/>
      <c r="B389" s="1"/>
      <c r="C389" s="1"/>
      <c r="D389" s="1"/>
      <c r="E389" s="1"/>
      <c r="F389" s="1"/>
    </row>
    <row r="390" spans="1:6">
      <c r="A390" s="1"/>
      <c r="B390" s="1"/>
      <c r="C390" s="1"/>
      <c r="D390" s="1"/>
      <c r="E390" s="1"/>
      <c r="F390" s="1"/>
    </row>
    <row r="391" spans="1:6">
      <c r="A391" s="1"/>
      <c r="B391" s="1"/>
      <c r="C391" s="1"/>
      <c r="D391" s="1"/>
      <c r="E391" s="1"/>
      <c r="F391" s="1"/>
    </row>
    <row r="392" spans="1:6">
      <c r="A392" s="1"/>
      <c r="B392" s="1"/>
      <c r="C392" s="1"/>
      <c r="D392" s="1"/>
      <c r="E392" s="1"/>
      <c r="F392" s="1"/>
    </row>
    <row r="393" spans="1:6">
      <c r="A393" s="1"/>
      <c r="B393" s="1"/>
      <c r="C393" s="1"/>
      <c r="D393" s="1"/>
      <c r="E393" s="1"/>
      <c r="F393" s="1"/>
    </row>
    <row r="394" spans="1:6">
      <c r="A394" s="1"/>
      <c r="B394" s="1"/>
      <c r="C394" s="1"/>
      <c r="D394" s="1"/>
      <c r="E394" s="1"/>
      <c r="F394" s="1"/>
    </row>
    <row r="395" spans="1:6">
      <c r="A395" s="1"/>
      <c r="B395" s="1"/>
      <c r="C395" s="1"/>
      <c r="D395" s="1"/>
      <c r="E395" s="1"/>
      <c r="F395" s="1"/>
    </row>
    <row r="396" spans="1:6">
      <c r="A396" s="1"/>
      <c r="B396" s="1"/>
      <c r="C396" s="1"/>
      <c r="D396" s="1"/>
      <c r="E396" s="1"/>
      <c r="F396" s="1"/>
    </row>
    <row r="397" spans="1:6">
      <c r="A397" s="1"/>
      <c r="B397" s="1"/>
      <c r="C397" s="1"/>
      <c r="D397" s="1"/>
      <c r="E397" s="1"/>
      <c r="F397" s="1"/>
    </row>
    <row r="398" spans="1:6">
      <c r="A398" s="1"/>
      <c r="B398" s="1"/>
      <c r="C398" s="1"/>
      <c r="D398" s="1"/>
      <c r="E398" s="1"/>
      <c r="F398" s="1"/>
    </row>
    <row r="399" spans="1:6">
      <c r="A399" s="1"/>
      <c r="B399" s="1"/>
      <c r="C399" s="1"/>
      <c r="D399" s="1"/>
      <c r="E399" s="1"/>
      <c r="F399" s="1"/>
    </row>
    <row r="400" spans="1:6">
      <c r="A400" s="1"/>
      <c r="B400" s="1"/>
      <c r="C400" s="1"/>
      <c r="D400" s="1"/>
      <c r="E400" s="1"/>
      <c r="F400" s="1"/>
    </row>
    <row r="401" spans="1:6">
      <c r="A401" s="1"/>
      <c r="B401" s="1"/>
      <c r="C401" s="1"/>
      <c r="D401" s="1"/>
      <c r="E401" s="1"/>
      <c r="F401" s="1"/>
    </row>
    <row r="402" spans="1:6">
      <c r="A402" s="1"/>
      <c r="B402" s="1"/>
      <c r="C402" s="1"/>
      <c r="D402" s="1"/>
      <c r="E402" s="1"/>
      <c r="F402" s="1"/>
    </row>
    <row r="403" spans="1:6">
      <c r="A403" s="1"/>
      <c r="B403" s="1"/>
      <c r="C403" s="1"/>
      <c r="D403" s="1"/>
      <c r="E403" s="1"/>
      <c r="F403" s="1"/>
    </row>
    <row r="404" spans="1:6">
      <c r="A404" s="1"/>
      <c r="B404" s="1"/>
      <c r="C404" s="1"/>
      <c r="D404" s="1"/>
      <c r="E404" s="1"/>
      <c r="F404" s="1"/>
    </row>
    <row r="405" spans="1:6">
      <c r="A405" s="1"/>
      <c r="B405" s="1"/>
      <c r="C405" s="1"/>
      <c r="D405" s="1"/>
      <c r="E405" s="1"/>
      <c r="F405" s="1"/>
    </row>
    <row r="406" spans="1:6">
      <c r="A406" s="1"/>
      <c r="B406" s="1"/>
      <c r="C406" s="1"/>
      <c r="D406" s="1"/>
      <c r="E406" s="1"/>
      <c r="F406" s="1"/>
    </row>
    <row r="407" spans="1:6">
      <c r="A407" s="1"/>
      <c r="B407" s="1"/>
      <c r="C407" s="1"/>
      <c r="D407" s="1"/>
      <c r="E407" s="1"/>
      <c r="F407" s="1"/>
    </row>
    <row r="408" spans="1:6">
      <c r="A408" s="1"/>
      <c r="B408" s="1"/>
      <c r="C408" s="1"/>
      <c r="D408" s="1"/>
      <c r="E408" s="1"/>
      <c r="F408" s="1"/>
    </row>
    <row r="409" spans="1:6">
      <c r="A409" s="1"/>
      <c r="B409" s="1"/>
      <c r="C409" s="1"/>
      <c r="D409" s="1"/>
      <c r="E409" s="1"/>
      <c r="F409" s="1"/>
    </row>
    <row r="410" spans="1:6">
      <c r="A410" s="1"/>
      <c r="B410" s="1"/>
      <c r="C410" s="1"/>
      <c r="D410" s="1"/>
      <c r="E410" s="1"/>
      <c r="F410" s="1"/>
    </row>
    <row r="411" spans="1:6">
      <c r="A411" s="1"/>
      <c r="B411" s="1"/>
      <c r="C411" s="1"/>
      <c r="D411" s="1"/>
      <c r="E411" s="1"/>
      <c r="F411" s="1"/>
    </row>
    <row r="412" spans="1:6">
      <c r="A412" s="1"/>
      <c r="B412" s="1"/>
      <c r="C412" s="1"/>
      <c r="D412" s="1"/>
      <c r="E412" s="1"/>
      <c r="F412" s="1"/>
    </row>
    <row r="413" spans="1:6">
      <c r="A413" s="1"/>
      <c r="B413" s="1"/>
      <c r="C413" s="1"/>
      <c r="D413" s="1"/>
      <c r="E413" s="1"/>
      <c r="F413" s="1"/>
    </row>
    <row r="414" spans="1:6">
      <c r="A414" s="1"/>
      <c r="B414" s="1"/>
      <c r="C414" s="1"/>
      <c r="D414" s="1"/>
      <c r="E414" s="1"/>
      <c r="F414" s="1"/>
    </row>
    <row r="415" spans="1:6">
      <c r="A415" s="1"/>
      <c r="B415" s="1"/>
      <c r="C415" s="1"/>
      <c r="D415" s="1"/>
      <c r="E415" s="1"/>
      <c r="F415" s="1"/>
    </row>
    <row r="416" spans="1:6">
      <c r="A416" s="1"/>
      <c r="B416" s="1"/>
      <c r="C416" s="1"/>
      <c r="D416" s="1"/>
      <c r="E416" s="1"/>
      <c r="F416" s="1"/>
    </row>
    <row r="417" spans="1:6">
      <c r="A417" s="1"/>
      <c r="B417" s="1"/>
      <c r="C417" s="1"/>
      <c r="D417" s="1"/>
      <c r="E417" s="1"/>
      <c r="F417" s="1"/>
    </row>
    <row r="418" spans="1:6">
      <c r="A418" s="1"/>
      <c r="B418" s="1"/>
      <c r="C418" s="1"/>
      <c r="D418" s="1"/>
      <c r="E418" s="1"/>
      <c r="F418" s="1"/>
    </row>
    <row r="419" spans="1:6">
      <c r="A419" s="1"/>
      <c r="B419" s="1"/>
      <c r="C419" s="1"/>
      <c r="D419" s="1"/>
      <c r="E419" s="1"/>
      <c r="F419" s="1"/>
    </row>
    <row r="420" spans="1:6">
      <c r="A420" s="1"/>
      <c r="B420" s="1"/>
      <c r="C420" s="1"/>
      <c r="D420" s="1"/>
      <c r="E420" s="1"/>
      <c r="F420" s="1"/>
    </row>
    <row r="421" spans="1:6">
      <c r="A421" s="1"/>
      <c r="B421" s="1"/>
      <c r="C421" s="1"/>
      <c r="D421" s="1"/>
      <c r="E421" s="1"/>
      <c r="F421" s="1"/>
    </row>
    <row r="422" spans="1:6">
      <c r="A422" s="1"/>
      <c r="B422" s="1"/>
      <c r="C422" s="1"/>
      <c r="D422" s="1"/>
      <c r="E422" s="1"/>
      <c r="F422" s="1"/>
    </row>
    <row r="423" spans="1:6">
      <c r="A423" s="1"/>
      <c r="B423" s="1"/>
      <c r="C423" s="1"/>
      <c r="D423" s="1"/>
      <c r="E423" s="1"/>
      <c r="F423" s="1"/>
    </row>
    <row r="424" spans="1:6">
      <c r="A424" s="1"/>
      <c r="B424" s="1"/>
      <c r="C424" s="1"/>
      <c r="D424" s="1"/>
      <c r="E424" s="1"/>
      <c r="F424" s="1"/>
    </row>
    <row r="425" spans="1:6">
      <c r="A425" s="1"/>
      <c r="B425" s="1"/>
      <c r="C425" s="1"/>
      <c r="D425" s="1"/>
      <c r="E425" s="1"/>
      <c r="F425" s="1"/>
    </row>
    <row r="426" spans="1:6">
      <c r="A426" s="1"/>
      <c r="B426" s="1"/>
      <c r="C426" s="1"/>
      <c r="D426" s="1"/>
      <c r="E426" s="1"/>
      <c r="F426" s="1"/>
    </row>
    <row r="427" spans="1:6">
      <c r="A427" s="1"/>
      <c r="B427" s="1"/>
      <c r="C427" s="1"/>
      <c r="D427" s="1"/>
      <c r="E427" s="1"/>
      <c r="F427" s="1"/>
    </row>
    <row r="428" spans="1:6">
      <c r="A428" s="1"/>
      <c r="B428" s="1"/>
      <c r="C428" s="1"/>
      <c r="D428" s="1"/>
      <c r="E428" s="1"/>
      <c r="F428" s="1"/>
    </row>
    <row r="429" spans="1:6">
      <c r="A429" s="1"/>
      <c r="B429" s="1"/>
      <c r="C429" s="1"/>
      <c r="D429" s="1"/>
      <c r="E429" s="1"/>
      <c r="F429" s="1"/>
    </row>
    <row r="430" spans="1:6">
      <c r="A430" s="1"/>
      <c r="B430" s="1"/>
      <c r="C430" s="1"/>
      <c r="D430" s="1"/>
      <c r="E430" s="1"/>
      <c r="F430" s="1"/>
    </row>
    <row r="431" spans="1:6">
      <c r="A431" s="1"/>
      <c r="B431" s="1"/>
      <c r="C431" s="1"/>
      <c r="D431" s="1"/>
      <c r="E431" s="1"/>
      <c r="F431" s="1"/>
    </row>
    <row r="432" spans="1:6">
      <c r="A432" s="1"/>
      <c r="B432" s="1"/>
      <c r="C432" s="1"/>
      <c r="D432" s="1"/>
      <c r="E432" s="1"/>
      <c r="F432" s="1"/>
    </row>
    <row r="433" spans="1:6">
      <c r="A433" s="1"/>
      <c r="B433" s="1"/>
      <c r="C433" s="1"/>
      <c r="D433" s="1"/>
      <c r="E433" s="1"/>
      <c r="F433" s="1"/>
    </row>
    <row r="434" spans="1:6">
      <c r="A434" s="1"/>
      <c r="B434" s="1"/>
      <c r="C434" s="1"/>
      <c r="D434" s="1"/>
      <c r="E434" s="1"/>
      <c r="F434" s="1"/>
    </row>
    <row r="435" spans="1:6">
      <c r="A435" s="1"/>
      <c r="B435" s="1"/>
      <c r="C435" s="1"/>
      <c r="D435" s="1"/>
      <c r="E435" s="1"/>
      <c r="F435" s="1"/>
    </row>
    <row r="436" spans="1:6">
      <c r="A436" s="1"/>
      <c r="B436" s="1"/>
      <c r="C436" s="1"/>
      <c r="D436" s="1"/>
      <c r="E436" s="1"/>
      <c r="F436" s="1"/>
    </row>
    <row r="437" spans="1:6">
      <c r="A437" s="1"/>
      <c r="B437" s="1"/>
      <c r="C437" s="1"/>
      <c r="D437" s="1"/>
      <c r="E437" s="1"/>
      <c r="F437" s="1"/>
    </row>
    <row r="438" spans="1:6">
      <c r="A438" s="1"/>
      <c r="B438" s="1"/>
      <c r="C438" s="1"/>
      <c r="D438" s="1"/>
      <c r="E438" s="1"/>
      <c r="F438" s="1"/>
    </row>
    <row r="439" spans="1:6">
      <c r="A439" s="1"/>
      <c r="B439" s="1"/>
      <c r="C439" s="1"/>
      <c r="D439" s="1"/>
      <c r="E439" s="1"/>
      <c r="F439" s="1"/>
    </row>
    <row r="440" spans="1:6">
      <c r="A440" s="1"/>
      <c r="B440" s="1"/>
      <c r="C440" s="1"/>
      <c r="D440" s="1"/>
      <c r="E440" s="1"/>
      <c r="F440" s="1"/>
    </row>
    <row r="441" spans="1:6">
      <c r="A441" s="1"/>
      <c r="B441" s="1"/>
      <c r="C441" s="1"/>
      <c r="D441" s="1"/>
      <c r="E441" s="1"/>
      <c r="F441" s="1"/>
    </row>
    <row r="442" spans="1:6">
      <c r="A442" s="1"/>
      <c r="B442" s="1"/>
      <c r="C442" s="1"/>
      <c r="D442" s="1"/>
      <c r="E442" s="1"/>
      <c r="F442" s="1"/>
    </row>
    <row r="443" spans="1:6">
      <c r="A443" s="1"/>
      <c r="B443" s="1"/>
      <c r="C443" s="1"/>
      <c r="D443" s="1"/>
      <c r="E443" s="1"/>
      <c r="F443" s="1"/>
    </row>
    <row r="444" spans="1:6">
      <c r="A444" s="1"/>
      <c r="B444" s="1"/>
      <c r="C444" s="1"/>
      <c r="D444" s="1"/>
      <c r="E444" s="1"/>
      <c r="F444" s="1"/>
    </row>
    <row r="445" spans="1:6">
      <c r="A445" s="1"/>
      <c r="B445" s="1"/>
      <c r="C445" s="1"/>
      <c r="D445" s="1"/>
      <c r="E445" s="1"/>
      <c r="F445" s="1"/>
    </row>
    <row r="446" spans="1:6">
      <c r="A446" s="1"/>
      <c r="B446" s="1"/>
      <c r="C446" s="1"/>
      <c r="D446" s="1"/>
      <c r="E446" s="1"/>
      <c r="F446" s="1"/>
    </row>
    <row r="447" spans="1:6">
      <c r="A447" s="1"/>
      <c r="B447" s="1"/>
      <c r="C447" s="1"/>
      <c r="D447" s="1"/>
      <c r="E447" s="1"/>
      <c r="F447" s="1"/>
    </row>
    <row r="448" spans="1:6">
      <c r="A448" s="1"/>
      <c r="B448" s="1"/>
      <c r="C448" s="1"/>
      <c r="D448" s="1"/>
      <c r="E448" s="1"/>
      <c r="F448" s="1"/>
    </row>
    <row r="449" spans="1:6">
      <c r="A449" s="1"/>
      <c r="B449" s="1"/>
      <c r="C449" s="1"/>
      <c r="D449" s="1"/>
      <c r="E449" s="1"/>
      <c r="F449" s="1"/>
    </row>
    <row r="450" spans="1:6">
      <c r="A450" s="1"/>
      <c r="B450" s="1"/>
      <c r="C450" s="1"/>
      <c r="D450" s="1"/>
      <c r="E450" s="1"/>
      <c r="F450" s="1"/>
    </row>
    <row r="451" spans="1:6">
      <c r="A451" s="1"/>
      <c r="B451" s="1"/>
      <c r="C451" s="1"/>
      <c r="D451" s="1"/>
      <c r="E451" s="1"/>
      <c r="F451" s="1"/>
    </row>
    <row r="452" spans="1:6">
      <c r="A452" s="1"/>
      <c r="B452" s="1"/>
      <c r="C452" s="1"/>
      <c r="D452" s="1"/>
      <c r="E452" s="1"/>
      <c r="F452" s="1"/>
    </row>
    <row r="453" spans="1:6">
      <c r="A453" s="1"/>
      <c r="B453" s="1"/>
      <c r="C453" s="1"/>
      <c r="D453" s="1"/>
      <c r="E453" s="1"/>
      <c r="F453" s="1"/>
    </row>
    <row r="454" spans="1:6">
      <c r="A454" s="1"/>
      <c r="B454" s="1"/>
      <c r="C454" s="1"/>
      <c r="D454" s="1"/>
      <c r="E454" s="1"/>
      <c r="F454" s="1"/>
    </row>
    <row r="455" spans="1:6">
      <c r="A455" s="1"/>
      <c r="B455" s="1"/>
      <c r="C455" s="1"/>
      <c r="D455" s="1"/>
      <c r="E455" s="1"/>
      <c r="F455" s="1"/>
    </row>
    <row r="456" spans="1:6">
      <c r="A456" s="1"/>
      <c r="B456" s="1"/>
      <c r="C456" s="1"/>
      <c r="D456" s="1"/>
      <c r="E456" s="1"/>
      <c r="F456" s="1"/>
    </row>
    <row r="457" spans="1:6">
      <c r="A457" s="1"/>
      <c r="B457" s="1"/>
      <c r="C457" s="1"/>
      <c r="D457" s="1"/>
      <c r="E457" s="1"/>
      <c r="F457" s="1"/>
    </row>
    <row r="458" spans="1:6">
      <c r="A458" s="1"/>
      <c r="B458" s="1"/>
      <c r="C458" s="1"/>
      <c r="D458" s="1"/>
      <c r="E458" s="1"/>
      <c r="F458" s="1"/>
    </row>
    <row r="459" spans="1:6">
      <c r="A459" s="1"/>
      <c r="B459" s="1"/>
      <c r="C459" s="1"/>
      <c r="D459" s="1"/>
      <c r="E459" s="1"/>
      <c r="F459" s="1"/>
    </row>
    <row r="460" spans="1:6">
      <c r="A460" s="1"/>
      <c r="B460" s="1"/>
      <c r="C460" s="1"/>
      <c r="D460" s="1"/>
      <c r="E460" s="1"/>
      <c r="F460" s="1"/>
    </row>
    <row r="461" spans="1:6">
      <c r="A461" s="1"/>
      <c r="B461" s="1"/>
      <c r="C461" s="1"/>
      <c r="D461" s="1"/>
      <c r="E461" s="1"/>
      <c r="F461" s="1"/>
    </row>
    <row r="462" spans="1:6">
      <c r="A462" s="1"/>
      <c r="B462" s="1"/>
      <c r="C462" s="1"/>
      <c r="D462" s="1"/>
      <c r="E462" s="1"/>
      <c r="F462" s="1"/>
    </row>
    <row r="463" spans="1:6">
      <c r="A463" s="1"/>
      <c r="B463" s="1"/>
      <c r="C463" s="1"/>
      <c r="D463" s="1"/>
      <c r="E463" s="1"/>
      <c r="F463" s="1"/>
    </row>
    <row r="464" spans="1:6">
      <c r="A464" s="1"/>
      <c r="B464" s="1"/>
      <c r="C464" s="1"/>
      <c r="D464" s="1"/>
      <c r="E464" s="1"/>
      <c r="F464" s="1"/>
    </row>
    <row r="465" spans="1:6">
      <c r="A465" s="1"/>
      <c r="B465" s="1"/>
      <c r="C465" s="1"/>
      <c r="D465" s="1"/>
      <c r="E465" s="1"/>
      <c r="F465" s="1"/>
    </row>
    <row r="466" spans="1:6">
      <c r="A466" s="1"/>
      <c r="B466" s="1"/>
      <c r="C466" s="1"/>
      <c r="D466" s="1"/>
      <c r="E466" s="1"/>
      <c r="F466" s="1"/>
    </row>
    <row r="467" spans="1:6">
      <c r="A467" s="1"/>
      <c r="B467" s="1"/>
      <c r="C467" s="1"/>
      <c r="D467" s="1"/>
      <c r="E467" s="1"/>
      <c r="F467" s="1"/>
    </row>
    <row r="468" spans="1:6">
      <c r="A468" s="1"/>
      <c r="B468" s="1"/>
      <c r="C468" s="1"/>
      <c r="D468" s="1"/>
      <c r="E468" s="1"/>
      <c r="F468" s="1"/>
    </row>
    <row r="469" spans="1:6">
      <c r="A469" s="1"/>
      <c r="B469" s="1"/>
      <c r="C469" s="1"/>
      <c r="D469" s="1"/>
      <c r="E469" s="1"/>
      <c r="F469" s="1"/>
    </row>
    <row r="470" spans="1:6">
      <c r="A470" s="1"/>
      <c r="B470" s="1"/>
      <c r="C470" s="1"/>
      <c r="D470" s="1"/>
      <c r="E470" s="1"/>
      <c r="F470" s="1"/>
    </row>
    <row r="471" spans="1:6">
      <c r="A471" s="1"/>
      <c r="B471" s="1"/>
      <c r="C471" s="1"/>
      <c r="D471" s="1"/>
      <c r="E471" s="1"/>
      <c r="F471" s="1"/>
    </row>
    <row r="472" spans="1:6">
      <c r="A472" s="1"/>
      <c r="B472" s="1"/>
      <c r="C472" s="1"/>
      <c r="D472" s="1"/>
      <c r="E472" s="1"/>
      <c r="F472" s="1"/>
    </row>
    <row r="473" spans="1:6">
      <c r="A473" s="1"/>
      <c r="B473" s="1"/>
      <c r="C473" s="1"/>
      <c r="D473" s="1"/>
      <c r="E473" s="1"/>
      <c r="F473" s="1"/>
    </row>
    <row r="474" spans="1:6">
      <c r="A474" s="1"/>
      <c r="B474" s="1"/>
      <c r="C474" s="1"/>
      <c r="D474" s="1"/>
      <c r="E474" s="1"/>
      <c r="F474" s="1"/>
    </row>
    <row r="475" spans="1:6">
      <c r="A475" s="1"/>
      <c r="B475" s="1"/>
      <c r="C475" s="1"/>
      <c r="D475" s="1"/>
      <c r="E475" s="1"/>
      <c r="F475" s="1"/>
    </row>
    <row r="476" spans="1:6">
      <c r="A476" s="1"/>
      <c r="B476" s="1"/>
      <c r="C476" s="1"/>
      <c r="D476" s="1"/>
      <c r="E476" s="1"/>
      <c r="F476" s="1"/>
    </row>
    <row r="477" spans="1:6">
      <c r="A477" s="1"/>
      <c r="B477" s="1"/>
      <c r="C477" s="1"/>
      <c r="D477" s="1"/>
      <c r="E477" s="1"/>
      <c r="F477" s="1"/>
    </row>
    <row r="478" spans="1:6">
      <c r="A478" s="1"/>
      <c r="B478" s="1"/>
      <c r="C478" s="1"/>
      <c r="D478" s="1"/>
      <c r="E478" s="1"/>
      <c r="F478" s="1"/>
    </row>
    <row r="479" spans="1:6">
      <c r="A479" s="1"/>
      <c r="B479" s="1"/>
      <c r="C479" s="1"/>
      <c r="D479" s="1"/>
      <c r="E479" s="1"/>
      <c r="F479" s="1"/>
    </row>
    <row r="480" spans="1:6">
      <c r="A480" s="1"/>
      <c r="B480" s="1"/>
      <c r="C480" s="1"/>
      <c r="D480" s="1"/>
      <c r="E480" s="1"/>
      <c r="F480" s="1"/>
    </row>
    <row r="481" spans="1:6">
      <c r="A481" s="1"/>
      <c r="B481" s="1"/>
      <c r="C481" s="1"/>
      <c r="D481" s="1"/>
      <c r="E481" s="1"/>
      <c r="F481" s="1"/>
    </row>
    <row r="482" spans="1:6">
      <c r="A482" s="1"/>
      <c r="B482" s="1"/>
      <c r="C482" s="1"/>
      <c r="D482" s="1"/>
      <c r="E482" s="1"/>
      <c r="F482" s="1"/>
    </row>
    <row r="483" spans="1:6">
      <c r="A483" s="1"/>
      <c r="B483" s="1"/>
      <c r="C483" s="1"/>
      <c r="D483" s="1"/>
      <c r="E483" s="1"/>
      <c r="F483" s="1"/>
    </row>
    <row r="484" spans="1:6">
      <c r="A484" s="1"/>
      <c r="B484" s="1"/>
      <c r="C484" s="1"/>
      <c r="D484" s="1"/>
      <c r="E484" s="1"/>
      <c r="F484" s="1"/>
    </row>
    <row r="485" spans="1:6">
      <c r="A485" s="1"/>
      <c r="B485" s="1"/>
      <c r="C485" s="1"/>
      <c r="D485" s="1"/>
      <c r="E485" s="1"/>
      <c r="F485" s="1"/>
    </row>
    <row r="486" spans="1:6">
      <c r="A486" s="1"/>
      <c r="B486" s="1"/>
      <c r="C486" s="1"/>
      <c r="D486" s="1"/>
      <c r="E486" s="1"/>
      <c r="F486" s="1"/>
    </row>
    <row r="487" spans="1:6">
      <c r="A487" s="1"/>
      <c r="B487" s="1"/>
      <c r="C487" s="1"/>
      <c r="D487" s="1"/>
      <c r="E487" s="1"/>
      <c r="F487" s="1"/>
    </row>
    <row r="488" spans="1:6">
      <c r="A488" s="1"/>
      <c r="B488" s="1"/>
      <c r="C488" s="1"/>
      <c r="D488" s="1"/>
      <c r="E488" s="1"/>
      <c r="F488" s="1"/>
    </row>
    <row r="489" spans="1:6">
      <c r="A489" s="1"/>
      <c r="B489" s="1"/>
      <c r="C489" s="1"/>
      <c r="D489" s="1"/>
      <c r="E489" s="1"/>
      <c r="F489" s="1"/>
    </row>
    <row r="490" spans="1:6">
      <c r="A490" s="1"/>
      <c r="B490" s="1"/>
      <c r="C490" s="1"/>
      <c r="D490" s="1"/>
      <c r="E490" s="1"/>
      <c r="F490" s="1"/>
    </row>
    <row r="491" spans="1:6">
      <c r="A491" s="1"/>
      <c r="B491" s="1"/>
      <c r="C491" s="1"/>
      <c r="D491" s="1"/>
      <c r="E491" s="1"/>
      <c r="F491" s="1"/>
    </row>
    <row r="492" spans="1:6">
      <c r="A492" s="1"/>
      <c r="B492" s="1"/>
      <c r="C492" s="1"/>
      <c r="D492" s="1"/>
      <c r="E492" s="1"/>
      <c r="F492" s="1"/>
    </row>
    <row r="493" spans="1:6">
      <c r="A493" s="1"/>
      <c r="B493" s="1"/>
      <c r="C493" s="1"/>
      <c r="D493" s="1"/>
      <c r="E493" s="1"/>
      <c r="F493" s="1"/>
    </row>
    <row r="494" spans="1:6">
      <c r="A494" s="1"/>
      <c r="B494" s="1"/>
      <c r="C494" s="1"/>
      <c r="D494" s="1"/>
      <c r="E494" s="1"/>
      <c r="F494" s="1"/>
    </row>
    <row r="495" spans="1:6">
      <c r="A495" s="1"/>
      <c r="B495" s="1"/>
      <c r="C495" s="1"/>
      <c r="D495" s="1"/>
      <c r="E495" s="1"/>
      <c r="F495" s="1"/>
    </row>
    <row r="496" spans="1:6">
      <c r="A496" s="1"/>
      <c r="B496" s="1"/>
      <c r="C496" s="1"/>
      <c r="D496" s="1"/>
      <c r="E496" s="1"/>
      <c r="F496" s="1"/>
    </row>
    <row r="497" spans="1:6">
      <c r="A497" s="1"/>
      <c r="B497" s="1"/>
      <c r="C497" s="1"/>
      <c r="D497" s="1"/>
      <c r="E497" s="1"/>
      <c r="F497" s="1"/>
    </row>
    <row r="498" spans="1:6">
      <c r="A498" s="1"/>
      <c r="B498" s="1"/>
      <c r="C498" s="1"/>
      <c r="D498" s="1"/>
      <c r="E498" s="1"/>
      <c r="F498" s="1"/>
    </row>
    <row r="499" spans="1:6">
      <c r="A499" s="1"/>
      <c r="B499" s="1"/>
      <c r="C499" s="1"/>
      <c r="D499" s="1"/>
      <c r="E499" s="1"/>
      <c r="F499" s="1"/>
    </row>
    <row r="500" spans="1:6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" right="0" top="0.74803149606299213" bottom="0.74803149606299213" header="0.31496062992125984" footer="0.31496062992125984"/>
  <pageSetup paperSize="9" scale="9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A56"/>
  <sheetViews>
    <sheetView workbookViewId="0">
      <pane ySplit="8" topLeftCell="A9" activePane="bottomLeft" state="frozen"/>
      <selection pane="bottomLeft"/>
    </sheetView>
  </sheetViews>
  <sheetFormatPr defaultColWidth="0" defaultRowHeight="14.45"/>
  <cols>
    <col min="1" max="1" width="4.7109375" customWidth="1"/>
    <col min="2" max="2" width="7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hidden="1" customWidth="1"/>
    <col min="17" max="18" width="0" hidden="1" customWidth="1"/>
    <col min="19" max="19" width="7.7109375" hidden="1" customWidth="1"/>
    <col min="20" max="21" width="0" hidden="1" customWidth="1"/>
    <col min="22" max="22" width="7.7109375" hidden="1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>
      <c r="A1" s="11"/>
      <c r="B1" s="206" t="s">
        <v>8</v>
      </c>
      <c r="C1" s="207"/>
      <c r="D1" s="207"/>
      <c r="E1" s="207"/>
      <c r="F1" s="207"/>
      <c r="G1" s="207"/>
      <c r="H1" s="208"/>
      <c r="I1" s="131" t="s">
        <v>5</v>
      </c>
      <c r="J1" s="11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>
      <c r="A2" s="11"/>
      <c r="B2" s="206" t="s">
        <v>11</v>
      </c>
      <c r="C2" s="207"/>
      <c r="D2" s="207"/>
      <c r="E2" s="207"/>
      <c r="F2" s="207"/>
      <c r="G2" s="207"/>
      <c r="H2" s="208"/>
      <c r="I2" s="131" t="s">
        <v>3</v>
      </c>
      <c r="J2" s="11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>
      <c r="A3" s="11"/>
      <c r="B3" s="206" t="s">
        <v>388</v>
      </c>
      <c r="C3" s="207"/>
      <c r="D3" s="207"/>
      <c r="E3" s="207"/>
      <c r="F3" s="207"/>
      <c r="G3" s="207"/>
      <c r="H3" s="208"/>
      <c r="I3" s="131" t="s">
        <v>101</v>
      </c>
      <c r="J3" s="11"/>
      <c r="K3" s="3"/>
      <c r="L3" s="3"/>
      <c r="M3" s="3"/>
      <c r="N3" s="3"/>
      <c r="O3" s="3"/>
      <c r="P3" s="5" t="s">
        <v>7</v>
      </c>
      <c r="Q3" s="1"/>
      <c r="R3" s="1"/>
      <c r="S3" s="3"/>
      <c r="V3" s="3"/>
    </row>
    <row r="4" spans="1:26">
      <c r="A4" s="3"/>
      <c r="B4" s="5" t="s">
        <v>102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>
      <c r="A5" s="3"/>
      <c r="B5" s="146" t="s">
        <v>387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>
      <c r="A7" s="13"/>
      <c r="B7" s="14" t="s">
        <v>103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5.6">
      <c r="A8" s="192" t="s">
        <v>104</v>
      </c>
      <c r="B8" s="192" t="s">
        <v>105</v>
      </c>
      <c r="C8" s="192" t="s">
        <v>106</v>
      </c>
      <c r="D8" s="192" t="s">
        <v>107</v>
      </c>
      <c r="E8" s="192" t="s">
        <v>108</v>
      </c>
      <c r="F8" s="192" t="s">
        <v>109</v>
      </c>
      <c r="G8" s="192" t="s">
        <v>14</v>
      </c>
      <c r="H8" s="192" t="s">
        <v>15</v>
      </c>
      <c r="I8" s="192" t="s">
        <v>110</v>
      </c>
      <c r="J8" s="148"/>
      <c r="K8" s="148"/>
      <c r="L8" s="148"/>
      <c r="M8" s="148"/>
      <c r="N8" s="148"/>
      <c r="O8" s="148"/>
      <c r="P8" s="148" t="s">
        <v>111</v>
      </c>
      <c r="Q8" s="144"/>
      <c r="R8" s="144"/>
      <c r="S8" s="148" t="s">
        <v>112</v>
      </c>
      <c r="T8" s="145"/>
      <c r="U8" s="145"/>
      <c r="V8" s="148" t="s">
        <v>113</v>
      </c>
      <c r="W8" s="143"/>
      <c r="X8" s="143"/>
      <c r="Y8" s="143"/>
      <c r="Z8" s="143"/>
    </row>
    <row r="9" spans="1:26">
      <c r="A9" s="87"/>
      <c r="B9" s="87"/>
      <c r="C9" s="149"/>
      <c r="D9" s="138" t="s">
        <v>81</v>
      </c>
      <c r="E9" s="87"/>
      <c r="F9" s="150"/>
      <c r="G9" s="135"/>
      <c r="H9" s="135"/>
      <c r="I9" s="135"/>
      <c r="J9" s="87"/>
      <c r="K9" s="87"/>
      <c r="L9" s="87"/>
      <c r="M9" s="87"/>
      <c r="N9" s="87"/>
      <c r="O9" s="87"/>
      <c r="P9" s="87"/>
      <c r="Q9" s="61"/>
      <c r="R9" s="61"/>
      <c r="S9" s="87"/>
      <c r="T9" s="137"/>
      <c r="U9" s="137"/>
      <c r="V9" s="87"/>
      <c r="W9" s="137"/>
      <c r="X9" s="137"/>
      <c r="Y9" s="137"/>
      <c r="Z9" s="137"/>
    </row>
    <row r="10" spans="1:26">
      <c r="A10" s="61"/>
      <c r="B10" s="61"/>
      <c r="C10" s="152">
        <v>6</v>
      </c>
      <c r="D10" s="152" t="s">
        <v>83</v>
      </c>
      <c r="E10" s="61"/>
      <c r="F10" s="151"/>
      <c r="G10" s="75"/>
      <c r="H10" s="75"/>
      <c r="I10" s="75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137"/>
      <c r="U10" s="137"/>
      <c r="V10" s="61"/>
      <c r="W10" s="137"/>
      <c r="X10" s="137"/>
      <c r="Y10" s="137"/>
      <c r="Z10" s="137"/>
    </row>
    <row r="11" spans="1:26" ht="24.95" customHeight="1">
      <c r="A11" s="158">
        <v>1</v>
      </c>
      <c r="B11" s="153" t="s">
        <v>114</v>
      </c>
      <c r="C11" s="159" t="s">
        <v>152</v>
      </c>
      <c r="D11" s="153" t="s">
        <v>153</v>
      </c>
      <c r="E11" s="153" t="s">
        <v>131</v>
      </c>
      <c r="F11" s="154">
        <v>5.14</v>
      </c>
      <c r="G11" s="155">
        <v>0</v>
      </c>
      <c r="H11" s="155">
        <v>0</v>
      </c>
      <c r="I11" s="155">
        <f>ROUND(F11*(G11+H11),2)</f>
        <v>0</v>
      </c>
      <c r="J11" s="153">
        <f>ROUND(F11*(N11),2)</f>
        <v>107.37</v>
      </c>
      <c r="K11" s="156">
        <f>ROUND(F11*(O11),2)</f>
        <v>0</v>
      </c>
      <c r="L11" s="156">
        <f>ROUND(F11*(G11),2)</f>
        <v>0</v>
      </c>
      <c r="M11" s="156">
        <f>ROUND(F11*(H11),2)</f>
        <v>0</v>
      </c>
      <c r="N11" s="156">
        <v>20.89</v>
      </c>
      <c r="O11" s="156"/>
      <c r="P11" s="160">
        <v>4.5999999999999999E-3</v>
      </c>
      <c r="Q11" s="160"/>
      <c r="R11" s="160">
        <v>4.5999999999999999E-3</v>
      </c>
      <c r="S11" s="156">
        <f>ROUND(F11*(P11),3)</f>
        <v>2.4E-2</v>
      </c>
      <c r="T11" s="157"/>
      <c r="U11" s="157"/>
      <c r="V11" s="160"/>
      <c r="Z11">
        <v>0</v>
      </c>
    </row>
    <row r="12" spans="1:26" ht="24.95" customHeight="1">
      <c r="A12" s="158">
        <v>2</v>
      </c>
      <c r="B12" s="153" t="s">
        <v>136</v>
      </c>
      <c r="C12" s="159" t="s">
        <v>154</v>
      </c>
      <c r="D12" s="153" t="s">
        <v>155</v>
      </c>
      <c r="E12" s="153" t="s">
        <v>131</v>
      </c>
      <c r="F12" s="154">
        <v>5.14</v>
      </c>
      <c r="G12" s="155">
        <v>0</v>
      </c>
      <c r="H12" s="155">
        <v>0</v>
      </c>
      <c r="I12" s="155">
        <f>ROUND(F12*(G12+H12),2)</f>
        <v>0</v>
      </c>
      <c r="J12" s="153">
        <f>ROUND(F12*(N12),2)</f>
        <v>48.16</v>
      </c>
      <c r="K12" s="156">
        <f>ROUND(F12*(O12),2)</f>
        <v>0</v>
      </c>
      <c r="L12" s="156">
        <f>ROUND(F12*(G12),2)</f>
        <v>0</v>
      </c>
      <c r="M12" s="156">
        <f>ROUND(F12*(H12),2)</f>
        <v>0</v>
      </c>
      <c r="N12" s="156">
        <v>9.3699999999999992</v>
      </c>
      <c r="O12" s="156"/>
      <c r="P12" s="160">
        <v>2.0899999999999998E-2</v>
      </c>
      <c r="Q12" s="160"/>
      <c r="R12" s="160">
        <v>2.0899999999999998E-2</v>
      </c>
      <c r="S12" s="156">
        <f>ROUND(F12*(P12),3)</f>
        <v>0.107</v>
      </c>
      <c r="T12" s="157"/>
      <c r="U12" s="157"/>
      <c r="V12" s="160"/>
      <c r="Z12">
        <v>0</v>
      </c>
    </row>
    <row r="13" spans="1:26" ht="24.95" customHeight="1">
      <c r="A13" s="158">
        <v>3</v>
      </c>
      <c r="B13" s="153" t="s">
        <v>136</v>
      </c>
      <c r="C13" s="159" t="s">
        <v>156</v>
      </c>
      <c r="D13" s="153" t="s">
        <v>389</v>
      </c>
      <c r="E13" s="153" t="s">
        <v>131</v>
      </c>
      <c r="F13" s="154">
        <v>31.968</v>
      </c>
      <c r="G13" s="155">
        <v>0</v>
      </c>
      <c r="H13" s="155">
        <v>0</v>
      </c>
      <c r="I13" s="155">
        <f>ROUND(F13*(G13+H13),2)</f>
        <v>0</v>
      </c>
      <c r="J13" s="153">
        <f>ROUND(F13*(N13),2)</f>
        <v>256.06</v>
      </c>
      <c r="K13" s="156">
        <f>ROUND(F13*(O13),2)</f>
        <v>0</v>
      </c>
      <c r="L13" s="156">
        <f>ROUND(F13*(G13),2)</f>
        <v>0</v>
      </c>
      <c r="M13" s="156">
        <f>ROUND(F13*(H13),2)</f>
        <v>0</v>
      </c>
      <c r="N13" s="156">
        <v>8.01</v>
      </c>
      <c r="O13" s="156"/>
      <c r="P13" s="160">
        <v>1.9009999999999999E-2</v>
      </c>
      <c r="Q13" s="160"/>
      <c r="R13" s="160">
        <v>1.9009999999999999E-2</v>
      </c>
      <c r="S13" s="156">
        <f>ROUND(F13*(P13),3)</f>
        <v>0.60799999999999998</v>
      </c>
      <c r="T13" s="157"/>
      <c r="U13" s="157"/>
      <c r="V13" s="160"/>
      <c r="Z13">
        <v>0</v>
      </c>
    </row>
    <row r="14" spans="1:26">
      <c r="A14" s="61"/>
      <c r="B14" s="61"/>
      <c r="C14" s="152">
        <v>6</v>
      </c>
      <c r="D14" s="152" t="s">
        <v>83</v>
      </c>
      <c r="E14" s="61"/>
      <c r="F14" s="151"/>
      <c r="G14" s="141">
        <f>ROUND((SUM(L10:L13))/1,2)</f>
        <v>0</v>
      </c>
      <c r="H14" s="141">
        <f>ROUND((SUM(M10:M13))/1,2)</f>
        <v>0</v>
      </c>
      <c r="I14" s="141">
        <f>ROUND((SUM(I10:I13))/1,2)</f>
        <v>0</v>
      </c>
      <c r="J14" s="61"/>
      <c r="K14" s="61"/>
      <c r="L14" s="61">
        <f>ROUND((SUM(L10:L13))/1,2)</f>
        <v>0</v>
      </c>
      <c r="M14" s="61">
        <f>ROUND((SUM(M10:M13))/1,2)</f>
        <v>0</v>
      </c>
      <c r="N14" s="61"/>
      <c r="O14" s="61"/>
      <c r="P14" s="161"/>
      <c r="Q14" s="61"/>
      <c r="R14" s="61"/>
      <c r="S14" s="161">
        <f>ROUND((SUM(S10:S13))/1,2)</f>
        <v>0.74</v>
      </c>
      <c r="T14" s="137"/>
      <c r="U14" s="137"/>
      <c r="V14" s="2">
        <f>ROUND((SUM(V10:V13))/1,2)</f>
        <v>0</v>
      </c>
      <c r="W14" s="137"/>
      <c r="X14" s="137"/>
      <c r="Y14" s="137"/>
      <c r="Z14" s="137"/>
    </row>
    <row r="15" spans="1:26">
      <c r="A15" s="1"/>
      <c r="B15" s="1"/>
      <c r="C15" s="1"/>
      <c r="D15" s="1"/>
      <c r="E15" s="1"/>
      <c r="F15" s="147"/>
      <c r="G15" s="134"/>
      <c r="H15" s="134"/>
      <c r="I15" s="134"/>
      <c r="J15" s="1"/>
      <c r="K15" s="1"/>
      <c r="L15" s="1"/>
      <c r="M15" s="1"/>
      <c r="N15" s="1"/>
      <c r="O15" s="1"/>
      <c r="P15" s="1"/>
      <c r="Q15" s="1"/>
      <c r="R15" s="1"/>
      <c r="S15" s="1"/>
      <c r="V15" s="1"/>
    </row>
    <row r="16" spans="1:26">
      <c r="A16" s="61"/>
      <c r="B16" s="61"/>
      <c r="C16" s="152">
        <v>9</v>
      </c>
      <c r="D16" s="152" t="s">
        <v>84</v>
      </c>
      <c r="E16" s="61"/>
      <c r="F16" s="151"/>
      <c r="G16" s="75"/>
      <c r="H16" s="75"/>
      <c r="I16" s="75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137"/>
      <c r="U16" s="137"/>
      <c r="V16" s="61"/>
      <c r="W16" s="137"/>
      <c r="X16" s="137"/>
      <c r="Y16" s="137"/>
      <c r="Z16" s="137"/>
    </row>
    <row r="17" spans="1:26" ht="24.95" customHeight="1">
      <c r="A17" s="158">
        <v>4</v>
      </c>
      <c r="B17" s="153" t="s">
        <v>160</v>
      </c>
      <c r="C17" s="159" t="s">
        <v>390</v>
      </c>
      <c r="D17" s="153" t="s">
        <v>391</v>
      </c>
      <c r="E17" s="153" t="s">
        <v>131</v>
      </c>
      <c r="F17" s="154">
        <v>39.866</v>
      </c>
      <c r="G17" s="155">
        <v>0</v>
      </c>
      <c r="H17" s="155">
        <v>0</v>
      </c>
      <c r="I17" s="155">
        <f>ROUND(F17*(G17+H17),2)</f>
        <v>0</v>
      </c>
      <c r="J17" s="153">
        <f>ROUND(F17*(N17),2)</f>
        <v>253.55</v>
      </c>
      <c r="K17" s="156">
        <f>ROUND(F17*(O17),2)</f>
        <v>0</v>
      </c>
      <c r="L17" s="156">
        <f>ROUND(F17*(G17),2)</f>
        <v>0</v>
      </c>
      <c r="M17" s="156">
        <f>ROUND(F17*(H17),2)</f>
        <v>0</v>
      </c>
      <c r="N17" s="156">
        <v>6.36</v>
      </c>
      <c r="O17" s="156"/>
      <c r="P17" s="160">
        <v>6.1799999999999997E-3</v>
      </c>
      <c r="Q17" s="160"/>
      <c r="R17" s="160">
        <v>6.1799999999999997E-3</v>
      </c>
      <c r="S17" s="156">
        <f>ROUND(F17*(P17),3)</f>
        <v>0.246</v>
      </c>
      <c r="T17" s="157"/>
      <c r="U17" s="157"/>
      <c r="V17" s="160"/>
      <c r="Z17">
        <v>0</v>
      </c>
    </row>
    <row r="18" spans="1:26" ht="24.95" customHeight="1">
      <c r="A18" s="158">
        <v>5</v>
      </c>
      <c r="B18" s="153" t="s">
        <v>114</v>
      </c>
      <c r="C18" s="159" t="s">
        <v>164</v>
      </c>
      <c r="D18" s="153" t="s">
        <v>165</v>
      </c>
      <c r="E18" s="153" t="s">
        <v>131</v>
      </c>
      <c r="F18" s="154">
        <v>5.14</v>
      </c>
      <c r="G18" s="155">
        <v>0</v>
      </c>
      <c r="H18" s="155">
        <v>0</v>
      </c>
      <c r="I18" s="155">
        <f>ROUND(F18*(G18+H18),2)</f>
        <v>0</v>
      </c>
      <c r="J18" s="153">
        <f>ROUND(F18*(N18),2)</f>
        <v>21.33</v>
      </c>
      <c r="K18" s="156">
        <f>ROUND(F18*(O18),2)</f>
        <v>0</v>
      </c>
      <c r="L18" s="156">
        <f>ROUND(F18*(G18),2)</f>
        <v>0</v>
      </c>
      <c r="M18" s="156">
        <f>ROUND(F18*(H18),2)</f>
        <v>0</v>
      </c>
      <c r="N18" s="156">
        <v>4.1500000000000004</v>
      </c>
      <c r="O18" s="156"/>
      <c r="P18" s="160">
        <v>5.0000000000000002E-5</v>
      </c>
      <c r="Q18" s="160"/>
      <c r="R18" s="160">
        <v>5.0000000000000002E-5</v>
      </c>
      <c r="S18" s="156">
        <f>ROUND(F18*(P18),3)</f>
        <v>0</v>
      </c>
      <c r="T18" s="157"/>
      <c r="U18" s="157"/>
      <c r="V18" s="160"/>
      <c r="Z18">
        <v>0</v>
      </c>
    </row>
    <row r="19" spans="1:26" ht="24.95" customHeight="1">
      <c r="A19" s="158">
        <v>6</v>
      </c>
      <c r="B19" s="153" t="s">
        <v>166</v>
      </c>
      <c r="C19" s="159" t="s">
        <v>392</v>
      </c>
      <c r="D19" s="153" t="s">
        <v>393</v>
      </c>
      <c r="E19" s="153" t="s">
        <v>222</v>
      </c>
      <c r="F19" s="154">
        <v>1</v>
      </c>
      <c r="G19" s="155">
        <v>0</v>
      </c>
      <c r="H19" s="155">
        <v>0</v>
      </c>
      <c r="I19" s="155">
        <f>ROUND(F19*(G19+H19),2)</f>
        <v>0</v>
      </c>
      <c r="J19" s="153">
        <f>ROUND(F19*(N19),2)</f>
        <v>1500</v>
      </c>
      <c r="K19" s="156">
        <f>ROUND(F19*(O19),2)</f>
        <v>0</v>
      </c>
      <c r="L19" s="156">
        <f>ROUND(F19*(G19),2)</f>
        <v>0</v>
      </c>
      <c r="M19" s="156">
        <f>ROUND(F19*(H19),2)</f>
        <v>0</v>
      </c>
      <c r="N19" s="156">
        <v>1500</v>
      </c>
      <c r="O19" s="156"/>
      <c r="P19" s="160"/>
      <c r="Q19" s="160"/>
      <c r="R19" s="160"/>
      <c r="S19" s="156">
        <f>ROUND(F19*(P19),3)</f>
        <v>0</v>
      </c>
      <c r="T19" s="157"/>
      <c r="U19" s="157"/>
      <c r="V19" s="160">
        <f>ROUND(F19*(X19),3)</f>
        <v>4.0000000000000001E-3</v>
      </c>
      <c r="X19">
        <v>4.0000000000000001E-3</v>
      </c>
      <c r="Z19">
        <v>0</v>
      </c>
    </row>
    <row r="20" spans="1:26">
      <c r="A20" s="61"/>
      <c r="B20" s="61"/>
      <c r="C20" s="152">
        <v>9</v>
      </c>
      <c r="D20" s="152" t="s">
        <v>84</v>
      </c>
      <c r="E20" s="61"/>
      <c r="F20" s="151"/>
      <c r="G20" s="141">
        <f>ROUND((SUM(L16:L19))/1,2)</f>
        <v>0</v>
      </c>
      <c r="H20" s="141">
        <f>ROUND((SUM(M16:M19))/1,2)</f>
        <v>0</v>
      </c>
      <c r="I20" s="141">
        <f>ROUND((SUM(I16:I19))/1,2)</f>
        <v>0</v>
      </c>
      <c r="J20" s="61"/>
      <c r="K20" s="61"/>
      <c r="L20" s="61">
        <f>ROUND((SUM(L16:L19))/1,2)</f>
        <v>0</v>
      </c>
      <c r="M20" s="61">
        <f>ROUND((SUM(M16:M19))/1,2)</f>
        <v>0</v>
      </c>
      <c r="N20" s="61"/>
      <c r="O20" s="61"/>
      <c r="P20" s="161"/>
      <c r="Q20" s="61"/>
      <c r="R20" s="61"/>
      <c r="S20" s="161">
        <f>ROUND((SUM(S16:S19))/1,2)</f>
        <v>0.25</v>
      </c>
      <c r="T20" s="137"/>
      <c r="U20" s="137"/>
      <c r="V20" s="2">
        <f>ROUND((SUM(V16:V19))/1,2)</f>
        <v>0</v>
      </c>
      <c r="W20" s="137"/>
      <c r="X20" s="137"/>
      <c r="Y20" s="137"/>
      <c r="Z20" s="137"/>
    </row>
    <row r="21" spans="1:26">
      <c r="A21" s="1"/>
      <c r="B21" s="1"/>
      <c r="C21" s="1"/>
      <c r="D21" s="1"/>
      <c r="E21" s="1"/>
      <c r="F21" s="147"/>
      <c r="G21" s="134"/>
      <c r="H21" s="134"/>
      <c r="I21" s="134"/>
      <c r="J21" s="1"/>
      <c r="K21" s="1"/>
      <c r="L21" s="1"/>
      <c r="M21" s="1"/>
      <c r="N21" s="1"/>
      <c r="O21" s="1"/>
      <c r="P21" s="1"/>
      <c r="Q21" s="1"/>
      <c r="R21" s="1"/>
      <c r="S21" s="1"/>
      <c r="V21" s="1"/>
    </row>
    <row r="22" spans="1:26">
      <c r="A22" s="61"/>
      <c r="B22" s="61"/>
      <c r="C22" s="152">
        <v>99</v>
      </c>
      <c r="D22" s="152" t="s">
        <v>85</v>
      </c>
      <c r="E22" s="61"/>
      <c r="F22" s="151"/>
      <c r="G22" s="75"/>
      <c r="H22" s="75"/>
      <c r="I22" s="75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137"/>
      <c r="U22" s="137"/>
      <c r="V22" s="61"/>
      <c r="W22" s="137"/>
      <c r="X22" s="137"/>
      <c r="Y22" s="137"/>
      <c r="Z22" s="137"/>
    </row>
    <row r="23" spans="1:26" ht="24.95" customHeight="1">
      <c r="A23" s="158">
        <v>7</v>
      </c>
      <c r="B23" s="153" t="s">
        <v>136</v>
      </c>
      <c r="C23" s="159" t="s">
        <v>209</v>
      </c>
      <c r="D23" s="153" t="s">
        <v>210</v>
      </c>
      <c r="E23" s="153" t="s">
        <v>194</v>
      </c>
      <c r="F23" s="154">
        <v>0.98541056000000005</v>
      </c>
      <c r="G23" s="155">
        <v>0</v>
      </c>
      <c r="H23" s="155">
        <v>0</v>
      </c>
      <c r="I23" s="155">
        <f>ROUND(F23*(G23+H23),2)</f>
        <v>0</v>
      </c>
      <c r="J23" s="153">
        <f>ROUND(F23*(N23),2)</f>
        <v>31.65</v>
      </c>
      <c r="K23" s="156">
        <f>ROUND(F23*(O23),2)</f>
        <v>0</v>
      </c>
      <c r="L23" s="156">
        <f>ROUND(F23*(G23),2)</f>
        <v>0</v>
      </c>
      <c r="M23" s="156">
        <f>ROUND(F23*(H23),2)</f>
        <v>0</v>
      </c>
      <c r="N23" s="156">
        <v>32.119999999999997</v>
      </c>
      <c r="O23" s="156"/>
      <c r="P23" s="160"/>
      <c r="Q23" s="160"/>
      <c r="R23" s="160"/>
      <c r="S23" s="156">
        <f>ROUND(F23*(P23),3)</f>
        <v>0</v>
      </c>
      <c r="T23" s="157"/>
      <c r="U23" s="157"/>
      <c r="V23" s="160"/>
      <c r="Z23">
        <v>0</v>
      </c>
    </row>
    <row r="24" spans="1:26">
      <c r="A24" s="61"/>
      <c r="B24" s="61"/>
      <c r="C24" s="152">
        <v>99</v>
      </c>
      <c r="D24" s="152" t="s">
        <v>85</v>
      </c>
      <c r="E24" s="61"/>
      <c r="F24" s="151"/>
      <c r="G24" s="141">
        <f>ROUND((SUM(L22:L23))/1,2)</f>
        <v>0</v>
      </c>
      <c r="H24" s="141">
        <f>ROUND((SUM(M22:M23))/1,2)</f>
        <v>0</v>
      </c>
      <c r="I24" s="141">
        <f>ROUND((SUM(I22:I23))/1,2)</f>
        <v>0</v>
      </c>
      <c r="J24" s="61"/>
      <c r="K24" s="61"/>
      <c r="L24" s="61">
        <f>ROUND((SUM(L22:L23))/1,2)</f>
        <v>0</v>
      </c>
      <c r="M24" s="61">
        <f>ROUND((SUM(M22:M23))/1,2)</f>
        <v>0</v>
      </c>
      <c r="N24" s="61"/>
      <c r="O24" s="61"/>
      <c r="P24" s="161"/>
      <c r="Q24" s="61"/>
      <c r="R24" s="61"/>
      <c r="S24" s="161">
        <f>ROUND((SUM(S22:S23))/1,2)</f>
        <v>0</v>
      </c>
      <c r="T24" s="137"/>
      <c r="U24" s="137"/>
      <c r="V24" s="2">
        <f>ROUND((SUM(V22:V23))/1,2)</f>
        <v>0</v>
      </c>
      <c r="W24" s="137"/>
      <c r="X24" s="137"/>
      <c r="Y24" s="137"/>
      <c r="Z24" s="137"/>
    </row>
    <row r="25" spans="1:26">
      <c r="A25" s="1"/>
      <c r="B25" s="1"/>
      <c r="C25" s="1"/>
      <c r="D25" s="1"/>
      <c r="E25" s="1"/>
      <c r="F25" s="147"/>
      <c r="G25" s="134"/>
      <c r="H25" s="134"/>
      <c r="I25" s="134"/>
      <c r="J25" s="1"/>
      <c r="K25" s="1"/>
      <c r="L25" s="1"/>
      <c r="M25" s="1"/>
      <c r="N25" s="1"/>
      <c r="O25" s="1"/>
      <c r="P25" s="1"/>
      <c r="Q25" s="1"/>
      <c r="R25" s="1"/>
      <c r="S25" s="1"/>
      <c r="V25" s="1"/>
    </row>
    <row r="26" spans="1:26">
      <c r="A26" s="61"/>
      <c r="B26" s="61"/>
      <c r="C26" s="61"/>
      <c r="D26" s="2" t="s">
        <v>81</v>
      </c>
      <c r="E26" s="61"/>
      <c r="F26" s="151"/>
      <c r="G26" s="141">
        <f>ROUND((SUM(L9:L25))/2,2)</f>
        <v>0</v>
      </c>
      <c r="H26" s="141">
        <f>ROUND((SUM(M9:M25))/2,2)</f>
        <v>0</v>
      </c>
      <c r="I26" s="141">
        <f>ROUND((SUM(I9:I25))/2,2)</f>
        <v>0</v>
      </c>
      <c r="J26" s="75"/>
      <c r="K26" s="61"/>
      <c r="L26" s="75">
        <f>ROUND((SUM(L9:L25))/2,2)</f>
        <v>0</v>
      </c>
      <c r="M26" s="75">
        <f>ROUND((SUM(M9:M25))/2,2)</f>
        <v>0</v>
      </c>
      <c r="N26" s="61"/>
      <c r="O26" s="61"/>
      <c r="P26" s="161"/>
      <c r="Q26" s="61"/>
      <c r="R26" s="61"/>
      <c r="S26" s="161">
        <f>ROUND((SUM(S9:S25))/2,2)</f>
        <v>0.99</v>
      </c>
      <c r="T26" s="137"/>
      <c r="U26" s="137"/>
      <c r="V26" s="2">
        <f>ROUND((SUM(V9:V25))/2,2)</f>
        <v>0</v>
      </c>
    </row>
    <row r="27" spans="1:26">
      <c r="A27" s="1"/>
      <c r="B27" s="1"/>
      <c r="C27" s="1"/>
      <c r="D27" s="1"/>
      <c r="E27" s="1"/>
      <c r="F27" s="147"/>
      <c r="G27" s="134"/>
      <c r="H27" s="134"/>
      <c r="I27" s="134"/>
      <c r="J27" s="1"/>
      <c r="K27" s="1"/>
      <c r="L27" s="1"/>
      <c r="M27" s="1"/>
      <c r="N27" s="1"/>
      <c r="O27" s="1"/>
      <c r="P27" s="1"/>
      <c r="Q27" s="1"/>
      <c r="R27" s="1"/>
      <c r="S27" s="1"/>
      <c r="V27" s="1"/>
    </row>
    <row r="28" spans="1:26">
      <c r="A28" s="61"/>
      <c r="B28" s="61"/>
      <c r="C28" s="61"/>
      <c r="D28" s="2" t="s">
        <v>86</v>
      </c>
      <c r="E28" s="61"/>
      <c r="F28" s="151"/>
      <c r="G28" s="75"/>
      <c r="H28" s="75"/>
      <c r="I28" s="75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137"/>
      <c r="U28" s="137"/>
      <c r="V28" s="61"/>
      <c r="W28" s="137"/>
      <c r="X28" s="137"/>
      <c r="Y28" s="137"/>
      <c r="Z28" s="137"/>
    </row>
    <row r="29" spans="1:26">
      <c r="A29" s="61"/>
      <c r="B29" s="61"/>
      <c r="C29" s="152">
        <v>767</v>
      </c>
      <c r="D29" s="152" t="s">
        <v>92</v>
      </c>
      <c r="E29" s="61"/>
      <c r="F29" s="151"/>
      <c r="G29" s="75"/>
      <c r="H29" s="75"/>
      <c r="I29" s="75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137"/>
      <c r="U29" s="137"/>
      <c r="V29" s="61"/>
      <c r="W29" s="137"/>
      <c r="X29" s="137"/>
      <c r="Y29" s="137"/>
      <c r="Z29" s="137"/>
    </row>
    <row r="30" spans="1:26" ht="24.95" customHeight="1">
      <c r="A30" s="158">
        <v>8</v>
      </c>
      <c r="B30" s="153" t="s">
        <v>255</v>
      </c>
      <c r="C30" s="159" t="s">
        <v>394</v>
      </c>
      <c r="D30" s="153" t="s">
        <v>395</v>
      </c>
      <c r="E30" s="153" t="s">
        <v>222</v>
      </c>
      <c r="F30" s="154">
        <v>1</v>
      </c>
      <c r="G30" s="155">
        <v>0</v>
      </c>
      <c r="H30" s="155">
        <v>0</v>
      </c>
      <c r="I30" s="155">
        <f>ROUND(F30*(G30+H30),2)</f>
        <v>0</v>
      </c>
      <c r="J30" s="153">
        <f>ROUND(F30*(N30),2)</f>
        <v>4750</v>
      </c>
      <c r="K30" s="156">
        <f>ROUND(F30*(O30),2)</f>
        <v>0</v>
      </c>
      <c r="L30" s="156">
        <f>ROUND(F30*(G30),2)</f>
        <v>0</v>
      </c>
      <c r="M30" s="156">
        <f>ROUND(F30*(H30),2)</f>
        <v>0</v>
      </c>
      <c r="N30" s="156">
        <v>4750</v>
      </c>
      <c r="O30" s="156"/>
      <c r="P30" s="160"/>
      <c r="Q30" s="160"/>
      <c r="R30" s="160"/>
      <c r="S30" s="156">
        <f>ROUND(F30*(P30),3)</f>
        <v>0</v>
      </c>
      <c r="T30" s="157"/>
      <c r="U30" s="157"/>
      <c r="V30" s="160"/>
      <c r="Z30">
        <v>0</v>
      </c>
    </row>
    <row r="31" spans="1:26" ht="24.95" customHeight="1">
      <c r="A31" s="158">
        <v>9</v>
      </c>
      <c r="B31" s="153" t="s">
        <v>263</v>
      </c>
      <c r="C31" s="159" t="s">
        <v>264</v>
      </c>
      <c r="D31" s="153" t="s">
        <v>265</v>
      </c>
      <c r="E31" s="153" t="s">
        <v>218</v>
      </c>
      <c r="F31" s="154">
        <v>1.1000000000000001</v>
      </c>
      <c r="G31" s="162">
        <v>0</v>
      </c>
      <c r="H31" s="162">
        <v>0</v>
      </c>
      <c r="I31" s="162">
        <f>ROUND(F31*(G31+H31),2)</f>
        <v>0</v>
      </c>
      <c r="J31" s="153">
        <f>ROUND(F31*(N31),2)</f>
        <v>52.25</v>
      </c>
      <c r="K31" s="156">
        <f>ROUND(F31*(O31),2)</f>
        <v>0</v>
      </c>
      <c r="L31" s="156">
        <f>ROUND(F31*(G31),2)</f>
        <v>0</v>
      </c>
      <c r="M31" s="156">
        <f>ROUND(F31*(H31),2)</f>
        <v>0</v>
      </c>
      <c r="N31" s="156">
        <v>47.5</v>
      </c>
      <c r="O31" s="156"/>
      <c r="P31" s="160"/>
      <c r="Q31" s="160"/>
      <c r="R31" s="160"/>
      <c r="S31" s="156">
        <f>ROUND(F31*(P31),3)</f>
        <v>0</v>
      </c>
      <c r="T31" s="157"/>
      <c r="U31" s="157"/>
      <c r="V31" s="160"/>
      <c r="Z31">
        <v>0</v>
      </c>
    </row>
    <row r="32" spans="1:26">
      <c r="A32" s="61"/>
      <c r="B32" s="61"/>
      <c r="C32" s="152">
        <v>767</v>
      </c>
      <c r="D32" s="152" t="s">
        <v>92</v>
      </c>
      <c r="E32" s="61"/>
      <c r="F32" s="151"/>
      <c r="G32" s="141">
        <f>ROUND((SUM(L29:L31))/1,2)</f>
        <v>0</v>
      </c>
      <c r="H32" s="141">
        <f>ROUND((SUM(M29:M31))/1,2)</f>
        <v>0</v>
      </c>
      <c r="I32" s="141">
        <f>ROUND((SUM(I29:I31))/1,2)</f>
        <v>0</v>
      </c>
      <c r="J32" s="61"/>
      <c r="K32" s="61"/>
      <c r="L32" s="61">
        <f>ROUND((SUM(L29:L31))/1,2)</f>
        <v>0</v>
      </c>
      <c r="M32" s="61">
        <f>ROUND((SUM(M29:M31))/1,2)</f>
        <v>0</v>
      </c>
      <c r="N32" s="61"/>
      <c r="O32" s="61"/>
      <c r="P32" s="161"/>
      <c r="Q32" s="61"/>
      <c r="R32" s="61"/>
      <c r="S32" s="161">
        <f>ROUND((SUM(S29:S31))/1,2)</f>
        <v>0</v>
      </c>
      <c r="T32" s="137"/>
      <c r="U32" s="137"/>
      <c r="V32" s="2">
        <f>ROUND((SUM(V29:V31))/1,2)</f>
        <v>0</v>
      </c>
      <c r="W32" s="137"/>
      <c r="X32" s="137"/>
      <c r="Y32" s="137"/>
      <c r="Z32" s="137"/>
    </row>
    <row r="33" spans="1:26">
      <c r="A33" s="1"/>
      <c r="B33" s="1"/>
      <c r="C33" s="1"/>
      <c r="D33" s="1"/>
      <c r="E33" s="1"/>
      <c r="F33" s="147"/>
      <c r="G33" s="134"/>
      <c r="H33" s="134"/>
      <c r="I33" s="134"/>
      <c r="J33" s="1"/>
      <c r="K33" s="1"/>
      <c r="L33" s="1"/>
      <c r="M33" s="1"/>
      <c r="N33" s="1"/>
      <c r="O33" s="1"/>
      <c r="P33" s="1"/>
      <c r="Q33" s="1"/>
      <c r="R33" s="1"/>
      <c r="S33" s="1"/>
      <c r="V33" s="1"/>
    </row>
    <row r="34" spans="1:26">
      <c r="A34" s="61"/>
      <c r="B34" s="61"/>
      <c r="C34" s="152">
        <v>771</v>
      </c>
      <c r="D34" s="152" t="s">
        <v>93</v>
      </c>
      <c r="E34" s="61"/>
      <c r="F34" s="151"/>
      <c r="G34" s="75"/>
      <c r="H34" s="75"/>
      <c r="I34" s="75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137"/>
      <c r="U34" s="137"/>
      <c r="V34" s="61"/>
      <c r="W34" s="137"/>
      <c r="X34" s="137"/>
      <c r="Y34" s="137"/>
      <c r="Z34" s="137"/>
    </row>
    <row r="35" spans="1:26" ht="24.95" customHeight="1">
      <c r="A35" s="158">
        <v>10</v>
      </c>
      <c r="B35" s="153" t="s">
        <v>266</v>
      </c>
      <c r="C35" s="159" t="s">
        <v>267</v>
      </c>
      <c r="D35" s="153" t="s">
        <v>396</v>
      </c>
      <c r="E35" s="153" t="s">
        <v>131</v>
      </c>
      <c r="F35" s="154">
        <v>6.9589999999999996</v>
      </c>
      <c r="G35" s="155">
        <v>0</v>
      </c>
      <c r="H35" s="155">
        <v>0</v>
      </c>
      <c r="I35" s="155">
        <f>ROUND(F35*(G35+H35),2)</f>
        <v>0</v>
      </c>
      <c r="J35" s="153">
        <f>ROUND(F35*(N35),2)</f>
        <v>273</v>
      </c>
      <c r="K35" s="156">
        <f>ROUND(F35*(O35),2)</f>
        <v>0</v>
      </c>
      <c r="L35" s="156">
        <f>ROUND(F35*(G35),2)</f>
        <v>0</v>
      </c>
      <c r="M35" s="156">
        <f>ROUND(F35*(H35),2)</f>
        <v>0</v>
      </c>
      <c r="N35" s="156">
        <v>39.229999999999997</v>
      </c>
      <c r="O35" s="156"/>
      <c r="P35" s="160">
        <v>6.2345500000000002E-3</v>
      </c>
      <c r="Q35" s="160"/>
      <c r="R35" s="160">
        <v>6.2345500000000002E-3</v>
      </c>
      <c r="S35" s="156">
        <f>ROUND(F35*(P35),3)</f>
        <v>4.2999999999999997E-2</v>
      </c>
      <c r="T35" s="157"/>
      <c r="U35" s="157"/>
      <c r="V35" s="160"/>
      <c r="Z35">
        <v>0</v>
      </c>
    </row>
    <row r="36" spans="1:26" ht="24.95" customHeight="1">
      <c r="A36" s="158">
        <v>11</v>
      </c>
      <c r="B36" s="153" t="s">
        <v>266</v>
      </c>
      <c r="C36" s="159" t="s">
        <v>269</v>
      </c>
      <c r="D36" s="153" t="s">
        <v>397</v>
      </c>
      <c r="E36" s="153" t="s">
        <v>149</v>
      </c>
      <c r="F36" s="154">
        <v>9.4920000000000009</v>
      </c>
      <c r="G36" s="155">
        <v>0</v>
      </c>
      <c r="H36" s="155">
        <v>0</v>
      </c>
      <c r="I36" s="155">
        <f>ROUND(F36*(G36+H36),2)</f>
        <v>0</v>
      </c>
      <c r="J36" s="153">
        <f>ROUND(F36*(N36),2)</f>
        <v>152.25</v>
      </c>
      <c r="K36" s="156">
        <f>ROUND(F36*(O36),2)</f>
        <v>0</v>
      </c>
      <c r="L36" s="156">
        <f>ROUND(F36*(G36),2)</f>
        <v>0</v>
      </c>
      <c r="M36" s="156">
        <f>ROUND(F36*(H36),2)</f>
        <v>0</v>
      </c>
      <c r="N36" s="156">
        <v>16.04</v>
      </c>
      <c r="O36" s="156"/>
      <c r="P36" s="160">
        <v>8.94E-3</v>
      </c>
      <c r="Q36" s="160"/>
      <c r="R36" s="160">
        <v>8.94E-3</v>
      </c>
      <c r="S36" s="156">
        <f>ROUND(F36*(P36),3)</f>
        <v>8.5000000000000006E-2</v>
      </c>
      <c r="T36" s="157"/>
      <c r="U36" s="157"/>
      <c r="V36" s="160"/>
      <c r="Z36">
        <v>0</v>
      </c>
    </row>
    <row r="37" spans="1:26" ht="24.95" customHeight="1">
      <c r="A37" s="158">
        <v>12</v>
      </c>
      <c r="B37" s="153" t="s">
        <v>266</v>
      </c>
      <c r="C37" s="159" t="s">
        <v>275</v>
      </c>
      <c r="D37" s="153" t="s">
        <v>276</v>
      </c>
      <c r="E37" s="153" t="s">
        <v>218</v>
      </c>
      <c r="F37" s="154">
        <v>3.9</v>
      </c>
      <c r="G37" s="162">
        <v>0</v>
      </c>
      <c r="H37" s="162">
        <v>0</v>
      </c>
      <c r="I37" s="162">
        <f>ROUND(F37*(G37+H37),2)</f>
        <v>0</v>
      </c>
      <c r="J37" s="153">
        <f>ROUND(F37*(N37),2)</f>
        <v>27.42</v>
      </c>
      <c r="K37" s="156">
        <f>ROUND(F37*(O37),2)</f>
        <v>0</v>
      </c>
      <c r="L37" s="156">
        <f>ROUND(F37*(G37),2)</f>
        <v>0</v>
      </c>
      <c r="M37" s="156">
        <f>ROUND(F37*(H37),2)</f>
        <v>0</v>
      </c>
      <c r="N37" s="156">
        <v>7.03</v>
      </c>
      <c r="O37" s="156"/>
      <c r="P37" s="160"/>
      <c r="Q37" s="160"/>
      <c r="R37" s="160"/>
      <c r="S37" s="156">
        <f>ROUND(F37*(P37),3)</f>
        <v>0</v>
      </c>
      <c r="T37" s="157"/>
      <c r="U37" s="157"/>
      <c r="V37" s="160"/>
      <c r="Z37">
        <v>0</v>
      </c>
    </row>
    <row r="38" spans="1:26" ht="24.95" customHeight="1">
      <c r="A38" s="168">
        <v>13</v>
      </c>
      <c r="B38" s="163" t="s">
        <v>277</v>
      </c>
      <c r="C38" s="169" t="s">
        <v>278</v>
      </c>
      <c r="D38" s="163" t="s">
        <v>279</v>
      </c>
      <c r="E38" s="163" t="s">
        <v>131</v>
      </c>
      <c r="F38" s="164">
        <v>8.6240000000000006</v>
      </c>
      <c r="G38" s="165">
        <v>0</v>
      </c>
      <c r="H38" s="165">
        <v>0</v>
      </c>
      <c r="I38" s="165">
        <f>ROUND(F38*(G38+H38),2)</f>
        <v>0</v>
      </c>
      <c r="J38" s="163">
        <f>ROUND(F38*(N38),2)</f>
        <v>167.05</v>
      </c>
      <c r="K38" s="166">
        <f>ROUND(F38*(O38),2)</f>
        <v>0</v>
      </c>
      <c r="L38" s="166">
        <f>ROUND(F38*(G38),2)</f>
        <v>0</v>
      </c>
      <c r="M38" s="166">
        <f>ROUND(F38*(H38),2)</f>
        <v>0</v>
      </c>
      <c r="N38" s="166">
        <v>19.37</v>
      </c>
      <c r="O38" s="166"/>
      <c r="P38" s="170">
        <v>0.02</v>
      </c>
      <c r="Q38" s="170"/>
      <c r="R38" s="170">
        <v>0.02</v>
      </c>
      <c r="S38" s="166">
        <f>ROUND(F38*(P38),3)</f>
        <v>0.17199999999999999</v>
      </c>
      <c r="T38" s="167"/>
      <c r="U38" s="167"/>
      <c r="V38" s="170"/>
      <c r="Z38">
        <v>0</v>
      </c>
    </row>
    <row r="39" spans="1:26">
      <c r="A39" s="61"/>
      <c r="B39" s="61"/>
      <c r="C39" s="152">
        <v>771</v>
      </c>
      <c r="D39" s="152" t="s">
        <v>93</v>
      </c>
      <c r="E39" s="61"/>
      <c r="F39" s="151"/>
      <c r="G39" s="141">
        <f>ROUND((SUM(L34:L38))/1,2)</f>
        <v>0</v>
      </c>
      <c r="H39" s="141">
        <f>ROUND((SUM(M34:M38))/1,2)</f>
        <v>0</v>
      </c>
      <c r="I39" s="141">
        <f>ROUND((SUM(I34:I38))/1,2)</f>
        <v>0</v>
      </c>
      <c r="J39" s="61"/>
      <c r="K39" s="61"/>
      <c r="L39" s="61">
        <f>ROUND((SUM(L34:L38))/1,2)</f>
        <v>0</v>
      </c>
      <c r="M39" s="61">
        <f>ROUND((SUM(M34:M38))/1,2)</f>
        <v>0</v>
      </c>
      <c r="N39" s="61"/>
      <c r="O39" s="61"/>
      <c r="P39" s="161"/>
      <c r="Q39" s="61"/>
      <c r="R39" s="61"/>
      <c r="S39" s="161">
        <f>ROUND((SUM(S34:S38))/1,2)</f>
        <v>0.3</v>
      </c>
      <c r="T39" s="137"/>
      <c r="U39" s="137"/>
      <c r="V39" s="2">
        <f>ROUND((SUM(V34:V38))/1,2)</f>
        <v>0</v>
      </c>
      <c r="W39" s="137"/>
      <c r="X39" s="137"/>
      <c r="Y39" s="137"/>
      <c r="Z39" s="137"/>
    </row>
    <row r="40" spans="1:26">
      <c r="A40" s="1"/>
      <c r="B40" s="1"/>
      <c r="C40" s="1"/>
      <c r="D40" s="1"/>
      <c r="E40" s="1"/>
      <c r="F40" s="147"/>
      <c r="G40" s="134"/>
      <c r="H40" s="134"/>
      <c r="I40" s="134"/>
      <c r="J40" s="1"/>
      <c r="K40" s="1"/>
      <c r="L40" s="1"/>
      <c r="M40" s="1"/>
      <c r="N40" s="1"/>
      <c r="O40" s="1"/>
      <c r="P40" s="1"/>
      <c r="Q40" s="1"/>
      <c r="R40" s="1"/>
      <c r="S40" s="1"/>
      <c r="V40" s="1"/>
    </row>
    <row r="41" spans="1:26">
      <c r="A41" s="61"/>
      <c r="B41" s="61"/>
      <c r="C41" s="152">
        <v>784</v>
      </c>
      <c r="D41" s="152" t="s">
        <v>96</v>
      </c>
      <c r="E41" s="61"/>
      <c r="F41" s="151"/>
      <c r="G41" s="75"/>
      <c r="H41" s="75"/>
      <c r="I41" s="75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137"/>
      <c r="U41" s="137"/>
      <c r="V41" s="61"/>
      <c r="W41" s="137"/>
      <c r="X41" s="137"/>
      <c r="Y41" s="137"/>
      <c r="Z41" s="137"/>
    </row>
    <row r="42" spans="1:26" ht="24.95" customHeight="1">
      <c r="A42" s="158">
        <v>14</v>
      </c>
      <c r="B42" s="153" t="s">
        <v>300</v>
      </c>
      <c r="C42" s="159" t="s">
        <v>301</v>
      </c>
      <c r="D42" s="153" t="s">
        <v>302</v>
      </c>
      <c r="E42" s="153" t="s">
        <v>131</v>
      </c>
      <c r="F42" s="154">
        <v>37.107999999999997</v>
      </c>
      <c r="G42" s="155">
        <v>0</v>
      </c>
      <c r="H42" s="155">
        <v>0</v>
      </c>
      <c r="I42" s="155">
        <f>ROUND(F42*(G42+H42),2)</f>
        <v>0</v>
      </c>
      <c r="J42" s="153">
        <f>ROUND(F42*(N42),2)</f>
        <v>28.94</v>
      </c>
      <c r="K42" s="156">
        <f>ROUND(F42*(O42),2)</f>
        <v>0</v>
      </c>
      <c r="L42" s="156">
        <f>ROUND(F42*(G42),2)</f>
        <v>0</v>
      </c>
      <c r="M42" s="156">
        <f>ROUND(F42*(H42),2)</f>
        <v>0</v>
      </c>
      <c r="N42" s="156">
        <v>0.78</v>
      </c>
      <c r="O42" s="156"/>
      <c r="P42" s="160">
        <v>1E-4</v>
      </c>
      <c r="Q42" s="160"/>
      <c r="R42" s="160">
        <v>1E-4</v>
      </c>
      <c r="S42" s="156">
        <f>ROUND(F42*(P42),3)</f>
        <v>4.0000000000000001E-3</v>
      </c>
      <c r="T42" s="157"/>
      <c r="U42" s="157"/>
      <c r="V42" s="160"/>
      <c r="Z42">
        <v>0</v>
      </c>
    </row>
    <row r="43" spans="1:26" ht="24.95" customHeight="1">
      <c r="A43" s="158">
        <v>15</v>
      </c>
      <c r="B43" s="153" t="s">
        <v>300</v>
      </c>
      <c r="C43" s="159" t="s">
        <v>303</v>
      </c>
      <c r="D43" s="153" t="s">
        <v>304</v>
      </c>
      <c r="E43" s="153" t="s">
        <v>131</v>
      </c>
      <c r="F43" s="154">
        <v>5.14</v>
      </c>
      <c r="G43" s="155">
        <v>0</v>
      </c>
      <c r="H43" s="155">
        <v>0</v>
      </c>
      <c r="I43" s="155">
        <f>ROUND(F43*(G43+H43),2)</f>
        <v>0</v>
      </c>
      <c r="J43" s="153">
        <f>ROUND(F43*(N43),2)</f>
        <v>5.19</v>
      </c>
      <c r="K43" s="156">
        <f>ROUND(F43*(O43),2)</f>
        <v>0</v>
      </c>
      <c r="L43" s="156">
        <f>ROUND(F43*(G43),2)</f>
        <v>0</v>
      </c>
      <c r="M43" s="156">
        <f>ROUND(F43*(H43),2)</f>
        <v>0</v>
      </c>
      <c r="N43" s="156">
        <v>1.01</v>
      </c>
      <c r="O43" s="156"/>
      <c r="P43" s="160">
        <v>4.0000000000000003E-5</v>
      </c>
      <c r="Q43" s="160"/>
      <c r="R43" s="160">
        <v>4.0000000000000003E-5</v>
      </c>
      <c r="S43" s="156">
        <f>ROUND(F43*(P43),3)</f>
        <v>0</v>
      </c>
      <c r="T43" s="157"/>
      <c r="U43" s="157"/>
      <c r="V43" s="160"/>
      <c r="Z43">
        <v>0</v>
      </c>
    </row>
    <row r="44" spans="1:26" ht="24.95" customHeight="1">
      <c r="A44" s="158">
        <v>16</v>
      </c>
      <c r="B44" s="153" t="s">
        <v>300</v>
      </c>
      <c r="C44" s="159" t="s">
        <v>305</v>
      </c>
      <c r="D44" s="153" t="s">
        <v>306</v>
      </c>
      <c r="E44" s="153" t="s">
        <v>131</v>
      </c>
      <c r="F44" s="154">
        <v>37.107999999999997</v>
      </c>
      <c r="G44" s="155">
        <v>0</v>
      </c>
      <c r="H44" s="155">
        <v>0</v>
      </c>
      <c r="I44" s="155">
        <f>ROUND(F44*(G44+H44),2)</f>
        <v>0</v>
      </c>
      <c r="J44" s="153">
        <f>ROUND(F44*(N44),2)</f>
        <v>65.31</v>
      </c>
      <c r="K44" s="156">
        <f>ROUND(F44*(O44),2)</f>
        <v>0</v>
      </c>
      <c r="L44" s="156">
        <f>ROUND(F44*(G44),2)</f>
        <v>0</v>
      </c>
      <c r="M44" s="156">
        <f>ROUND(F44*(H44),2)</f>
        <v>0</v>
      </c>
      <c r="N44" s="156">
        <v>1.76</v>
      </c>
      <c r="O44" s="156"/>
      <c r="P44" s="160">
        <v>3.3E-4</v>
      </c>
      <c r="Q44" s="160"/>
      <c r="R44" s="160">
        <v>3.3E-4</v>
      </c>
      <c r="S44" s="156">
        <f>ROUND(F44*(P44),3)</f>
        <v>1.2E-2</v>
      </c>
      <c r="T44" s="157"/>
      <c r="U44" s="157"/>
      <c r="V44" s="160"/>
      <c r="Z44">
        <v>0</v>
      </c>
    </row>
    <row r="45" spans="1:26">
      <c r="A45" s="61"/>
      <c r="B45" s="61"/>
      <c r="C45" s="152">
        <v>784</v>
      </c>
      <c r="D45" s="152" t="s">
        <v>96</v>
      </c>
      <c r="E45" s="61"/>
      <c r="F45" s="151"/>
      <c r="G45" s="141">
        <f>ROUND((SUM(L41:L44))/1,2)</f>
        <v>0</v>
      </c>
      <c r="H45" s="141">
        <f>ROUND((SUM(M41:M44))/1,2)</f>
        <v>0</v>
      </c>
      <c r="I45" s="141">
        <f>ROUND((SUM(I41:I44))/1,2)</f>
        <v>0</v>
      </c>
      <c r="J45" s="61"/>
      <c r="K45" s="61"/>
      <c r="L45" s="61">
        <f>ROUND((SUM(L41:L44))/1,2)</f>
        <v>0</v>
      </c>
      <c r="M45" s="61">
        <f>ROUND((SUM(M41:M44))/1,2)</f>
        <v>0</v>
      </c>
      <c r="N45" s="61"/>
      <c r="O45" s="61"/>
      <c r="P45" s="161"/>
      <c r="Q45" s="61"/>
      <c r="R45" s="61"/>
      <c r="S45" s="161">
        <f>ROUND((SUM(S41:S44))/1,2)</f>
        <v>0.02</v>
      </c>
      <c r="T45" s="137"/>
      <c r="U45" s="137"/>
      <c r="V45" s="2">
        <f>ROUND((SUM(V41:V44))/1,2)</f>
        <v>0</v>
      </c>
      <c r="W45" s="137"/>
      <c r="X45" s="137"/>
      <c r="Y45" s="137"/>
      <c r="Z45" s="137"/>
    </row>
    <row r="46" spans="1:26">
      <c r="A46" s="1"/>
      <c r="B46" s="1"/>
      <c r="C46" s="1"/>
      <c r="D46" s="1"/>
      <c r="E46" s="1"/>
      <c r="F46" s="147"/>
      <c r="G46" s="134"/>
      <c r="H46" s="134"/>
      <c r="I46" s="134"/>
      <c r="J46" s="1"/>
      <c r="K46" s="1"/>
      <c r="L46" s="1"/>
      <c r="M46" s="1"/>
      <c r="N46" s="1"/>
      <c r="O46" s="1"/>
      <c r="P46" s="1"/>
      <c r="Q46" s="1"/>
      <c r="R46" s="1"/>
      <c r="S46" s="1"/>
      <c r="V46" s="1"/>
    </row>
    <row r="47" spans="1:26">
      <c r="A47" s="61"/>
      <c r="B47" s="61"/>
      <c r="C47" s="61"/>
      <c r="D47" s="2" t="s">
        <v>86</v>
      </c>
      <c r="E47" s="61"/>
      <c r="F47" s="151"/>
      <c r="G47" s="141">
        <f>ROUND((SUM(L28:L46))/2,2)</f>
        <v>0</v>
      </c>
      <c r="H47" s="141">
        <f>ROUND((SUM(M28:M46))/2,2)</f>
        <v>0</v>
      </c>
      <c r="I47" s="141">
        <f>ROUND((SUM(I28:I46))/2,2)</f>
        <v>0</v>
      </c>
      <c r="J47" s="75"/>
      <c r="K47" s="61"/>
      <c r="L47" s="75">
        <f>ROUND((SUM(L28:L46))/2,2)</f>
        <v>0</v>
      </c>
      <c r="M47" s="75">
        <f>ROUND((SUM(M28:M46))/2,2)</f>
        <v>0</v>
      </c>
      <c r="N47" s="61"/>
      <c r="O47" s="61"/>
      <c r="P47" s="161"/>
      <c r="Q47" s="61"/>
      <c r="R47" s="61"/>
      <c r="S47" s="161">
        <f>ROUND((SUM(S28:S46))/2,2)</f>
        <v>0.32</v>
      </c>
      <c r="T47" s="137"/>
      <c r="U47" s="137"/>
      <c r="V47" s="2">
        <f>ROUND((SUM(V28:V46))/2,2)</f>
        <v>0</v>
      </c>
    </row>
    <row r="48" spans="1:26">
      <c r="A48" s="1"/>
      <c r="B48" s="1"/>
      <c r="C48" s="1"/>
      <c r="D48" s="1"/>
      <c r="E48" s="1"/>
      <c r="F48" s="147"/>
      <c r="G48" s="134"/>
      <c r="H48" s="134"/>
      <c r="I48" s="134"/>
      <c r="J48" s="1"/>
      <c r="K48" s="1"/>
      <c r="L48" s="1"/>
      <c r="M48" s="1"/>
      <c r="N48" s="1"/>
      <c r="O48" s="1"/>
      <c r="P48" s="1"/>
      <c r="Q48" s="1"/>
      <c r="R48" s="1"/>
      <c r="S48" s="1"/>
      <c r="V48" s="1"/>
    </row>
    <row r="49" spans="1:26">
      <c r="A49" s="61"/>
      <c r="B49" s="61"/>
      <c r="C49" s="61"/>
      <c r="D49" s="2" t="s">
        <v>97</v>
      </c>
      <c r="E49" s="61"/>
      <c r="F49" s="151"/>
      <c r="G49" s="75"/>
      <c r="H49" s="75"/>
      <c r="I49" s="75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137"/>
      <c r="U49" s="137"/>
      <c r="V49" s="61"/>
      <c r="W49" s="137"/>
      <c r="X49" s="137"/>
      <c r="Y49" s="137"/>
      <c r="Z49" s="137"/>
    </row>
    <row r="50" spans="1:26">
      <c r="A50" s="61"/>
      <c r="B50" s="61"/>
      <c r="C50" s="152">
        <v>921</v>
      </c>
      <c r="D50" s="152" t="s">
        <v>98</v>
      </c>
      <c r="E50" s="61"/>
      <c r="F50" s="151"/>
      <c r="G50" s="75"/>
      <c r="H50" s="75"/>
      <c r="I50" s="75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137"/>
      <c r="U50" s="137"/>
      <c r="V50" s="61"/>
      <c r="W50" s="137"/>
      <c r="X50" s="137"/>
      <c r="Y50" s="137"/>
      <c r="Z50" s="137"/>
    </row>
    <row r="51" spans="1:26" ht="24.95" customHeight="1">
      <c r="A51" s="158">
        <v>17</v>
      </c>
      <c r="B51" s="153" t="s">
        <v>307</v>
      </c>
      <c r="C51" s="159" t="s">
        <v>308</v>
      </c>
      <c r="D51" s="153" t="s">
        <v>309</v>
      </c>
      <c r="E51" s="153" t="s">
        <v>222</v>
      </c>
      <c r="F51" s="154">
        <v>1</v>
      </c>
      <c r="G51" s="155">
        <v>0</v>
      </c>
      <c r="H51" s="155">
        <v>0</v>
      </c>
      <c r="I51" s="155">
        <f>ROUND(F51*(G51+H51),2)</f>
        <v>0</v>
      </c>
      <c r="J51" s="153">
        <f>ROUND(F51*(N51),2)</f>
        <v>250</v>
      </c>
      <c r="K51" s="156">
        <f>ROUND(F51*(O51),2)</f>
        <v>0</v>
      </c>
      <c r="L51" s="156">
        <f>ROUND(F51*(G51),2)</f>
        <v>0</v>
      </c>
      <c r="M51" s="156">
        <f>ROUND(F51*(H51),2)</f>
        <v>0</v>
      </c>
      <c r="N51" s="156">
        <v>250</v>
      </c>
      <c r="O51" s="156"/>
      <c r="P51" s="160"/>
      <c r="Q51" s="160"/>
      <c r="R51" s="160"/>
      <c r="S51" s="156">
        <f>ROUND(F51*(P51),3)</f>
        <v>0</v>
      </c>
      <c r="T51" s="157"/>
      <c r="U51" s="157"/>
      <c r="V51" s="160"/>
      <c r="Z51">
        <v>0</v>
      </c>
    </row>
    <row r="52" spans="1:26" ht="24.95" customHeight="1">
      <c r="A52" s="158">
        <v>18</v>
      </c>
      <c r="B52" s="153" t="s">
        <v>307</v>
      </c>
      <c r="C52" s="159" t="s">
        <v>310</v>
      </c>
      <c r="D52" s="153" t="s">
        <v>311</v>
      </c>
      <c r="E52" s="153" t="s">
        <v>222</v>
      </c>
      <c r="F52" s="154">
        <v>1</v>
      </c>
      <c r="G52" s="155">
        <v>0</v>
      </c>
      <c r="H52" s="155">
        <v>0</v>
      </c>
      <c r="I52" s="155">
        <f>ROUND(F52*(G52+H52),2)</f>
        <v>0</v>
      </c>
      <c r="J52" s="153">
        <f>ROUND(F52*(N52),2)</f>
        <v>500</v>
      </c>
      <c r="K52" s="156">
        <f>ROUND(F52*(O52),2)</f>
        <v>0</v>
      </c>
      <c r="L52" s="156">
        <f>ROUND(F52*(G52),2)</f>
        <v>0</v>
      </c>
      <c r="M52" s="156">
        <f>ROUND(F52*(H52),2)</f>
        <v>0</v>
      </c>
      <c r="N52" s="156">
        <v>500</v>
      </c>
      <c r="O52" s="156"/>
      <c r="P52" s="160"/>
      <c r="Q52" s="160"/>
      <c r="R52" s="160"/>
      <c r="S52" s="156">
        <f>ROUND(F52*(P52),3)</f>
        <v>0</v>
      </c>
      <c r="T52" s="157"/>
      <c r="U52" s="157"/>
      <c r="V52" s="160"/>
      <c r="Z52">
        <v>0</v>
      </c>
    </row>
    <row r="53" spans="1:26">
      <c r="A53" s="61"/>
      <c r="B53" s="61"/>
      <c r="C53" s="152">
        <v>921</v>
      </c>
      <c r="D53" s="152" t="s">
        <v>98</v>
      </c>
      <c r="E53" s="61"/>
      <c r="F53" s="151"/>
      <c r="G53" s="141">
        <f>ROUND((SUM(L50:L52))/1,2)</f>
        <v>0</v>
      </c>
      <c r="H53" s="141">
        <f>ROUND((SUM(M50:M52))/1,2)</f>
        <v>0</v>
      </c>
      <c r="I53" s="141">
        <f>ROUND((SUM(I50:I52))/1,2)</f>
        <v>0</v>
      </c>
      <c r="J53" s="61"/>
      <c r="K53" s="61"/>
      <c r="L53" s="61">
        <f>ROUND((SUM(L50:L52))/1,2)</f>
        <v>0</v>
      </c>
      <c r="M53" s="61">
        <f>ROUND((SUM(M50:M52))/1,2)</f>
        <v>0</v>
      </c>
      <c r="N53" s="61"/>
      <c r="O53" s="61"/>
      <c r="P53" s="161"/>
      <c r="Q53" s="1"/>
      <c r="R53" s="1"/>
      <c r="S53" s="161">
        <f>ROUND((SUM(S50:S52))/1,2)</f>
        <v>0</v>
      </c>
      <c r="T53" s="171"/>
      <c r="U53" s="171"/>
      <c r="V53" s="2">
        <f>ROUND((SUM(V50:V52))/1,2)</f>
        <v>0</v>
      </c>
    </row>
    <row r="54" spans="1:26">
      <c r="A54" s="1"/>
      <c r="B54" s="1"/>
      <c r="C54" s="1"/>
      <c r="D54" s="1"/>
      <c r="E54" s="1"/>
      <c r="F54" s="147"/>
      <c r="G54" s="134"/>
      <c r="H54" s="134"/>
      <c r="I54" s="134"/>
      <c r="J54" s="1"/>
      <c r="K54" s="1"/>
      <c r="L54" s="1"/>
      <c r="M54" s="1"/>
      <c r="N54" s="1"/>
      <c r="O54" s="1"/>
      <c r="P54" s="1"/>
      <c r="Q54" s="1"/>
      <c r="R54" s="1"/>
      <c r="S54" s="1"/>
      <c r="V54" s="1"/>
    </row>
    <row r="55" spans="1:26">
      <c r="A55" s="61"/>
      <c r="B55" s="61"/>
      <c r="C55" s="61"/>
      <c r="D55" s="2" t="s">
        <v>97</v>
      </c>
      <c r="E55" s="61"/>
      <c r="F55" s="151"/>
      <c r="G55" s="141">
        <f>ROUND((SUM(L49:L54))/2,2)</f>
        <v>0</v>
      </c>
      <c r="H55" s="141">
        <f>ROUND((SUM(M49:M54))/2,2)</f>
        <v>0</v>
      </c>
      <c r="I55" s="141">
        <f>ROUND((SUM(I49:I54))/2,2)</f>
        <v>0</v>
      </c>
      <c r="J55" s="61"/>
      <c r="K55" s="61"/>
      <c r="L55" s="61">
        <f>ROUND((SUM(L49:L54))/2,2)</f>
        <v>0</v>
      </c>
      <c r="M55" s="61">
        <f>ROUND((SUM(M49:M54))/2,2)</f>
        <v>0</v>
      </c>
      <c r="N55" s="61"/>
      <c r="O55" s="61"/>
      <c r="P55" s="161"/>
      <c r="Q55" s="1"/>
      <c r="R55" s="1"/>
      <c r="S55" s="161">
        <f>ROUND((SUM(S49:S54))/2,2)</f>
        <v>0</v>
      </c>
      <c r="V55" s="2">
        <f>ROUND((SUM(V49:V54))/2,2)</f>
        <v>0</v>
      </c>
    </row>
    <row r="56" spans="1:26">
      <c r="A56" s="172"/>
      <c r="B56" s="172"/>
      <c r="C56" s="172"/>
      <c r="D56" s="172" t="s">
        <v>100</v>
      </c>
      <c r="E56" s="172"/>
      <c r="F56" s="173"/>
      <c r="G56" s="174">
        <f>ROUND((SUM(L9:L55))/3,2)</f>
        <v>0</v>
      </c>
      <c r="H56" s="174">
        <f>ROUND((SUM(M9:M55))/3,2)</f>
        <v>0</v>
      </c>
      <c r="I56" s="174">
        <f>ROUND((SUM(I9:I55))/3,2)</f>
        <v>0</v>
      </c>
      <c r="J56" s="172"/>
      <c r="K56" s="172">
        <f>ROUND((SUM(K9:K55))/3,2)</f>
        <v>0</v>
      </c>
      <c r="L56" s="172">
        <f>ROUND((SUM(L9:L55))/3,2)</f>
        <v>0</v>
      </c>
      <c r="M56" s="172">
        <f>ROUND((SUM(M9:M55))/3,2)</f>
        <v>0</v>
      </c>
      <c r="N56" s="172"/>
      <c r="O56" s="172"/>
      <c r="P56" s="173"/>
      <c r="Q56" s="172"/>
      <c r="R56" s="172"/>
      <c r="S56" s="173">
        <f>ROUND((SUM(S9:S55))/3,2)</f>
        <v>1.31</v>
      </c>
      <c r="T56" s="175"/>
      <c r="U56" s="175"/>
      <c r="V56" s="172">
        <f>ROUND((SUM(V9:V55))/3,2)</f>
        <v>0</v>
      </c>
      <c r="Z56">
        <f>(SUM(Z9:Z55))</f>
        <v>0</v>
      </c>
    </row>
  </sheetData>
  <mergeCells count="3">
    <mergeCell ref="B1:H1"/>
    <mergeCell ref="B2:H2"/>
    <mergeCell ref="B3:H3"/>
  </mergeCells>
  <printOptions horizontalCentered="1" gridLines="1"/>
  <pageMargins left="0" right="0" top="0.74803149606299213" bottom="0.74803149606299213" header="0.31496062992125984" footer="0.31496062992125984"/>
  <pageSetup paperSize="9" scale="85" orientation="portrait" verticalDpi="0" r:id="rId1"/>
  <headerFooter>
    <oddHeader>&amp;C&amp;B&amp; Rozpočet Kultúrny dom KUBÁŇ - obnova sociálneho zázemia / Časť "A" - 2.NP . m.č. 2.02 - Neoprávnené náklady</oddHeader>
    <oddFooter>&amp;RStrana &amp;P z &amp;N    &amp;L&amp;7Spracované systémom Systematic® Kalkulus, tel.: 051 77 10 585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A41"/>
  <sheetViews>
    <sheetView workbookViewId="0">
      <selection sqref="A1:D1"/>
    </sheetView>
  </sheetViews>
  <sheetFormatPr defaultColWidth="0" defaultRowHeight="14.4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>
      <c r="A1" s="3"/>
      <c r="B1" s="13"/>
      <c r="C1" s="13"/>
      <c r="D1" s="13"/>
      <c r="E1" s="13"/>
      <c r="F1" s="14" t="s">
        <v>69</v>
      </c>
      <c r="G1" s="13"/>
      <c r="H1" s="13"/>
      <c r="I1" s="13"/>
      <c r="J1" s="13"/>
      <c r="W1">
        <v>30.126000000000001</v>
      </c>
    </row>
    <row r="2" spans="1:23" ht="30" customHeight="1" thickTop="1">
      <c r="A2" s="12"/>
      <c r="B2" s="203" t="s">
        <v>1</v>
      </c>
      <c r="C2" s="204"/>
      <c r="D2" s="204"/>
      <c r="E2" s="204"/>
      <c r="F2" s="204"/>
      <c r="G2" s="204"/>
      <c r="H2" s="204"/>
      <c r="I2" s="204"/>
      <c r="J2" s="205"/>
    </row>
    <row r="3" spans="1:23" ht="18" customHeight="1">
      <c r="A3" s="12"/>
      <c r="B3" s="33" t="s">
        <v>398</v>
      </c>
      <c r="C3" s="34"/>
      <c r="D3" s="35"/>
      <c r="E3" s="35"/>
      <c r="F3" s="35"/>
      <c r="G3" s="16"/>
      <c r="H3" s="16"/>
      <c r="I3" s="36" t="s">
        <v>2</v>
      </c>
      <c r="J3" s="29"/>
    </row>
    <row r="4" spans="1:23" ht="18" customHeight="1">
      <c r="A4" s="12"/>
      <c r="B4" s="22"/>
      <c r="C4" s="19"/>
      <c r="D4" s="16"/>
      <c r="E4" s="16"/>
      <c r="F4" s="16"/>
      <c r="G4" s="16"/>
      <c r="H4" s="16"/>
      <c r="I4" s="36" t="s">
        <v>3</v>
      </c>
      <c r="J4" s="29"/>
    </row>
    <row r="5" spans="1:23" ht="18" customHeight="1" thickBot="1">
      <c r="A5" s="12"/>
      <c r="B5" s="37" t="s">
        <v>4</v>
      </c>
      <c r="C5" s="19"/>
      <c r="D5" s="16"/>
      <c r="E5" s="16"/>
      <c r="F5" s="38" t="s">
        <v>5</v>
      </c>
      <c r="G5" s="16"/>
      <c r="H5" s="16"/>
      <c r="I5" s="36" t="s">
        <v>6</v>
      </c>
      <c r="J5" s="39" t="s">
        <v>7</v>
      </c>
    </row>
    <row r="6" spans="1:23" ht="20.100000000000001" customHeight="1" thickTop="1">
      <c r="A6" s="12"/>
      <c r="B6" s="196" t="s">
        <v>8</v>
      </c>
      <c r="C6" s="197"/>
      <c r="D6" s="197"/>
      <c r="E6" s="197"/>
      <c r="F6" s="197"/>
      <c r="G6" s="197"/>
      <c r="H6" s="197"/>
      <c r="I6" s="197"/>
      <c r="J6" s="198"/>
    </row>
    <row r="7" spans="1:23" ht="18" customHeight="1">
      <c r="A7" s="12"/>
      <c r="B7" s="48" t="s">
        <v>9</v>
      </c>
      <c r="C7" s="41"/>
      <c r="D7" s="17"/>
      <c r="E7" s="17"/>
      <c r="F7" s="17"/>
      <c r="G7" s="49" t="s">
        <v>10</v>
      </c>
      <c r="H7" s="17"/>
      <c r="I7" s="27"/>
      <c r="J7" s="42"/>
    </row>
    <row r="8" spans="1:23" ht="20.100000000000001" customHeight="1">
      <c r="A8" s="12"/>
      <c r="B8" s="199" t="s">
        <v>11</v>
      </c>
      <c r="C8" s="200"/>
      <c r="D8" s="200"/>
      <c r="E8" s="200"/>
      <c r="F8" s="200"/>
      <c r="G8" s="200"/>
      <c r="H8" s="200"/>
      <c r="I8" s="200"/>
      <c r="J8" s="201"/>
    </row>
    <row r="9" spans="1:23" ht="18" customHeight="1">
      <c r="A9" s="12"/>
      <c r="B9" s="37" t="s">
        <v>9</v>
      </c>
      <c r="C9" s="19"/>
      <c r="D9" s="16"/>
      <c r="E9" s="16"/>
      <c r="F9" s="16"/>
      <c r="G9" s="38" t="s">
        <v>10</v>
      </c>
      <c r="H9" s="16"/>
      <c r="I9" s="26"/>
      <c r="J9" s="29"/>
    </row>
    <row r="10" spans="1:23" ht="20.100000000000001" customHeight="1">
      <c r="A10" s="12"/>
      <c r="B10" s="199" t="s">
        <v>12</v>
      </c>
      <c r="C10" s="200"/>
      <c r="D10" s="200"/>
      <c r="E10" s="200"/>
      <c r="F10" s="200"/>
      <c r="G10" s="200"/>
      <c r="H10" s="200"/>
      <c r="I10" s="200"/>
      <c r="J10" s="201"/>
    </row>
    <row r="11" spans="1:23" ht="18" customHeight="1" thickBot="1">
      <c r="A11" s="12"/>
      <c r="B11" s="37" t="s">
        <v>9</v>
      </c>
      <c r="C11" s="19"/>
      <c r="D11" s="16"/>
      <c r="E11" s="16"/>
      <c r="F11" s="16"/>
      <c r="G11" s="38" t="s">
        <v>10</v>
      </c>
      <c r="H11" s="16"/>
      <c r="I11" s="26"/>
      <c r="J11" s="29"/>
    </row>
    <row r="12" spans="1:23" ht="18" customHeight="1" thickTop="1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thickBot="1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Top="1">
      <c r="A14" s="12"/>
      <c r="B14" s="51" t="s">
        <v>13</v>
      </c>
      <c r="C14" s="79" t="s">
        <v>51</v>
      </c>
      <c r="D14" s="80" t="s">
        <v>14</v>
      </c>
      <c r="E14" s="81" t="s">
        <v>15</v>
      </c>
      <c r="F14" s="79" t="s">
        <v>16</v>
      </c>
      <c r="G14" s="51" t="s">
        <v>17</v>
      </c>
      <c r="H14" s="44"/>
      <c r="I14" s="46"/>
      <c r="J14" s="47"/>
    </row>
    <row r="15" spans="1:23" ht="18" customHeight="1">
      <c r="A15" s="12"/>
      <c r="B15" s="86">
        <v>1</v>
      </c>
      <c r="C15" s="87" t="s">
        <v>18</v>
      </c>
      <c r="D15" s="88">
        <f>'Rekap Časť "A"-2.NP-m.č.2.03-nn'!B15</f>
        <v>0</v>
      </c>
      <c r="E15" s="89">
        <f>'Rekap Časť "A"-2.NP-m.č.2.03-nn'!C15</f>
        <v>0</v>
      </c>
      <c r="F15" s="87">
        <f>'Rekap Časť "A"-2.NP-m.č.2.03-nn'!D15</f>
        <v>0</v>
      </c>
      <c r="G15" s="52">
        <v>7</v>
      </c>
      <c r="H15" s="54" t="s">
        <v>71</v>
      </c>
      <c r="I15" s="27"/>
      <c r="J15" s="56">
        <v>0</v>
      </c>
    </row>
    <row r="16" spans="1:23" ht="18" customHeight="1">
      <c r="A16" s="12"/>
      <c r="B16" s="84">
        <v>2</v>
      </c>
      <c r="C16" s="85" t="s">
        <v>20</v>
      </c>
      <c r="D16" s="90">
        <f>'Rekap Časť "A"-2.NP-m.č.2.03-nn'!B22</f>
        <v>0</v>
      </c>
      <c r="E16" s="91">
        <f>'Rekap Časť "A"-2.NP-m.č.2.03-nn'!C22</f>
        <v>0</v>
      </c>
      <c r="F16" s="100">
        <f>'Rekap Časť "A"-2.NP-m.č.2.03-nn'!D22</f>
        <v>0</v>
      </c>
      <c r="G16" s="103"/>
      <c r="H16" s="114"/>
      <c r="I16" s="116"/>
      <c r="J16" s="109"/>
    </row>
    <row r="17" spans="1:26" ht="18" customHeight="1">
      <c r="A17" s="12"/>
      <c r="B17" s="58">
        <v>3</v>
      </c>
      <c r="C17" s="61" t="s">
        <v>21</v>
      </c>
      <c r="D17" s="82">
        <f>'Rekap Časť "A"-2.NP-m.č.2.03-nn'!B27</f>
        <v>0</v>
      </c>
      <c r="E17" s="83">
        <f>'Rekap Časť "A"-2.NP-m.č.2.03-nn'!C27</f>
        <v>0</v>
      </c>
      <c r="F17" s="75">
        <f>'Rekap Časť "A"-2.NP-m.č.2.03-nn'!D27</f>
        <v>0</v>
      </c>
      <c r="G17" s="52">
        <v>8</v>
      </c>
      <c r="H17" s="62" t="s">
        <v>22</v>
      </c>
      <c r="I17" s="116"/>
      <c r="J17" s="109">
        <f>'Časť "A"-2.NP-m.č.2.03-nn_VV'!Z98</f>
        <v>0</v>
      </c>
    </row>
    <row r="18" spans="1:26" ht="18" customHeight="1">
      <c r="A18" s="12"/>
      <c r="B18" s="52">
        <v>4</v>
      </c>
      <c r="C18" s="62" t="s">
        <v>72</v>
      </c>
      <c r="D18" s="66"/>
      <c r="E18" s="65"/>
      <c r="F18" s="68"/>
      <c r="G18" s="52">
        <v>9</v>
      </c>
      <c r="H18" s="62" t="s">
        <v>24</v>
      </c>
      <c r="I18" s="116"/>
      <c r="J18" s="109">
        <v>0</v>
      </c>
    </row>
    <row r="19" spans="1:26" ht="18" customHeight="1">
      <c r="A19" s="12"/>
      <c r="B19" s="52">
        <v>5</v>
      </c>
      <c r="C19" s="62" t="s">
        <v>25</v>
      </c>
      <c r="D19" s="66"/>
      <c r="E19" s="65"/>
      <c r="F19" s="68"/>
      <c r="G19" s="103"/>
      <c r="H19" s="114"/>
      <c r="I19" s="116"/>
      <c r="J19" s="115"/>
    </row>
    <row r="20" spans="1:26" ht="18" customHeight="1" thickBot="1">
      <c r="A20" s="12"/>
      <c r="B20" s="52">
        <v>6</v>
      </c>
      <c r="C20" s="63" t="s">
        <v>26</v>
      </c>
      <c r="D20" s="67"/>
      <c r="E20" s="95"/>
      <c r="F20" s="101">
        <f>SUM(F15:F19)</f>
        <v>0</v>
      </c>
      <c r="G20" s="52">
        <v>10</v>
      </c>
      <c r="H20" s="62" t="s">
        <v>26</v>
      </c>
      <c r="I20" s="118"/>
      <c r="J20" s="94">
        <f>SUM(J15:J19)</f>
        <v>0</v>
      </c>
    </row>
    <row r="21" spans="1:26" ht="18" customHeight="1" thickTop="1">
      <c r="A21" s="12"/>
      <c r="B21" s="57" t="s">
        <v>27</v>
      </c>
      <c r="C21" s="60" t="s">
        <v>28</v>
      </c>
      <c r="D21" s="64"/>
      <c r="E21" s="18"/>
      <c r="F21" s="93"/>
      <c r="G21" s="57" t="s">
        <v>29</v>
      </c>
      <c r="H21" s="53" t="s">
        <v>28</v>
      </c>
      <c r="I21" s="27"/>
      <c r="J21" s="119"/>
    </row>
    <row r="22" spans="1:26" ht="18" customHeight="1">
      <c r="A22" s="12"/>
      <c r="B22" s="58">
        <v>11</v>
      </c>
      <c r="C22" s="54" t="s">
        <v>30</v>
      </c>
      <c r="D22" s="74"/>
      <c r="E22" s="77" t="s">
        <v>73</v>
      </c>
      <c r="F22" s="75">
        <f>((F16*U22*0)+(F17*V22*0)+(F18*W22*0))/100</f>
        <v>0</v>
      </c>
      <c r="G22" s="58">
        <v>16</v>
      </c>
      <c r="H22" s="61" t="s">
        <v>31</v>
      </c>
      <c r="I22" s="117" t="s">
        <v>73</v>
      </c>
      <c r="J22" s="108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>
      <c r="A23" s="12"/>
      <c r="B23" s="52">
        <v>12</v>
      </c>
      <c r="C23" s="55" t="s">
        <v>32</v>
      </c>
      <c r="D23" s="59"/>
      <c r="E23" s="77" t="s">
        <v>74</v>
      </c>
      <c r="F23" s="68">
        <f>((F16*U23*0)+(F17*V23*0)+(F18*W23*0))/100</f>
        <v>0</v>
      </c>
      <c r="G23" s="52">
        <v>17</v>
      </c>
      <c r="H23" s="62" t="s">
        <v>33</v>
      </c>
      <c r="I23" s="117" t="s">
        <v>73</v>
      </c>
      <c r="J23" s="109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>
      <c r="A24" s="12"/>
      <c r="B24" s="52">
        <v>13</v>
      </c>
      <c r="C24" s="55" t="s">
        <v>34</v>
      </c>
      <c r="D24" s="59"/>
      <c r="E24" s="77" t="s">
        <v>73</v>
      </c>
      <c r="F24" s="68">
        <f>((F16*U24*0)+(F17*V24*0)+(F18*W24*0))/100</f>
        <v>0</v>
      </c>
      <c r="G24" s="52">
        <v>18</v>
      </c>
      <c r="H24" s="62" t="s">
        <v>35</v>
      </c>
      <c r="I24" s="117" t="s">
        <v>74</v>
      </c>
      <c r="J24" s="109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>
      <c r="A25" s="12"/>
      <c r="B25" s="52">
        <v>14</v>
      </c>
      <c r="C25" s="19"/>
      <c r="D25" s="59"/>
      <c r="E25" s="78"/>
      <c r="F25" s="76"/>
      <c r="G25" s="52">
        <v>19</v>
      </c>
      <c r="H25" s="114"/>
      <c r="I25" s="116"/>
      <c r="J25" s="115"/>
    </row>
    <row r="26" spans="1:26" ht="18" customHeight="1" thickBot="1">
      <c r="A26" s="12"/>
      <c r="B26" s="52">
        <v>15</v>
      </c>
      <c r="C26" s="55"/>
      <c r="D26" s="59"/>
      <c r="E26" s="59"/>
      <c r="F26" s="102"/>
      <c r="G26" s="52">
        <v>20</v>
      </c>
      <c r="H26" s="62" t="s">
        <v>26</v>
      </c>
      <c r="I26" s="118"/>
      <c r="J26" s="94">
        <f>SUM(J22:J25)+SUM(F22:F25)</f>
        <v>0</v>
      </c>
    </row>
    <row r="27" spans="1:26" ht="18" customHeight="1" thickTop="1">
      <c r="A27" s="12"/>
      <c r="B27" s="96"/>
      <c r="C27" s="130" t="s">
        <v>36</v>
      </c>
      <c r="D27" s="123"/>
      <c r="E27" s="97"/>
      <c r="F27" s="28"/>
      <c r="G27" s="104" t="s">
        <v>37</v>
      </c>
      <c r="H27" s="99" t="s">
        <v>38</v>
      </c>
      <c r="I27" s="27"/>
      <c r="J27" s="30"/>
    </row>
    <row r="28" spans="1:26" ht="18" customHeight="1">
      <c r="A28" s="12"/>
      <c r="B28" s="25"/>
      <c r="C28" s="121"/>
      <c r="D28" s="124"/>
      <c r="E28" s="21"/>
      <c r="F28" s="12"/>
      <c r="G28" s="84">
        <v>21</v>
      </c>
      <c r="H28" s="85" t="s">
        <v>39</v>
      </c>
      <c r="I28" s="111"/>
      <c r="J28" s="92">
        <f>F20+J20+F26+J26</f>
        <v>0</v>
      </c>
    </row>
    <row r="29" spans="1:26" ht="18" customHeight="1">
      <c r="A29" s="12"/>
      <c r="B29" s="69"/>
      <c r="C29" s="122"/>
      <c r="D29" s="125"/>
      <c r="E29" s="21"/>
      <c r="F29" s="12"/>
      <c r="G29" s="58">
        <v>22</v>
      </c>
      <c r="H29" s="61" t="s">
        <v>40</v>
      </c>
      <c r="I29" s="112">
        <f ca="1">J28-SUM('Časť "A"-2.NP-m.č.2.03-nn_VV'!K9:'Časť "A"-2.NP-m.č.2.03-nn_VV'!K97)</f>
        <v>0</v>
      </c>
      <c r="J29" s="108">
        <f>ROUND(((ROUND(I29,2)*20)*1/100),2)</f>
        <v>0</v>
      </c>
    </row>
    <row r="30" spans="1:26" ht="18" customHeight="1">
      <c r="A30" s="12"/>
      <c r="B30" s="22"/>
      <c r="C30" s="114"/>
      <c r="D30" s="116"/>
      <c r="E30" s="21"/>
      <c r="F30" s="12"/>
      <c r="G30" s="52">
        <v>23</v>
      </c>
      <c r="H30" s="62" t="s">
        <v>41</v>
      </c>
      <c r="I30" s="77">
        <f ca="1">SUM('Časť "A"-2.NP-m.č.2.03-nn_VV'!K9:'Časť "A"-2.NP-m.č.2.03-nn_VV'!K97)</f>
        <v>0</v>
      </c>
      <c r="J30" s="109">
        <f>ROUND(((ROUND(I30,2)*0)/100),2)</f>
        <v>0</v>
      </c>
    </row>
    <row r="31" spans="1:26" ht="18" customHeight="1">
      <c r="A31" s="12"/>
      <c r="B31" s="23"/>
      <c r="C31" s="126"/>
      <c r="D31" s="127"/>
      <c r="E31" s="21"/>
      <c r="F31" s="12"/>
      <c r="G31" s="84">
        <v>24</v>
      </c>
      <c r="H31" s="85" t="s">
        <v>42</v>
      </c>
      <c r="I31" s="107"/>
      <c r="J31" s="120">
        <f>SUM(J28:J30)</f>
        <v>0</v>
      </c>
    </row>
    <row r="32" spans="1:26" ht="18" customHeight="1" thickBot="1">
      <c r="A32" s="12"/>
      <c r="B32" s="40"/>
      <c r="C32" s="1"/>
      <c r="D32" s="113"/>
      <c r="E32" s="70"/>
      <c r="F32" s="71"/>
      <c r="G32" s="58" t="s">
        <v>43</v>
      </c>
      <c r="H32" s="1"/>
      <c r="I32" s="113"/>
      <c r="J32" s="110"/>
    </row>
    <row r="33" spans="1:10" ht="18" customHeight="1" thickTop="1">
      <c r="A33" s="12"/>
      <c r="B33" s="96"/>
      <c r="C33" s="97"/>
      <c r="D33" s="128" t="s">
        <v>44</v>
      </c>
      <c r="E33" s="73"/>
      <c r="F33" s="98"/>
      <c r="G33" s="105">
        <v>26</v>
      </c>
      <c r="H33" s="129" t="s">
        <v>45</v>
      </c>
      <c r="I33" s="28"/>
      <c r="J33" s="106"/>
    </row>
    <row r="34" spans="1:10" ht="18" customHeight="1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>
      <c r="A40" s="12"/>
      <c r="B40" s="69"/>
      <c r="C40" s="70"/>
      <c r="D40" s="13"/>
      <c r="E40" s="13"/>
      <c r="F40" s="13"/>
      <c r="G40" s="13"/>
      <c r="H40" s="13"/>
      <c r="I40" s="71"/>
      <c r="J40" s="72"/>
    </row>
    <row r="41" spans="1:10" ht="15" thickTop="1">
      <c r="A41" s="12"/>
      <c r="B41" s="73"/>
      <c r="C41" s="73"/>
      <c r="D41" s="73"/>
      <c r="E41" s="73"/>
      <c r="F41" s="73"/>
      <c r="G41" s="73"/>
      <c r="H41" s="73"/>
      <c r="I41" s="73"/>
      <c r="J41" s="73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Z500"/>
  <sheetViews>
    <sheetView workbookViewId="0">
      <selection sqref="A1:D1"/>
    </sheetView>
  </sheetViews>
  <sheetFormatPr defaultColWidth="0" defaultRowHeight="14.45"/>
  <cols>
    <col min="1" max="1" width="40.7109375" customWidth="1"/>
    <col min="2" max="4" width="12.7109375" customWidth="1"/>
    <col min="5" max="6" width="14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>
      <c r="A1" s="206" t="s">
        <v>8</v>
      </c>
      <c r="B1" s="207"/>
      <c r="C1" s="207"/>
      <c r="D1" s="208"/>
      <c r="E1" s="131" t="s">
        <v>5</v>
      </c>
      <c r="F1" s="11"/>
      <c r="W1">
        <v>30.126000000000001</v>
      </c>
    </row>
    <row r="2" spans="1:26" ht="20.100000000000001" customHeight="1">
      <c r="A2" s="206" t="s">
        <v>11</v>
      </c>
      <c r="B2" s="207"/>
      <c r="C2" s="207"/>
      <c r="D2" s="208"/>
      <c r="E2" s="131" t="s">
        <v>3</v>
      </c>
      <c r="F2" s="11"/>
    </row>
    <row r="3" spans="1:26" ht="20.100000000000001" customHeight="1">
      <c r="A3" s="206" t="s">
        <v>75</v>
      </c>
      <c r="B3" s="207"/>
      <c r="C3" s="207"/>
      <c r="D3" s="208"/>
      <c r="E3" s="131" t="s">
        <v>76</v>
      </c>
      <c r="F3" s="11"/>
    </row>
    <row r="4" spans="1:26">
      <c r="A4" s="5" t="s">
        <v>1</v>
      </c>
      <c r="B4" s="3"/>
      <c r="C4" s="3"/>
      <c r="D4" s="3"/>
      <c r="E4" s="3"/>
      <c r="F4" s="3"/>
    </row>
    <row r="5" spans="1:26">
      <c r="A5" s="5" t="s">
        <v>398</v>
      </c>
      <c r="B5" s="3"/>
      <c r="C5" s="3"/>
      <c r="D5" s="3"/>
      <c r="E5" s="3"/>
      <c r="F5" s="3"/>
    </row>
    <row r="6" spans="1:26">
      <c r="A6" s="3"/>
      <c r="B6" s="3"/>
      <c r="C6" s="3"/>
      <c r="D6" s="3"/>
      <c r="E6" s="3"/>
      <c r="F6" s="3"/>
    </row>
    <row r="7" spans="1:26">
      <c r="A7" s="3"/>
      <c r="B7" s="3"/>
      <c r="C7" s="3"/>
      <c r="D7" s="3"/>
      <c r="E7" s="3"/>
      <c r="F7" s="3"/>
    </row>
    <row r="8" spans="1:26">
      <c r="A8" s="4" t="s">
        <v>77</v>
      </c>
      <c r="B8" s="3"/>
      <c r="C8" s="3"/>
      <c r="D8" s="3"/>
      <c r="E8" s="3"/>
      <c r="F8" s="3"/>
    </row>
    <row r="9" spans="1:26">
      <c r="A9" s="132" t="s">
        <v>78</v>
      </c>
      <c r="B9" s="132" t="s">
        <v>14</v>
      </c>
      <c r="C9" s="132" t="s">
        <v>15</v>
      </c>
      <c r="D9" s="132" t="s">
        <v>26</v>
      </c>
      <c r="E9" s="132" t="s">
        <v>79</v>
      </c>
      <c r="F9" s="132" t="s">
        <v>80</v>
      </c>
    </row>
    <row r="10" spans="1:26">
      <c r="A10" s="138" t="s">
        <v>81</v>
      </c>
      <c r="B10" s="139"/>
      <c r="C10" s="135"/>
      <c r="D10" s="135"/>
      <c r="E10" s="136"/>
      <c r="F10" s="136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</row>
    <row r="11" spans="1:26">
      <c r="A11" s="61" t="s">
        <v>82</v>
      </c>
      <c r="B11" s="75">
        <f>'Časť "A"-2.NP-m.č.2.03-nn_VV'!L14</f>
        <v>0</v>
      </c>
      <c r="C11" s="75">
        <f>'Časť "A"-2.NP-m.č.2.03-nn_VV'!M14</f>
        <v>0</v>
      </c>
      <c r="D11" s="75">
        <f>'Časť "A"-2.NP-m.č.2.03-nn_VV'!I14</f>
        <v>0</v>
      </c>
      <c r="E11" s="140">
        <f>'Časť "A"-2.NP-m.č.2.03-nn_VV'!S14</f>
        <v>1.48</v>
      </c>
      <c r="F11" s="140">
        <f>'Časť "A"-2.NP-m.č.2.03-nn_VV'!V14</f>
        <v>0</v>
      </c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</row>
    <row r="12" spans="1:26">
      <c r="A12" s="61" t="s">
        <v>83</v>
      </c>
      <c r="B12" s="75">
        <f>'Časť "A"-2.NP-m.č.2.03-nn_VV'!L28</f>
        <v>0</v>
      </c>
      <c r="C12" s="75">
        <f>'Časť "A"-2.NP-m.č.2.03-nn_VV'!M28</f>
        <v>0</v>
      </c>
      <c r="D12" s="75">
        <f>'Časť "A"-2.NP-m.č.2.03-nn_VV'!I28</f>
        <v>0</v>
      </c>
      <c r="E12" s="140">
        <f>'Časť "A"-2.NP-m.č.2.03-nn_VV'!S28</f>
        <v>3.36</v>
      </c>
      <c r="F12" s="140">
        <f>'Časť "A"-2.NP-m.č.2.03-nn_VV'!V28</f>
        <v>0</v>
      </c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</row>
    <row r="13" spans="1:26">
      <c r="A13" s="61" t="s">
        <v>84</v>
      </c>
      <c r="B13" s="75">
        <f>'Časť "A"-2.NP-m.č.2.03-nn_VV'!L49</f>
        <v>0</v>
      </c>
      <c r="C13" s="75">
        <f>'Časť "A"-2.NP-m.č.2.03-nn_VV'!M49</f>
        <v>0</v>
      </c>
      <c r="D13" s="75">
        <f>'Časť "A"-2.NP-m.č.2.03-nn_VV'!I49</f>
        <v>0</v>
      </c>
      <c r="E13" s="140">
        <f>'Časť "A"-2.NP-m.č.2.03-nn_VV'!S49</f>
        <v>0.99</v>
      </c>
      <c r="F13" s="140">
        <f>'Časť "A"-2.NP-m.č.2.03-nn_VV'!V49</f>
        <v>6.84</v>
      </c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</row>
    <row r="14" spans="1:26">
      <c r="A14" s="61" t="s">
        <v>85</v>
      </c>
      <c r="B14" s="75">
        <f>'Časť "A"-2.NP-m.č.2.03-nn_VV'!L53</f>
        <v>0</v>
      </c>
      <c r="C14" s="75">
        <f>'Časť "A"-2.NP-m.č.2.03-nn_VV'!M53</f>
        <v>0</v>
      </c>
      <c r="D14" s="75">
        <f>'Časť "A"-2.NP-m.č.2.03-nn_VV'!I53</f>
        <v>0</v>
      </c>
      <c r="E14" s="140">
        <f>'Časť "A"-2.NP-m.č.2.03-nn_VV'!S53</f>
        <v>0</v>
      </c>
      <c r="F14" s="140">
        <f>'Časť "A"-2.NP-m.č.2.03-nn_VV'!V53</f>
        <v>0</v>
      </c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</row>
    <row r="15" spans="1:26">
      <c r="A15" s="2" t="s">
        <v>81</v>
      </c>
      <c r="B15" s="141">
        <f>'Časť "A"-2.NP-m.č.2.03-nn_VV'!L55</f>
        <v>0</v>
      </c>
      <c r="C15" s="141">
        <f>'Časť "A"-2.NP-m.č.2.03-nn_VV'!M55</f>
        <v>0</v>
      </c>
      <c r="D15" s="141">
        <f>'Časť "A"-2.NP-m.č.2.03-nn_VV'!I55</f>
        <v>0</v>
      </c>
      <c r="E15" s="142">
        <f>'Časť "A"-2.NP-m.č.2.03-nn_VV'!S55</f>
        <v>5.83</v>
      </c>
      <c r="F15" s="142">
        <f>'Časť "A"-2.NP-m.č.2.03-nn_VV'!V55</f>
        <v>6.84</v>
      </c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</row>
    <row r="16" spans="1:26">
      <c r="A16" s="1"/>
      <c r="B16" s="134"/>
      <c r="C16" s="134"/>
      <c r="D16" s="134"/>
      <c r="E16" s="133"/>
      <c r="F16" s="133"/>
    </row>
    <row r="17" spans="1:26">
      <c r="A17" s="2" t="s">
        <v>86</v>
      </c>
      <c r="B17" s="141"/>
      <c r="C17" s="75"/>
      <c r="D17" s="75"/>
      <c r="E17" s="140"/>
      <c r="F17" s="140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</row>
    <row r="18" spans="1:26">
      <c r="A18" s="61" t="s">
        <v>315</v>
      </c>
      <c r="B18" s="75">
        <f>'Časť "A"-2.NP-m.č.2.03-nn_VV'!L61</f>
        <v>0</v>
      </c>
      <c r="C18" s="75">
        <f>'Časť "A"-2.NP-m.č.2.03-nn_VV'!M61</f>
        <v>0</v>
      </c>
      <c r="D18" s="75">
        <f>'Časť "A"-2.NP-m.č.2.03-nn_VV'!I61</f>
        <v>0</v>
      </c>
      <c r="E18" s="140">
        <f>'Časť "A"-2.NP-m.č.2.03-nn_VV'!S61</f>
        <v>0</v>
      </c>
      <c r="F18" s="140">
        <f>'Časť "A"-2.NP-m.č.2.03-nn_VV'!V61</f>
        <v>0</v>
      </c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</row>
    <row r="19" spans="1:26">
      <c r="A19" s="61" t="s">
        <v>92</v>
      </c>
      <c r="B19" s="75">
        <f>'Časť "A"-2.NP-m.č.2.03-nn_VV'!L68</f>
        <v>0</v>
      </c>
      <c r="C19" s="75">
        <f>'Časť "A"-2.NP-m.č.2.03-nn_VV'!M68</f>
        <v>0</v>
      </c>
      <c r="D19" s="75">
        <f>'Časť "A"-2.NP-m.č.2.03-nn_VV'!I68</f>
        <v>0</v>
      </c>
      <c r="E19" s="140">
        <f>'Časť "A"-2.NP-m.č.2.03-nn_VV'!S68</f>
        <v>0.02</v>
      </c>
      <c r="F19" s="140">
        <f>'Časť "A"-2.NP-m.č.2.03-nn_VV'!V68</f>
        <v>0</v>
      </c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</row>
    <row r="20" spans="1:26">
      <c r="A20" s="61" t="s">
        <v>94</v>
      </c>
      <c r="B20" s="75">
        <f>'Časť "A"-2.NP-m.č.2.03-nn_VV'!L77</f>
        <v>0</v>
      </c>
      <c r="C20" s="75">
        <f>'Časť "A"-2.NP-m.č.2.03-nn_VV'!M77</f>
        <v>0</v>
      </c>
      <c r="D20" s="75">
        <f>'Časť "A"-2.NP-m.č.2.03-nn_VV'!I77</f>
        <v>0</v>
      </c>
      <c r="E20" s="140">
        <f>'Časť "A"-2.NP-m.č.2.03-nn_VV'!S77</f>
        <v>0</v>
      </c>
      <c r="F20" s="140">
        <f>'Časť "A"-2.NP-m.č.2.03-nn_VV'!V77</f>
        <v>0.7</v>
      </c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</row>
    <row r="21" spans="1:26">
      <c r="A21" s="61" t="s">
        <v>96</v>
      </c>
      <c r="B21" s="75">
        <f>'Časť "A"-2.NP-m.č.2.03-nn_VV'!L83</f>
        <v>0</v>
      </c>
      <c r="C21" s="75">
        <f>'Časť "A"-2.NP-m.č.2.03-nn_VV'!M83</f>
        <v>0</v>
      </c>
      <c r="D21" s="75">
        <f>'Časť "A"-2.NP-m.č.2.03-nn_VV'!I83</f>
        <v>0</v>
      </c>
      <c r="E21" s="140">
        <f>'Časť "A"-2.NP-m.č.2.03-nn_VV'!S83</f>
        <v>0.06</v>
      </c>
      <c r="F21" s="140">
        <f>'Časť "A"-2.NP-m.č.2.03-nn_VV'!V83</f>
        <v>0</v>
      </c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</row>
    <row r="22" spans="1:26">
      <c r="A22" s="2" t="s">
        <v>86</v>
      </c>
      <c r="B22" s="141">
        <f>'Časť "A"-2.NP-m.č.2.03-nn_VV'!L85</f>
        <v>0</v>
      </c>
      <c r="C22" s="141">
        <f>'Časť "A"-2.NP-m.č.2.03-nn_VV'!M85</f>
        <v>0</v>
      </c>
      <c r="D22" s="141">
        <f>'Časť "A"-2.NP-m.č.2.03-nn_VV'!I85</f>
        <v>0</v>
      </c>
      <c r="E22" s="142">
        <f>'Časť "A"-2.NP-m.č.2.03-nn_VV'!S85</f>
        <v>0.08</v>
      </c>
      <c r="F22" s="142">
        <f>'Časť "A"-2.NP-m.č.2.03-nn_VV'!V85</f>
        <v>0.7</v>
      </c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</row>
    <row r="23" spans="1:26">
      <c r="A23" s="1"/>
      <c r="B23" s="134"/>
      <c r="C23" s="134"/>
      <c r="D23" s="134"/>
      <c r="E23" s="133"/>
      <c r="F23" s="133"/>
    </row>
    <row r="24" spans="1:26">
      <c r="A24" s="2" t="s">
        <v>97</v>
      </c>
      <c r="B24" s="141"/>
      <c r="C24" s="75"/>
      <c r="D24" s="75"/>
      <c r="E24" s="140"/>
      <c r="F24" s="140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</row>
    <row r="25" spans="1:26">
      <c r="A25" s="61" t="s">
        <v>98</v>
      </c>
      <c r="B25" s="75">
        <f>'Časť "A"-2.NP-m.č.2.03-nn_VV'!L91</f>
        <v>0</v>
      </c>
      <c r="C25" s="75">
        <f>'Časť "A"-2.NP-m.č.2.03-nn_VV'!M91</f>
        <v>0</v>
      </c>
      <c r="D25" s="75">
        <f>'Časť "A"-2.NP-m.č.2.03-nn_VV'!I91</f>
        <v>0</v>
      </c>
      <c r="E25" s="140">
        <f>'Časť "A"-2.NP-m.č.2.03-nn_VV'!S91</f>
        <v>0</v>
      </c>
      <c r="F25" s="140">
        <f>'Časť "A"-2.NP-m.č.2.03-nn_VV'!V91</f>
        <v>0</v>
      </c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</row>
    <row r="26" spans="1:26">
      <c r="A26" s="61" t="s">
        <v>99</v>
      </c>
      <c r="B26" s="75">
        <f>'Časť "A"-2.NP-m.č.2.03-nn_VV'!L95</f>
        <v>0</v>
      </c>
      <c r="C26" s="75">
        <f>'Časť "A"-2.NP-m.č.2.03-nn_VV'!M95</f>
        <v>0</v>
      </c>
      <c r="D26" s="75">
        <f>'Časť "A"-2.NP-m.č.2.03-nn_VV'!I95</f>
        <v>0</v>
      </c>
      <c r="E26" s="140">
        <f>'Časť "A"-2.NP-m.č.2.03-nn_VV'!S95</f>
        <v>0</v>
      </c>
      <c r="F26" s="140">
        <f>'Časť "A"-2.NP-m.č.2.03-nn_VV'!V95</f>
        <v>0</v>
      </c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</row>
    <row r="27" spans="1:26">
      <c r="A27" s="2" t="s">
        <v>97</v>
      </c>
      <c r="B27" s="141">
        <f>'Časť "A"-2.NP-m.č.2.03-nn_VV'!L97</f>
        <v>0</v>
      </c>
      <c r="C27" s="141">
        <f>'Časť "A"-2.NP-m.č.2.03-nn_VV'!M97</f>
        <v>0</v>
      </c>
      <c r="D27" s="141">
        <f>'Časť "A"-2.NP-m.č.2.03-nn_VV'!I97</f>
        <v>0</v>
      </c>
      <c r="E27" s="142">
        <f>'Časť "A"-2.NP-m.č.2.03-nn_VV'!S97</f>
        <v>0</v>
      </c>
      <c r="F27" s="142">
        <f>'Časť "A"-2.NP-m.č.2.03-nn_VV'!V97</f>
        <v>0</v>
      </c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7"/>
    </row>
    <row r="28" spans="1:26">
      <c r="A28" s="1"/>
      <c r="B28" s="134"/>
      <c r="C28" s="134"/>
      <c r="D28" s="134"/>
      <c r="E28" s="133"/>
      <c r="F28" s="133"/>
    </row>
    <row r="29" spans="1:26">
      <c r="A29" s="2" t="s">
        <v>100</v>
      </c>
      <c r="B29" s="141">
        <f>'Časť "A"-2.NP-m.č.2.03-nn_VV'!L98</f>
        <v>0</v>
      </c>
      <c r="C29" s="141">
        <f>'Časť "A"-2.NP-m.č.2.03-nn_VV'!M98</f>
        <v>0</v>
      </c>
      <c r="D29" s="141">
        <f>'Časť "A"-2.NP-m.č.2.03-nn_VV'!I98</f>
        <v>0</v>
      </c>
      <c r="E29" s="142">
        <f>'Časť "A"-2.NP-m.č.2.03-nn_VV'!S98</f>
        <v>5.91</v>
      </c>
      <c r="F29" s="142">
        <f>'Časť "A"-2.NP-m.č.2.03-nn_VV'!V98</f>
        <v>7.54</v>
      </c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37"/>
      <c r="X29" s="137"/>
      <c r="Y29" s="137"/>
      <c r="Z29" s="137"/>
    </row>
    <row r="30" spans="1:26">
      <c r="A30" s="1"/>
      <c r="B30" s="134"/>
      <c r="C30" s="134"/>
      <c r="D30" s="134"/>
      <c r="E30" s="133"/>
      <c r="F30" s="133"/>
    </row>
    <row r="31" spans="1:26">
      <c r="A31" s="1"/>
      <c r="B31" s="134"/>
      <c r="C31" s="134"/>
      <c r="D31" s="134"/>
      <c r="E31" s="133"/>
      <c r="F31" s="133"/>
    </row>
    <row r="32" spans="1:26">
      <c r="A32" s="1"/>
      <c r="B32" s="134"/>
      <c r="C32" s="134"/>
      <c r="D32" s="134"/>
      <c r="E32" s="133"/>
      <c r="F32" s="133"/>
    </row>
    <row r="33" spans="1:6">
      <c r="A33" s="1"/>
      <c r="B33" s="134"/>
      <c r="C33" s="134"/>
      <c r="D33" s="134"/>
      <c r="E33" s="133"/>
      <c r="F33" s="133"/>
    </row>
    <row r="34" spans="1:6">
      <c r="A34" s="1"/>
      <c r="B34" s="134"/>
      <c r="C34" s="134"/>
      <c r="D34" s="134"/>
      <c r="E34" s="133"/>
      <c r="F34" s="133"/>
    </row>
    <row r="35" spans="1:6">
      <c r="A35" s="1"/>
      <c r="B35" s="134"/>
      <c r="C35" s="134"/>
      <c r="D35" s="134"/>
      <c r="E35" s="133"/>
      <c r="F35" s="133"/>
    </row>
    <row r="36" spans="1:6">
      <c r="A36" s="1"/>
      <c r="B36" s="134"/>
      <c r="C36" s="134"/>
      <c r="D36" s="134"/>
      <c r="E36" s="133"/>
      <c r="F36" s="133"/>
    </row>
    <row r="37" spans="1:6">
      <c r="A37" s="1"/>
      <c r="B37" s="134"/>
      <c r="C37" s="134"/>
      <c r="D37" s="134"/>
      <c r="E37" s="133"/>
      <c r="F37" s="133"/>
    </row>
    <row r="38" spans="1:6">
      <c r="A38" s="1"/>
      <c r="B38" s="134"/>
      <c r="C38" s="134"/>
      <c r="D38" s="134"/>
      <c r="E38" s="133"/>
      <c r="F38" s="133"/>
    </row>
    <row r="39" spans="1:6">
      <c r="A39" s="1"/>
      <c r="B39" s="134"/>
      <c r="C39" s="134"/>
      <c r="D39" s="134"/>
      <c r="E39" s="133"/>
      <c r="F39" s="133"/>
    </row>
    <row r="40" spans="1:6">
      <c r="A40" s="1"/>
      <c r="B40" s="134"/>
      <c r="C40" s="134"/>
      <c r="D40" s="134"/>
      <c r="E40" s="133"/>
      <c r="F40" s="133"/>
    </row>
    <row r="41" spans="1:6">
      <c r="A41" s="1"/>
      <c r="B41" s="134"/>
      <c r="C41" s="134"/>
      <c r="D41" s="134"/>
      <c r="E41" s="133"/>
      <c r="F41" s="133"/>
    </row>
    <row r="42" spans="1:6">
      <c r="A42" s="1"/>
      <c r="B42" s="134"/>
      <c r="C42" s="134"/>
      <c r="D42" s="134"/>
      <c r="E42" s="133"/>
      <c r="F42" s="133"/>
    </row>
    <row r="43" spans="1:6">
      <c r="A43" s="1"/>
      <c r="B43" s="134"/>
      <c r="C43" s="134"/>
      <c r="D43" s="134"/>
      <c r="E43" s="133"/>
      <c r="F43" s="133"/>
    </row>
    <row r="44" spans="1:6">
      <c r="A44" s="1"/>
      <c r="B44" s="134"/>
      <c r="C44" s="134"/>
      <c r="D44" s="134"/>
      <c r="E44" s="133"/>
      <c r="F44" s="133"/>
    </row>
    <row r="45" spans="1:6">
      <c r="A45" s="1"/>
      <c r="B45" s="134"/>
      <c r="C45" s="134"/>
      <c r="D45" s="134"/>
      <c r="E45" s="133"/>
      <c r="F45" s="133"/>
    </row>
    <row r="46" spans="1:6">
      <c r="A46" s="1"/>
      <c r="B46" s="134"/>
      <c r="C46" s="134"/>
      <c r="D46" s="134"/>
      <c r="E46" s="133"/>
      <c r="F46" s="133"/>
    </row>
    <row r="47" spans="1:6">
      <c r="A47" s="1"/>
      <c r="B47" s="134"/>
      <c r="C47" s="134"/>
      <c r="D47" s="134"/>
      <c r="E47" s="133"/>
      <c r="F47" s="133"/>
    </row>
    <row r="48" spans="1:6">
      <c r="A48" s="1"/>
      <c r="B48" s="134"/>
      <c r="C48" s="134"/>
      <c r="D48" s="134"/>
      <c r="E48" s="133"/>
      <c r="F48" s="133"/>
    </row>
    <row r="49" spans="1:6">
      <c r="A49" s="1"/>
      <c r="B49" s="134"/>
      <c r="C49" s="134"/>
      <c r="D49" s="134"/>
      <c r="E49" s="133"/>
      <c r="F49" s="133"/>
    </row>
    <row r="50" spans="1:6">
      <c r="A50" s="1"/>
      <c r="B50" s="134"/>
      <c r="C50" s="134"/>
      <c r="D50" s="134"/>
      <c r="E50" s="133"/>
      <c r="F50" s="133"/>
    </row>
    <row r="51" spans="1:6">
      <c r="A51" s="1"/>
      <c r="B51" s="134"/>
      <c r="C51" s="134"/>
      <c r="D51" s="134"/>
      <c r="E51" s="133"/>
      <c r="F51" s="133"/>
    </row>
    <row r="52" spans="1:6">
      <c r="A52" s="1"/>
      <c r="B52" s="134"/>
      <c r="C52" s="134"/>
      <c r="D52" s="134"/>
      <c r="E52" s="133"/>
      <c r="F52" s="133"/>
    </row>
    <row r="53" spans="1:6">
      <c r="A53" s="1"/>
      <c r="B53" s="134"/>
      <c r="C53" s="134"/>
      <c r="D53" s="134"/>
      <c r="E53" s="133"/>
      <c r="F53" s="133"/>
    </row>
    <row r="54" spans="1:6">
      <c r="A54" s="1"/>
      <c r="B54" s="134"/>
      <c r="C54" s="134"/>
      <c r="D54" s="134"/>
      <c r="E54" s="133"/>
      <c r="F54" s="133"/>
    </row>
    <row r="55" spans="1:6">
      <c r="A55" s="1"/>
      <c r="B55" s="134"/>
      <c r="C55" s="134"/>
      <c r="D55" s="134"/>
      <c r="E55" s="133"/>
      <c r="F55" s="133"/>
    </row>
    <row r="56" spans="1:6">
      <c r="A56" s="1"/>
      <c r="B56" s="134"/>
      <c r="C56" s="134"/>
      <c r="D56" s="134"/>
      <c r="E56" s="133"/>
      <c r="F56" s="133"/>
    </row>
    <row r="57" spans="1:6">
      <c r="A57" s="1"/>
      <c r="B57" s="134"/>
      <c r="C57" s="134"/>
      <c r="D57" s="134"/>
      <c r="E57" s="133"/>
      <c r="F57" s="133"/>
    </row>
    <row r="58" spans="1:6">
      <c r="A58" s="1"/>
      <c r="B58" s="134"/>
      <c r="C58" s="134"/>
      <c r="D58" s="134"/>
      <c r="E58" s="133"/>
      <c r="F58" s="133"/>
    </row>
    <row r="59" spans="1:6">
      <c r="A59" s="1"/>
      <c r="B59" s="134"/>
      <c r="C59" s="134"/>
      <c r="D59" s="134"/>
      <c r="E59" s="133"/>
      <c r="F59" s="133"/>
    </row>
    <row r="60" spans="1:6">
      <c r="A60" s="1"/>
      <c r="B60" s="134"/>
      <c r="C60" s="134"/>
      <c r="D60" s="134"/>
      <c r="E60" s="133"/>
      <c r="F60" s="133"/>
    </row>
    <row r="61" spans="1:6">
      <c r="A61" s="1"/>
      <c r="B61" s="134"/>
      <c r="C61" s="134"/>
      <c r="D61" s="134"/>
      <c r="E61" s="133"/>
      <c r="F61" s="133"/>
    </row>
    <row r="62" spans="1:6">
      <c r="A62" s="1"/>
      <c r="B62" s="134"/>
      <c r="C62" s="134"/>
      <c r="D62" s="134"/>
      <c r="E62" s="133"/>
      <c r="F62" s="133"/>
    </row>
    <row r="63" spans="1:6">
      <c r="A63" s="1"/>
      <c r="B63" s="134"/>
      <c r="C63" s="134"/>
      <c r="D63" s="134"/>
      <c r="E63" s="133"/>
      <c r="F63" s="133"/>
    </row>
    <row r="64" spans="1:6">
      <c r="A64" s="1"/>
      <c r="B64" s="134"/>
      <c r="C64" s="134"/>
      <c r="D64" s="134"/>
      <c r="E64" s="133"/>
      <c r="F64" s="133"/>
    </row>
    <row r="65" spans="1:6">
      <c r="A65" s="1"/>
      <c r="B65" s="134"/>
      <c r="C65" s="134"/>
      <c r="D65" s="134"/>
      <c r="E65" s="133"/>
      <c r="F65" s="133"/>
    </row>
    <row r="66" spans="1:6">
      <c r="A66" s="1"/>
      <c r="B66" s="134"/>
      <c r="C66" s="134"/>
      <c r="D66" s="134"/>
      <c r="E66" s="133"/>
      <c r="F66" s="133"/>
    </row>
    <row r="67" spans="1:6">
      <c r="A67" s="1"/>
      <c r="B67" s="134"/>
      <c r="C67" s="134"/>
      <c r="D67" s="134"/>
      <c r="E67" s="133"/>
      <c r="F67" s="133"/>
    </row>
    <row r="68" spans="1:6">
      <c r="A68" s="1"/>
      <c r="B68" s="134"/>
      <c r="C68" s="134"/>
      <c r="D68" s="134"/>
      <c r="E68" s="133"/>
      <c r="F68" s="133"/>
    </row>
    <row r="69" spans="1:6">
      <c r="A69" s="1"/>
      <c r="B69" s="134"/>
      <c r="C69" s="134"/>
      <c r="D69" s="134"/>
      <c r="E69" s="133"/>
      <c r="F69" s="133"/>
    </row>
    <row r="70" spans="1:6">
      <c r="A70" s="1"/>
      <c r="B70" s="134"/>
      <c r="C70" s="134"/>
      <c r="D70" s="134"/>
      <c r="E70" s="133"/>
      <c r="F70" s="133"/>
    </row>
    <row r="71" spans="1:6">
      <c r="A71" s="1"/>
      <c r="B71" s="134"/>
      <c r="C71" s="134"/>
      <c r="D71" s="134"/>
      <c r="E71" s="133"/>
      <c r="F71" s="133"/>
    </row>
    <row r="72" spans="1:6">
      <c r="A72" s="1"/>
      <c r="B72" s="134"/>
      <c r="C72" s="134"/>
      <c r="D72" s="134"/>
      <c r="E72" s="133"/>
      <c r="F72" s="133"/>
    </row>
    <row r="73" spans="1:6">
      <c r="A73" s="1"/>
      <c r="B73" s="134"/>
      <c r="C73" s="134"/>
      <c r="D73" s="134"/>
      <c r="E73" s="133"/>
      <c r="F73" s="133"/>
    </row>
    <row r="74" spans="1:6">
      <c r="A74" s="1"/>
      <c r="B74" s="134"/>
      <c r="C74" s="134"/>
      <c r="D74" s="134"/>
      <c r="E74" s="133"/>
      <c r="F74" s="133"/>
    </row>
    <row r="75" spans="1:6">
      <c r="A75" s="1"/>
      <c r="B75" s="134"/>
      <c r="C75" s="134"/>
      <c r="D75" s="134"/>
      <c r="E75" s="133"/>
      <c r="F75" s="133"/>
    </row>
    <row r="76" spans="1:6">
      <c r="A76" s="1"/>
      <c r="B76" s="134"/>
      <c r="C76" s="134"/>
      <c r="D76" s="134"/>
      <c r="E76" s="133"/>
      <c r="F76" s="133"/>
    </row>
    <row r="77" spans="1:6">
      <c r="A77" s="1"/>
      <c r="B77" s="134"/>
      <c r="C77" s="134"/>
      <c r="D77" s="134"/>
      <c r="E77" s="133"/>
      <c r="F77" s="133"/>
    </row>
    <row r="78" spans="1:6">
      <c r="A78" s="1"/>
      <c r="B78" s="134"/>
      <c r="C78" s="134"/>
      <c r="D78" s="134"/>
      <c r="E78" s="133"/>
      <c r="F78" s="133"/>
    </row>
    <row r="79" spans="1:6">
      <c r="A79" s="1"/>
      <c r="B79" s="134"/>
      <c r="C79" s="134"/>
      <c r="D79" s="134"/>
      <c r="E79" s="133"/>
      <c r="F79" s="133"/>
    </row>
    <row r="80" spans="1:6">
      <c r="A80" s="1"/>
      <c r="B80" s="134"/>
      <c r="C80" s="134"/>
      <c r="D80" s="134"/>
      <c r="E80" s="133"/>
      <c r="F80" s="133"/>
    </row>
    <row r="81" spans="1:6">
      <c r="A81" s="1"/>
      <c r="B81" s="134"/>
      <c r="C81" s="134"/>
      <c r="D81" s="134"/>
      <c r="E81" s="133"/>
      <c r="F81" s="133"/>
    </row>
    <row r="82" spans="1:6">
      <c r="A82" s="1"/>
      <c r="B82" s="134"/>
      <c r="C82" s="134"/>
      <c r="D82" s="134"/>
      <c r="E82" s="133"/>
      <c r="F82" s="133"/>
    </row>
    <row r="83" spans="1:6">
      <c r="A83" s="1"/>
      <c r="B83" s="134"/>
      <c r="C83" s="134"/>
      <c r="D83" s="134"/>
      <c r="E83" s="133"/>
      <c r="F83" s="133"/>
    </row>
    <row r="84" spans="1:6">
      <c r="A84" s="1"/>
      <c r="B84" s="134"/>
      <c r="C84" s="134"/>
      <c r="D84" s="134"/>
      <c r="E84" s="133"/>
      <c r="F84" s="133"/>
    </row>
    <row r="85" spans="1:6">
      <c r="A85" s="1"/>
      <c r="B85" s="134"/>
      <c r="C85" s="134"/>
      <c r="D85" s="134"/>
      <c r="E85" s="133"/>
      <c r="F85" s="133"/>
    </row>
    <row r="86" spans="1:6">
      <c r="A86" s="1"/>
      <c r="B86" s="134"/>
      <c r="C86" s="134"/>
      <c r="D86" s="134"/>
      <c r="E86" s="133"/>
      <c r="F86" s="133"/>
    </row>
    <row r="87" spans="1:6">
      <c r="A87" s="1"/>
      <c r="B87" s="134"/>
      <c r="C87" s="134"/>
      <c r="D87" s="134"/>
      <c r="E87" s="133"/>
      <c r="F87" s="133"/>
    </row>
    <row r="88" spans="1:6">
      <c r="A88" s="1"/>
      <c r="B88" s="134"/>
      <c r="C88" s="134"/>
      <c r="D88" s="134"/>
      <c r="E88" s="133"/>
      <c r="F88" s="133"/>
    </row>
    <row r="89" spans="1:6">
      <c r="A89" s="1"/>
      <c r="B89" s="134"/>
      <c r="C89" s="134"/>
      <c r="D89" s="134"/>
      <c r="E89" s="133"/>
      <c r="F89" s="133"/>
    </row>
    <row r="90" spans="1:6">
      <c r="A90" s="1"/>
      <c r="B90" s="134"/>
      <c r="C90" s="134"/>
      <c r="D90" s="134"/>
      <c r="E90" s="133"/>
      <c r="F90" s="133"/>
    </row>
    <row r="91" spans="1:6">
      <c r="A91" s="1"/>
      <c r="B91" s="134"/>
      <c r="C91" s="134"/>
      <c r="D91" s="134"/>
      <c r="E91" s="133"/>
      <c r="F91" s="133"/>
    </row>
    <row r="92" spans="1:6">
      <c r="A92" s="1"/>
      <c r="B92" s="134"/>
      <c r="C92" s="134"/>
      <c r="D92" s="134"/>
      <c r="E92" s="133"/>
      <c r="F92" s="133"/>
    </row>
    <row r="93" spans="1:6">
      <c r="A93" s="1"/>
      <c r="B93" s="134"/>
      <c r="C93" s="134"/>
      <c r="D93" s="134"/>
      <c r="E93" s="133"/>
      <c r="F93" s="133"/>
    </row>
    <row r="94" spans="1:6">
      <c r="A94" s="1"/>
      <c r="B94" s="134"/>
      <c r="C94" s="134"/>
      <c r="D94" s="134"/>
      <c r="E94" s="133"/>
      <c r="F94" s="133"/>
    </row>
    <row r="95" spans="1:6">
      <c r="A95" s="1"/>
      <c r="B95" s="134"/>
      <c r="C95" s="134"/>
      <c r="D95" s="134"/>
      <c r="E95" s="133"/>
      <c r="F95" s="133"/>
    </row>
    <row r="96" spans="1:6">
      <c r="A96" s="1"/>
      <c r="B96" s="134"/>
      <c r="C96" s="134"/>
      <c r="D96" s="134"/>
      <c r="E96" s="133"/>
      <c r="F96" s="133"/>
    </row>
    <row r="97" spans="1:6">
      <c r="A97" s="1"/>
      <c r="B97" s="134"/>
      <c r="C97" s="134"/>
      <c r="D97" s="134"/>
      <c r="E97" s="133"/>
      <c r="F97" s="133"/>
    </row>
    <row r="98" spans="1:6">
      <c r="A98" s="1"/>
      <c r="B98" s="134"/>
      <c r="C98" s="134"/>
      <c r="D98" s="134"/>
      <c r="E98" s="133"/>
      <c r="F98" s="133"/>
    </row>
    <row r="99" spans="1:6">
      <c r="A99" s="1"/>
      <c r="B99" s="134"/>
      <c r="C99" s="134"/>
      <c r="D99" s="134"/>
      <c r="E99" s="133"/>
      <c r="F99" s="133"/>
    </row>
    <row r="100" spans="1:6">
      <c r="A100" s="1"/>
      <c r="B100" s="134"/>
      <c r="C100" s="134"/>
      <c r="D100" s="134"/>
      <c r="E100" s="133"/>
      <c r="F100" s="133"/>
    </row>
    <row r="101" spans="1:6">
      <c r="A101" s="1"/>
      <c r="B101" s="134"/>
      <c r="C101" s="134"/>
      <c r="D101" s="134"/>
      <c r="E101" s="133"/>
      <c r="F101" s="133"/>
    </row>
    <row r="102" spans="1:6">
      <c r="A102" s="1"/>
      <c r="B102" s="134"/>
      <c r="C102" s="134"/>
      <c r="D102" s="134"/>
      <c r="E102" s="133"/>
      <c r="F102" s="133"/>
    </row>
    <row r="103" spans="1:6">
      <c r="A103" s="1"/>
      <c r="B103" s="134"/>
      <c r="C103" s="134"/>
      <c r="D103" s="134"/>
      <c r="E103" s="133"/>
      <c r="F103" s="133"/>
    </row>
    <row r="104" spans="1:6">
      <c r="A104" s="1"/>
      <c r="B104" s="134"/>
      <c r="C104" s="134"/>
      <c r="D104" s="134"/>
      <c r="E104" s="133"/>
      <c r="F104" s="133"/>
    </row>
    <row r="105" spans="1:6">
      <c r="A105" s="1"/>
      <c r="B105" s="134"/>
      <c r="C105" s="134"/>
      <c r="D105" s="134"/>
      <c r="E105" s="133"/>
      <c r="F105" s="133"/>
    </row>
    <row r="106" spans="1:6">
      <c r="A106" s="1"/>
      <c r="B106" s="134"/>
      <c r="C106" s="134"/>
      <c r="D106" s="134"/>
      <c r="E106" s="133"/>
      <c r="F106" s="133"/>
    </row>
    <row r="107" spans="1:6">
      <c r="A107" s="1"/>
      <c r="B107" s="134"/>
      <c r="C107" s="134"/>
      <c r="D107" s="134"/>
      <c r="E107" s="133"/>
      <c r="F107" s="133"/>
    </row>
    <row r="108" spans="1:6">
      <c r="A108" s="1"/>
      <c r="B108" s="134"/>
      <c r="C108" s="134"/>
      <c r="D108" s="134"/>
      <c r="E108" s="133"/>
      <c r="F108" s="133"/>
    </row>
    <row r="109" spans="1:6">
      <c r="A109" s="1"/>
      <c r="B109" s="134"/>
      <c r="C109" s="134"/>
      <c r="D109" s="134"/>
      <c r="E109" s="133"/>
      <c r="F109" s="133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/>
      <c r="B147" s="1"/>
      <c r="C147" s="1"/>
      <c r="D147" s="1"/>
      <c r="E147" s="1"/>
      <c r="F147" s="1"/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1" spans="1:6">
      <c r="A151" s="1"/>
      <c r="B151" s="1"/>
      <c r="C151" s="1"/>
      <c r="D151" s="1"/>
      <c r="E151" s="1"/>
      <c r="F151" s="1"/>
    </row>
    <row r="152" spans="1:6">
      <c r="A152" s="1"/>
      <c r="B152" s="1"/>
      <c r="C152" s="1"/>
      <c r="D152" s="1"/>
      <c r="E152" s="1"/>
      <c r="F152" s="1"/>
    </row>
    <row r="153" spans="1:6">
      <c r="A153" s="1"/>
      <c r="B153" s="1"/>
      <c r="C153" s="1"/>
      <c r="D153" s="1"/>
      <c r="E153" s="1"/>
      <c r="F153" s="1"/>
    </row>
    <row r="154" spans="1:6">
      <c r="A154" s="1"/>
      <c r="B154" s="1"/>
      <c r="C154" s="1"/>
      <c r="D154" s="1"/>
      <c r="E154" s="1"/>
      <c r="F154" s="1"/>
    </row>
    <row r="155" spans="1:6">
      <c r="A155" s="1"/>
      <c r="B155" s="1"/>
      <c r="C155" s="1"/>
      <c r="D155" s="1"/>
      <c r="E155" s="1"/>
      <c r="F155" s="1"/>
    </row>
    <row r="156" spans="1:6">
      <c r="A156" s="1"/>
      <c r="B156" s="1"/>
      <c r="C156" s="1"/>
      <c r="D156" s="1"/>
      <c r="E156" s="1"/>
      <c r="F156" s="1"/>
    </row>
    <row r="157" spans="1:6">
      <c r="A157" s="1"/>
      <c r="B157" s="1"/>
      <c r="C157" s="1"/>
      <c r="D157" s="1"/>
      <c r="E157" s="1"/>
      <c r="F157" s="1"/>
    </row>
    <row r="158" spans="1:6">
      <c r="A158" s="1"/>
      <c r="B158" s="1"/>
      <c r="C158" s="1"/>
      <c r="D158" s="1"/>
      <c r="E158" s="1"/>
      <c r="F158" s="1"/>
    </row>
    <row r="159" spans="1:6">
      <c r="A159" s="1"/>
      <c r="B159" s="1"/>
      <c r="C159" s="1"/>
      <c r="D159" s="1"/>
      <c r="E159" s="1"/>
      <c r="F159" s="1"/>
    </row>
    <row r="160" spans="1:6">
      <c r="A160" s="1"/>
      <c r="B160" s="1"/>
      <c r="C160" s="1"/>
      <c r="D160" s="1"/>
      <c r="E160" s="1"/>
      <c r="F160" s="1"/>
    </row>
    <row r="161" spans="1:6">
      <c r="A161" s="1"/>
      <c r="B161" s="1"/>
      <c r="C161" s="1"/>
      <c r="D161" s="1"/>
      <c r="E161" s="1"/>
      <c r="F161" s="1"/>
    </row>
    <row r="162" spans="1:6">
      <c r="A162" s="1"/>
      <c r="B162" s="1"/>
      <c r="C162" s="1"/>
      <c r="D162" s="1"/>
      <c r="E162" s="1"/>
      <c r="F162" s="1"/>
    </row>
    <row r="163" spans="1:6">
      <c r="A163" s="1"/>
      <c r="B163" s="1"/>
      <c r="C163" s="1"/>
      <c r="D163" s="1"/>
      <c r="E163" s="1"/>
      <c r="F163" s="1"/>
    </row>
    <row r="164" spans="1:6">
      <c r="A164" s="1"/>
      <c r="B164" s="1"/>
      <c r="C164" s="1"/>
      <c r="D164" s="1"/>
      <c r="E164" s="1"/>
      <c r="F164" s="1"/>
    </row>
    <row r="165" spans="1:6">
      <c r="A165" s="1"/>
      <c r="B165" s="1"/>
      <c r="C165" s="1"/>
      <c r="D165" s="1"/>
      <c r="E165" s="1"/>
      <c r="F165" s="1"/>
    </row>
    <row r="166" spans="1:6">
      <c r="A166" s="1"/>
      <c r="B166" s="1"/>
      <c r="C166" s="1"/>
      <c r="D166" s="1"/>
      <c r="E166" s="1"/>
      <c r="F166" s="1"/>
    </row>
    <row r="167" spans="1:6">
      <c r="A167" s="1"/>
      <c r="B167" s="1"/>
      <c r="C167" s="1"/>
      <c r="D167" s="1"/>
      <c r="E167" s="1"/>
      <c r="F167" s="1"/>
    </row>
    <row r="168" spans="1:6">
      <c r="A168" s="1"/>
      <c r="B168" s="1"/>
      <c r="C168" s="1"/>
      <c r="D168" s="1"/>
      <c r="E168" s="1"/>
      <c r="F168" s="1"/>
    </row>
    <row r="169" spans="1:6">
      <c r="A169" s="1"/>
      <c r="B169" s="1"/>
      <c r="C169" s="1"/>
      <c r="D169" s="1"/>
      <c r="E169" s="1"/>
      <c r="F169" s="1"/>
    </row>
    <row r="170" spans="1:6">
      <c r="A170" s="1"/>
      <c r="B170" s="1"/>
      <c r="C170" s="1"/>
      <c r="D170" s="1"/>
      <c r="E170" s="1"/>
      <c r="F170" s="1"/>
    </row>
    <row r="171" spans="1:6">
      <c r="A171" s="1"/>
      <c r="B171" s="1"/>
      <c r="C171" s="1"/>
      <c r="D171" s="1"/>
      <c r="E171" s="1"/>
      <c r="F171" s="1"/>
    </row>
    <row r="172" spans="1:6">
      <c r="A172" s="1"/>
      <c r="B172" s="1"/>
      <c r="C172" s="1"/>
      <c r="D172" s="1"/>
      <c r="E172" s="1"/>
      <c r="F172" s="1"/>
    </row>
    <row r="173" spans="1:6">
      <c r="A173" s="1"/>
      <c r="B173" s="1"/>
      <c r="C173" s="1"/>
      <c r="D173" s="1"/>
      <c r="E173" s="1"/>
      <c r="F173" s="1"/>
    </row>
    <row r="174" spans="1:6">
      <c r="A174" s="1"/>
      <c r="B174" s="1"/>
      <c r="C174" s="1"/>
      <c r="D174" s="1"/>
      <c r="E174" s="1"/>
      <c r="F174" s="1"/>
    </row>
    <row r="175" spans="1:6">
      <c r="A175" s="1"/>
      <c r="B175" s="1"/>
      <c r="C175" s="1"/>
      <c r="D175" s="1"/>
      <c r="E175" s="1"/>
      <c r="F175" s="1"/>
    </row>
    <row r="176" spans="1:6">
      <c r="A176" s="1"/>
      <c r="B176" s="1"/>
      <c r="C176" s="1"/>
      <c r="D176" s="1"/>
      <c r="E176" s="1"/>
      <c r="F176" s="1"/>
    </row>
    <row r="177" spans="1:6">
      <c r="A177" s="1"/>
      <c r="B177" s="1"/>
      <c r="C177" s="1"/>
      <c r="D177" s="1"/>
      <c r="E177" s="1"/>
      <c r="F177" s="1"/>
    </row>
    <row r="178" spans="1:6">
      <c r="A178" s="1"/>
      <c r="B178" s="1"/>
      <c r="C178" s="1"/>
      <c r="D178" s="1"/>
      <c r="E178" s="1"/>
      <c r="F178" s="1"/>
    </row>
    <row r="179" spans="1:6">
      <c r="A179" s="1"/>
      <c r="B179" s="1"/>
      <c r="C179" s="1"/>
      <c r="D179" s="1"/>
      <c r="E179" s="1"/>
      <c r="F179" s="1"/>
    </row>
    <row r="180" spans="1:6">
      <c r="A180" s="1"/>
      <c r="B180" s="1"/>
      <c r="C180" s="1"/>
      <c r="D180" s="1"/>
      <c r="E180" s="1"/>
      <c r="F180" s="1"/>
    </row>
    <row r="181" spans="1:6">
      <c r="A181" s="1"/>
      <c r="B181" s="1"/>
      <c r="C181" s="1"/>
      <c r="D181" s="1"/>
      <c r="E181" s="1"/>
      <c r="F181" s="1"/>
    </row>
    <row r="182" spans="1:6">
      <c r="A182" s="1"/>
      <c r="B182" s="1"/>
      <c r="C182" s="1"/>
      <c r="D182" s="1"/>
      <c r="E182" s="1"/>
      <c r="F182" s="1"/>
    </row>
    <row r="183" spans="1:6">
      <c r="A183" s="1"/>
      <c r="B183" s="1"/>
      <c r="C183" s="1"/>
      <c r="D183" s="1"/>
      <c r="E183" s="1"/>
      <c r="F183" s="1"/>
    </row>
    <row r="184" spans="1:6">
      <c r="A184" s="1"/>
      <c r="B184" s="1"/>
      <c r="C184" s="1"/>
      <c r="D184" s="1"/>
      <c r="E184" s="1"/>
      <c r="F184" s="1"/>
    </row>
    <row r="185" spans="1:6">
      <c r="A185" s="1"/>
      <c r="B185" s="1"/>
      <c r="C185" s="1"/>
      <c r="D185" s="1"/>
      <c r="E185" s="1"/>
      <c r="F185" s="1"/>
    </row>
    <row r="186" spans="1:6">
      <c r="A186" s="1"/>
      <c r="B186" s="1"/>
      <c r="C186" s="1"/>
      <c r="D186" s="1"/>
      <c r="E186" s="1"/>
      <c r="F186" s="1"/>
    </row>
    <row r="187" spans="1:6">
      <c r="A187" s="1"/>
      <c r="B187" s="1"/>
      <c r="C187" s="1"/>
      <c r="D187" s="1"/>
      <c r="E187" s="1"/>
      <c r="F187" s="1"/>
    </row>
    <row r="188" spans="1:6">
      <c r="A188" s="1"/>
      <c r="B188" s="1"/>
      <c r="C188" s="1"/>
      <c r="D188" s="1"/>
      <c r="E188" s="1"/>
      <c r="F188" s="1"/>
    </row>
    <row r="189" spans="1:6">
      <c r="A189" s="1"/>
      <c r="B189" s="1"/>
      <c r="C189" s="1"/>
      <c r="D189" s="1"/>
      <c r="E189" s="1"/>
      <c r="F189" s="1"/>
    </row>
    <row r="190" spans="1:6">
      <c r="A190" s="1"/>
      <c r="B190" s="1"/>
      <c r="C190" s="1"/>
      <c r="D190" s="1"/>
      <c r="E190" s="1"/>
      <c r="F190" s="1"/>
    </row>
    <row r="191" spans="1:6">
      <c r="A191" s="1"/>
      <c r="B191" s="1"/>
      <c r="C191" s="1"/>
      <c r="D191" s="1"/>
      <c r="E191" s="1"/>
      <c r="F191" s="1"/>
    </row>
    <row r="192" spans="1:6">
      <c r="A192" s="1"/>
      <c r="B192" s="1"/>
      <c r="C192" s="1"/>
      <c r="D192" s="1"/>
      <c r="E192" s="1"/>
      <c r="F192" s="1"/>
    </row>
    <row r="193" spans="1:6">
      <c r="A193" s="1"/>
      <c r="B193" s="1"/>
      <c r="C193" s="1"/>
      <c r="D193" s="1"/>
      <c r="E193" s="1"/>
      <c r="F193" s="1"/>
    </row>
    <row r="194" spans="1:6">
      <c r="A194" s="1"/>
      <c r="B194" s="1"/>
      <c r="C194" s="1"/>
      <c r="D194" s="1"/>
      <c r="E194" s="1"/>
      <c r="F194" s="1"/>
    </row>
    <row r="195" spans="1:6">
      <c r="A195" s="1"/>
      <c r="B195" s="1"/>
      <c r="C195" s="1"/>
      <c r="D195" s="1"/>
      <c r="E195" s="1"/>
      <c r="F195" s="1"/>
    </row>
    <row r="196" spans="1:6">
      <c r="A196" s="1"/>
      <c r="B196" s="1"/>
      <c r="C196" s="1"/>
      <c r="D196" s="1"/>
      <c r="E196" s="1"/>
      <c r="F196" s="1"/>
    </row>
    <row r="197" spans="1:6">
      <c r="A197" s="1"/>
      <c r="B197" s="1"/>
      <c r="C197" s="1"/>
      <c r="D197" s="1"/>
      <c r="E197" s="1"/>
      <c r="F197" s="1"/>
    </row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"/>
      <c r="C207" s="1"/>
      <c r="D207" s="1"/>
      <c r="E207" s="1"/>
      <c r="F207" s="1"/>
    </row>
    <row r="208" spans="1:6">
      <c r="A208" s="1"/>
      <c r="B208" s="1"/>
      <c r="C208" s="1"/>
      <c r="D208" s="1"/>
      <c r="E208" s="1"/>
      <c r="F208" s="1"/>
    </row>
    <row r="209" spans="1:6">
      <c r="A209" s="1"/>
      <c r="B209" s="1"/>
      <c r="C209" s="1"/>
      <c r="D209" s="1"/>
      <c r="E209" s="1"/>
      <c r="F209" s="1"/>
    </row>
    <row r="210" spans="1:6">
      <c r="A210" s="1"/>
      <c r="B210" s="1"/>
      <c r="C210" s="1"/>
      <c r="D210" s="1"/>
      <c r="E210" s="1"/>
      <c r="F210" s="1"/>
    </row>
    <row r="211" spans="1:6">
      <c r="A211" s="1"/>
      <c r="B211" s="1"/>
      <c r="C211" s="1"/>
      <c r="D211" s="1"/>
      <c r="E211" s="1"/>
      <c r="F211" s="1"/>
    </row>
    <row r="212" spans="1:6">
      <c r="A212" s="1"/>
      <c r="B212" s="1"/>
      <c r="C212" s="1"/>
      <c r="D212" s="1"/>
      <c r="E212" s="1"/>
      <c r="F212" s="1"/>
    </row>
    <row r="213" spans="1:6">
      <c r="A213" s="1"/>
      <c r="B213" s="1"/>
      <c r="C213" s="1"/>
      <c r="D213" s="1"/>
      <c r="E213" s="1"/>
      <c r="F213" s="1"/>
    </row>
    <row r="214" spans="1:6">
      <c r="A214" s="1"/>
      <c r="B214" s="1"/>
      <c r="C214" s="1"/>
      <c r="D214" s="1"/>
      <c r="E214" s="1"/>
      <c r="F214" s="1"/>
    </row>
    <row r="215" spans="1:6">
      <c r="A215" s="1"/>
      <c r="B215" s="1"/>
      <c r="C215" s="1"/>
      <c r="D215" s="1"/>
      <c r="E215" s="1"/>
      <c r="F215" s="1"/>
    </row>
    <row r="216" spans="1:6">
      <c r="A216" s="1"/>
      <c r="B216" s="1"/>
      <c r="C216" s="1"/>
      <c r="D216" s="1"/>
      <c r="E216" s="1"/>
      <c r="F216" s="1"/>
    </row>
    <row r="217" spans="1:6">
      <c r="A217" s="1"/>
      <c r="B217" s="1"/>
      <c r="C217" s="1"/>
      <c r="D217" s="1"/>
      <c r="E217" s="1"/>
      <c r="F217" s="1"/>
    </row>
    <row r="218" spans="1:6">
      <c r="A218" s="1"/>
      <c r="B218" s="1"/>
      <c r="C218" s="1"/>
      <c r="D218" s="1"/>
      <c r="E218" s="1"/>
      <c r="F218" s="1"/>
    </row>
    <row r="219" spans="1:6">
      <c r="A219" s="1"/>
      <c r="B219" s="1"/>
      <c r="C219" s="1"/>
      <c r="D219" s="1"/>
      <c r="E219" s="1"/>
      <c r="F219" s="1"/>
    </row>
    <row r="220" spans="1:6">
      <c r="A220" s="1"/>
      <c r="B220" s="1"/>
      <c r="C220" s="1"/>
      <c r="D220" s="1"/>
      <c r="E220" s="1"/>
      <c r="F220" s="1"/>
    </row>
    <row r="221" spans="1:6">
      <c r="A221" s="1"/>
      <c r="B221" s="1"/>
      <c r="C221" s="1"/>
      <c r="D221" s="1"/>
      <c r="E221" s="1"/>
      <c r="F221" s="1"/>
    </row>
    <row r="222" spans="1:6">
      <c r="A222" s="1"/>
      <c r="B222" s="1"/>
      <c r="C222" s="1"/>
      <c r="D222" s="1"/>
      <c r="E222" s="1"/>
      <c r="F222" s="1"/>
    </row>
    <row r="223" spans="1:6">
      <c r="A223" s="1"/>
      <c r="B223" s="1"/>
      <c r="C223" s="1"/>
      <c r="D223" s="1"/>
      <c r="E223" s="1"/>
      <c r="F223" s="1"/>
    </row>
    <row r="224" spans="1:6">
      <c r="A224" s="1"/>
      <c r="B224" s="1"/>
      <c r="C224" s="1"/>
      <c r="D224" s="1"/>
      <c r="E224" s="1"/>
      <c r="F224" s="1"/>
    </row>
    <row r="225" spans="1:6">
      <c r="A225" s="1"/>
      <c r="B225" s="1"/>
      <c r="C225" s="1"/>
      <c r="D225" s="1"/>
      <c r="E225" s="1"/>
      <c r="F225" s="1"/>
    </row>
    <row r="226" spans="1:6">
      <c r="A226" s="1"/>
      <c r="B226" s="1"/>
      <c r="C226" s="1"/>
      <c r="D226" s="1"/>
      <c r="E226" s="1"/>
      <c r="F226" s="1"/>
    </row>
    <row r="227" spans="1:6">
      <c r="A227" s="1"/>
      <c r="B227" s="1"/>
      <c r="C227" s="1"/>
      <c r="D227" s="1"/>
      <c r="E227" s="1"/>
      <c r="F227" s="1"/>
    </row>
    <row r="228" spans="1:6">
      <c r="A228" s="1"/>
      <c r="B228" s="1"/>
      <c r="C228" s="1"/>
      <c r="D228" s="1"/>
      <c r="E228" s="1"/>
      <c r="F228" s="1"/>
    </row>
    <row r="229" spans="1:6">
      <c r="A229" s="1"/>
      <c r="B229" s="1"/>
      <c r="C229" s="1"/>
      <c r="D229" s="1"/>
      <c r="E229" s="1"/>
      <c r="F229" s="1"/>
    </row>
    <row r="230" spans="1:6">
      <c r="A230" s="1"/>
      <c r="B230" s="1"/>
      <c r="C230" s="1"/>
      <c r="D230" s="1"/>
      <c r="E230" s="1"/>
      <c r="F230" s="1"/>
    </row>
    <row r="231" spans="1:6">
      <c r="A231" s="1"/>
      <c r="B231" s="1"/>
      <c r="C231" s="1"/>
      <c r="D231" s="1"/>
      <c r="E231" s="1"/>
      <c r="F231" s="1"/>
    </row>
    <row r="232" spans="1:6">
      <c r="A232" s="1"/>
      <c r="B232" s="1"/>
      <c r="C232" s="1"/>
      <c r="D232" s="1"/>
      <c r="E232" s="1"/>
      <c r="F232" s="1"/>
    </row>
    <row r="233" spans="1:6">
      <c r="A233" s="1"/>
      <c r="B233" s="1"/>
      <c r="C233" s="1"/>
      <c r="D233" s="1"/>
      <c r="E233" s="1"/>
      <c r="F233" s="1"/>
    </row>
    <row r="234" spans="1:6">
      <c r="A234" s="1"/>
      <c r="B234" s="1"/>
      <c r="C234" s="1"/>
      <c r="D234" s="1"/>
      <c r="E234" s="1"/>
      <c r="F234" s="1"/>
    </row>
    <row r="235" spans="1:6">
      <c r="A235" s="1"/>
      <c r="B235" s="1"/>
      <c r="C235" s="1"/>
      <c r="D235" s="1"/>
      <c r="E235" s="1"/>
      <c r="F235" s="1"/>
    </row>
    <row r="236" spans="1:6">
      <c r="A236" s="1"/>
      <c r="B236" s="1"/>
      <c r="C236" s="1"/>
      <c r="D236" s="1"/>
      <c r="E236" s="1"/>
      <c r="F236" s="1"/>
    </row>
    <row r="237" spans="1:6">
      <c r="A237" s="1"/>
      <c r="B237" s="1"/>
      <c r="C237" s="1"/>
      <c r="D237" s="1"/>
      <c r="E237" s="1"/>
      <c r="F237" s="1"/>
    </row>
    <row r="238" spans="1:6">
      <c r="A238" s="1"/>
      <c r="B238" s="1"/>
      <c r="C238" s="1"/>
      <c r="D238" s="1"/>
      <c r="E238" s="1"/>
      <c r="F238" s="1"/>
    </row>
    <row r="239" spans="1:6">
      <c r="A239" s="1"/>
      <c r="B239" s="1"/>
      <c r="C239" s="1"/>
      <c r="D239" s="1"/>
      <c r="E239" s="1"/>
      <c r="F239" s="1"/>
    </row>
    <row r="240" spans="1:6">
      <c r="A240" s="1"/>
      <c r="B240" s="1"/>
      <c r="C240" s="1"/>
      <c r="D240" s="1"/>
      <c r="E240" s="1"/>
      <c r="F240" s="1"/>
    </row>
    <row r="241" spans="1:6">
      <c r="A241" s="1"/>
      <c r="B241" s="1"/>
      <c r="C241" s="1"/>
      <c r="D241" s="1"/>
      <c r="E241" s="1"/>
      <c r="F241" s="1"/>
    </row>
    <row r="242" spans="1:6">
      <c r="A242" s="1"/>
      <c r="B242" s="1"/>
      <c r="C242" s="1"/>
      <c r="D242" s="1"/>
      <c r="E242" s="1"/>
      <c r="F242" s="1"/>
    </row>
    <row r="243" spans="1:6">
      <c r="A243" s="1"/>
      <c r="B243" s="1"/>
      <c r="C243" s="1"/>
      <c r="D243" s="1"/>
      <c r="E243" s="1"/>
      <c r="F243" s="1"/>
    </row>
    <row r="244" spans="1:6">
      <c r="A244" s="1"/>
      <c r="B244" s="1"/>
      <c r="C244" s="1"/>
      <c r="D244" s="1"/>
      <c r="E244" s="1"/>
      <c r="F244" s="1"/>
    </row>
    <row r="245" spans="1:6">
      <c r="A245" s="1"/>
      <c r="B245" s="1"/>
      <c r="C245" s="1"/>
      <c r="D245" s="1"/>
      <c r="E245" s="1"/>
      <c r="F245" s="1"/>
    </row>
    <row r="246" spans="1:6">
      <c r="A246" s="1"/>
      <c r="B246" s="1"/>
      <c r="C246" s="1"/>
      <c r="D246" s="1"/>
      <c r="E246" s="1"/>
      <c r="F246" s="1"/>
    </row>
    <row r="247" spans="1:6">
      <c r="A247" s="1"/>
      <c r="B247" s="1"/>
      <c r="C247" s="1"/>
      <c r="D247" s="1"/>
      <c r="E247" s="1"/>
      <c r="F247" s="1"/>
    </row>
    <row r="248" spans="1:6">
      <c r="A248" s="1"/>
      <c r="B248" s="1"/>
      <c r="C248" s="1"/>
      <c r="D248" s="1"/>
      <c r="E248" s="1"/>
      <c r="F248" s="1"/>
    </row>
    <row r="249" spans="1:6">
      <c r="A249" s="1"/>
      <c r="B249" s="1"/>
      <c r="C249" s="1"/>
      <c r="D249" s="1"/>
      <c r="E249" s="1"/>
      <c r="F249" s="1"/>
    </row>
    <row r="250" spans="1:6">
      <c r="A250" s="1"/>
      <c r="B250" s="1"/>
      <c r="C250" s="1"/>
      <c r="D250" s="1"/>
      <c r="E250" s="1"/>
      <c r="F250" s="1"/>
    </row>
    <row r="251" spans="1:6">
      <c r="A251" s="1"/>
      <c r="B251" s="1"/>
      <c r="C251" s="1"/>
      <c r="D251" s="1"/>
      <c r="E251" s="1"/>
      <c r="F251" s="1"/>
    </row>
    <row r="252" spans="1:6">
      <c r="A252" s="1"/>
      <c r="B252" s="1"/>
      <c r="C252" s="1"/>
      <c r="D252" s="1"/>
      <c r="E252" s="1"/>
      <c r="F252" s="1"/>
    </row>
    <row r="253" spans="1:6">
      <c r="A253" s="1"/>
      <c r="B253" s="1"/>
      <c r="C253" s="1"/>
      <c r="D253" s="1"/>
      <c r="E253" s="1"/>
      <c r="F253" s="1"/>
    </row>
    <row r="254" spans="1:6">
      <c r="A254" s="1"/>
      <c r="B254" s="1"/>
      <c r="C254" s="1"/>
      <c r="D254" s="1"/>
      <c r="E254" s="1"/>
      <c r="F254" s="1"/>
    </row>
    <row r="255" spans="1:6">
      <c r="A255" s="1"/>
      <c r="B255" s="1"/>
      <c r="C255" s="1"/>
      <c r="D255" s="1"/>
      <c r="E255" s="1"/>
      <c r="F255" s="1"/>
    </row>
    <row r="256" spans="1:6">
      <c r="A256" s="1"/>
      <c r="B256" s="1"/>
      <c r="C256" s="1"/>
      <c r="D256" s="1"/>
      <c r="E256" s="1"/>
      <c r="F256" s="1"/>
    </row>
    <row r="257" spans="1:6">
      <c r="A257" s="1"/>
      <c r="B257" s="1"/>
      <c r="C257" s="1"/>
      <c r="D257" s="1"/>
      <c r="E257" s="1"/>
      <c r="F257" s="1"/>
    </row>
    <row r="258" spans="1:6">
      <c r="A258" s="1"/>
      <c r="B258" s="1"/>
      <c r="C258" s="1"/>
      <c r="D258" s="1"/>
      <c r="E258" s="1"/>
      <c r="F258" s="1"/>
    </row>
    <row r="259" spans="1:6">
      <c r="A259" s="1"/>
      <c r="B259" s="1"/>
      <c r="C259" s="1"/>
      <c r="D259" s="1"/>
      <c r="E259" s="1"/>
      <c r="F259" s="1"/>
    </row>
    <row r="260" spans="1:6">
      <c r="A260" s="1"/>
      <c r="B260" s="1"/>
      <c r="C260" s="1"/>
      <c r="D260" s="1"/>
      <c r="E260" s="1"/>
      <c r="F260" s="1"/>
    </row>
    <row r="261" spans="1:6">
      <c r="A261" s="1"/>
      <c r="B261" s="1"/>
      <c r="C261" s="1"/>
      <c r="D261" s="1"/>
      <c r="E261" s="1"/>
      <c r="F261" s="1"/>
    </row>
    <row r="262" spans="1:6">
      <c r="A262" s="1"/>
      <c r="B262" s="1"/>
      <c r="C262" s="1"/>
      <c r="D262" s="1"/>
      <c r="E262" s="1"/>
      <c r="F262" s="1"/>
    </row>
    <row r="263" spans="1:6">
      <c r="A263" s="1"/>
      <c r="B263" s="1"/>
      <c r="C263" s="1"/>
      <c r="D263" s="1"/>
      <c r="E263" s="1"/>
      <c r="F263" s="1"/>
    </row>
    <row r="264" spans="1:6">
      <c r="A264" s="1"/>
      <c r="B264" s="1"/>
      <c r="C264" s="1"/>
      <c r="D264" s="1"/>
      <c r="E264" s="1"/>
      <c r="F264" s="1"/>
    </row>
    <row r="265" spans="1:6">
      <c r="A265" s="1"/>
      <c r="B265" s="1"/>
      <c r="C265" s="1"/>
      <c r="D265" s="1"/>
      <c r="E265" s="1"/>
      <c r="F265" s="1"/>
    </row>
    <row r="266" spans="1:6">
      <c r="A266" s="1"/>
      <c r="B266" s="1"/>
      <c r="C266" s="1"/>
      <c r="D266" s="1"/>
      <c r="E266" s="1"/>
      <c r="F266" s="1"/>
    </row>
    <row r="267" spans="1:6">
      <c r="A267" s="1"/>
      <c r="B267" s="1"/>
      <c r="C267" s="1"/>
      <c r="D267" s="1"/>
      <c r="E267" s="1"/>
      <c r="F267" s="1"/>
    </row>
    <row r="268" spans="1:6">
      <c r="A268" s="1"/>
      <c r="B268" s="1"/>
      <c r="C268" s="1"/>
      <c r="D268" s="1"/>
      <c r="E268" s="1"/>
      <c r="F268" s="1"/>
    </row>
    <row r="269" spans="1:6">
      <c r="A269" s="1"/>
      <c r="B269" s="1"/>
      <c r="C269" s="1"/>
      <c r="D269" s="1"/>
      <c r="E269" s="1"/>
      <c r="F269" s="1"/>
    </row>
    <row r="270" spans="1:6">
      <c r="A270" s="1"/>
      <c r="B270" s="1"/>
      <c r="C270" s="1"/>
      <c r="D270" s="1"/>
      <c r="E270" s="1"/>
      <c r="F270" s="1"/>
    </row>
    <row r="271" spans="1:6">
      <c r="A271" s="1"/>
      <c r="B271" s="1"/>
      <c r="C271" s="1"/>
      <c r="D271" s="1"/>
      <c r="E271" s="1"/>
      <c r="F271" s="1"/>
    </row>
    <row r="272" spans="1:6">
      <c r="A272" s="1"/>
      <c r="B272" s="1"/>
      <c r="C272" s="1"/>
      <c r="D272" s="1"/>
      <c r="E272" s="1"/>
      <c r="F272" s="1"/>
    </row>
    <row r="273" spans="1:6">
      <c r="A273" s="1"/>
      <c r="B273" s="1"/>
      <c r="C273" s="1"/>
      <c r="D273" s="1"/>
      <c r="E273" s="1"/>
      <c r="F273" s="1"/>
    </row>
    <row r="274" spans="1:6">
      <c r="A274" s="1"/>
      <c r="B274" s="1"/>
      <c r="C274" s="1"/>
      <c r="D274" s="1"/>
      <c r="E274" s="1"/>
      <c r="F274" s="1"/>
    </row>
    <row r="275" spans="1:6">
      <c r="A275" s="1"/>
      <c r="B275" s="1"/>
      <c r="C275" s="1"/>
      <c r="D275" s="1"/>
      <c r="E275" s="1"/>
      <c r="F275" s="1"/>
    </row>
    <row r="276" spans="1:6">
      <c r="A276" s="1"/>
      <c r="B276" s="1"/>
      <c r="C276" s="1"/>
      <c r="D276" s="1"/>
      <c r="E276" s="1"/>
      <c r="F276" s="1"/>
    </row>
    <row r="277" spans="1:6">
      <c r="A277" s="1"/>
      <c r="B277" s="1"/>
      <c r="C277" s="1"/>
      <c r="D277" s="1"/>
      <c r="E277" s="1"/>
      <c r="F277" s="1"/>
    </row>
    <row r="278" spans="1:6">
      <c r="A278" s="1"/>
      <c r="B278" s="1"/>
      <c r="C278" s="1"/>
      <c r="D278" s="1"/>
      <c r="E278" s="1"/>
      <c r="F278" s="1"/>
    </row>
    <row r="279" spans="1:6">
      <c r="A279" s="1"/>
      <c r="B279" s="1"/>
      <c r="C279" s="1"/>
      <c r="D279" s="1"/>
      <c r="E279" s="1"/>
      <c r="F279" s="1"/>
    </row>
    <row r="280" spans="1:6">
      <c r="A280" s="1"/>
      <c r="B280" s="1"/>
      <c r="C280" s="1"/>
      <c r="D280" s="1"/>
      <c r="E280" s="1"/>
      <c r="F280" s="1"/>
    </row>
    <row r="281" spans="1:6">
      <c r="A281" s="1"/>
      <c r="B281" s="1"/>
      <c r="C281" s="1"/>
      <c r="D281" s="1"/>
      <c r="E281" s="1"/>
      <c r="F281" s="1"/>
    </row>
    <row r="282" spans="1:6">
      <c r="A282" s="1"/>
      <c r="B282" s="1"/>
      <c r="C282" s="1"/>
      <c r="D282" s="1"/>
      <c r="E282" s="1"/>
      <c r="F282" s="1"/>
    </row>
    <row r="283" spans="1:6">
      <c r="A283" s="1"/>
      <c r="B283" s="1"/>
      <c r="C283" s="1"/>
      <c r="D283" s="1"/>
      <c r="E283" s="1"/>
      <c r="F283" s="1"/>
    </row>
    <row r="284" spans="1:6">
      <c r="A284" s="1"/>
      <c r="B284" s="1"/>
      <c r="C284" s="1"/>
      <c r="D284" s="1"/>
      <c r="E284" s="1"/>
      <c r="F284" s="1"/>
    </row>
    <row r="285" spans="1:6">
      <c r="A285" s="1"/>
      <c r="B285" s="1"/>
      <c r="C285" s="1"/>
      <c r="D285" s="1"/>
      <c r="E285" s="1"/>
      <c r="F285" s="1"/>
    </row>
    <row r="286" spans="1:6">
      <c r="A286" s="1"/>
      <c r="B286" s="1"/>
      <c r="C286" s="1"/>
      <c r="D286" s="1"/>
      <c r="E286" s="1"/>
      <c r="F286" s="1"/>
    </row>
    <row r="287" spans="1:6">
      <c r="A287" s="1"/>
      <c r="B287" s="1"/>
      <c r="C287" s="1"/>
      <c r="D287" s="1"/>
      <c r="E287" s="1"/>
      <c r="F287" s="1"/>
    </row>
    <row r="288" spans="1:6">
      <c r="A288" s="1"/>
      <c r="B288" s="1"/>
      <c r="C288" s="1"/>
      <c r="D288" s="1"/>
      <c r="E288" s="1"/>
      <c r="F288" s="1"/>
    </row>
    <row r="289" spans="1:6">
      <c r="A289" s="1"/>
      <c r="B289" s="1"/>
      <c r="C289" s="1"/>
      <c r="D289" s="1"/>
      <c r="E289" s="1"/>
      <c r="F289" s="1"/>
    </row>
    <row r="290" spans="1:6">
      <c r="A290" s="1"/>
      <c r="B290" s="1"/>
      <c r="C290" s="1"/>
      <c r="D290" s="1"/>
      <c r="E290" s="1"/>
      <c r="F290" s="1"/>
    </row>
    <row r="291" spans="1:6">
      <c r="A291" s="1"/>
      <c r="B291" s="1"/>
      <c r="C291" s="1"/>
      <c r="D291" s="1"/>
      <c r="E291" s="1"/>
      <c r="F291" s="1"/>
    </row>
    <row r="292" spans="1:6">
      <c r="A292" s="1"/>
      <c r="B292" s="1"/>
      <c r="C292" s="1"/>
      <c r="D292" s="1"/>
      <c r="E292" s="1"/>
      <c r="F292" s="1"/>
    </row>
    <row r="293" spans="1:6">
      <c r="A293" s="1"/>
      <c r="B293" s="1"/>
      <c r="C293" s="1"/>
      <c r="D293" s="1"/>
      <c r="E293" s="1"/>
      <c r="F293" s="1"/>
    </row>
    <row r="294" spans="1:6">
      <c r="A294" s="1"/>
      <c r="B294" s="1"/>
      <c r="C294" s="1"/>
      <c r="D294" s="1"/>
      <c r="E294" s="1"/>
      <c r="F294" s="1"/>
    </row>
    <row r="295" spans="1:6">
      <c r="A295" s="1"/>
      <c r="B295" s="1"/>
      <c r="C295" s="1"/>
      <c r="D295" s="1"/>
      <c r="E295" s="1"/>
      <c r="F295" s="1"/>
    </row>
    <row r="296" spans="1:6">
      <c r="A296" s="1"/>
      <c r="B296" s="1"/>
      <c r="C296" s="1"/>
      <c r="D296" s="1"/>
      <c r="E296" s="1"/>
      <c r="F296" s="1"/>
    </row>
    <row r="297" spans="1:6">
      <c r="A297" s="1"/>
      <c r="B297" s="1"/>
      <c r="C297" s="1"/>
      <c r="D297" s="1"/>
      <c r="E297" s="1"/>
      <c r="F297" s="1"/>
    </row>
    <row r="298" spans="1:6">
      <c r="A298" s="1"/>
      <c r="B298" s="1"/>
      <c r="C298" s="1"/>
      <c r="D298" s="1"/>
      <c r="E298" s="1"/>
      <c r="F298" s="1"/>
    </row>
    <row r="299" spans="1:6">
      <c r="A299" s="1"/>
      <c r="B299" s="1"/>
      <c r="C299" s="1"/>
      <c r="D299" s="1"/>
      <c r="E299" s="1"/>
      <c r="F299" s="1"/>
    </row>
    <row r="300" spans="1:6">
      <c r="A300" s="1"/>
      <c r="B300" s="1"/>
      <c r="C300" s="1"/>
      <c r="D300" s="1"/>
      <c r="E300" s="1"/>
      <c r="F300" s="1"/>
    </row>
    <row r="301" spans="1:6">
      <c r="A301" s="1"/>
      <c r="B301" s="1"/>
      <c r="C301" s="1"/>
      <c r="D301" s="1"/>
      <c r="E301" s="1"/>
      <c r="F301" s="1"/>
    </row>
    <row r="302" spans="1:6">
      <c r="A302" s="1"/>
      <c r="B302" s="1"/>
      <c r="C302" s="1"/>
      <c r="D302" s="1"/>
      <c r="E302" s="1"/>
      <c r="F302" s="1"/>
    </row>
    <row r="303" spans="1:6">
      <c r="A303" s="1"/>
      <c r="B303" s="1"/>
      <c r="C303" s="1"/>
      <c r="D303" s="1"/>
      <c r="E303" s="1"/>
      <c r="F303" s="1"/>
    </row>
    <row r="304" spans="1:6">
      <c r="A304" s="1"/>
      <c r="B304" s="1"/>
      <c r="C304" s="1"/>
      <c r="D304" s="1"/>
      <c r="E304" s="1"/>
      <c r="F304" s="1"/>
    </row>
    <row r="305" spans="1:6">
      <c r="A305" s="1"/>
      <c r="B305" s="1"/>
      <c r="C305" s="1"/>
      <c r="D305" s="1"/>
      <c r="E305" s="1"/>
      <c r="F305" s="1"/>
    </row>
    <row r="306" spans="1:6">
      <c r="A306" s="1"/>
      <c r="B306" s="1"/>
      <c r="C306" s="1"/>
      <c r="D306" s="1"/>
      <c r="E306" s="1"/>
      <c r="F306" s="1"/>
    </row>
    <row r="307" spans="1:6">
      <c r="A307" s="1"/>
      <c r="B307" s="1"/>
      <c r="C307" s="1"/>
      <c r="D307" s="1"/>
      <c r="E307" s="1"/>
      <c r="F307" s="1"/>
    </row>
    <row r="308" spans="1:6">
      <c r="A308" s="1"/>
      <c r="B308" s="1"/>
      <c r="C308" s="1"/>
      <c r="D308" s="1"/>
      <c r="E308" s="1"/>
      <c r="F308" s="1"/>
    </row>
    <row r="309" spans="1:6">
      <c r="A309" s="1"/>
      <c r="B309" s="1"/>
      <c r="C309" s="1"/>
      <c r="D309" s="1"/>
      <c r="E309" s="1"/>
      <c r="F309" s="1"/>
    </row>
    <row r="310" spans="1:6">
      <c r="A310" s="1"/>
      <c r="B310" s="1"/>
      <c r="C310" s="1"/>
      <c r="D310" s="1"/>
      <c r="E310" s="1"/>
      <c r="F310" s="1"/>
    </row>
    <row r="311" spans="1:6">
      <c r="A311" s="1"/>
      <c r="B311" s="1"/>
      <c r="C311" s="1"/>
      <c r="D311" s="1"/>
      <c r="E311" s="1"/>
      <c r="F311" s="1"/>
    </row>
    <row r="312" spans="1:6">
      <c r="A312" s="1"/>
      <c r="B312" s="1"/>
      <c r="C312" s="1"/>
      <c r="D312" s="1"/>
      <c r="E312" s="1"/>
      <c r="F312" s="1"/>
    </row>
    <row r="313" spans="1:6">
      <c r="A313" s="1"/>
      <c r="B313" s="1"/>
      <c r="C313" s="1"/>
      <c r="D313" s="1"/>
      <c r="E313" s="1"/>
      <c r="F313" s="1"/>
    </row>
    <row r="314" spans="1:6">
      <c r="A314" s="1"/>
      <c r="B314" s="1"/>
      <c r="C314" s="1"/>
      <c r="D314" s="1"/>
      <c r="E314" s="1"/>
      <c r="F314" s="1"/>
    </row>
    <row r="315" spans="1:6">
      <c r="A315" s="1"/>
      <c r="B315" s="1"/>
      <c r="C315" s="1"/>
      <c r="D315" s="1"/>
      <c r="E315" s="1"/>
      <c r="F315" s="1"/>
    </row>
    <row r="316" spans="1:6">
      <c r="A316" s="1"/>
      <c r="B316" s="1"/>
      <c r="C316" s="1"/>
      <c r="D316" s="1"/>
      <c r="E316" s="1"/>
      <c r="F316" s="1"/>
    </row>
    <row r="317" spans="1:6">
      <c r="A317" s="1"/>
      <c r="B317" s="1"/>
      <c r="C317" s="1"/>
      <c r="D317" s="1"/>
      <c r="E317" s="1"/>
      <c r="F317" s="1"/>
    </row>
    <row r="318" spans="1:6">
      <c r="A318" s="1"/>
      <c r="B318" s="1"/>
      <c r="C318" s="1"/>
      <c r="D318" s="1"/>
      <c r="E318" s="1"/>
      <c r="F318" s="1"/>
    </row>
    <row r="319" spans="1:6">
      <c r="A319" s="1"/>
      <c r="B319" s="1"/>
      <c r="C319" s="1"/>
      <c r="D319" s="1"/>
      <c r="E319" s="1"/>
      <c r="F319" s="1"/>
    </row>
    <row r="320" spans="1:6">
      <c r="A320" s="1"/>
      <c r="B320" s="1"/>
      <c r="C320" s="1"/>
      <c r="D320" s="1"/>
      <c r="E320" s="1"/>
      <c r="F320" s="1"/>
    </row>
    <row r="321" spans="1:6">
      <c r="A321" s="1"/>
      <c r="B321" s="1"/>
      <c r="C321" s="1"/>
      <c r="D321" s="1"/>
      <c r="E321" s="1"/>
      <c r="F321" s="1"/>
    </row>
    <row r="322" spans="1:6">
      <c r="A322" s="1"/>
      <c r="B322" s="1"/>
      <c r="C322" s="1"/>
      <c r="D322" s="1"/>
      <c r="E322" s="1"/>
      <c r="F322" s="1"/>
    </row>
    <row r="323" spans="1:6">
      <c r="A323" s="1"/>
      <c r="B323" s="1"/>
      <c r="C323" s="1"/>
      <c r="D323" s="1"/>
      <c r="E323" s="1"/>
      <c r="F323" s="1"/>
    </row>
    <row r="324" spans="1:6">
      <c r="A324" s="1"/>
      <c r="B324" s="1"/>
      <c r="C324" s="1"/>
      <c r="D324" s="1"/>
      <c r="E324" s="1"/>
      <c r="F324" s="1"/>
    </row>
    <row r="325" spans="1:6">
      <c r="A325" s="1"/>
      <c r="B325" s="1"/>
      <c r="C325" s="1"/>
      <c r="D325" s="1"/>
      <c r="E325" s="1"/>
      <c r="F325" s="1"/>
    </row>
    <row r="326" spans="1:6">
      <c r="A326" s="1"/>
      <c r="B326" s="1"/>
      <c r="C326" s="1"/>
      <c r="D326" s="1"/>
      <c r="E326" s="1"/>
      <c r="F326" s="1"/>
    </row>
    <row r="327" spans="1:6">
      <c r="A327" s="1"/>
      <c r="B327" s="1"/>
      <c r="C327" s="1"/>
      <c r="D327" s="1"/>
      <c r="E327" s="1"/>
      <c r="F327" s="1"/>
    </row>
    <row r="328" spans="1:6">
      <c r="A328" s="1"/>
      <c r="B328" s="1"/>
      <c r="C328" s="1"/>
      <c r="D328" s="1"/>
      <c r="E328" s="1"/>
      <c r="F328" s="1"/>
    </row>
    <row r="329" spans="1:6">
      <c r="A329" s="1"/>
      <c r="B329" s="1"/>
      <c r="C329" s="1"/>
      <c r="D329" s="1"/>
      <c r="E329" s="1"/>
      <c r="F329" s="1"/>
    </row>
    <row r="330" spans="1:6">
      <c r="A330" s="1"/>
      <c r="B330" s="1"/>
      <c r="C330" s="1"/>
      <c r="D330" s="1"/>
      <c r="E330" s="1"/>
      <c r="F330" s="1"/>
    </row>
    <row r="331" spans="1:6">
      <c r="A331" s="1"/>
      <c r="B331" s="1"/>
      <c r="C331" s="1"/>
      <c r="D331" s="1"/>
      <c r="E331" s="1"/>
      <c r="F331" s="1"/>
    </row>
    <row r="332" spans="1:6">
      <c r="A332" s="1"/>
      <c r="B332" s="1"/>
      <c r="C332" s="1"/>
      <c r="D332" s="1"/>
      <c r="E332" s="1"/>
      <c r="F332" s="1"/>
    </row>
    <row r="333" spans="1:6">
      <c r="A333" s="1"/>
      <c r="B333" s="1"/>
      <c r="C333" s="1"/>
      <c r="D333" s="1"/>
      <c r="E333" s="1"/>
      <c r="F333" s="1"/>
    </row>
    <row r="334" spans="1:6">
      <c r="A334" s="1"/>
      <c r="B334" s="1"/>
      <c r="C334" s="1"/>
      <c r="D334" s="1"/>
      <c r="E334" s="1"/>
      <c r="F334" s="1"/>
    </row>
    <row r="335" spans="1:6">
      <c r="A335" s="1"/>
      <c r="B335" s="1"/>
      <c r="C335" s="1"/>
      <c r="D335" s="1"/>
      <c r="E335" s="1"/>
      <c r="F335" s="1"/>
    </row>
    <row r="336" spans="1:6">
      <c r="A336" s="1"/>
      <c r="B336" s="1"/>
      <c r="C336" s="1"/>
      <c r="D336" s="1"/>
      <c r="E336" s="1"/>
      <c r="F336" s="1"/>
    </row>
    <row r="337" spans="1:6">
      <c r="A337" s="1"/>
      <c r="B337" s="1"/>
      <c r="C337" s="1"/>
      <c r="D337" s="1"/>
      <c r="E337" s="1"/>
      <c r="F337" s="1"/>
    </row>
    <row r="338" spans="1:6">
      <c r="A338" s="1"/>
      <c r="B338" s="1"/>
      <c r="C338" s="1"/>
      <c r="D338" s="1"/>
      <c r="E338" s="1"/>
      <c r="F338" s="1"/>
    </row>
    <row r="339" spans="1:6">
      <c r="A339" s="1"/>
      <c r="B339" s="1"/>
      <c r="C339" s="1"/>
      <c r="D339" s="1"/>
      <c r="E339" s="1"/>
      <c r="F339" s="1"/>
    </row>
    <row r="340" spans="1:6">
      <c r="A340" s="1"/>
      <c r="B340" s="1"/>
      <c r="C340" s="1"/>
      <c r="D340" s="1"/>
      <c r="E340" s="1"/>
      <c r="F340" s="1"/>
    </row>
    <row r="341" spans="1:6">
      <c r="A341" s="1"/>
      <c r="B341" s="1"/>
      <c r="C341" s="1"/>
      <c r="D341" s="1"/>
      <c r="E341" s="1"/>
      <c r="F341" s="1"/>
    </row>
    <row r="342" spans="1:6">
      <c r="A342" s="1"/>
      <c r="B342" s="1"/>
      <c r="C342" s="1"/>
      <c r="D342" s="1"/>
      <c r="E342" s="1"/>
      <c r="F342" s="1"/>
    </row>
    <row r="343" spans="1:6">
      <c r="A343" s="1"/>
      <c r="B343" s="1"/>
      <c r="C343" s="1"/>
      <c r="D343" s="1"/>
      <c r="E343" s="1"/>
      <c r="F343" s="1"/>
    </row>
    <row r="344" spans="1:6">
      <c r="A344" s="1"/>
      <c r="B344" s="1"/>
      <c r="C344" s="1"/>
      <c r="D344" s="1"/>
      <c r="E344" s="1"/>
      <c r="F344" s="1"/>
    </row>
    <row r="345" spans="1:6">
      <c r="A345" s="1"/>
      <c r="B345" s="1"/>
      <c r="C345" s="1"/>
      <c r="D345" s="1"/>
      <c r="E345" s="1"/>
      <c r="F345" s="1"/>
    </row>
    <row r="346" spans="1:6">
      <c r="A346" s="1"/>
      <c r="B346" s="1"/>
      <c r="C346" s="1"/>
      <c r="D346" s="1"/>
      <c r="E346" s="1"/>
      <c r="F346" s="1"/>
    </row>
    <row r="347" spans="1:6">
      <c r="A347" s="1"/>
      <c r="B347" s="1"/>
      <c r="C347" s="1"/>
      <c r="D347" s="1"/>
      <c r="E347" s="1"/>
      <c r="F347" s="1"/>
    </row>
    <row r="348" spans="1:6">
      <c r="A348" s="1"/>
      <c r="B348" s="1"/>
      <c r="C348" s="1"/>
      <c r="D348" s="1"/>
      <c r="E348" s="1"/>
      <c r="F348" s="1"/>
    </row>
    <row r="349" spans="1:6">
      <c r="A349" s="1"/>
      <c r="B349" s="1"/>
      <c r="C349" s="1"/>
      <c r="D349" s="1"/>
      <c r="E349" s="1"/>
      <c r="F349" s="1"/>
    </row>
    <row r="350" spans="1:6">
      <c r="A350" s="1"/>
      <c r="B350" s="1"/>
      <c r="C350" s="1"/>
      <c r="D350" s="1"/>
      <c r="E350" s="1"/>
      <c r="F350" s="1"/>
    </row>
    <row r="351" spans="1:6">
      <c r="A351" s="1"/>
      <c r="B351" s="1"/>
      <c r="C351" s="1"/>
      <c r="D351" s="1"/>
      <c r="E351" s="1"/>
      <c r="F351" s="1"/>
    </row>
    <row r="352" spans="1:6">
      <c r="A352" s="1"/>
      <c r="B352" s="1"/>
      <c r="C352" s="1"/>
      <c r="D352" s="1"/>
      <c r="E352" s="1"/>
      <c r="F352" s="1"/>
    </row>
    <row r="353" spans="1:6">
      <c r="A353" s="1"/>
      <c r="B353" s="1"/>
      <c r="C353" s="1"/>
      <c r="D353" s="1"/>
      <c r="E353" s="1"/>
      <c r="F353" s="1"/>
    </row>
    <row r="354" spans="1:6">
      <c r="A354" s="1"/>
      <c r="B354" s="1"/>
      <c r="C354" s="1"/>
      <c r="D354" s="1"/>
      <c r="E354" s="1"/>
      <c r="F354" s="1"/>
    </row>
    <row r="355" spans="1:6">
      <c r="A355" s="1"/>
      <c r="B355" s="1"/>
      <c r="C355" s="1"/>
      <c r="D355" s="1"/>
      <c r="E355" s="1"/>
      <c r="F355" s="1"/>
    </row>
    <row r="356" spans="1:6">
      <c r="A356" s="1"/>
      <c r="B356" s="1"/>
      <c r="C356" s="1"/>
      <c r="D356" s="1"/>
      <c r="E356" s="1"/>
      <c r="F356" s="1"/>
    </row>
    <row r="357" spans="1:6">
      <c r="A357" s="1"/>
      <c r="B357" s="1"/>
      <c r="C357" s="1"/>
      <c r="D357" s="1"/>
      <c r="E357" s="1"/>
      <c r="F357" s="1"/>
    </row>
    <row r="358" spans="1:6">
      <c r="A358" s="1"/>
      <c r="B358" s="1"/>
      <c r="C358" s="1"/>
      <c r="D358" s="1"/>
      <c r="E358" s="1"/>
      <c r="F358" s="1"/>
    </row>
    <row r="359" spans="1:6">
      <c r="A359" s="1"/>
      <c r="B359" s="1"/>
      <c r="C359" s="1"/>
      <c r="D359" s="1"/>
      <c r="E359" s="1"/>
      <c r="F359" s="1"/>
    </row>
    <row r="360" spans="1:6">
      <c r="A360" s="1"/>
      <c r="B360" s="1"/>
      <c r="C360" s="1"/>
      <c r="D360" s="1"/>
      <c r="E360" s="1"/>
      <c r="F360" s="1"/>
    </row>
    <row r="361" spans="1:6">
      <c r="A361" s="1"/>
      <c r="B361" s="1"/>
      <c r="C361" s="1"/>
      <c r="D361" s="1"/>
      <c r="E361" s="1"/>
      <c r="F361" s="1"/>
    </row>
    <row r="362" spans="1:6">
      <c r="A362" s="1"/>
      <c r="B362" s="1"/>
      <c r="C362" s="1"/>
      <c r="D362" s="1"/>
      <c r="E362" s="1"/>
      <c r="F362" s="1"/>
    </row>
    <row r="363" spans="1:6">
      <c r="A363" s="1"/>
      <c r="B363" s="1"/>
      <c r="C363" s="1"/>
      <c r="D363" s="1"/>
      <c r="E363" s="1"/>
      <c r="F363" s="1"/>
    </row>
    <row r="364" spans="1:6">
      <c r="A364" s="1"/>
      <c r="B364" s="1"/>
      <c r="C364" s="1"/>
      <c r="D364" s="1"/>
      <c r="E364" s="1"/>
      <c r="F364" s="1"/>
    </row>
    <row r="365" spans="1:6">
      <c r="A365" s="1"/>
      <c r="B365" s="1"/>
      <c r="C365" s="1"/>
      <c r="D365" s="1"/>
      <c r="E365" s="1"/>
      <c r="F365" s="1"/>
    </row>
    <row r="366" spans="1:6">
      <c r="A366" s="1"/>
      <c r="B366" s="1"/>
      <c r="C366" s="1"/>
      <c r="D366" s="1"/>
      <c r="E366" s="1"/>
      <c r="F366" s="1"/>
    </row>
    <row r="367" spans="1:6">
      <c r="A367" s="1"/>
      <c r="B367" s="1"/>
      <c r="C367" s="1"/>
      <c r="D367" s="1"/>
      <c r="E367" s="1"/>
      <c r="F367" s="1"/>
    </row>
    <row r="368" spans="1:6">
      <c r="A368" s="1"/>
      <c r="B368" s="1"/>
      <c r="C368" s="1"/>
      <c r="D368" s="1"/>
      <c r="E368" s="1"/>
      <c r="F368" s="1"/>
    </row>
    <row r="369" spans="1:6">
      <c r="A369" s="1"/>
      <c r="B369" s="1"/>
      <c r="C369" s="1"/>
      <c r="D369" s="1"/>
      <c r="E369" s="1"/>
      <c r="F369" s="1"/>
    </row>
    <row r="370" spans="1:6">
      <c r="A370" s="1"/>
      <c r="B370" s="1"/>
      <c r="C370" s="1"/>
      <c r="D370" s="1"/>
      <c r="E370" s="1"/>
      <c r="F370" s="1"/>
    </row>
    <row r="371" spans="1:6">
      <c r="A371" s="1"/>
      <c r="B371" s="1"/>
      <c r="C371" s="1"/>
      <c r="D371" s="1"/>
      <c r="E371" s="1"/>
      <c r="F371" s="1"/>
    </row>
    <row r="372" spans="1:6">
      <c r="A372" s="1"/>
      <c r="B372" s="1"/>
      <c r="C372" s="1"/>
      <c r="D372" s="1"/>
      <c r="E372" s="1"/>
      <c r="F372" s="1"/>
    </row>
    <row r="373" spans="1:6">
      <c r="A373" s="1"/>
      <c r="B373" s="1"/>
      <c r="C373" s="1"/>
      <c r="D373" s="1"/>
      <c r="E373" s="1"/>
      <c r="F373" s="1"/>
    </row>
    <row r="374" spans="1:6">
      <c r="A374" s="1"/>
      <c r="B374" s="1"/>
      <c r="C374" s="1"/>
      <c r="D374" s="1"/>
      <c r="E374" s="1"/>
      <c r="F374" s="1"/>
    </row>
    <row r="375" spans="1:6">
      <c r="A375" s="1"/>
      <c r="B375" s="1"/>
      <c r="C375" s="1"/>
      <c r="D375" s="1"/>
      <c r="E375" s="1"/>
      <c r="F375" s="1"/>
    </row>
    <row r="376" spans="1:6">
      <c r="A376" s="1"/>
      <c r="B376" s="1"/>
      <c r="C376" s="1"/>
      <c r="D376" s="1"/>
      <c r="E376" s="1"/>
      <c r="F376" s="1"/>
    </row>
    <row r="377" spans="1:6">
      <c r="A377" s="1"/>
      <c r="B377" s="1"/>
      <c r="C377" s="1"/>
      <c r="D377" s="1"/>
      <c r="E377" s="1"/>
      <c r="F377" s="1"/>
    </row>
    <row r="378" spans="1:6">
      <c r="A378" s="1"/>
      <c r="B378" s="1"/>
      <c r="C378" s="1"/>
      <c r="D378" s="1"/>
      <c r="E378" s="1"/>
      <c r="F378" s="1"/>
    </row>
    <row r="379" spans="1:6">
      <c r="A379" s="1"/>
      <c r="B379" s="1"/>
      <c r="C379" s="1"/>
      <c r="D379" s="1"/>
      <c r="E379" s="1"/>
      <c r="F379" s="1"/>
    </row>
    <row r="380" spans="1:6">
      <c r="A380" s="1"/>
      <c r="B380" s="1"/>
      <c r="C380" s="1"/>
      <c r="D380" s="1"/>
      <c r="E380" s="1"/>
      <c r="F380" s="1"/>
    </row>
    <row r="381" spans="1:6">
      <c r="A381" s="1"/>
      <c r="B381" s="1"/>
      <c r="C381" s="1"/>
      <c r="D381" s="1"/>
      <c r="E381" s="1"/>
      <c r="F381" s="1"/>
    </row>
    <row r="382" spans="1:6">
      <c r="A382" s="1"/>
      <c r="B382" s="1"/>
      <c r="C382" s="1"/>
      <c r="D382" s="1"/>
      <c r="E382" s="1"/>
      <c r="F382" s="1"/>
    </row>
    <row r="383" spans="1:6">
      <c r="A383" s="1"/>
      <c r="B383" s="1"/>
      <c r="C383" s="1"/>
      <c r="D383" s="1"/>
      <c r="E383" s="1"/>
      <c r="F383" s="1"/>
    </row>
    <row r="384" spans="1:6">
      <c r="A384" s="1"/>
      <c r="B384" s="1"/>
      <c r="C384" s="1"/>
      <c r="D384" s="1"/>
      <c r="E384" s="1"/>
      <c r="F384" s="1"/>
    </row>
    <row r="385" spans="1:6">
      <c r="A385" s="1"/>
      <c r="B385" s="1"/>
      <c r="C385" s="1"/>
      <c r="D385" s="1"/>
      <c r="E385" s="1"/>
      <c r="F385" s="1"/>
    </row>
    <row r="386" spans="1:6">
      <c r="A386" s="1"/>
      <c r="B386" s="1"/>
      <c r="C386" s="1"/>
      <c r="D386" s="1"/>
      <c r="E386" s="1"/>
      <c r="F386" s="1"/>
    </row>
    <row r="387" spans="1:6">
      <c r="A387" s="1"/>
      <c r="B387" s="1"/>
      <c r="C387" s="1"/>
      <c r="D387" s="1"/>
      <c r="E387" s="1"/>
      <c r="F387" s="1"/>
    </row>
    <row r="388" spans="1:6">
      <c r="A388" s="1"/>
      <c r="B388" s="1"/>
      <c r="C388" s="1"/>
      <c r="D388" s="1"/>
      <c r="E388" s="1"/>
      <c r="F388" s="1"/>
    </row>
    <row r="389" spans="1:6">
      <c r="A389" s="1"/>
      <c r="B389" s="1"/>
      <c r="C389" s="1"/>
      <c r="D389" s="1"/>
      <c r="E389" s="1"/>
      <c r="F389" s="1"/>
    </row>
    <row r="390" spans="1:6">
      <c r="A390" s="1"/>
      <c r="B390" s="1"/>
      <c r="C390" s="1"/>
      <c r="D390" s="1"/>
      <c r="E390" s="1"/>
      <c r="F390" s="1"/>
    </row>
    <row r="391" spans="1:6">
      <c r="A391" s="1"/>
      <c r="B391" s="1"/>
      <c r="C391" s="1"/>
      <c r="D391" s="1"/>
      <c r="E391" s="1"/>
      <c r="F391" s="1"/>
    </row>
    <row r="392" spans="1:6">
      <c r="A392" s="1"/>
      <c r="B392" s="1"/>
      <c r="C392" s="1"/>
      <c r="D392" s="1"/>
      <c r="E392" s="1"/>
      <c r="F392" s="1"/>
    </row>
    <row r="393" spans="1:6">
      <c r="A393" s="1"/>
      <c r="B393" s="1"/>
      <c r="C393" s="1"/>
      <c r="D393" s="1"/>
      <c r="E393" s="1"/>
      <c r="F393" s="1"/>
    </row>
    <row r="394" spans="1:6">
      <c r="A394" s="1"/>
      <c r="B394" s="1"/>
      <c r="C394" s="1"/>
      <c r="D394" s="1"/>
      <c r="E394" s="1"/>
      <c r="F394" s="1"/>
    </row>
    <row r="395" spans="1:6">
      <c r="A395" s="1"/>
      <c r="B395" s="1"/>
      <c r="C395" s="1"/>
      <c r="D395" s="1"/>
      <c r="E395" s="1"/>
      <c r="F395" s="1"/>
    </row>
    <row r="396" spans="1:6">
      <c r="A396" s="1"/>
      <c r="B396" s="1"/>
      <c r="C396" s="1"/>
      <c r="D396" s="1"/>
      <c r="E396" s="1"/>
      <c r="F396" s="1"/>
    </row>
    <row r="397" spans="1:6">
      <c r="A397" s="1"/>
      <c r="B397" s="1"/>
      <c r="C397" s="1"/>
      <c r="D397" s="1"/>
      <c r="E397" s="1"/>
      <c r="F397" s="1"/>
    </row>
    <row r="398" spans="1:6">
      <c r="A398" s="1"/>
      <c r="B398" s="1"/>
      <c r="C398" s="1"/>
      <c r="D398" s="1"/>
      <c r="E398" s="1"/>
      <c r="F398" s="1"/>
    </row>
    <row r="399" spans="1:6">
      <c r="A399" s="1"/>
      <c r="B399" s="1"/>
      <c r="C399" s="1"/>
      <c r="D399" s="1"/>
      <c r="E399" s="1"/>
      <c r="F399" s="1"/>
    </row>
    <row r="400" spans="1:6">
      <c r="A400" s="1"/>
      <c r="B400" s="1"/>
      <c r="C400" s="1"/>
      <c r="D400" s="1"/>
      <c r="E400" s="1"/>
      <c r="F400" s="1"/>
    </row>
    <row r="401" spans="1:6">
      <c r="A401" s="1"/>
      <c r="B401" s="1"/>
      <c r="C401" s="1"/>
      <c r="D401" s="1"/>
      <c r="E401" s="1"/>
      <c r="F401" s="1"/>
    </row>
    <row r="402" spans="1:6">
      <c r="A402" s="1"/>
      <c r="B402" s="1"/>
      <c r="C402" s="1"/>
      <c r="D402" s="1"/>
      <c r="E402" s="1"/>
      <c r="F402" s="1"/>
    </row>
    <row r="403" spans="1:6">
      <c r="A403" s="1"/>
      <c r="B403" s="1"/>
      <c r="C403" s="1"/>
      <c r="D403" s="1"/>
      <c r="E403" s="1"/>
      <c r="F403" s="1"/>
    </row>
    <row r="404" spans="1:6">
      <c r="A404" s="1"/>
      <c r="B404" s="1"/>
      <c r="C404" s="1"/>
      <c r="D404" s="1"/>
      <c r="E404" s="1"/>
      <c r="F404" s="1"/>
    </row>
    <row r="405" spans="1:6">
      <c r="A405" s="1"/>
      <c r="B405" s="1"/>
      <c r="C405" s="1"/>
      <c r="D405" s="1"/>
      <c r="E405" s="1"/>
      <c r="F405" s="1"/>
    </row>
    <row r="406" spans="1:6">
      <c r="A406" s="1"/>
      <c r="B406" s="1"/>
      <c r="C406" s="1"/>
      <c r="D406" s="1"/>
      <c r="E406" s="1"/>
      <c r="F406" s="1"/>
    </row>
    <row r="407" spans="1:6">
      <c r="A407" s="1"/>
      <c r="B407" s="1"/>
      <c r="C407" s="1"/>
      <c r="D407" s="1"/>
      <c r="E407" s="1"/>
      <c r="F407" s="1"/>
    </row>
    <row r="408" spans="1:6">
      <c r="A408" s="1"/>
      <c r="B408" s="1"/>
      <c r="C408" s="1"/>
      <c r="D408" s="1"/>
      <c r="E408" s="1"/>
      <c r="F408" s="1"/>
    </row>
    <row r="409" spans="1:6">
      <c r="A409" s="1"/>
      <c r="B409" s="1"/>
      <c r="C409" s="1"/>
      <c r="D409" s="1"/>
      <c r="E409" s="1"/>
      <c r="F409" s="1"/>
    </row>
    <row r="410" spans="1:6">
      <c r="A410" s="1"/>
      <c r="B410" s="1"/>
      <c r="C410" s="1"/>
      <c r="D410" s="1"/>
      <c r="E410" s="1"/>
      <c r="F410" s="1"/>
    </row>
    <row r="411" spans="1:6">
      <c r="A411" s="1"/>
      <c r="B411" s="1"/>
      <c r="C411" s="1"/>
      <c r="D411" s="1"/>
      <c r="E411" s="1"/>
      <c r="F411" s="1"/>
    </row>
    <row r="412" spans="1:6">
      <c r="A412" s="1"/>
      <c r="B412" s="1"/>
      <c r="C412" s="1"/>
      <c r="D412" s="1"/>
      <c r="E412" s="1"/>
      <c r="F412" s="1"/>
    </row>
    <row r="413" spans="1:6">
      <c r="A413" s="1"/>
      <c r="B413" s="1"/>
      <c r="C413" s="1"/>
      <c r="D413" s="1"/>
      <c r="E413" s="1"/>
      <c r="F413" s="1"/>
    </row>
    <row r="414" spans="1:6">
      <c r="A414" s="1"/>
      <c r="B414" s="1"/>
      <c r="C414" s="1"/>
      <c r="D414" s="1"/>
      <c r="E414" s="1"/>
      <c r="F414" s="1"/>
    </row>
    <row r="415" spans="1:6">
      <c r="A415" s="1"/>
      <c r="B415" s="1"/>
      <c r="C415" s="1"/>
      <c r="D415" s="1"/>
      <c r="E415" s="1"/>
      <c r="F415" s="1"/>
    </row>
    <row r="416" spans="1:6">
      <c r="A416" s="1"/>
      <c r="B416" s="1"/>
      <c r="C416" s="1"/>
      <c r="D416" s="1"/>
      <c r="E416" s="1"/>
      <c r="F416" s="1"/>
    </row>
    <row r="417" spans="1:6">
      <c r="A417" s="1"/>
      <c r="B417" s="1"/>
      <c r="C417" s="1"/>
      <c r="D417" s="1"/>
      <c r="E417" s="1"/>
      <c r="F417" s="1"/>
    </row>
    <row r="418" spans="1:6">
      <c r="A418" s="1"/>
      <c r="B418" s="1"/>
      <c r="C418" s="1"/>
      <c r="D418" s="1"/>
      <c r="E418" s="1"/>
      <c r="F418" s="1"/>
    </row>
    <row r="419" spans="1:6">
      <c r="A419" s="1"/>
      <c r="B419" s="1"/>
      <c r="C419" s="1"/>
      <c r="D419" s="1"/>
      <c r="E419" s="1"/>
      <c r="F419" s="1"/>
    </row>
    <row r="420" spans="1:6">
      <c r="A420" s="1"/>
      <c r="B420" s="1"/>
      <c r="C420" s="1"/>
      <c r="D420" s="1"/>
      <c r="E420" s="1"/>
      <c r="F420" s="1"/>
    </row>
    <row r="421" spans="1:6">
      <c r="A421" s="1"/>
      <c r="B421" s="1"/>
      <c r="C421" s="1"/>
      <c r="D421" s="1"/>
      <c r="E421" s="1"/>
      <c r="F421" s="1"/>
    </row>
    <row r="422" spans="1:6">
      <c r="A422" s="1"/>
      <c r="B422" s="1"/>
      <c r="C422" s="1"/>
      <c r="D422" s="1"/>
      <c r="E422" s="1"/>
      <c r="F422" s="1"/>
    </row>
    <row r="423" spans="1:6">
      <c r="A423" s="1"/>
      <c r="B423" s="1"/>
      <c r="C423" s="1"/>
      <c r="D423" s="1"/>
      <c r="E423" s="1"/>
      <c r="F423" s="1"/>
    </row>
    <row r="424" spans="1:6">
      <c r="A424" s="1"/>
      <c r="B424" s="1"/>
      <c r="C424" s="1"/>
      <c r="D424" s="1"/>
      <c r="E424" s="1"/>
      <c r="F424" s="1"/>
    </row>
    <row r="425" spans="1:6">
      <c r="A425" s="1"/>
      <c r="B425" s="1"/>
      <c r="C425" s="1"/>
      <c r="D425" s="1"/>
      <c r="E425" s="1"/>
      <c r="F425" s="1"/>
    </row>
    <row r="426" spans="1:6">
      <c r="A426" s="1"/>
      <c r="B426" s="1"/>
      <c r="C426" s="1"/>
      <c r="D426" s="1"/>
      <c r="E426" s="1"/>
      <c r="F426" s="1"/>
    </row>
    <row r="427" spans="1:6">
      <c r="A427" s="1"/>
      <c r="B427" s="1"/>
      <c r="C427" s="1"/>
      <c r="D427" s="1"/>
      <c r="E427" s="1"/>
      <c r="F427" s="1"/>
    </row>
    <row r="428" spans="1:6">
      <c r="A428" s="1"/>
      <c r="B428" s="1"/>
      <c r="C428" s="1"/>
      <c r="D428" s="1"/>
      <c r="E428" s="1"/>
      <c r="F428" s="1"/>
    </row>
    <row r="429" spans="1:6">
      <c r="A429" s="1"/>
      <c r="B429" s="1"/>
      <c r="C429" s="1"/>
      <c r="D429" s="1"/>
      <c r="E429" s="1"/>
      <c r="F429" s="1"/>
    </row>
    <row r="430" spans="1:6">
      <c r="A430" s="1"/>
      <c r="B430" s="1"/>
      <c r="C430" s="1"/>
      <c r="D430" s="1"/>
      <c r="E430" s="1"/>
      <c r="F430" s="1"/>
    </row>
    <row r="431" spans="1:6">
      <c r="A431" s="1"/>
      <c r="B431" s="1"/>
      <c r="C431" s="1"/>
      <c r="D431" s="1"/>
      <c r="E431" s="1"/>
      <c r="F431" s="1"/>
    </row>
    <row r="432" spans="1:6">
      <c r="A432" s="1"/>
      <c r="B432" s="1"/>
      <c r="C432" s="1"/>
      <c r="D432" s="1"/>
      <c r="E432" s="1"/>
      <c r="F432" s="1"/>
    </row>
    <row r="433" spans="1:6">
      <c r="A433" s="1"/>
      <c r="B433" s="1"/>
      <c r="C433" s="1"/>
      <c r="D433" s="1"/>
      <c r="E433" s="1"/>
      <c r="F433" s="1"/>
    </row>
    <row r="434" spans="1:6">
      <c r="A434" s="1"/>
      <c r="B434" s="1"/>
      <c r="C434" s="1"/>
      <c r="D434" s="1"/>
      <c r="E434" s="1"/>
      <c r="F434" s="1"/>
    </row>
    <row r="435" spans="1:6">
      <c r="A435" s="1"/>
      <c r="B435" s="1"/>
      <c r="C435" s="1"/>
      <c r="D435" s="1"/>
      <c r="E435" s="1"/>
      <c r="F435" s="1"/>
    </row>
    <row r="436" spans="1:6">
      <c r="A436" s="1"/>
      <c r="B436" s="1"/>
      <c r="C436" s="1"/>
      <c r="D436" s="1"/>
      <c r="E436" s="1"/>
      <c r="F436" s="1"/>
    </row>
    <row r="437" spans="1:6">
      <c r="A437" s="1"/>
      <c r="B437" s="1"/>
      <c r="C437" s="1"/>
      <c r="D437" s="1"/>
      <c r="E437" s="1"/>
      <c r="F437" s="1"/>
    </row>
    <row r="438" spans="1:6">
      <c r="A438" s="1"/>
      <c r="B438" s="1"/>
      <c r="C438" s="1"/>
      <c r="D438" s="1"/>
      <c r="E438" s="1"/>
      <c r="F438" s="1"/>
    </row>
    <row r="439" spans="1:6">
      <c r="A439" s="1"/>
      <c r="B439" s="1"/>
      <c r="C439" s="1"/>
      <c r="D439" s="1"/>
      <c r="E439" s="1"/>
      <c r="F439" s="1"/>
    </row>
    <row r="440" spans="1:6">
      <c r="A440" s="1"/>
      <c r="B440" s="1"/>
      <c r="C440" s="1"/>
      <c r="D440" s="1"/>
      <c r="E440" s="1"/>
      <c r="F440" s="1"/>
    </row>
    <row r="441" spans="1:6">
      <c r="A441" s="1"/>
      <c r="B441" s="1"/>
      <c r="C441" s="1"/>
      <c r="D441" s="1"/>
      <c r="E441" s="1"/>
      <c r="F441" s="1"/>
    </row>
    <row r="442" spans="1:6">
      <c r="A442" s="1"/>
      <c r="B442" s="1"/>
      <c r="C442" s="1"/>
      <c r="D442" s="1"/>
      <c r="E442" s="1"/>
      <c r="F442" s="1"/>
    </row>
    <row r="443" spans="1:6">
      <c r="A443" s="1"/>
      <c r="B443" s="1"/>
      <c r="C443" s="1"/>
      <c r="D443" s="1"/>
      <c r="E443" s="1"/>
      <c r="F443" s="1"/>
    </row>
    <row r="444" spans="1:6">
      <c r="A444" s="1"/>
      <c r="B444" s="1"/>
      <c r="C444" s="1"/>
      <c r="D444" s="1"/>
      <c r="E444" s="1"/>
      <c r="F444" s="1"/>
    </row>
    <row r="445" spans="1:6">
      <c r="A445" s="1"/>
      <c r="B445" s="1"/>
      <c r="C445" s="1"/>
      <c r="D445" s="1"/>
      <c r="E445" s="1"/>
      <c r="F445" s="1"/>
    </row>
    <row r="446" spans="1:6">
      <c r="A446" s="1"/>
      <c r="B446" s="1"/>
      <c r="C446" s="1"/>
      <c r="D446" s="1"/>
      <c r="E446" s="1"/>
      <c r="F446" s="1"/>
    </row>
    <row r="447" spans="1:6">
      <c r="A447" s="1"/>
      <c r="B447" s="1"/>
      <c r="C447" s="1"/>
      <c r="D447" s="1"/>
      <c r="E447" s="1"/>
      <c r="F447" s="1"/>
    </row>
    <row r="448" spans="1:6">
      <c r="A448" s="1"/>
      <c r="B448" s="1"/>
      <c r="C448" s="1"/>
      <c r="D448" s="1"/>
      <c r="E448" s="1"/>
      <c r="F448" s="1"/>
    </row>
    <row r="449" spans="1:6">
      <c r="A449" s="1"/>
      <c r="B449" s="1"/>
      <c r="C449" s="1"/>
      <c r="D449" s="1"/>
      <c r="E449" s="1"/>
      <c r="F449" s="1"/>
    </row>
    <row r="450" spans="1:6">
      <c r="A450" s="1"/>
      <c r="B450" s="1"/>
      <c r="C450" s="1"/>
      <c r="D450" s="1"/>
      <c r="E450" s="1"/>
      <c r="F450" s="1"/>
    </row>
    <row r="451" spans="1:6">
      <c r="A451" s="1"/>
      <c r="B451" s="1"/>
      <c r="C451" s="1"/>
      <c r="D451" s="1"/>
      <c r="E451" s="1"/>
      <c r="F451" s="1"/>
    </row>
    <row r="452" spans="1:6">
      <c r="A452" s="1"/>
      <c r="B452" s="1"/>
      <c r="C452" s="1"/>
      <c r="D452" s="1"/>
      <c r="E452" s="1"/>
      <c r="F452" s="1"/>
    </row>
    <row r="453" spans="1:6">
      <c r="A453" s="1"/>
      <c r="B453" s="1"/>
      <c r="C453" s="1"/>
      <c r="D453" s="1"/>
      <c r="E453" s="1"/>
      <c r="F453" s="1"/>
    </row>
    <row r="454" spans="1:6">
      <c r="A454" s="1"/>
      <c r="B454" s="1"/>
      <c r="C454" s="1"/>
      <c r="D454" s="1"/>
      <c r="E454" s="1"/>
      <c r="F454" s="1"/>
    </row>
    <row r="455" spans="1:6">
      <c r="A455" s="1"/>
      <c r="B455" s="1"/>
      <c r="C455" s="1"/>
      <c r="D455" s="1"/>
      <c r="E455" s="1"/>
      <c r="F455" s="1"/>
    </row>
    <row r="456" spans="1:6">
      <c r="A456" s="1"/>
      <c r="B456" s="1"/>
      <c r="C456" s="1"/>
      <c r="D456" s="1"/>
      <c r="E456" s="1"/>
      <c r="F456" s="1"/>
    </row>
    <row r="457" spans="1:6">
      <c r="A457" s="1"/>
      <c r="B457" s="1"/>
      <c r="C457" s="1"/>
      <c r="D457" s="1"/>
      <c r="E457" s="1"/>
      <c r="F457" s="1"/>
    </row>
    <row r="458" spans="1:6">
      <c r="A458" s="1"/>
      <c r="B458" s="1"/>
      <c r="C458" s="1"/>
      <c r="D458" s="1"/>
      <c r="E458" s="1"/>
      <c r="F458" s="1"/>
    </row>
    <row r="459" spans="1:6">
      <c r="A459" s="1"/>
      <c r="B459" s="1"/>
      <c r="C459" s="1"/>
      <c r="D459" s="1"/>
      <c r="E459" s="1"/>
      <c r="F459" s="1"/>
    </row>
    <row r="460" spans="1:6">
      <c r="A460" s="1"/>
      <c r="B460" s="1"/>
      <c r="C460" s="1"/>
      <c r="D460" s="1"/>
      <c r="E460" s="1"/>
      <c r="F460" s="1"/>
    </row>
    <row r="461" spans="1:6">
      <c r="A461" s="1"/>
      <c r="B461" s="1"/>
      <c r="C461" s="1"/>
      <c r="D461" s="1"/>
      <c r="E461" s="1"/>
      <c r="F461" s="1"/>
    </row>
    <row r="462" spans="1:6">
      <c r="A462" s="1"/>
      <c r="B462" s="1"/>
      <c r="C462" s="1"/>
      <c r="D462" s="1"/>
      <c r="E462" s="1"/>
      <c r="F462" s="1"/>
    </row>
    <row r="463" spans="1:6">
      <c r="A463" s="1"/>
      <c r="B463" s="1"/>
      <c r="C463" s="1"/>
      <c r="D463" s="1"/>
      <c r="E463" s="1"/>
      <c r="F463" s="1"/>
    </row>
    <row r="464" spans="1:6">
      <c r="A464" s="1"/>
      <c r="B464" s="1"/>
      <c r="C464" s="1"/>
      <c r="D464" s="1"/>
      <c r="E464" s="1"/>
      <c r="F464" s="1"/>
    </row>
    <row r="465" spans="1:6">
      <c r="A465" s="1"/>
      <c r="B465" s="1"/>
      <c r="C465" s="1"/>
      <c r="D465" s="1"/>
      <c r="E465" s="1"/>
      <c r="F465" s="1"/>
    </row>
    <row r="466" spans="1:6">
      <c r="A466" s="1"/>
      <c r="B466" s="1"/>
      <c r="C466" s="1"/>
      <c r="D466" s="1"/>
      <c r="E466" s="1"/>
      <c r="F466" s="1"/>
    </row>
    <row r="467" spans="1:6">
      <c r="A467" s="1"/>
      <c r="B467" s="1"/>
      <c r="C467" s="1"/>
      <c r="D467" s="1"/>
      <c r="E467" s="1"/>
      <c r="F467" s="1"/>
    </row>
    <row r="468" spans="1:6">
      <c r="A468" s="1"/>
      <c r="B468" s="1"/>
      <c r="C468" s="1"/>
      <c r="D468" s="1"/>
      <c r="E468" s="1"/>
      <c r="F468" s="1"/>
    </row>
    <row r="469" spans="1:6">
      <c r="A469" s="1"/>
      <c r="B469" s="1"/>
      <c r="C469" s="1"/>
      <c r="D469" s="1"/>
      <c r="E469" s="1"/>
      <c r="F469" s="1"/>
    </row>
    <row r="470" spans="1:6">
      <c r="A470" s="1"/>
      <c r="B470" s="1"/>
      <c r="C470" s="1"/>
      <c r="D470" s="1"/>
      <c r="E470" s="1"/>
      <c r="F470" s="1"/>
    </row>
    <row r="471" spans="1:6">
      <c r="A471" s="1"/>
      <c r="B471" s="1"/>
      <c r="C471" s="1"/>
      <c r="D471" s="1"/>
      <c r="E471" s="1"/>
      <c r="F471" s="1"/>
    </row>
    <row r="472" spans="1:6">
      <c r="A472" s="1"/>
      <c r="B472" s="1"/>
      <c r="C472" s="1"/>
      <c r="D472" s="1"/>
      <c r="E472" s="1"/>
      <c r="F472" s="1"/>
    </row>
    <row r="473" spans="1:6">
      <c r="A473" s="1"/>
      <c r="B473" s="1"/>
      <c r="C473" s="1"/>
      <c r="D473" s="1"/>
      <c r="E473" s="1"/>
      <c r="F473" s="1"/>
    </row>
    <row r="474" spans="1:6">
      <c r="A474" s="1"/>
      <c r="B474" s="1"/>
      <c r="C474" s="1"/>
      <c r="D474" s="1"/>
      <c r="E474" s="1"/>
      <c r="F474" s="1"/>
    </row>
    <row r="475" spans="1:6">
      <c r="A475" s="1"/>
      <c r="B475" s="1"/>
      <c r="C475" s="1"/>
      <c r="D475" s="1"/>
      <c r="E475" s="1"/>
      <c r="F475" s="1"/>
    </row>
    <row r="476" spans="1:6">
      <c r="A476" s="1"/>
      <c r="B476" s="1"/>
      <c r="C476" s="1"/>
      <c r="D476" s="1"/>
      <c r="E476" s="1"/>
      <c r="F476" s="1"/>
    </row>
    <row r="477" spans="1:6">
      <c r="A477" s="1"/>
      <c r="B477" s="1"/>
      <c r="C477" s="1"/>
      <c r="D477" s="1"/>
      <c r="E477" s="1"/>
      <c r="F477" s="1"/>
    </row>
    <row r="478" spans="1:6">
      <c r="A478" s="1"/>
      <c r="B478" s="1"/>
      <c r="C478" s="1"/>
      <c r="D478" s="1"/>
      <c r="E478" s="1"/>
      <c r="F478" s="1"/>
    </row>
    <row r="479" spans="1:6">
      <c r="A479" s="1"/>
      <c r="B479" s="1"/>
      <c r="C479" s="1"/>
      <c r="D479" s="1"/>
      <c r="E479" s="1"/>
      <c r="F479" s="1"/>
    </row>
    <row r="480" spans="1:6">
      <c r="A480" s="1"/>
      <c r="B480" s="1"/>
      <c r="C480" s="1"/>
      <c r="D480" s="1"/>
      <c r="E480" s="1"/>
      <c r="F480" s="1"/>
    </row>
    <row r="481" spans="1:6">
      <c r="A481" s="1"/>
      <c r="B481" s="1"/>
      <c r="C481" s="1"/>
      <c r="D481" s="1"/>
      <c r="E481" s="1"/>
      <c r="F481" s="1"/>
    </row>
    <row r="482" spans="1:6">
      <c r="A482" s="1"/>
      <c r="B482" s="1"/>
      <c r="C482" s="1"/>
      <c r="D482" s="1"/>
      <c r="E482" s="1"/>
      <c r="F482" s="1"/>
    </row>
    <row r="483" spans="1:6">
      <c r="A483" s="1"/>
      <c r="B483" s="1"/>
      <c r="C483" s="1"/>
      <c r="D483" s="1"/>
      <c r="E483" s="1"/>
      <c r="F483" s="1"/>
    </row>
    <row r="484" spans="1:6">
      <c r="A484" s="1"/>
      <c r="B484" s="1"/>
      <c r="C484" s="1"/>
      <c r="D484" s="1"/>
      <c r="E484" s="1"/>
      <c r="F484" s="1"/>
    </row>
    <row r="485" spans="1:6">
      <c r="A485" s="1"/>
      <c r="B485" s="1"/>
      <c r="C485" s="1"/>
      <c r="D485" s="1"/>
      <c r="E485" s="1"/>
      <c r="F485" s="1"/>
    </row>
    <row r="486" spans="1:6">
      <c r="A486" s="1"/>
      <c r="B486" s="1"/>
      <c r="C486" s="1"/>
      <c r="D486" s="1"/>
      <c r="E486" s="1"/>
      <c r="F486" s="1"/>
    </row>
    <row r="487" spans="1:6">
      <c r="A487" s="1"/>
      <c r="B487" s="1"/>
      <c r="C487" s="1"/>
      <c r="D487" s="1"/>
      <c r="E487" s="1"/>
      <c r="F487" s="1"/>
    </row>
    <row r="488" spans="1:6">
      <c r="A488" s="1"/>
      <c r="B488" s="1"/>
      <c r="C488" s="1"/>
      <c r="D488" s="1"/>
      <c r="E488" s="1"/>
      <c r="F488" s="1"/>
    </row>
    <row r="489" spans="1:6">
      <c r="A489" s="1"/>
      <c r="B489" s="1"/>
      <c r="C489" s="1"/>
      <c r="D489" s="1"/>
      <c r="E489" s="1"/>
      <c r="F489" s="1"/>
    </row>
    <row r="490" spans="1:6">
      <c r="A490" s="1"/>
      <c r="B490" s="1"/>
      <c r="C490" s="1"/>
      <c r="D490" s="1"/>
      <c r="E490" s="1"/>
      <c r="F490" s="1"/>
    </row>
    <row r="491" spans="1:6">
      <c r="A491" s="1"/>
      <c r="B491" s="1"/>
      <c r="C491" s="1"/>
      <c r="D491" s="1"/>
      <c r="E491" s="1"/>
      <c r="F491" s="1"/>
    </row>
    <row r="492" spans="1:6">
      <c r="A492" s="1"/>
      <c r="B492" s="1"/>
      <c r="C492" s="1"/>
      <c r="D492" s="1"/>
      <c r="E492" s="1"/>
      <c r="F492" s="1"/>
    </row>
    <row r="493" spans="1:6">
      <c r="A493" s="1"/>
      <c r="B493" s="1"/>
      <c r="C493" s="1"/>
      <c r="D493" s="1"/>
      <c r="E493" s="1"/>
      <c r="F493" s="1"/>
    </row>
    <row r="494" spans="1:6">
      <c r="A494" s="1"/>
      <c r="B494" s="1"/>
      <c r="C494" s="1"/>
      <c r="D494" s="1"/>
      <c r="E494" s="1"/>
      <c r="F494" s="1"/>
    </row>
    <row r="495" spans="1:6">
      <c r="A495" s="1"/>
      <c r="B495" s="1"/>
      <c r="C495" s="1"/>
      <c r="D495" s="1"/>
      <c r="E495" s="1"/>
      <c r="F495" s="1"/>
    </row>
    <row r="496" spans="1:6">
      <c r="A496" s="1"/>
      <c r="B496" s="1"/>
      <c r="C496" s="1"/>
      <c r="D496" s="1"/>
      <c r="E496" s="1"/>
      <c r="F496" s="1"/>
    </row>
    <row r="497" spans="1:6">
      <c r="A497" s="1"/>
      <c r="B497" s="1"/>
      <c r="C497" s="1"/>
      <c r="D497" s="1"/>
      <c r="E497" s="1"/>
      <c r="F497" s="1"/>
    </row>
    <row r="498" spans="1:6">
      <c r="A498" s="1"/>
      <c r="B498" s="1"/>
      <c r="C498" s="1"/>
      <c r="D498" s="1"/>
      <c r="E498" s="1"/>
      <c r="F498" s="1"/>
    </row>
    <row r="499" spans="1:6">
      <c r="A499" s="1"/>
      <c r="B499" s="1"/>
      <c r="C499" s="1"/>
      <c r="D499" s="1"/>
      <c r="E499" s="1"/>
      <c r="F499" s="1"/>
    </row>
    <row r="500" spans="1:6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" right="0" top="0.74803149606299213" bottom="0.74803149606299213" header="0.31496062992125984" footer="0.31496062992125984"/>
  <pageSetup paperSize="9" scale="9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A98"/>
  <sheetViews>
    <sheetView workbookViewId="0">
      <pane ySplit="8" topLeftCell="A9" activePane="bottomLeft" state="frozen"/>
      <selection pane="bottomLeft"/>
    </sheetView>
  </sheetViews>
  <sheetFormatPr defaultColWidth="0" defaultRowHeight="14.45"/>
  <cols>
    <col min="1" max="1" width="4.7109375" customWidth="1"/>
    <col min="2" max="2" width="7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hidden="1" customWidth="1"/>
    <col min="17" max="18" width="0" hidden="1" customWidth="1"/>
    <col min="19" max="19" width="7.7109375" hidden="1" customWidth="1"/>
    <col min="20" max="21" width="0" hidden="1" customWidth="1"/>
    <col min="22" max="22" width="7.7109375" hidden="1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>
      <c r="A1" s="11"/>
      <c r="B1" s="206" t="s">
        <v>8</v>
      </c>
      <c r="C1" s="207"/>
      <c r="D1" s="207"/>
      <c r="E1" s="207"/>
      <c r="F1" s="207"/>
      <c r="G1" s="207"/>
      <c r="H1" s="208"/>
      <c r="I1" s="131" t="s">
        <v>5</v>
      </c>
      <c r="J1" s="11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>
      <c r="A2" s="11"/>
      <c r="B2" s="206" t="s">
        <v>11</v>
      </c>
      <c r="C2" s="207"/>
      <c r="D2" s="207"/>
      <c r="E2" s="207"/>
      <c r="F2" s="207"/>
      <c r="G2" s="207"/>
      <c r="H2" s="208"/>
      <c r="I2" s="131" t="s">
        <v>3</v>
      </c>
      <c r="J2" s="11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>
      <c r="A3" s="11"/>
      <c r="B3" s="206" t="s">
        <v>12</v>
      </c>
      <c r="C3" s="207"/>
      <c r="D3" s="207"/>
      <c r="E3" s="207"/>
      <c r="F3" s="207"/>
      <c r="G3" s="207"/>
      <c r="H3" s="208"/>
      <c r="I3" s="131" t="s">
        <v>101</v>
      </c>
      <c r="J3" s="11"/>
      <c r="K3" s="3"/>
      <c r="L3" s="3"/>
      <c r="M3" s="3"/>
      <c r="N3" s="3"/>
      <c r="O3" s="3"/>
      <c r="P3" s="5" t="s">
        <v>7</v>
      </c>
      <c r="Q3" s="1"/>
      <c r="R3" s="1"/>
      <c r="S3" s="3"/>
      <c r="V3" s="3"/>
    </row>
    <row r="4" spans="1:26">
      <c r="A4" s="3"/>
      <c r="B4" s="5" t="s">
        <v>102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>
      <c r="A5" s="3"/>
      <c r="B5" s="146" t="s">
        <v>398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>
      <c r="A7" s="13"/>
      <c r="B7" s="14" t="s">
        <v>103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5.6">
      <c r="A8" s="192" t="s">
        <v>104</v>
      </c>
      <c r="B8" s="192" t="s">
        <v>105</v>
      </c>
      <c r="C8" s="192" t="s">
        <v>106</v>
      </c>
      <c r="D8" s="192" t="s">
        <v>107</v>
      </c>
      <c r="E8" s="192" t="s">
        <v>108</v>
      </c>
      <c r="F8" s="192" t="s">
        <v>109</v>
      </c>
      <c r="G8" s="192" t="s">
        <v>14</v>
      </c>
      <c r="H8" s="192" t="s">
        <v>15</v>
      </c>
      <c r="I8" s="192" t="s">
        <v>110</v>
      </c>
      <c r="J8" s="148"/>
      <c r="K8" s="148"/>
      <c r="L8" s="148"/>
      <c r="M8" s="148"/>
      <c r="N8" s="148"/>
      <c r="O8" s="148"/>
      <c r="P8" s="148" t="s">
        <v>111</v>
      </c>
      <c r="Q8" s="144"/>
      <c r="R8" s="144"/>
      <c r="S8" s="148" t="s">
        <v>112</v>
      </c>
      <c r="T8" s="145"/>
      <c r="U8" s="145"/>
      <c r="V8" s="148" t="s">
        <v>113</v>
      </c>
      <c r="W8" s="143"/>
      <c r="X8" s="143"/>
      <c r="Y8" s="143"/>
      <c r="Z8" s="143"/>
    </row>
    <row r="9" spans="1:26">
      <c r="A9" s="87"/>
      <c r="B9" s="87"/>
      <c r="C9" s="149"/>
      <c r="D9" s="138" t="s">
        <v>81</v>
      </c>
      <c r="E9" s="87"/>
      <c r="F9" s="150"/>
      <c r="G9" s="135"/>
      <c r="H9" s="135"/>
      <c r="I9" s="135"/>
      <c r="J9" s="87"/>
      <c r="K9" s="87"/>
      <c r="L9" s="87"/>
      <c r="M9" s="87"/>
      <c r="N9" s="87"/>
      <c r="O9" s="87"/>
      <c r="P9" s="87"/>
      <c r="Q9" s="61"/>
      <c r="R9" s="61"/>
      <c r="S9" s="87"/>
      <c r="T9" s="137"/>
      <c r="U9" s="137"/>
      <c r="V9" s="87"/>
      <c r="W9" s="137"/>
      <c r="X9" s="137"/>
      <c r="Y9" s="137"/>
      <c r="Z9" s="137"/>
    </row>
    <row r="10" spans="1:26">
      <c r="A10" s="61"/>
      <c r="B10" s="61"/>
      <c r="C10" s="152">
        <v>3</v>
      </c>
      <c r="D10" s="152" t="s">
        <v>82</v>
      </c>
      <c r="E10" s="61"/>
      <c r="F10" s="151"/>
      <c r="G10" s="75"/>
      <c r="H10" s="75"/>
      <c r="I10" s="75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137"/>
      <c r="U10" s="137"/>
      <c r="V10" s="61"/>
      <c r="W10" s="137"/>
      <c r="X10" s="137"/>
      <c r="Y10" s="137"/>
      <c r="Z10" s="137"/>
    </row>
    <row r="11" spans="1:26" ht="24.95" customHeight="1">
      <c r="A11" s="158">
        <v>1</v>
      </c>
      <c r="B11" s="153" t="s">
        <v>114</v>
      </c>
      <c r="C11" s="159" t="s">
        <v>399</v>
      </c>
      <c r="D11" s="153" t="s">
        <v>400</v>
      </c>
      <c r="E11" s="153" t="s">
        <v>124</v>
      </c>
      <c r="F11" s="154">
        <v>1</v>
      </c>
      <c r="G11" s="155">
        <v>0</v>
      </c>
      <c r="H11" s="155">
        <v>0</v>
      </c>
      <c r="I11" s="155">
        <f>ROUND(F11*(G11+H11),2)</f>
        <v>0</v>
      </c>
      <c r="J11" s="153">
        <f>ROUND(F11*(N11),2)</f>
        <v>23.78</v>
      </c>
      <c r="K11" s="156">
        <f>ROUND(F11*(O11),2)</f>
        <v>0</v>
      </c>
      <c r="L11" s="156">
        <f>ROUND(F11*(G11),2)</f>
        <v>0</v>
      </c>
      <c r="M11" s="156">
        <f>ROUND(F11*(H11),2)</f>
        <v>0</v>
      </c>
      <c r="N11" s="156">
        <v>23.78</v>
      </c>
      <c r="O11" s="156"/>
      <c r="P11" s="160">
        <v>5.0979999999999998E-2</v>
      </c>
      <c r="Q11" s="160"/>
      <c r="R11" s="160">
        <v>5.0979999999999998E-2</v>
      </c>
      <c r="S11" s="156">
        <f>ROUND(F11*(P11),3)</f>
        <v>5.0999999999999997E-2</v>
      </c>
      <c r="T11" s="157"/>
      <c r="U11" s="157"/>
      <c r="V11" s="160"/>
      <c r="Z11">
        <v>0</v>
      </c>
    </row>
    <row r="12" spans="1:26" ht="35.1" customHeight="1">
      <c r="A12" s="158">
        <v>2</v>
      </c>
      <c r="B12" s="153" t="s">
        <v>136</v>
      </c>
      <c r="C12" s="159" t="s">
        <v>137</v>
      </c>
      <c r="D12" s="153" t="s">
        <v>401</v>
      </c>
      <c r="E12" s="153" t="s">
        <v>117</v>
      </c>
      <c r="F12" s="154">
        <v>0.35099999999999998</v>
      </c>
      <c r="G12" s="155">
        <v>0</v>
      </c>
      <c r="H12" s="155">
        <v>0</v>
      </c>
      <c r="I12" s="155">
        <f>ROUND(F12*(G12+H12),2)</f>
        <v>0</v>
      </c>
      <c r="J12" s="153">
        <f>ROUND(F12*(N12),2)</f>
        <v>71.25</v>
      </c>
      <c r="K12" s="156">
        <f>ROUND(F12*(O12),2)</f>
        <v>0</v>
      </c>
      <c r="L12" s="156">
        <f>ROUND(F12*(G12),2)</f>
        <v>0</v>
      </c>
      <c r="M12" s="156">
        <f>ROUND(F12*(H12),2)</f>
        <v>0</v>
      </c>
      <c r="N12" s="156">
        <v>203</v>
      </c>
      <c r="O12" s="156"/>
      <c r="P12" s="160">
        <v>1.8751500000000001</v>
      </c>
      <c r="Q12" s="160"/>
      <c r="R12" s="160">
        <v>1.8751500000000001</v>
      </c>
      <c r="S12" s="156">
        <f>ROUND(F12*(P12),3)</f>
        <v>0.65800000000000003</v>
      </c>
      <c r="T12" s="157"/>
      <c r="U12" s="157"/>
      <c r="V12" s="160"/>
      <c r="Z12">
        <v>0</v>
      </c>
    </row>
    <row r="13" spans="1:26" ht="24.95" customHeight="1">
      <c r="A13" s="158">
        <v>3</v>
      </c>
      <c r="B13" s="153" t="s">
        <v>136</v>
      </c>
      <c r="C13" s="159" t="s">
        <v>141</v>
      </c>
      <c r="D13" s="153" t="s">
        <v>402</v>
      </c>
      <c r="E13" s="153" t="s">
        <v>131</v>
      </c>
      <c r="F13" s="154">
        <v>2.7050000000000001</v>
      </c>
      <c r="G13" s="155">
        <v>0</v>
      </c>
      <c r="H13" s="155">
        <v>0</v>
      </c>
      <c r="I13" s="155">
        <f>ROUND(F13*(G13+H13),2)</f>
        <v>0</v>
      </c>
      <c r="J13" s="153">
        <f>ROUND(F13*(N13),2)</f>
        <v>117.88</v>
      </c>
      <c r="K13" s="156">
        <f>ROUND(F13*(O13),2)</f>
        <v>0</v>
      </c>
      <c r="L13" s="156">
        <f>ROUND(F13*(G13),2)</f>
        <v>0</v>
      </c>
      <c r="M13" s="156">
        <f>ROUND(F13*(H13),2)</f>
        <v>0</v>
      </c>
      <c r="N13" s="156">
        <v>43.58</v>
      </c>
      <c r="O13" s="156"/>
      <c r="P13" s="160">
        <v>0.28538000000000002</v>
      </c>
      <c r="Q13" s="160"/>
      <c r="R13" s="160">
        <v>0.28538000000000002</v>
      </c>
      <c r="S13" s="156">
        <f>ROUND(F13*(P13),3)</f>
        <v>0.77200000000000002</v>
      </c>
      <c r="T13" s="157"/>
      <c r="U13" s="157"/>
      <c r="V13" s="160"/>
      <c r="Z13">
        <v>0</v>
      </c>
    </row>
    <row r="14" spans="1:26">
      <c r="A14" s="61"/>
      <c r="B14" s="61"/>
      <c r="C14" s="152">
        <v>3</v>
      </c>
      <c r="D14" s="152" t="s">
        <v>82</v>
      </c>
      <c r="E14" s="61"/>
      <c r="F14" s="151"/>
      <c r="G14" s="141">
        <f>ROUND((SUM(L10:L13))/1,2)</f>
        <v>0</v>
      </c>
      <c r="H14" s="141">
        <f>ROUND((SUM(M10:M13))/1,2)</f>
        <v>0</v>
      </c>
      <c r="I14" s="141">
        <f>ROUND((SUM(I10:I13))/1,2)</f>
        <v>0</v>
      </c>
      <c r="J14" s="61"/>
      <c r="K14" s="61"/>
      <c r="L14" s="61">
        <f>ROUND((SUM(L10:L13))/1,2)</f>
        <v>0</v>
      </c>
      <c r="M14" s="61">
        <f>ROUND((SUM(M10:M13))/1,2)</f>
        <v>0</v>
      </c>
      <c r="N14" s="61"/>
      <c r="O14" s="61"/>
      <c r="P14" s="161"/>
      <c r="Q14" s="61"/>
      <c r="R14" s="61"/>
      <c r="S14" s="161">
        <f>ROUND((SUM(S10:S13))/1,2)</f>
        <v>1.48</v>
      </c>
      <c r="T14" s="137"/>
      <c r="U14" s="137"/>
      <c r="V14" s="2">
        <f>ROUND((SUM(V10:V13))/1,2)</f>
        <v>0</v>
      </c>
      <c r="W14" s="137"/>
      <c r="X14" s="137"/>
      <c r="Y14" s="137"/>
      <c r="Z14" s="137"/>
    </row>
    <row r="15" spans="1:26">
      <c r="A15" s="1"/>
      <c r="B15" s="1"/>
      <c r="C15" s="1"/>
      <c r="D15" s="1"/>
      <c r="E15" s="1"/>
      <c r="F15" s="147"/>
      <c r="G15" s="134"/>
      <c r="H15" s="134"/>
      <c r="I15" s="134"/>
      <c r="J15" s="1"/>
      <c r="K15" s="1"/>
      <c r="L15" s="1"/>
      <c r="M15" s="1"/>
      <c r="N15" s="1"/>
      <c r="O15" s="1"/>
      <c r="P15" s="1"/>
      <c r="Q15" s="1"/>
      <c r="R15" s="1"/>
      <c r="S15" s="1"/>
      <c r="V15" s="1"/>
    </row>
    <row r="16" spans="1:26">
      <c r="A16" s="61"/>
      <c r="B16" s="61"/>
      <c r="C16" s="152">
        <v>6</v>
      </c>
      <c r="D16" s="152" t="s">
        <v>83</v>
      </c>
      <c r="E16" s="61"/>
      <c r="F16" s="151"/>
      <c r="G16" s="75"/>
      <c r="H16" s="75"/>
      <c r="I16" s="75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137"/>
      <c r="U16" s="137"/>
      <c r="V16" s="61"/>
      <c r="W16" s="137"/>
      <c r="X16" s="137"/>
      <c r="Y16" s="137"/>
      <c r="Z16" s="137"/>
    </row>
    <row r="17" spans="1:26" ht="24.95" customHeight="1">
      <c r="A17" s="158">
        <v>4</v>
      </c>
      <c r="B17" s="153" t="s">
        <v>114</v>
      </c>
      <c r="C17" s="159" t="s">
        <v>143</v>
      </c>
      <c r="D17" s="153" t="s">
        <v>144</v>
      </c>
      <c r="E17" s="153" t="s">
        <v>131</v>
      </c>
      <c r="F17" s="154">
        <v>2.99</v>
      </c>
      <c r="G17" s="155">
        <v>0</v>
      </c>
      <c r="H17" s="155">
        <v>0</v>
      </c>
      <c r="I17" s="155">
        <f t="shared" ref="I17:I27" si="0">ROUND(F17*(G17+H17),2)</f>
        <v>0</v>
      </c>
      <c r="J17" s="153">
        <f t="shared" ref="J17:J27" si="1">ROUND(F17*(N17),2)</f>
        <v>16.21</v>
      </c>
      <c r="K17" s="156">
        <f t="shared" ref="K17:K27" si="2">ROUND(F17*(O17),2)</f>
        <v>0</v>
      </c>
      <c r="L17" s="156">
        <f t="shared" ref="L17:L27" si="3">ROUND(F17*(G17),2)</f>
        <v>0</v>
      </c>
      <c r="M17" s="156">
        <f t="shared" ref="M17:M27" si="4">ROUND(F17*(H17),2)</f>
        <v>0</v>
      </c>
      <c r="N17" s="156">
        <v>5.42</v>
      </c>
      <c r="O17" s="156"/>
      <c r="P17" s="160">
        <v>7.3499999999999998E-3</v>
      </c>
      <c r="Q17" s="160"/>
      <c r="R17" s="160">
        <v>7.3499999999999998E-3</v>
      </c>
      <c r="S17" s="156">
        <f t="shared" ref="S17:S27" si="5">ROUND(F17*(P17),3)</f>
        <v>2.1999999999999999E-2</v>
      </c>
      <c r="T17" s="157"/>
      <c r="U17" s="157"/>
      <c r="V17" s="160"/>
      <c r="Z17">
        <v>0</v>
      </c>
    </row>
    <row r="18" spans="1:26" ht="24.95" customHeight="1">
      <c r="A18" s="158">
        <v>5</v>
      </c>
      <c r="B18" s="153" t="s">
        <v>114</v>
      </c>
      <c r="C18" s="159" t="s">
        <v>145</v>
      </c>
      <c r="D18" s="153" t="s">
        <v>146</v>
      </c>
      <c r="E18" s="153" t="s">
        <v>131</v>
      </c>
      <c r="F18" s="154">
        <v>2.99</v>
      </c>
      <c r="G18" s="155">
        <v>0</v>
      </c>
      <c r="H18" s="155">
        <v>0</v>
      </c>
      <c r="I18" s="155">
        <f t="shared" si="0"/>
        <v>0</v>
      </c>
      <c r="J18" s="153">
        <f t="shared" si="1"/>
        <v>19.55</v>
      </c>
      <c r="K18" s="156">
        <f t="shared" si="2"/>
        <v>0</v>
      </c>
      <c r="L18" s="156">
        <f t="shared" si="3"/>
        <v>0</v>
      </c>
      <c r="M18" s="156">
        <f t="shared" si="4"/>
        <v>0</v>
      </c>
      <c r="N18" s="156">
        <v>6.54</v>
      </c>
      <c r="O18" s="156"/>
      <c r="P18" s="160">
        <v>1.47E-2</v>
      </c>
      <c r="Q18" s="160"/>
      <c r="R18" s="160">
        <v>1.47E-2</v>
      </c>
      <c r="S18" s="156">
        <f t="shared" si="5"/>
        <v>4.3999999999999997E-2</v>
      </c>
      <c r="T18" s="157"/>
      <c r="U18" s="157"/>
      <c r="V18" s="160"/>
      <c r="Z18">
        <v>0</v>
      </c>
    </row>
    <row r="19" spans="1:26" ht="24.95" customHeight="1">
      <c r="A19" s="158">
        <v>6</v>
      </c>
      <c r="B19" s="153" t="s">
        <v>114</v>
      </c>
      <c r="C19" s="159" t="s">
        <v>150</v>
      </c>
      <c r="D19" s="153" t="s">
        <v>151</v>
      </c>
      <c r="E19" s="153" t="s">
        <v>131</v>
      </c>
      <c r="F19" s="154">
        <v>2.99</v>
      </c>
      <c r="G19" s="155">
        <v>0</v>
      </c>
      <c r="H19" s="155">
        <v>0</v>
      </c>
      <c r="I19" s="155">
        <f t="shared" si="0"/>
        <v>0</v>
      </c>
      <c r="J19" s="153">
        <f t="shared" si="1"/>
        <v>12.02</v>
      </c>
      <c r="K19" s="156">
        <f t="shared" si="2"/>
        <v>0</v>
      </c>
      <c r="L19" s="156">
        <f t="shared" si="3"/>
        <v>0</v>
      </c>
      <c r="M19" s="156">
        <f t="shared" si="4"/>
        <v>0</v>
      </c>
      <c r="N19" s="156">
        <v>4.0199999999999996</v>
      </c>
      <c r="O19" s="156"/>
      <c r="P19" s="160">
        <v>2.8800000000000002E-3</v>
      </c>
      <c r="Q19" s="160"/>
      <c r="R19" s="160">
        <v>2.8800000000000002E-3</v>
      </c>
      <c r="S19" s="156">
        <f t="shared" si="5"/>
        <v>8.9999999999999993E-3</v>
      </c>
      <c r="T19" s="157"/>
      <c r="U19" s="157"/>
      <c r="V19" s="160"/>
      <c r="Z19">
        <v>0</v>
      </c>
    </row>
    <row r="20" spans="1:26" ht="24.95" customHeight="1">
      <c r="A20" s="158">
        <v>7</v>
      </c>
      <c r="B20" s="153" t="s">
        <v>114</v>
      </c>
      <c r="C20" s="159" t="s">
        <v>152</v>
      </c>
      <c r="D20" s="153" t="s">
        <v>153</v>
      </c>
      <c r="E20" s="153" t="s">
        <v>131</v>
      </c>
      <c r="F20" s="154">
        <v>41.1</v>
      </c>
      <c r="G20" s="155">
        <v>0</v>
      </c>
      <c r="H20" s="155">
        <v>0</v>
      </c>
      <c r="I20" s="155">
        <f t="shared" si="0"/>
        <v>0</v>
      </c>
      <c r="J20" s="153">
        <f t="shared" si="1"/>
        <v>858.58</v>
      </c>
      <c r="K20" s="156">
        <f t="shared" si="2"/>
        <v>0</v>
      </c>
      <c r="L20" s="156">
        <f t="shared" si="3"/>
        <v>0</v>
      </c>
      <c r="M20" s="156">
        <f t="shared" si="4"/>
        <v>0</v>
      </c>
      <c r="N20" s="156">
        <v>20.89</v>
      </c>
      <c r="O20" s="156"/>
      <c r="P20" s="160">
        <v>4.5999999999999999E-3</v>
      </c>
      <c r="Q20" s="160"/>
      <c r="R20" s="160">
        <v>4.5999999999999999E-3</v>
      </c>
      <c r="S20" s="156">
        <f t="shared" si="5"/>
        <v>0.189</v>
      </c>
      <c r="T20" s="157"/>
      <c r="U20" s="157"/>
      <c r="V20" s="160"/>
      <c r="Z20">
        <v>0</v>
      </c>
    </row>
    <row r="21" spans="1:26" ht="24.95" customHeight="1">
      <c r="A21" s="158">
        <v>8</v>
      </c>
      <c r="B21" s="153" t="s">
        <v>114</v>
      </c>
      <c r="C21" s="159" t="s">
        <v>323</v>
      </c>
      <c r="D21" s="153" t="s">
        <v>324</v>
      </c>
      <c r="E21" s="153" t="s">
        <v>149</v>
      </c>
      <c r="F21" s="154">
        <v>6</v>
      </c>
      <c r="G21" s="155">
        <v>0</v>
      </c>
      <c r="H21" s="155">
        <v>0</v>
      </c>
      <c r="I21" s="155">
        <f t="shared" si="0"/>
        <v>0</v>
      </c>
      <c r="J21" s="153">
        <f t="shared" si="1"/>
        <v>30.78</v>
      </c>
      <c r="K21" s="156">
        <f t="shared" si="2"/>
        <v>0</v>
      </c>
      <c r="L21" s="156">
        <f t="shared" si="3"/>
        <v>0</v>
      </c>
      <c r="M21" s="156">
        <f t="shared" si="4"/>
        <v>0</v>
      </c>
      <c r="N21" s="156">
        <v>5.13</v>
      </c>
      <c r="O21" s="156"/>
      <c r="P21" s="160">
        <v>7.9900000000000006E-3</v>
      </c>
      <c r="Q21" s="160"/>
      <c r="R21" s="160">
        <v>7.9900000000000006E-3</v>
      </c>
      <c r="S21" s="156">
        <f t="shared" si="5"/>
        <v>4.8000000000000001E-2</v>
      </c>
      <c r="T21" s="157"/>
      <c r="U21" s="157"/>
      <c r="V21" s="160"/>
      <c r="Z21">
        <v>0</v>
      </c>
    </row>
    <row r="22" spans="1:26" ht="24.95" customHeight="1">
      <c r="A22" s="158">
        <v>9</v>
      </c>
      <c r="B22" s="153" t="s">
        <v>136</v>
      </c>
      <c r="C22" s="159" t="s">
        <v>154</v>
      </c>
      <c r="D22" s="153" t="s">
        <v>155</v>
      </c>
      <c r="E22" s="153" t="s">
        <v>131</v>
      </c>
      <c r="F22" s="154">
        <v>41.1</v>
      </c>
      <c r="G22" s="155">
        <v>0</v>
      </c>
      <c r="H22" s="155">
        <v>0</v>
      </c>
      <c r="I22" s="155">
        <f t="shared" si="0"/>
        <v>0</v>
      </c>
      <c r="J22" s="153">
        <f t="shared" si="1"/>
        <v>385.11</v>
      </c>
      <c r="K22" s="156">
        <f t="shared" si="2"/>
        <v>0</v>
      </c>
      <c r="L22" s="156">
        <f t="shared" si="3"/>
        <v>0</v>
      </c>
      <c r="M22" s="156">
        <f t="shared" si="4"/>
        <v>0</v>
      </c>
      <c r="N22" s="156">
        <v>9.3699999999999992</v>
      </c>
      <c r="O22" s="156"/>
      <c r="P22" s="160">
        <v>2.0899999999999998E-2</v>
      </c>
      <c r="Q22" s="160"/>
      <c r="R22" s="160">
        <v>2.0899999999999998E-2</v>
      </c>
      <c r="S22" s="156">
        <f t="shared" si="5"/>
        <v>0.85899999999999999</v>
      </c>
      <c r="T22" s="157"/>
      <c r="U22" s="157"/>
      <c r="V22" s="160"/>
      <c r="Z22">
        <v>0</v>
      </c>
    </row>
    <row r="23" spans="1:26" ht="24.95" customHeight="1">
      <c r="A23" s="158">
        <v>10</v>
      </c>
      <c r="B23" s="153" t="s">
        <v>136</v>
      </c>
      <c r="C23" s="159" t="s">
        <v>156</v>
      </c>
      <c r="D23" s="153" t="s">
        <v>389</v>
      </c>
      <c r="E23" s="153" t="s">
        <v>131</v>
      </c>
      <c r="F23" s="154">
        <v>99.462000000000003</v>
      </c>
      <c r="G23" s="155">
        <v>0</v>
      </c>
      <c r="H23" s="155">
        <v>0</v>
      </c>
      <c r="I23" s="155">
        <f t="shared" si="0"/>
        <v>0</v>
      </c>
      <c r="J23" s="153">
        <f t="shared" si="1"/>
        <v>796.69</v>
      </c>
      <c r="K23" s="156">
        <f t="shared" si="2"/>
        <v>0</v>
      </c>
      <c r="L23" s="156">
        <f t="shared" si="3"/>
        <v>0</v>
      </c>
      <c r="M23" s="156">
        <f t="shared" si="4"/>
        <v>0</v>
      </c>
      <c r="N23" s="156">
        <v>8.01</v>
      </c>
      <c r="O23" s="156"/>
      <c r="P23" s="160">
        <v>1.9009999999999999E-2</v>
      </c>
      <c r="Q23" s="160"/>
      <c r="R23" s="160">
        <v>1.9009999999999999E-2</v>
      </c>
      <c r="S23" s="156">
        <f t="shared" si="5"/>
        <v>1.891</v>
      </c>
      <c r="T23" s="157"/>
      <c r="U23" s="157"/>
      <c r="V23" s="160"/>
      <c r="Z23">
        <v>0</v>
      </c>
    </row>
    <row r="24" spans="1:26" ht="24.95" customHeight="1">
      <c r="A24" s="158">
        <v>11</v>
      </c>
      <c r="B24" s="153" t="s">
        <v>136</v>
      </c>
      <c r="C24" s="159" t="s">
        <v>325</v>
      </c>
      <c r="D24" s="153" t="s">
        <v>326</v>
      </c>
      <c r="E24" s="153" t="s">
        <v>131</v>
      </c>
      <c r="F24" s="154">
        <v>0.65800000000000003</v>
      </c>
      <c r="G24" s="155">
        <v>0</v>
      </c>
      <c r="H24" s="155">
        <v>0</v>
      </c>
      <c r="I24" s="155">
        <f t="shared" si="0"/>
        <v>0</v>
      </c>
      <c r="J24" s="153">
        <f t="shared" si="1"/>
        <v>8.19</v>
      </c>
      <c r="K24" s="156">
        <f t="shared" si="2"/>
        <v>0</v>
      </c>
      <c r="L24" s="156">
        <f t="shared" si="3"/>
        <v>0</v>
      </c>
      <c r="M24" s="156">
        <f t="shared" si="4"/>
        <v>0</v>
      </c>
      <c r="N24" s="156">
        <v>12.45</v>
      </c>
      <c r="O24" s="156"/>
      <c r="P24" s="160">
        <v>3.5869999999999999E-2</v>
      </c>
      <c r="Q24" s="160"/>
      <c r="R24" s="160">
        <v>3.5869999999999999E-2</v>
      </c>
      <c r="S24" s="156">
        <f t="shared" si="5"/>
        <v>2.4E-2</v>
      </c>
      <c r="T24" s="157"/>
      <c r="U24" s="157"/>
      <c r="V24" s="160"/>
      <c r="Z24">
        <v>0</v>
      </c>
    </row>
    <row r="25" spans="1:26" ht="35.1" customHeight="1">
      <c r="A25" s="158">
        <v>12</v>
      </c>
      <c r="B25" s="153" t="s">
        <v>136</v>
      </c>
      <c r="C25" s="159" t="s">
        <v>403</v>
      </c>
      <c r="D25" s="153" t="s">
        <v>404</v>
      </c>
      <c r="E25" s="153" t="s">
        <v>117</v>
      </c>
      <c r="F25" s="154">
        <v>0.13</v>
      </c>
      <c r="G25" s="155">
        <v>0</v>
      </c>
      <c r="H25" s="155">
        <v>0</v>
      </c>
      <c r="I25" s="155">
        <f t="shared" si="0"/>
        <v>0</v>
      </c>
      <c r="J25" s="153">
        <f t="shared" si="1"/>
        <v>14.63</v>
      </c>
      <c r="K25" s="156">
        <f t="shared" si="2"/>
        <v>0</v>
      </c>
      <c r="L25" s="156">
        <f t="shared" si="3"/>
        <v>0</v>
      </c>
      <c r="M25" s="156">
        <f t="shared" si="4"/>
        <v>0</v>
      </c>
      <c r="N25" s="156">
        <v>112.54</v>
      </c>
      <c r="O25" s="156"/>
      <c r="P25" s="160">
        <v>2.0952500000000001</v>
      </c>
      <c r="Q25" s="160"/>
      <c r="R25" s="160">
        <v>2.0952500000000001</v>
      </c>
      <c r="S25" s="156">
        <f t="shared" si="5"/>
        <v>0.27200000000000002</v>
      </c>
      <c r="T25" s="157"/>
      <c r="U25" s="157"/>
      <c r="V25" s="160"/>
      <c r="Z25">
        <v>0</v>
      </c>
    </row>
    <row r="26" spans="1:26" ht="24.95" customHeight="1">
      <c r="A26" s="168">
        <v>13</v>
      </c>
      <c r="B26" s="163" t="s">
        <v>248</v>
      </c>
      <c r="C26" s="169" t="s">
        <v>327</v>
      </c>
      <c r="D26" s="163" t="s">
        <v>328</v>
      </c>
      <c r="E26" s="163" t="s">
        <v>149</v>
      </c>
      <c r="F26" s="164">
        <v>6</v>
      </c>
      <c r="G26" s="165">
        <v>0</v>
      </c>
      <c r="H26" s="165">
        <v>0</v>
      </c>
      <c r="I26" s="165">
        <f t="shared" si="0"/>
        <v>0</v>
      </c>
      <c r="J26" s="163">
        <f t="shared" si="1"/>
        <v>57.18</v>
      </c>
      <c r="K26" s="166">
        <f t="shared" si="2"/>
        <v>0</v>
      </c>
      <c r="L26" s="166">
        <f t="shared" si="3"/>
        <v>0</v>
      </c>
      <c r="M26" s="166">
        <f t="shared" si="4"/>
        <v>0</v>
      </c>
      <c r="N26" s="166">
        <v>9.5299999999999994</v>
      </c>
      <c r="O26" s="166"/>
      <c r="P26" s="170">
        <v>7.3999999999999999E-4</v>
      </c>
      <c r="Q26" s="170"/>
      <c r="R26" s="170">
        <v>7.3999999999999999E-4</v>
      </c>
      <c r="S26" s="166">
        <f t="shared" si="5"/>
        <v>4.0000000000000001E-3</v>
      </c>
      <c r="T26" s="167"/>
      <c r="U26" s="167"/>
      <c r="V26" s="170"/>
      <c r="Z26">
        <v>0</v>
      </c>
    </row>
    <row r="27" spans="1:26" ht="24.95" customHeight="1">
      <c r="A27" s="168">
        <v>14</v>
      </c>
      <c r="B27" s="163" t="s">
        <v>248</v>
      </c>
      <c r="C27" s="169" t="s">
        <v>329</v>
      </c>
      <c r="D27" s="163" t="s">
        <v>330</v>
      </c>
      <c r="E27" s="163" t="s">
        <v>124</v>
      </c>
      <c r="F27" s="164">
        <v>6</v>
      </c>
      <c r="G27" s="165">
        <v>0</v>
      </c>
      <c r="H27" s="165">
        <v>0</v>
      </c>
      <c r="I27" s="165">
        <f t="shared" si="0"/>
        <v>0</v>
      </c>
      <c r="J27" s="163">
        <f t="shared" si="1"/>
        <v>3.24</v>
      </c>
      <c r="K27" s="166">
        <f t="shared" si="2"/>
        <v>0</v>
      </c>
      <c r="L27" s="166">
        <f t="shared" si="3"/>
        <v>0</v>
      </c>
      <c r="M27" s="166">
        <f t="shared" si="4"/>
        <v>0</v>
      </c>
      <c r="N27" s="166">
        <v>0.54</v>
      </c>
      <c r="O27" s="166"/>
      <c r="P27" s="170">
        <v>1E-4</v>
      </c>
      <c r="Q27" s="170"/>
      <c r="R27" s="170">
        <v>1E-4</v>
      </c>
      <c r="S27" s="166">
        <f t="shared" si="5"/>
        <v>1E-3</v>
      </c>
      <c r="T27" s="167"/>
      <c r="U27" s="167"/>
      <c r="V27" s="170"/>
      <c r="Z27">
        <v>0</v>
      </c>
    </row>
    <row r="28" spans="1:26">
      <c r="A28" s="61"/>
      <c r="B28" s="61"/>
      <c r="C28" s="152">
        <v>6</v>
      </c>
      <c r="D28" s="152" t="s">
        <v>83</v>
      </c>
      <c r="E28" s="61"/>
      <c r="F28" s="151"/>
      <c r="G28" s="141">
        <f>ROUND((SUM(L16:L27))/1,2)</f>
        <v>0</v>
      </c>
      <c r="H28" s="141">
        <f>ROUND((SUM(M16:M27))/1,2)</f>
        <v>0</v>
      </c>
      <c r="I28" s="141">
        <f>ROUND((SUM(I16:I27))/1,2)</f>
        <v>0</v>
      </c>
      <c r="J28" s="61"/>
      <c r="K28" s="61"/>
      <c r="L28" s="61">
        <f>ROUND((SUM(L16:L27))/1,2)</f>
        <v>0</v>
      </c>
      <c r="M28" s="61">
        <f>ROUND((SUM(M16:M27))/1,2)</f>
        <v>0</v>
      </c>
      <c r="N28" s="61"/>
      <c r="O28" s="61"/>
      <c r="P28" s="161"/>
      <c r="Q28" s="61"/>
      <c r="R28" s="61"/>
      <c r="S28" s="161">
        <f>ROUND((SUM(S16:S27))/1,2)</f>
        <v>3.36</v>
      </c>
      <c r="T28" s="137"/>
      <c r="U28" s="137"/>
      <c r="V28" s="2">
        <f>ROUND((SUM(V16:V27))/1,2)</f>
        <v>0</v>
      </c>
      <c r="W28" s="137"/>
      <c r="X28" s="137"/>
      <c r="Y28" s="137"/>
      <c r="Z28" s="137"/>
    </row>
    <row r="29" spans="1:26">
      <c r="A29" s="1"/>
      <c r="B29" s="1"/>
      <c r="C29" s="1"/>
      <c r="D29" s="1"/>
      <c r="E29" s="1"/>
      <c r="F29" s="147"/>
      <c r="G29" s="134"/>
      <c r="H29" s="134"/>
      <c r="I29" s="134"/>
      <c r="J29" s="1"/>
      <c r="K29" s="1"/>
      <c r="L29" s="1"/>
      <c r="M29" s="1"/>
      <c r="N29" s="1"/>
      <c r="O29" s="1"/>
      <c r="P29" s="1"/>
      <c r="Q29" s="1"/>
      <c r="R29" s="1"/>
      <c r="S29" s="1"/>
      <c r="V29" s="1"/>
    </row>
    <row r="30" spans="1:26">
      <c r="A30" s="61"/>
      <c r="B30" s="61"/>
      <c r="C30" s="152">
        <v>9</v>
      </c>
      <c r="D30" s="152" t="s">
        <v>84</v>
      </c>
      <c r="E30" s="61"/>
      <c r="F30" s="151"/>
      <c r="G30" s="75"/>
      <c r="H30" s="75"/>
      <c r="I30" s="75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137"/>
      <c r="U30" s="137"/>
      <c r="V30" s="61"/>
      <c r="W30" s="137"/>
      <c r="X30" s="137"/>
      <c r="Y30" s="137"/>
      <c r="Z30" s="137"/>
    </row>
    <row r="31" spans="1:26" ht="24.95" customHeight="1">
      <c r="A31" s="158">
        <v>15</v>
      </c>
      <c r="B31" s="153" t="s">
        <v>160</v>
      </c>
      <c r="C31" s="159" t="s">
        <v>161</v>
      </c>
      <c r="D31" s="153" t="s">
        <v>162</v>
      </c>
      <c r="E31" s="153" t="s">
        <v>131</v>
      </c>
      <c r="F31" s="154">
        <v>11.112</v>
      </c>
      <c r="G31" s="155">
        <v>0</v>
      </c>
      <c r="H31" s="155">
        <v>0</v>
      </c>
      <c r="I31" s="155">
        <f t="shared" ref="I31:I48" si="6">ROUND(F31*(G31+H31),2)</f>
        <v>0</v>
      </c>
      <c r="J31" s="153">
        <f t="shared" ref="J31:J48" si="7">ROUND(F31*(N31),2)</f>
        <v>70.67</v>
      </c>
      <c r="K31" s="156">
        <f t="shared" ref="K31:K48" si="8">ROUND(F31*(O31),2)</f>
        <v>0</v>
      </c>
      <c r="L31" s="156">
        <f t="shared" ref="L31:L48" si="9">ROUND(F31*(G31),2)</f>
        <v>0</v>
      </c>
      <c r="M31" s="156">
        <f t="shared" ref="M31:M48" si="10">ROUND(F31*(H31),2)</f>
        <v>0</v>
      </c>
      <c r="N31" s="156">
        <v>6.36</v>
      </c>
      <c r="O31" s="156"/>
      <c r="P31" s="160">
        <v>6.1799999999999997E-3</v>
      </c>
      <c r="Q31" s="160"/>
      <c r="R31" s="160">
        <v>6.1799999999999997E-3</v>
      </c>
      <c r="S31" s="156">
        <f t="shared" ref="S31:S48" si="11">ROUND(F31*(P31),3)</f>
        <v>6.9000000000000006E-2</v>
      </c>
      <c r="T31" s="157"/>
      <c r="U31" s="157"/>
      <c r="V31" s="160"/>
      <c r="Z31">
        <v>0</v>
      </c>
    </row>
    <row r="32" spans="1:26" ht="24.95" customHeight="1">
      <c r="A32" s="158">
        <v>16</v>
      </c>
      <c r="B32" s="153" t="s">
        <v>160</v>
      </c>
      <c r="C32" s="159" t="s">
        <v>390</v>
      </c>
      <c r="D32" s="153" t="s">
        <v>391</v>
      </c>
      <c r="E32" s="153" t="s">
        <v>131</v>
      </c>
      <c r="F32" s="154">
        <v>148.71799999999999</v>
      </c>
      <c r="G32" s="155">
        <v>0</v>
      </c>
      <c r="H32" s="155">
        <v>0</v>
      </c>
      <c r="I32" s="155">
        <f t="shared" si="6"/>
        <v>0</v>
      </c>
      <c r="J32" s="153">
        <f t="shared" si="7"/>
        <v>945.85</v>
      </c>
      <c r="K32" s="156">
        <f t="shared" si="8"/>
        <v>0</v>
      </c>
      <c r="L32" s="156">
        <f t="shared" si="9"/>
        <v>0</v>
      </c>
      <c r="M32" s="156">
        <f t="shared" si="10"/>
        <v>0</v>
      </c>
      <c r="N32" s="156">
        <v>6.36</v>
      </c>
      <c r="O32" s="156"/>
      <c r="P32" s="160">
        <v>6.1799999999999997E-3</v>
      </c>
      <c r="Q32" s="160"/>
      <c r="R32" s="160">
        <v>6.1799999999999997E-3</v>
      </c>
      <c r="S32" s="156">
        <f t="shared" si="11"/>
        <v>0.91900000000000004</v>
      </c>
      <c r="T32" s="157"/>
      <c r="U32" s="157"/>
      <c r="V32" s="160"/>
      <c r="Z32">
        <v>0</v>
      </c>
    </row>
    <row r="33" spans="1:26" ht="24.95" customHeight="1">
      <c r="A33" s="158">
        <v>17</v>
      </c>
      <c r="B33" s="153" t="s">
        <v>114</v>
      </c>
      <c r="C33" s="159" t="s">
        <v>164</v>
      </c>
      <c r="D33" s="153" t="s">
        <v>165</v>
      </c>
      <c r="E33" s="153" t="s">
        <v>131</v>
      </c>
      <c r="F33" s="154">
        <v>41.1</v>
      </c>
      <c r="G33" s="155">
        <v>0</v>
      </c>
      <c r="H33" s="155">
        <v>0</v>
      </c>
      <c r="I33" s="155">
        <f t="shared" si="6"/>
        <v>0</v>
      </c>
      <c r="J33" s="153">
        <f t="shared" si="7"/>
        <v>170.57</v>
      </c>
      <c r="K33" s="156">
        <f t="shared" si="8"/>
        <v>0</v>
      </c>
      <c r="L33" s="156">
        <f t="shared" si="9"/>
        <v>0</v>
      </c>
      <c r="M33" s="156">
        <f t="shared" si="10"/>
        <v>0</v>
      </c>
      <c r="N33" s="156">
        <v>4.1500000000000004</v>
      </c>
      <c r="O33" s="156"/>
      <c r="P33" s="160">
        <v>5.0000000000000002E-5</v>
      </c>
      <c r="Q33" s="160"/>
      <c r="R33" s="160">
        <v>5.0000000000000002E-5</v>
      </c>
      <c r="S33" s="156">
        <f t="shared" si="11"/>
        <v>2E-3</v>
      </c>
      <c r="T33" s="157"/>
      <c r="U33" s="157"/>
      <c r="V33" s="160"/>
      <c r="Z33">
        <v>0</v>
      </c>
    </row>
    <row r="34" spans="1:26" ht="24.95" customHeight="1">
      <c r="A34" s="158">
        <v>18</v>
      </c>
      <c r="B34" s="153" t="s">
        <v>166</v>
      </c>
      <c r="C34" s="159" t="s">
        <v>169</v>
      </c>
      <c r="D34" s="153" t="s">
        <v>405</v>
      </c>
      <c r="E34" s="153" t="s">
        <v>117</v>
      </c>
      <c r="F34" s="154">
        <v>2.9460000000000002</v>
      </c>
      <c r="G34" s="155">
        <v>0</v>
      </c>
      <c r="H34" s="155">
        <v>0</v>
      </c>
      <c r="I34" s="155">
        <f t="shared" si="6"/>
        <v>0</v>
      </c>
      <c r="J34" s="153">
        <f t="shared" si="7"/>
        <v>70.53</v>
      </c>
      <c r="K34" s="156">
        <f t="shared" si="8"/>
        <v>0</v>
      </c>
      <c r="L34" s="156">
        <f t="shared" si="9"/>
        <v>0</v>
      </c>
      <c r="M34" s="156">
        <f t="shared" si="10"/>
        <v>0</v>
      </c>
      <c r="N34" s="156">
        <v>23.94</v>
      </c>
      <c r="O34" s="156"/>
      <c r="P34" s="160"/>
      <c r="Q34" s="160"/>
      <c r="R34" s="160"/>
      <c r="S34" s="156">
        <f t="shared" si="11"/>
        <v>0</v>
      </c>
      <c r="T34" s="157"/>
      <c r="U34" s="157"/>
      <c r="V34" s="160">
        <f>ROUND(F34*(X34),3)</f>
        <v>5.6120000000000001</v>
      </c>
      <c r="X34">
        <v>1.905</v>
      </c>
      <c r="Z34">
        <v>0</v>
      </c>
    </row>
    <row r="35" spans="1:26" ht="24.95" customHeight="1">
      <c r="A35" s="158">
        <v>19</v>
      </c>
      <c r="B35" s="153" t="s">
        <v>166</v>
      </c>
      <c r="C35" s="159" t="s">
        <v>177</v>
      </c>
      <c r="D35" s="153" t="s">
        <v>178</v>
      </c>
      <c r="E35" s="153" t="s">
        <v>124</v>
      </c>
      <c r="F35" s="154">
        <v>1</v>
      </c>
      <c r="G35" s="155">
        <v>0</v>
      </c>
      <c r="H35" s="155">
        <v>0</v>
      </c>
      <c r="I35" s="155">
        <f t="shared" si="6"/>
        <v>0</v>
      </c>
      <c r="J35" s="153">
        <f t="shared" si="7"/>
        <v>0.75</v>
      </c>
      <c r="K35" s="156">
        <f t="shared" si="8"/>
        <v>0</v>
      </c>
      <c r="L35" s="156">
        <f t="shared" si="9"/>
        <v>0</v>
      </c>
      <c r="M35" s="156">
        <f t="shared" si="10"/>
        <v>0</v>
      </c>
      <c r="N35" s="156">
        <v>0.75</v>
      </c>
      <c r="O35" s="156"/>
      <c r="P35" s="160"/>
      <c r="Q35" s="160"/>
      <c r="R35" s="160"/>
      <c r="S35" s="156">
        <f t="shared" si="11"/>
        <v>0</v>
      </c>
      <c r="T35" s="157"/>
      <c r="U35" s="157"/>
      <c r="V35" s="160"/>
      <c r="Z35">
        <v>0</v>
      </c>
    </row>
    <row r="36" spans="1:26" ht="24.95" customHeight="1">
      <c r="A36" s="158">
        <v>20</v>
      </c>
      <c r="B36" s="153" t="s">
        <v>166</v>
      </c>
      <c r="C36" s="159" t="s">
        <v>179</v>
      </c>
      <c r="D36" s="153" t="s">
        <v>180</v>
      </c>
      <c r="E36" s="153" t="s">
        <v>131</v>
      </c>
      <c r="F36" s="154">
        <v>1.5760000000000001</v>
      </c>
      <c r="G36" s="155">
        <v>0</v>
      </c>
      <c r="H36" s="155">
        <v>0</v>
      </c>
      <c r="I36" s="155">
        <f t="shared" si="6"/>
        <v>0</v>
      </c>
      <c r="J36" s="153">
        <f t="shared" si="7"/>
        <v>8.2100000000000009</v>
      </c>
      <c r="K36" s="156">
        <f t="shared" si="8"/>
        <v>0</v>
      </c>
      <c r="L36" s="156">
        <f t="shared" si="9"/>
        <v>0</v>
      </c>
      <c r="M36" s="156">
        <f t="shared" si="10"/>
        <v>0</v>
      </c>
      <c r="N36" s="156">
        <v>5.21</v>
      </c>
      <c r="O36" s="156"/>
      <c r="P36" s="160">
        <v>1.1460000000000001E-3</v>
      </c>
      <c r="Q36" s="160"/>
      <c r="R36" s="160">
        <v>1.1460000000000001E-3</v>
      </c>
      <c r="S36" s="156">
        <f t="shared" si="11"/>
        <v>2E-3</v>
      </c>
      <c r="T36" s="157"/>
      <c r="U36" s="157"/>
      <c r="V36" s="160">
        <f>ROUND(F36*(X36),3)</f>
        <v>0.129</v>
      </c>
      <c r="X36">
        <v>8.2000000000000003E-2</v>
      </c>
      <c r="Z36">
        <v>0</v>
      </c>
    </row>
    <row r="37" spans="1:26" ht="24.95" customHeight="1">
      <c r="A37" s="158">
        <v>21</v>
      </c>
      <c r="B37" s="153" t="s">
        <v>166</v>
      </c>
      <c r="C37" s="159" t="s">
        <v>331</v>
      </c>
      <c r="D37" s="153" t="s">
        <v>406</v>
      </c>
      <c r="E37" s="153" t="s">
        <v>131</v>
      </c>
      <c r="F37" s="154">
        <v>1.4</v>
      </c>
      <c r="G37" s="155">
        <v>0</v>
      </c>
      <c r="H37" s="155">
        <v>0</v>
      </c>
      <c r="I37" s="155">
        <f t="shared" si="6"/>
        <v>0</v>
      </c>
      <c r="J37" s="153">
        <f t="shared" si="7"/>
        <v>12.07</v>
      </c>
      <c r="K37" s="156">
        <f t="shared" si="8"/>
        <v>0</v>
      </c>
      <c r="L37" s="156">
        <f t="shared" si="9"/>
        <v>0</v>
      </c>
      <c r="M37" s="156">
        <f t="shared" si="10"/>
        <v>0</v>
      </c>
      <c r="N37" s="156">
        <v>8.6199999999999992</v>
      </c>
      <c r="O37" s="156"/>
      <c r="P37" s="160"/>
      <c r="Q37" s="160"/>
      <c r="R37" s="160"/>
      <c r="S37" s="156">
        <f t="shared" si="11"/>
        <v>0</v>
      </c>
      <c r="T37" s="157"/>
      <c r="U37" s="157"/>
      <c r="V37" s="160"/>
      <c r="Z37">
        <v>0</v>
      </c>
    </row>
    <row r="38" spans="1:26" ht="24.95" customHeight="1">
      <c r="A38" s="158">
        <v>22</v>
      </c>
      <c r="B38" s="153" t="s">
        <v>166</v>
      </c>
      <c r="C38" s="159" t="s">
        <v>181</v>
      </c>
      <c r="D38" s="153" t="s">
        <v>407</v>
      </c>
      <c r="E38" s="153" t="s">
        <v>117</v>
      </c>
      <c r="F38" s="154">
        <v>0.58499999999999996</v>
      </c>
      <c r="G38" s="155">
        <v>0</v>
      </c>
      <c r="H38" s="155">
        <v>0</v>
      </c>
      <c r="I38" s="155">
        <f t="shared" si="6"/>
        <v>0</v>
      </c>
      <c r="J38" s="153">
        <f t="shared" si="7"/>
        <v>26.06</v>
      </c>
      <c r="K38" s="156">
        <f t="shared" si="8"/>
        <v>0</v>
      </c>
      <c r="L38" s="156">
        <f t="shared" si="9"/>
        <v>0</v>
      </c>
      <c r="M38" s="156">
        <f t="shared" si="10"/>
        <v>0</v>
      </c>
      <c r="N38" s="156">
        <v>44.54</v>
      </c>
      <c r="O38" s="156"/>
      <c r="P38" s="160"/>
      <c r="Q38" s="160"/>
      <c r="R38" s="160"/>
      <c r="S38" s="156">
        <f t="shared" si="11"/>
        <v>0</v>
      </c>
      <c r="T38" s="157"/>
      <c r="U38" s="157"/>
      <c r="V38" s="160">
        <f>ROUND(F38*(X38),3)</f>
        <v>1.097</v>
      </c>
      <c r="X38">
        <v>1.875</v>
      </c>
      <c r="Z38">
        <v>0</v>
      </c>
    </row>
    <row r="39" spans="1:26" ht="24.95" customHeight="1">
      <c r="A39" s="158">
        <v>23</v>
      </c>
      <c r="B39" s="153" t="s">
        <v>166</v>
      </c>
      <c r="C39" s="159" t="s">
        <v>185</v>
      </c>
      <c r="D39" s="153" t="s">
        <v>408</v>
      </c>
      <c r="E39" s="153" t="s">
        <v>149</v>
      </c>
      <c r="F39" s="154">
        <v>6.82</v>
      </c>
      <c r="G39" s="155">
        <v>0</v>
      </c>
      <c r="H39" s="155">
        <v>0</v>
      </c>
      <c r="I39" s="155">
        <f t="shared" si="6"/>
        <v>0</v>
      </c>
      <c r="J39" s="153">
        <f t="shared" si="7"/>
        <v>167.98</v>
      </c>
      <c r="K39" s="156">
        <f t="shared" si="8"/>
        <v>0</v>
      </c>
      <c r="L39" s="156">
        <f t="shared" si="9"/>
        <v>0</v>
      </c>
      <c r="M39" s="156">
        <f t="shared" si="10"/>
        <v>0</v>
      </c>
      <c r="N39" s="156">
        <v>24.63</v>
      </c>
      <c r="O39" s="156"/>
      <c r="P39" s="160">
        <v>8.7095999999999994E-5</v>
      </c>
      <c r="Q39" s="160"/>
      <c r="R39" s="160">
        <v>8.7095999999999994E-5</v>
      </c>
      <c r="S39" s="156">
        <f t="shared" si="11"/>
        <v>1E-3</v>
      </c>
      <c r="T39" s="157"/>
      <c r="U39" s="157"/>
      <c r="V39" s="160"/>
      <c r="Z39">
        <v>0</v>
      </c>
    </row>
    <row r="40" spans="1:26" ht="24.95" customHeight="1">
      <c r="A40" s="158">
        <v>24</v>
      </c>
      <c r="B40" s="153" t="s">
        <v>166</v>
      </c>
      <c r="C40" s="159" t="s">
        <v>409</v>
      </c>
      <c r="D40" s="153" t="s">
        <v>410</v>
      </c>
      <c r="E40" s="153" t="s">
        <v>149</v>
      </c>
      <c r="F40" s="154">
        <v>4.54</v>
      </c>
      <c r="G40" s="155">
        <v>0</v>
      </c>
      <c r="H40" s="155">
        <v>0</v>
      </c>
      <c r="I40" s="155">
        <f t="shared" si="6"/>
        <v>0</v>
      </c>
      <c r="J40" s="153">
        <f t="shared" si="7"/>
        <v>128.12</v>
      </c>
      <c r="K40" s="156">
        <f t="shared" si="8"/>
        <v>0</v>
      </c>
      <c r="L40" s="156">
        <f t="shared" si="9"/>
        <v>0</v>
      </c>
      <c r="M40" s="156">
        <f t="shared" si="10"/>
        <v>0</v>
      </c>
      <c r="N40" s="156">
        <v>28.22</v>
      </c>
      <c r="O40" s="156"/>
      <c r="P40" s="160">
        <v>5.2200000000000002E-5</v>
      </c>
      <c r="Q40" s="160"/>
      <c r="R40" s="160">
        <v>5.2200000000000002E-5</v>
      </c>
      <c r="S40" s="156">
        <f t="shared" si="11"/>
        <v>0</v>
      </c>
      <c r="T40" s="157"/>
      <c r="U40" s="157"/>
      <c r="V40" s="160"/>
      <c r="Z40">
        <v>0</v>
      </c>
    </row>
    <row r="41" spans="1:26" ht="24.95" customHeight="1">
      <c r="A41" s="158">
        <v>25</v>
      </c>
      <c r="B41" s="153" t="s">
        <v>166</v>
      </c>
      <c r="C41" s="159" t="s">
        <v>192</v>
      </c>
      <c r="D41" s="153" t="s">
        <v>193</v>
      </c>
      <c r="E41" s="153" t="s">
        <v>194</v>
      </c>
      <c r="F41" s="154">
        <v>7.534637</v>
      </c>
      <c r="G41" s="155">
        <v>0</v>
      </c>
      <c r="H41" s="155">
        <v>0</v>
      </c>
      <c r="I41" s="155">
        <f t="shared" si="6"/>
        <v>0</v>
      </c>
      <c r="J41" s="153">
        <f t="shared" si="7"/>
        <v>156.87</v>
      </c>
      <c r="K41" s="156">
        <f t="shared" si="8"/>
        <v>0</v>
      </c>
      <c r="L41" s="156">
        <f t="shared" si="9"/>
        <v>0</v>
      </c>
      <c r="M41" s="156">
        <f t="shared" si="10"/>
        <v>0</v>
      </c>
      <c r="N41" s="156">
        <v>20.82</v>
      </c>
      <c r="O41" s="156"/>
      <c r="P41" s="160"/>
      <c r="Q41" s="160"/>
      <c r="R41" s="160"/>
      <c r="S41" s="156">
        <f t="shared" si="11"/>
        <v>0</v>
      </c>
      <c r="T41" s="157"/>
      <c r="U41" s="157"/>
      <c r="V41" s="160"/>
      <c r="Z41">
        <v>0</v>
      </c>
    </row>
    <row r="42" spans="1:26" ht="24.95" customHeight="1">
      <c r="A42" s="158">
        <v>26</v>
      </c>
      <c r="B42" s="153" t="s">
        <v>166</v>
      </c>
      <c r="C42" s="159" t="s">
        <v>195</v>
      </c>
      <c r="D42" s="153" t="s">
        <v>196</v>
      </c>
      <c r="E42" s="153" t="s">
        <v>194</v>
      </c>
      <c r="F42" s="154">
        <v>7.5350000000000001</v>
      </c>
      <c r="G42" s="155">
        <v>0</v>
      </c>
      <c r="H42" s="155">
        <v>0</v>
      </c>
      <c r="I42" s="155">
        <f t="shared" si="6"/>
        <v>0</v>
      </c>
      <c r="J42" s="153">
        <f t="shared" si="7"/>
        <v>102.17</v>
      </c>
      <c r="K42" s="156">
        <f t="shared" si="8"/>
        <v>0</v>
      </c>
      <c r="L42" s="156">
        <f t="shared" si="9"/>
        <v>0</v>
      </c>
      <c r="M42" s="156">
        <f t="shared" si="10"/>
        <v>0</v>
      </c>
      <c r="N42" s="156">
        <v>13.56</v>
      </c>
      <c r="O42" s="156"/>
      <c r="P42" s="160"/>
      <c r="Q42" s="160"/>
      <c r="R42" s="160"/>
      <c r="S42" s="156">
        <f t="shared" si="11"/>
        <v>0</v>
      </c>
      <c r="T42" s="157"/>
      <c r="U42" s="157"/>
      <c r="V42" s="160"/>
      <c r="Z42">
        <v>0</v>
      </c>
    </row>
    <row r="43" spans="1:26" ht="24.95" customHeight="1">
      <c r="A43" s="158">
        <v>27</v>
      </c>
      <c r="B43" s="153" t="s">
        <v>166</v>
      </c>
      <c r="C43" s="159" t="s">
        <v>197</v>
      </c>
      <c r="D43" s="153" t="s">
        <v>198</v>
      </c>
      <c r="E43" s="153" t="s">
        <v>194</v>
      </c>
      <c r="F43" s="154">
        <v>37.674999999999997</v>
      </c>
      <c r="G43" s="155">
        <v>0</v>
      </c>
      <c r="H43" s="155">
        <v>0</v>
      </c>
      <c r="I43" s="155">
        <f t="shared" si="6"/>
        <v>0</v>
      </c>
      <c r="J43" s="153">
        <f t="shared" si="7"/>
        <v>17.329999999999998</v>
      </c>
      <c r="K43" s="156">
        <f t="shared" si="8"/>
        <v>0</v>
      </c>
      <c r="L43" s="156">
        <f t="shared" si="9"/>
        <v>0</v>
      </c>
      <c r="M43" s="156">
        <f t="shared" si="10"/>
        <v>0</v>
      </c>
      <c r="N43" s="156">
        <v>0.46</v>
      </c>
      <c r="O43" s="156"/>
      <c r="P43" s="160"/>
      <c r="Q43" s="160"/>
      <c r="R43" s="160"/>
      <c r="S43" s="156">
        <f t="shared" si="11"/>
        <v>0</v>
      </c>
      <c r="T43" s="157"/>
      <c r="U43" s="157"/>
      <c r="V43" s="160"/>
      <c r="Z43">
        <v>0</v>
      </c>
    </row>
    <row r="44" spans="1:26" ht="24.95" customHeight="1">
      <c r="A44" s="158">
        <v>28</v>
      </c>
      <c r="B44" s="153" t="s">
        <v>166</v>
      </c>
      <c r="C44" s="159" t="s">
        <v>199</v>
      </c>
      <c r="D44" s="153" t="s">
        <v>200</v>
      </c>
      <c r="E44" s="153" t="s">
        <v>194</v>
      </c>
      <c r="F44" s="154">
        <v>7.5350000000000001</v>
      </c>
      <c r="G44" s="155">
        <v>0</v>
      </c>
      <c r="H44" s="155">
        <v>0</v>
      </c>
      <c r="I44" s="155">
        <f t="shared" si="6"/>
        <v>0</v>
      </c>
      <c r="J44" s="153">
        <f t="shared" si="7"/>
        <v>70.83</v>
      </c>
      <c r="K44" s="156">
        <f t="shared" si="8"/>
        <v>0</v>
      </c>
      <c r="L44" s="156">
        <f t="shared" si="9"/>
        <v>0</v>
      </c>
      <c r="M44" s="156">
        <f t="shared" si="10"/>
        <v>0</v>
      </c>
      <c r="N44" s="156">
        <v>9.4</v>
      </c>
      <c r="O44" s="156"/>
      <c r="P44" s="160"/>
      <c r="Q44" s="160"/>
      <c r="R44" s="160"/>
      <c r="S44" s="156">
        <f t="shared" si="11"/>
        <v>0</v>
      </c>
      <c r="T44" s="157"/>
      <c r="U44" s="157"/>
      <c r="V44" s="160"/>
      <c r="Z44">
        <v>0</v>
      </c>
    </row>
    <row r="45" spans="1:26" ht="24.95" customHeight="1">
      <c r="A45" s="158">
        <v>29</v>
      </c>
      <c r="B45" s="153" t="s">
        <v>166</v>
      </c>
      <c r="C45" s="159" t="s">
        <v>201</v>
      </c>
      <c r="D45" s="153" t="s">
        <v>202</v>
      </c>
      <c r="E45" s="153" t="s">
        <v>194</v>
      </c>
      <c r="F45" s="154">
        <v>37.674999999999997</v>
      </c>
      <c r="G45" s="155">
        <v>0</v>
      </c>
      <c r="H45" s="155">
        <v>0</v>
      </c>
      <c r="I45" s="155">
        <f t="shared" si="6"/>
        <v>0</v>
      </c>
      <c r="J45" s="153">
        <f t="shared" si="7"/>
        <v>39.94</v>
      </c>
      <c r="K45" s="156">
        <f t="shared" si="8"/>
        <v>0</v>
      </c>
      <c r="L45" s="156">
        <f t="shared" si="9"/>
        <v>0</v>
      </c>
      <c r="M45" s="156">
        <f t="shared" si="10"/>
        <v>0</v>
      </c>
      <c r="N45" s="156">
        <v>1.06</v>
      </c>
      <c r="O45" s="156"/>
      <c r="P45" s="160"/>
      <c r="Q45" s="160"/>
      <c r="R45" s="160"/>
      <c r="S45" s="156">
        <f t="shared" si="11"/>
        <v>0</v>
      </c>
      <c r="T45" s="157"/>
      <c r="U45" s="157"/>
      <c r="V45" s="160"/>
      <c r="Z45">
        <v>0</v>
      </c>
    </row>
    <row r="46" spans="1:26" ht="24.95" customHeight="1">
      <c r="A46" s="158">
        <v>30</v>
      </c>
      <c r="B46" s="153" t="s">
        <v>166</v>
      </c>
      <c r="C46" s="159" t="s">
        <v>203</v>
      </c>
      <c r="D46" s="153" t="s">
        <v>204</v>
      </c>
      <c r="E46" s="153" t="s">
        <v>194</v>
      </c>
      <c r="F46" s="154">
        <v>7.5350000000000001</v>
      </c>
      <c r="G46" s="155">
        <v>0</v>
      </c>
      <c r="H46" s="155">
        <v>0</v>
      </c>
      <c r="I46" s="155">
        <f t="shared" si="6"/>
        <v>0</v>
      </c>
      <c r="J46" s="153">
        <f t="shared" si="7"/>
        <v>69.02</v>
      </c>
      <c r="K46" s="156">
        <f t="shared" si="8"/>
        <v>0</v>
      </c>
      <c r="L46" s="156">
        <f t="shared" si="9"/>
        <v>0</v>
      </c>
      <c r="M46" s="156">
        <f t="shared" si="10"/>
        <v>0</v>
      </c>
      <c r="N46" s="156">
        <v>9.16</v>
      </c>
      <c r="O46" s="156"/>
      <c r="P46" s="160"/>
      <c r="Q46" s="160"/>
      <c r="R46" s="160"/>
      <c r="S46" s="156">
        <f t="shared" si="11"/>
        <v>0</v>
      </c>
      <c r="T46" s="157"/>
      <c r="U46" s="157"/>
      <c r="V46" s="160"/>
      <c r="Z46">
        <v>0</v>
      </c>
    </row>
    <row r="47" spans="1:26" ht="24.95" customHeight="1">
      <c r="A47" s="158">
        <v>31</v>
      </c>
      <c r="B47" s="153" t="s">
        <v>166</v>
      </c>
      <c r="C47" s="159" t="s">
        <v>205</v>
      </c>
      <c r="D47" s="153" t="s">
        <v>206</v>
      </c>
      <c r="E47" s="153" t="s">
        <v>194</v>
      </c>
      <c r="F47" s="154">
        <v>7.5350000000000001</v>
      </c>
      <c r="G47" s="155">
        <v>0</v>
      </c>
      <c r="H47" s="155">
        <v>0</v>
      </c>
      <c r="I47" s="155">
        <f t="shared" si="6"/>
        <v>0</v>
      </c>
      <c r="J47" s="153">
        <f t="shared" si="7"/>
        <v>272.92</v>
      </c>
      <c r="K47" s="156">
        <f t="shared" si="8"/>
        <v>0</v>
      </c>
      <c r="L47" s="156">
        <f t="shared" si="9"/>
        <v>0</v>
      </c>
      <c r="M47" s="156">
        <f t="shared" si="10"/>
        <v>0</v>
      </c>
      <c r="N47" s="156">
        <v>36.22</v>
      </c>
      <c r="O47" s="156"/>
      <c r="P47" s="160"/>
      <c r="Q47" s="160"/>
      <c r="R47" s="160"/>
      <c r="S47" s="156">
        <f t="shared" si="11"/>
        <v>0</v>
      </c>
      <c r="T47" s="157"/>
      <c r="U47" s="157"/>
      <c r="V47" s="160"/>
      <c r="Z47">
        <v>0</v>
      </c>
    </row>
    <row r="48" spans="1:26" ht="24.95" customHeight="1">
      <c r="A48" s="158">
        <v>32</v>
      </c>
      <c r="B48" s="153" t="s">
        <v>166</v>
      </c>
      <c r="C48" s="159" t="s">
        <v>207</v>
      </c>
      <c r="D48" s="153" t="s">
        <v>208</v>
      </c>
      <c r="E48" s="153" t="s">
        <v>124</v>
      </c>
      <c r="F48" s="154">
        <v>2</v>
      </c>
      <c r="G48" s="155">
        <v>0</v>
      </c>
      <c r="H48" s="155">
        <v>0</v>
      </c>
      <c r="I48" s="155">
        <f t="shared" si="6"/>
        <v>0</v>
      </c>
      <c r="J48" s="153">
        <f t="shared" si="7"/>
        <v>330</v>
      </c>
      <c r="K48" s="156">
        <f t="shared" si="8"/>
        <v>0</v>
      </c>
      <c r="L48" s="156">
        <f t="shared" si="9"/>
        <v>0</v>
      </c>
      <c r="M48" s="156">
        <f t="shared" si="10"/>
        <v>0</v>
      </c>
      <c r="N48" s="156">
        <v>165</v>
      </c>
      <c r="O48" s="156"/>
      <c r="P48" s="160"/>
      <c r="Q48" s="160"/>
      <c r="R48" s="160"/>
      <c r="S48" s="156">
        <f t="shared" si="11"/>
        <v>0</v>
      </c>
      <c r="T48" s="157"/>
      <c r="U48" s="157"/>
      <c r="V48" s="160"/>
      <c r="Z48">
        <v>0</v>
      </c>
    </row>
    <row r="49" spans="1:26">
      <c r="A49" s="61"/>
      <c r="B49" s="61"/>
      <c r="C49" s="152">
        <v>9</v>
      </c>
      <c r="D49" s="152" t="s">
        <v>84</v>
      </c>
      <c r="E49" s="61"/>
      <c r="F49" s="151"/>
      <c r="G49" s="141">
        <f>ROUND((SUM(L30:L48))/1,2)</f>
        <v>0</v>
      </c>
      <c r="H49" s="141">
        <f>ROUND((SUM(M30:M48))/1,2)</f>
        <v>0</v>
      </c>
      <c r="I49" s="141">
        <f>ROUND((SUM(I30:I48))/1,2)</f>
        <v>0</v>
      </c>
      <c r="J49" s="61"/>
      <c r="K49" s="61"/>
      <c r="L49" s="61">
        <f>ROUND((SUM(L30:L48))/1,2)</f>
        <v>0</v>
      </c>
      <c r="M49" s="61">
        <f>ROUND((SUM(M30:M48))/1,2)</f>
        <v>0</v>
      </c>
      <c r="N49" s="61"/>
      <c r="O49" s="61"/>
      <c r="P49" s="161"/>
      <c r="Q49" s="61"/>
      <c r="R49" s="61"/>
      <c r="S49" s="161">
        <f>ROUND((SUM(S30:S48))/1,2)</f>
        <v>0.99</v>
      </c>
      <c r="T49" s="137"/>
      <c r="U49" s="137"/>
      <c r="V49" s="2">
        <f>ROUND((SUM(V30:V48))/1,2)</f>
        <v>6.84</v>
      </c>
      <c r="W49" s="137"/>
      <c r="X49" s="137"/>
      <c r="Y49" s="137"/>
      <c r="Z49" s="137"/>
    </row>
    <row r="50" spans="1:26">
      <c r="A50" s="1"/>
      <c r="B50" s="1"/>
      <c r="C50" s="1"/>
      <c r="D50" s="1"/>
      <c r="E50" s="1"/>
      <c r="F50" s="147"/>
      <c r="G50" s="134"/>
      <c r="H50" s="134"/>
      <c r="I50" s="134"/>
      <c r="J50" s="1"/>
      <c r="K50" s="1"/>
      <c r="L50" s="1"/>
      <c r="M50" s="1"/>
      <c r="N50" s="1"/>
      <c r="O50" s="1"/>
      <c r="P50" s="1"/>
      <c r="Q50" s="1"/>
      <c r="R50" s="1"/>
      <c r="S50" s="1"/>
      <c r="V50" s="1"/>
    </row>
    <row r="51" spans="1:26">
      <c r="A51" s="61"/>
      <c r="B51" s="61"/>
      <c r="C51" s="152">
        <v>99</v>
      </c>
      <c r="D51" s="152" t="s">
        <v>85</v>
      </c>
      <c r="E51" s="61"/>
      <c r="F51" s="151"/>
      <c r="G51" s="75"/>
      <c r="H51" s="75"/>
      <c r="I51" s="75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137"/>
      <c r="U51" s="137"/>
      <c r="V51" s="61"/>
      <c r="W51" s="137"/>
      <c r="X51" s="137"/>
      <c r="Y51" s="137"/>
      <c r="Z51" s="137"/>
    </row>
    <row r="52" spans="1:26" ht="24.95" customHeight="1">
      <c r="A52" s="158">
        <v>33</v>
      </c>
      <c r="B52" s="153" t="s">
        <v>136</v>
      </c>
      <c r="C52" s="159" t="s">
        <v>209</v>
      </c>
      <c r="D52" s="153" t="s">
        <v>210</v>
      </c>
      <c r="E52" s="153" t="s">
        <v>194</v>
      </c>
      <c r="F52" s="154">
        <v>5.8358803087200002</v>
      </c>
      <c r="G52" s="155">
        <v>0</v>
      </c>
      <c r="H52" s="155">
        <v>0</v>
      </c>
      <c r="I52" s="155">
        <f>ROUND(F52*(G52+H52),2)</f>
        <v>0</v>
      </c>
      <c r="J52" s="153">
        <f>ROUND(F52*(N52),2)</f>
        <v>187.45</v>
      </c>
      <c r="K52" s="156">
        <f>ROUND(F52*(O52),2)</f>
        <v>0</v>
      </c>
      <c r="L52" s="156">
        <f>ROUND(F52*(G52),2)</f>
        <v>0</v>
      </c>
      <c r="M52" s="156">
        <f>ROUND(F52*(H52),2)</f>
        <v>0</v>
      </c>
      <c r="N52" s="156">
        <v>32.119999999999997</v>
      </c>
      <c r="O52" s="156"/>
      <c r="P52" s="160"/>
      <c r="Q52" s="160"/>
      <c r="R52" s="160"/>
      <c r="S52" s="156">
        <f>ROUND(F52*(P52),3)</f>
        <v>0</v>
      </c>
      <c r="T52" s="157"/>
      <c r="U52" s="157"/>
      <c r="V52" s="160"/>
      <c r="Z52">
        <v>0</v>
      </c>
    </row>
    <row r="53" spans="1:26">
      <c r="A53" s="61"/>
      <c r="B53" s="61"/>
      <c r="C53" s="152">
        <v>99</v>
      </c>
      <c r="D53" s="152" t="s">
        <v>85</v>
      </c>
      <c r="E53" s="61"/>
      <c r="F53" s="151"/>
      <c r="G53" s="141">
        <f>ROUND((SUM(L51:L52))/1,2)</f>
        <v>0</v>
      </c>
      <c r="H53" s="141">
        <f>ROUND((SUM(M51:M52))/1,2)</f>
        <v>0</v>
      </c>
      <c r="I53" s="141">
        <f>ROUND((SUM(I51:I52))/1,2)</f>
        <v>0</v>
      </c>
      <c r="J53" s="61"/>
      <c r="K53" s="61"/>
      <c r="L53" s="61">
        <f>ROUND((SUM(L51:L52))/1,2)</f>
        <v>0</v>
      </c>
      <c r="M53" s="61">
        <f>ROUND((SUM(M51:M52))/1,2)</f>
        <v>0</v>
      </c>
      <c r="N53" s="61"/>
      <c r="O53" s="61"/>
      <c r="P53" s="161"/>
      <c r="Q53" s="61"/>
      <c r="R53" s="61"/>
      <c r="S53" s="161">
        <f>ROUND((SUM(S51:S52))/1,2)</f>
        <v>0</v>
      </c>
      <c r="T53" s="137"/>
      <c r="U53" s="137"/>
      <c r="V53" s="2">
        <f>ROUND((SUM(V51:V52))/1,2)</f>
        <v>0</v>
      </c>
      <c r="W53" s="137"/>
      <c r="X53" s="137"/>
      <c r="Y53" s="137"/>
      <c r="Z53" s="137"/>
    </row>
    <row r="54" spans="1:26">
      <c r="A54" s="1"/>
      <c r="B54" s="1"/>
      <c r="C54" s="1"/>
      <c r="D54" s="1"/>
      <c r="E54" s="1"/>
      <c r="F54" s="147"/>
      <c r="G54" s="134"/>
      <c r="H54" s="134"/>
      <c r="I54" s="134"/>
      <c r="J54" s="1"/>
      <c r="K54" s="1"/>
      <c r="L54" s="1"/>
      <c r="M54" s="1"/>
      <c r="N54" s="1"/>
      <c r="O54" s="1"/>
      <c r="P54" s="1"/>
      <c r="Q54" s="1"/>
      <c r="R54" s="1"/>
      <c r="S54" s="1"/>
      <c r="V54" s="1"/>
    </row>
    <row r="55" spans="1:26">
      <c r="A55" s="61"/>
      <c r="B55" s="61"/>
      <c r="C55" s="61"/>
      <c r="D55" s="2" t="s">
        <v>81</v>
      </c>
      <c r="E55" s="61"/>
      <c r="F55" s="151"/>
      <c r="G55" s="141">
        <f>ROUND((SUM(L9:L54))/2,2)</f>
        <v>0</v>
      </c>
      <c r="H55" s="141">
        <f>ROUND((SUM(M9:M54))/2,2)</f>
        <v>0</v>
      </c>
      <c r="I55" s="141">
        <f>ROUND((SUM(I9:I54))/2,2)</f>
        <v>0</v>
      </c>
      <c r="J55" s="75"/>
      <c r="K55" s="61"/>
      <c r="L55" s="75">
        <f>ROUND((SUM(L9:L54))/2,2)</f>
        <v>0</v>
      </c>
      <c r="M55" s="75">
        <f>ROUND((SUM(M9:M54))/2,2)</f>
        <v>0</v>
      </c>
      <c r="N55" s="61"/>
      <c r="O55" s="61"/>
      <c r="P55" s="161"/>
      <c r="Q55" s="61"/>
      <c r="R55" s="61"/>
      <c r="S55" s="161">
        <f>ROUND((SUM(S9:S54))/2,2)</f>
        <v>5.83</v>
      </c>
      <c r="T55" s="137"/>
      <c r="U55" s="137"/>
      <c r="V55" s="2">
        <f>ROUND((SUM(V9:V54))/2,2)</f>
        <v>6.84</v>
      </c>
    </row>
    <row r="56" spans="1:26">
      <c r="A56" s="1"/>
      <c r="B56" s="1"/>
      <c r="C56" s="1"/>
      <c r="D56" s="1"/>
      <c r="E56" s="1"/>
      <c r="F56" s="147"/>
      <c r="G56" s="134"/>
      <c r="H56" s="134"/>
      <c r="I56" s="134"/>
      <c r="J56" s="1"/>
      <c r="K56" s="1"/>
      <c r="L56" s="1"/>
      <c r="M56" s="1"/>
      <c r="N56" s="1"/>
      <c r="O56" s="1"/>
      <c r="P56" s="1"/>
      <c r="Q56" s="1"/>
      <c r="R56" s="1"/>
      <c r="S56" s="1"/>
      <c r="V56" s="1"/>
    </row>
    <row r="57" spans="1:26">
      <c r="A57" s="61"/>
      <c r="B57" s="61"/>
      <c r="C57" s="61"/>
      <c r="D57" s="2" t="s">
        <v>86</v>
      </c>
      <c r="E57" s="61"/>
      <c r="F57" s="151"/>
      <c r="G57" s="75"/>
      <c r="H57" s="75"/>
      <c r="I57" s="75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137"/>
      <c r="U57" s="137"/>
      <c r="V57" s="61"/>
      <c r="W57" s="137"/>
      <c r="X57" s="137"/>
      <c r="Y57" s="137"/>
      <c r="Z57" s="137"/>
    </row>
    <row r="58" spans="1:26">
      <c r="A58" s="61"/>
      <c r="B58" s="61"/>
      <c r="C58" s="152">
        <v>764</v>
      </c>
      <c r="D58" s="152" t="s">
        <v>315</v>
      </c>
      <c r="E58" s="61"/>
      <c r="F58" s="151"/>
      <c r="G58" s="75"/>
      <c r="H58" s="75"/>
      <c r="I58" s="75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137"/>
      <c r="U58" s="137"/>
      <c r="V58" s="61"/>
      <c r="W58" s="137"/>
      <c r="X58" s="137"/>
      <c r="Y58" s="137"/>
      <c r="Z58" s="137"/>
    </row>
    <row r="59" spans="1:26" ht="24.95" customHeight="1">
      <c r="A59" s="158">
        <v>34</v>
      </c>
      <c r="B59" s="153" t="s">
        <v>338</v>
      </c>
      <c r="C59" s="159" t="s">
        <v>339</v>
      </c>
      <c r="D59" s="153" t="s">
        <v>340</v>
      </c>
      <c r="E59" s="153" t="s">
        <v>149</v>
      </c>
      <c r="F59" s="154">
        <v>2</v>
      </c>
      <c r="G59" s="155">
        <v>0</v>
      </c>
      <c r="H59" s="155">
        <v>0</v>
      </c>
      <c r="I59" s="155">
        <f>ROUND(F59*(G59+H59),2)</f>
        <v>0</v>
      </c>
      <c r="J59" s="153">
        <f>ROUND(F59*(N59),2)</f>
        <v>33.78</v>
      </c>
      <c r="K59" s="156">
        <f>ROUND(F59*(O59),2)</f>
        <v>0</v>
      </c>
      <c r="L59" s="156">
        <f>ROUND(F59*(G59),2)</f>
        <v>0</v>
      </c>
      <c r="M59" s="156">
        <f>ROUND(F59*(H59),2)</f>
        <v>0</v>
      </c>
      <c r="N59" s="156">
        <v>16.89</v>
      </c>
      <c r="O59" s="156"/>
      <c r="P59" s="160">
        <v>5.5000000000000003E-4</v>
      </c>
      <c r="Q59" s="160"/>
      <c r="R59" s="160">
        <v>5.5000000000000003E-4</v>
      </c>
      <c r="S59" s="156">
        <f>ROUND(F59*(P59),3)</f>
        <v>1E-3</v>
      </c>
      <c r="T59" s="157"/>
      <c r="U59" s="157"/>
      <c r="V59" s="160"/>
      <c r="Z59">
        <v>0</v>
      </c>
    </row>
    <row r="60" spans="1:26" ht="24.95" customHeight="1">
      <c r="A60" s="158">
        <v>35</v>
      </c>
      <c r="B60" s="153" t="s">
        <v>341</v>
      </c>
      <c r="C60" s="159" t="s">
        <v>342</v>
      </c>
      <c r="D60" s="153" t="s">
        <v>343</v>
      </c>
      <c r="E60" s="153" t="s">
        <v>218</v>
      </c>
      <c r="F60" s="154">
        <v>5.6</v>
      </c>
      <c r="G60" s="162">
        <v>0</v>
      </c>
      <c r="H60" s="162">
        <v>0</v>
      </c>
      <c r="I60" s="162">
        <f>ROUND(F60*(G60+H60),2)</f>
        <v>0</v>
      </c>
      <c r="J60" s="153">
        <f>ROUND(F60*(N60),2)</f>
        <v>1.85</v>
      </c>
      <c r="K60" s="156">
        <f>ROUND(F60*(O60),2)</f>
        <v>0</v>
      </c>
      <c r="L60" s="156">
        <f>ROUND(F60*(G60),2)</f>
        <v>0</v>
      </c>
      <c r="M60" s="156">
        <f>ROUND(F60*(H60),2)</f>
        <v>0</v>
      </c>
      <c r="N60" s="156">
        <v>0.33</v>
      </c>
      <c r="O60" s="156"/>
      <c r="P60" s="160"/>
      <c r="Q60" s="160"/>
      <c r="R60" s="160"/>
      <c r="S60" s="156">
        <f>ROUND(F60*(P60),3)</f>
        <v>0</v>
      </c>
      <c r="T60" s="157"/>
      <c r="U60" s="157"/>
      <c r="V60" s="160"/>
      <c r="Z60">
        <v>0</v>
      </c>
    </row>
    <row r="61" spans="1:26">
      <c r="A61" s="61"/>
      <c r="B61" s="61"/>
      <c r="C61" s="152">
        <v>764</v>
      </c>
      <c r="D61" s="152" t="s">
        <v>315</v>
      </c>
      <c r="E61" s="61"/>
      <c r="F61" s="151"/>
      <c r="G61" s="141">
        <f>ROUND((SUM(L58:L60))/1,2)</f>
        <v>0</v>
      </c>
      <c r="H61" s="141">
        <f>ROUND((SUM(M58:M60))/1,2)</f>
        <v>0</v>
      </c>
      <c r="I61" s="141">
        <f>ROUND((SUM(I58:I60))/1,2)</f>
        <v>0</v>
      </c>
      <c r="J61" s="61"/>
      <c r="K61" s="61"/>
      <c r="L61" s="61">
        <f>ROUND((SUM(L58:L60))/1,2)</f>
        <v>0</v>
      </c>
      <c r="M61" s="61">
        <f>ROUND((SUM(M58:M60))/1,2)</f>
        <v>0</v>
      </c>
      <c r="N61" s="61"/>
      <c r="O61" s="61"/>
      <c r="P61" s="161"/>
      <c r="Q61" s="61"/>
      <c r="R61" s="61"/>
      <c r="S61" s="161">
        <f>ROUND((SUM(S58:S60))/1,2)</f>
        <v>0</v>
      </c>
      <c r="T61" s="137"/>
      <c r="U61" s="137"/>
      <c r="V61" s="2">
        <f>ROUND((SUM(V58:V60))/1,2)</f>
        <v>0</v>
      </c>
      <c r="W61" s="137"/>
      <c r="X61" s="137"/>
      <c r="Y61" s="137"/>
      <c r="Z61" s="137"/>
    </row>
    <row r="62" spans="1:26">
      <c r="A62" s="1"/>
      <c r="B62" s="1"/>
      <c r="C62" s="1"/>
      <c r="D62" s="1"/>
      <c r="E62" s="1"/>
      <c r="F62" s="147"/>
      <c r="G62" s="134"/>
      <c r="H62" s="134"/>
      <c r="I62" s="134"/>
      <c r="J62" s="1"/>
      <c r="K62" s="1"/>
      <c r="L62" s="1"/>
      <c r="M62" s="1"/>
      <c r="N62" s="1"/>
      <c r="O62" s="1"/>
      <c r="P62" s="1"/>
      <c r="Q62" s="1"/>
      <c r="R62" s="1"/>
      <c r="S62" s="1"/>
      <c r="V62" s="1"/>
    </row>
    <row r="63" spans="1:26">
      <c r="A63" s="61"/>
      <c r="B63" s="61"/>
      <c r="C63" s="152">
        <v>767</v>
      </c>
      <c r="D63" s="152" t="s">
        <v>92</v>
      </c>
      <c r="E63" s="61"/>
      <c r="F63" s="151"/>
      <c r="G63" s="75"/>
      <c r="H63" s="75"/>
      <c r="I63" s="75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137"/>
      <c r="U63" s="137"/>
      <c r="V63" s="61"/>
      <c r="W63" s="137"/>
      <c r="X63" s="137"/>
      <c r="Y63" s="137"/>
      <c r="Z63" s="137"/>
    </row>
    <row r="64" spans="1:26" ht="24.95" customHeight="1">
      <c r="A64" s="158">
        <v>36</v>
      </c>
      <c r="B64" s="153" t="s">
        <v>255</v>
      </c>
      <c r="C64" s="159" t="s">
        <v>358</v>
      </c>
      <c r="D64" s="153" t="s">
        <v>411</v>
      </c>
      <c r="E64" s="153" t="s">
        <v>149</v>
      </c>
      <c r="F64" s="154">
        <v>12.4</v>
      </c>
      <c r="G64" s="155">
        <v>0</v>
      </c>
      <c r="H64" s="155">
        <v>0</v>
      </c>
      <c r="I64" s="155">
        <f>ROUND(F64*(G64+H64),2)</f>
        <v>0</v>
      </c>
      <c r="J64" s="153">
        <f>ROUND(F64*(N64),2)</f>
        <v>362.33</v>
      </c>
      <c r="K64" s="156">
        <f>ROUND(F64*(O64),2)</f>
        <v>0</v>
      </c>
      <c r="L64" s="156">
        <f>ROUND(F64*(G64),2)</f>
        <v>0</v>
      </c>
      <c r="M64" s="156">
        <f>ROUND(F64*(H64),2)</f>
        <v>0</v>
      </c>
      <c r="N64" s="156">
        <v>29.22</v>
      </c>
      <c r="O64" s="156"/>
      <c r="P64" s="160"/>
      <c r="Q64" s="160"/>
      <c r="R64" s="160"/>
      <c r="S64" s="156">
        <f>ROUND(F64*(P64),3)</f>
        <v>0</v>
      </c>
      <c r="T64" s="157"/>
      <c r="U64" s="157"/>
      <c r="V64" s="160"/>
      <c r="Z64">
        <v>0</v>
      </c>
    </row>
    <row r="65" spans="1:26" ht="24.95" customHeight="1">
      <c r="A65" s="158">
        <v>37</v>
      </c>
      <c r="B65" s="153" t="s">
        <v>263</v>
      </c>
      <c r="C65" s="159" t="s">
        <v>264</v>
      </c>
      <c r="D65" s="153" t="s">
        <v>265</v>
      </c>
      <c r="E65" s="153" t="s">
        <v>218</v>
      </c>
      <c r="F65" s="154">
        <v>1.1000000000000001</v>
      </c>
      <c r="G65" s="162">
        <v>0</v>
      </c>
      <c r="H65" s="162">
        <v>0</v>
      </c>
      <c r="I65" s="162">
        <f>ROUND(F65*(G65+H65),2)</f>
        <v>0</v>
      </c>
      <c r="J65" s="153">
        <f>ROUND(F65*(N65),2)</f>
        <v>16.850000000000001</v>
      </c>
      <c r="K65" s="156">
        <f>ROUND(F65*(O65),2)</f>
        <v>0</v>
      </c>
      <c r="L65" s="156">
        <f>ROUND(F65*(G65),2)</f>
        <v>0</v>
      </c>
      <c r="M65" s="156">
        <f>ROUND(F65*(H65),2)</f>
        <v>0</v>
      </c>
      <c r="N65" s="156">
        <v>15.32</v>
      </c>
      <c r="O65" s="156"/>
      <c r="P65" s="160"/>
      <c r="Q65" s="160"/>
      <c r="R65" s="160"/>
      <c r="S65" s="156">
        <f>ROUND(F65*(P65),3)</f>
        <v>0</v>
      </c>
      <c r="T65" s="157"/>
      <c r="U65" s="157"/>
      <c r="V65" s="160"/>
      <c r="Z65">
        <v>0</v>
      </c>
    </row>
    <row r="66" spans="1:26" ht="24.95" customHeight="1">
      <c r="A66" s="168">
        <v>38</v>
      </c>
      <c r="B66" s="163" t="s">
        <v>248</v>
      </c>
      <c r="C66" s="169" t="s">
        <v>412</v>
      </c>
      <c r="D66" s="163" t="s">
        <v>413</v>
      </c>
      <c r="E66" s="163" t="s">
        <v>260</v>
      </c>
      <c r="F66" s="164">
        <v>1</v>
      </c>
      <c r="G66" s="165">
        <v>0</v>
      </c>
      <c r="H66" s="165">
        <v>0</v>
      </c>
      <c r="I66" s="165">
        <f>ROUND(F66*(G66+H66),2)</f>
        <v>0</v>
      </c>
      <c r="J66" s="163">
        <f>ROUND(F66*(N66),2)</f>
        <v>420</v>
      </c>
      <c r="K66" s="166">
        <f>ROUND(F66*(O66),2)</f>
        <v>0</v>
      </c>
      <c r="L66" s="166">
        <f>ROUND(F66*(G66),2)</f>
        <v>0</v>
      </c>
      <c r="M66" s="166">
        <f>ROUND(F66*(H66),2)</f>
        <v>0</v>
      </c>
      <c r="N66" s="166">
        <v>420</v>
      </c>
      <c r="O66" s="166"/>
      <c r="P66" s="170">
        <v>8.4600000000000005E-3</v>
      </c>
      <c r="Q66" s="170"/>
      <c r="R66" s="170">
        <v>8.4600000000000005E-3</v>
      </c>
      <c r="S66" s="166">
        <f>ROUND(F66*(P66),3)</f>
        <v>8.0000000000000002E-3</v>
      </c>
      <c r="T66" s="167"/>
      <c r="U66" s="167"/>
      <c r="V66" s="170"/>
      <c r="Z66">
        <v>0</v>
      </c>
    </row>
    <row r="67" spans="1:26" ht="24.95" customHeight="1">
      <c r="A67" s="168">
        <v>39</v>
      </c>
      <c r="B67" s="163" t="s">
        <v>248</v>
      </c>
      <c r="C67" s="169" t="s">
        <v>414</v>
      </c>
      <c r="D67" s="163" t="s">
        <v>415</v>
      </c>
      <c r="E67" s="163" t="s">
        <v>260</v>
      </c>
      <c r="F67" s="164">
        <v>1</v>
      </c>
      <c r="G67" s="165">
        <v>0</v>
      </c>
      <c r="H67" s="165">
        <v>0</v>
      </c>
      <c r="I67" s="165">
        <f>ROUND(F67*(G67+H67),2)</f>
        <v>0</v>
      </c>
      <c r="J67" s="163">
        <f>ROUND(F67*(N67),2)</f>
        <v>750</v>
      </c>
      <c r="K67" s="166">
        <f>ROUND(F67*(O67),2)</f>
        <v>0</v>
      </c>
      <c r="L67" s="166">
        <f>ROUND(F67*(G67),2)</f>
        <v>0</v>
      </c>
      <c r="M67" s="166">
        <f>ROUND(F67*(H67),2)</f>
        <v>0</v>
      </c>
      <c r="N67" s="166">
        <v>750</v>
      </c>
      <c r="O67" s="166"/>
      <c r="P67" s="170">
        <v>8.4600000000000005E-3</v>
      </c>
      <c r="Q67" s="170"/>
      <c r="R67" s="170">
        <v>8.4600000000000005E-3</v>
      </c>
      <c r="S67" s="166">
        <f>ROUND(F67*(P67),3)</f>
        <v>8.0000000000000002E-3</v>
      </c>
      <c r="T67" s="167"/>
      <c r="U67" s="167"/>
      <c r="V67" s="170"/>
      <c r="Z67">
        <v>0</v>
      </c>
    </row>
    <row r="68" spans="1:26">
      <c r="A68" s="61"/>
      <c r="B68" s="61"/>
      <c r="C68" s="152">
        <v>767</v>
      </c>
      <c r="D68" s="152" t="s">
        <v>92</v>
      </c>
      <c r="E68" s="61"/>
      <c r="F68" s="151"/>
      <c r="G68" s="141">
        <f>ROUND((SUM(L63:L67))/1,2)</f>
        <v>0</v>
      </c>
      <c r="H68" s="141">
        <f>ROUND((SUM(M63:M67))/1,2)</f>
        <v>0</v>
      </c>
      <c r="I68" s="141">
        <f>ROUND((SUM(I63:I67))/1,2)</f>
        <v>0</v>
      </c>
      <c r="J68" s="61"/>
      <c r="K68" s="61"/>
      <c r="L68" s="61">
        <f>ROUND((SUM(L63:L67))/1,2)</f>
        <v>0</v>
      </c>
      <c r="M68" s="61">
        <f>ROUND((SUM(M63:M67))/1,2)</f>
        <v>0</v>
      </c>
      <c r="N68" s="61"/>
      <c r="O68" s="61"/>
      <c r="P68" s="161"/>
      <c r="Q68" s="61"/>
      <c r="R68" s="61"/>
      <c r="S68" s="161">
        <f>ROUND((SUM(S63:S67))/1,2)</f>
        <v>0.02</v>
      </c>
      <c r="T68" s="137"/>
      <c r="U68" s="137"/>
      <c r="V68" s="2">
        <f>ROUND((SUM(V63:V67))/1,2)</f>
        <v>0</v>
      </c>
      <c r="W68" s="137"/>
      <c r="X68" s="137"/>
      <c r="Y68" s="137"/>
      <c r="Z68" s="137"/>
    </row>
    <row r="69" spans="1:26">
      <c r="A69" s="1"/>
      <c r="B69" s="1"/>
      <c r="C69" s="1"/>
      <c r="D69" s="1"/>
      <c r="E69" s="1"/>
      <c r="F69" s="147"/>
      <c r="G69" s="134"/>
      <c r="H69" s="134"/>
      <c r="I69" s="134"/>
      <c r="J69" s="1"/>
      <c r="K69" s="1"/>
      <c r="L69" s="1"/>
      <c r="M69" s="1"/>
      <c r="N69" s="1"/>
      <c r="O69" s="1"/>
      <c r="P69" s="1"/>
      <c r="Q69" s="1"/>
      <c r="R69" s="1"/>
      <c r="S69" s="1"/>
      <c r="V69" s="1"/>
    </row>
    <row r="70" spans="1:26">
      <c r="A70" s="61"/>
      <c r="B70" s="61"/>
      <c r="C70" s="152">
        <v>776</v>
      </c>
      <c r="D70" s="152" t="s">
        <v>94</v>
      </c>
      <c r="E70" s="61"/>
      <c r="F70" s="151"/>
      <c r="G70" s="75"/>
      <c r="H70" s="75"/>
      <c r="I70" s="75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137"/>
      <c r="U70" s="137"/>
      <c r="V70" s="61"/>
      <c r="W70" s="137"/>
      <c r="X70" s="137"/>
      <c r="Y70" s="137"/>
      <c r="Z70" s="137"/>
    </row>
    <row r="71" spans="1:26" ht="24.95" customHeight="1">
      <c r="A71" s="158">
        <v>40</v>
      </c>
      <c r="B71" s="153" t="s">
        <v>280</v>
      </c>
      <c r="C71" s="159" t="s">
        <v>416</v>
      </c>
      <c r="D71" s="153" t="s">
        <v>417</v>
      </c>
      <c r="E71" s="153" t="s">
        <v>131</v>
      </c>
      <c r="F71" s="154">
        <v>41.1</v>
      </c>
      <c r="G71" s="155">
        <v>0</v>
      </c>
      <c r="H71" s="155">
        <v>0</v>
      </c>
      <c r="I71" s="155">
        <f t="shared" ref="I71:I76" si="12">ROUND(F71*(G71+H71),2)</f>
        <v>0</v>
      </c>
      <c r="J71" s="153">
        <f t="shared" ref="J71:J76" si="13">ROUND(F71*(N71),2)</f>
        <v>653.49</v>
      </c>
      <c r="K71" s="156">
        <f t="shared" ref="K71:K76" si="14">ROUND(F71*(O71),2)</f>
        <v>0</v>
      </c>
      <c r="L71" s="156">
        <f t="shared" ref="L71:L76" si="15">ROUND(F71*(G71),2)</f>
        <v>0</v>
      </c>
      <c r="M71" s="156">
        <f t="shared" ref="M71:M76" si="16">ROUND(F71*(H71),2)</f>
        <v>0</v>
      </c>
      <c r="N71" s="156">
        <v>15.9</v>
      </c>
      <c r="O71" s="156"/>
      <c r="P71" s="160"/>
      <c r="Q71" s="160"/>
      <c r="R71" s="160"/>
      <c r="S71" s="156">
        <f t="shared" ref="S71:S76" si="17">ROUND(F71*(P71),3)</f>
        <v>0</v>
      </c>
      <c r="T71" s="157"/>
      <c r="U71" s="157"/>
      <c r="V71" s="160">
        <f>ROUND(F71*(X71),3)</f>
        <v>0.61699999999999999</v>
      </c>
      <c r="X71">
        <v>1.4999999999999999E-2</v>
      </c>
      <c r="Z71">
        <v>0</v>
      </c>
    </row>
    <row r="72" spans="1:26" ht="24.95" customHeight="1">
      <c r="A72" s="158">
        <v>41</v>
      </c>
      <c r="B72" s="153" t="s">
        <v>280</v>
      </c>
      <c r="C72" s="159" t="s">
        <v>281</v>
      </c>
      <c r="D72" s="153" t="s">
        <v>282</v>
      </c>
      <c r="E72" s="153" t="s">
        <v>218</v>
      </c>
      <c r="F72" s="154">
        <v>3.8</v>
      </c>
      <c r="G72" s="162">
        <v>0</v>
      </c>
      <c r="H72" s="162">
        <v>0</v>
      </c>
      <c r="I72" s="162">
        <f t="shared" si="12"/>
        <v>0</v>
      </c>
      <c r="J72" s="153">
        <f t="shared" si="13"/>
        <v>88.81</v>
      </c>
      <c r="K72" s="156">
        <f t="shared" si="14"/>
        <v>0</v>
      </c>
      <c r="L72" s="156">
        <f t="shared" si="15"/>
        <v>0</v>
      </c>
      <c r="M72" s="156">
        <f t="shared" si="16"/>
        <v>0</v>
      </c>
      <c r="N72" s="156">
        <v>23.37</v>
      </c>
      <c r="O72" s="156"/>
      <c r="P72" s="160"/>
      <c r="Q72" s="160"/>
      <c r="R72" s="160"/>
      <c r="S72" s="156">
        <f t="shared" si="17"/>
        <v>0</v>
      </c>
      <c r="T72" s="157"/>
      <c r="U72" s="157"/>
      <c r="V72" s="160"/>
      <c r="Z72">
        <v>0</v>
      </c>
    </row>
    <row r="73" spans="1:26" ht="24.95" customHeight="1">
      <c r="A73" s="158">
        <v>42</v>
      </c>
      <c r="B73" s="153" t="s">
        <v>283</v>
      </c>
      <c r="C73" s="159" t="s">
        <v>284</v>
      </c>
      <c r="D73" s="153" t="s">
        <v>285</v>
      </c>
      <c r="E73" s="153" t="s">
        <v>149</v>
      </c>
      <c r="F73" s="154">
        <v>38.097999999999999</v>
      </c>
      <c r="G73" s="155">
        <v>0</v>
      </c>
      <c r="H73" s="155">
        <v>0</v>
      </c>
      <c r="I73" s="155">
        <f t="shared" si="12"/>
        <v>0</v>
      </c>
      <c r="J73" s="153">
        <f t="shared" si="13"/>
        <v>14.48</v>
      </c>
      <c r="K73" s="156">
        <f t="shared" si="14"/>
        <v>0</v>
      </c>
      <c r="L73" s="156">
        <f t="shared" si="15"/>
        <v>0</v>
      </c>
      <c r="M73" s="156">
        <f t="shared" si="16"/>
        <v>0</v>
      </c>
      <c r="N73" s="156">
        <v>0.38</v>
      </c>
      <c r="O73" s="156"/>
      <c r="P73" s="160"/>
      <c r="Q73" s="160"/>
      <c r="R73" s="160"/>
      <c r="S73" s="156">
        <f t="shared" si="17"/>
        <v>0</v>
      </c>
      <c r="T73" s="157"/>
      <c r="U73" s="157"/>
      <c r="V73" s="160"/>
      <c r="Z73">
        <v>0</v>
      </c>
    </row>
    <row r="74" spans="1:26" ht="24.95" customHeight="1">
      <c r="A74" s="158">
        <v>43</v>
      </c>
      <c r="B74" s="153" t="s">
        <v>283</v>
      </c>
      <c r="C74" s="159" t="s">
        <v>286</v>
      </c>
      <c r="D74" s="153" t="s">
        <v>287</v>
      </c>
      <c r="E74" s="153" t="s">
        <v>131</v>
      </c>
      <c r="F74" s="154">
        <v>39.950000000000003</v>
      </c>
      <c r="G74" s="155">
        <v>0</v>
      </c>
      <c r="H74" s="155">
        <v>0</v>
      </c>
      <c r="I74" s="155">
        <f t="shared" si="12"/>
        <v>0</v>
      </c>
      <c r="J74" s="153">
        <f t="shared" si="13"/>
        <v>110.66</v>
      </c>
      <c r="K74" s="156">
        <f t="shared" si="14"/>
        <v>0</v>
      </c>
      <c r="L74" s="156">
        <f t="shared" si="15"/>
        <v>0</v>
      </c>
      <c r="M74" s="156">
        <f t="shared" si="16"/>
        <v>0</v>
      </c>
      <c r="N74" s="156">
        <v>2.77</v>
      </c>
      <c r="O74" s="156"/>
      <c r="P74" s="160"/>
      <c r="Q74" s="160"/>
      <c r="R74" s="160"/>
      <c r="S74" s="156">
        <f t="shared" si="17"/>
        <v>0</v>
      </c>
      <c r="T74" s="157"/>
      <c r="U74" s="157"/>
      <c r="V74" s="160">
        <f>ROUND(F74*(X74),3)</f>
        <v>0.04</v>
      </c>
      <c r="X74">
        <v>1E-3</v>
      </c>
      <c r="Z74">
        <v>0</v>
      </c>
    </row>
    <row r="75" spans="1:26" ht="24.95" customHeight="1">
      <c r="A75" s="158">
        <v>44</v>
      </c>
      <c r="B75" s="153" t="s">
        <v>283</v>
      </c>
      <c r="C75" s="159" t="s">
        <v>288</v>
      </c>
      <c r="D75" s="153" t="s">
        <v>289</v>
      </c>
      <c r="E75" s="153" t="s">
        <v>131</v>
      </c>
      <c r="F75" s="154">
        <v>39.950000000000003</v>
      </c>
      <c r="G75" s="155">
        <v>0</v>
      </c>
      <c r="H75" s="155">
        <v>0</v>
      </c>
      <c r="I75" s="155">
        <f t="shared" si="12"/>
        <v>0</v>
      </c>
      <c r="J75" s="153">
        <f t="shared" si="13"/>
        <v>132.63</v>
      </c>
      <c r="K75" s="156">
        <f t="shared" si="14"/>
        <v>0</v>
      </c>
      <c r="L75" s="156">
        <f t="shared" si="15"/>
        <v>0</v>
      </c>
      <c r="M75" s="156">
        <f t="shared" si="16"/>
        <v>0</v>
      </c>
      <c r="N75" s="156">
        <v>3.32</v>
      </c>
      <c r="O75" s="156"/>
      <c r="P75" s="160"/>
      <c r="Q75" s="160"/>
      <c r="R75" s="160"/>
      <c r="S75" s="156">
        <f t="shared" si="17"/>
        <v>0</v>
      </c>
      <c r="T75" s="157"/>
      <c r="U75" s="157"/>
      <c r="V75" s="160">
        <f>ROUND(F75*(X75),3)</f>
        <v>0.04</v>
      </c>
      <c r="X75">
        <v>1E-3</v>
      </c>
      <c r="Z75">
        <v>0</v>
      </c>
    </row>
    <row r="76" spans="1:26" ht="24.95" customHeight="1">
      <c r="A76" s="168">
        <v>45</v>
      </c>
      <c r="B76" s="163" t="s">
        <v>418</v>
      </c>
      <c r="C76" s="169" t="s">
        <v>419</v>
      </c>
      <c r="D76" s="163" t="s">
        <v>420</v>
      </c>
      <c r="E76" s="163" t="s">
        <v>131</v>
      </c>
      <c r="F76" s="164">
        <v>49.32</v>
      </c>
      <c r="G76" s="165">
        <v>0</v>
      </c>
      <c r="H76" s="165">
        <v>0</v>
      </c>
      <c r="I76" s="165">
        <f t="shared" si="12"/>
        <v>0</v>
      </c>
      <c r="J76" s="163">
        <f t="shared" si="13"/>
        <v>1425.35</v>
      </c>
      <c r="K76" s="166">
        <f t="shared" si="14"/>
        <v>0</v>
      </c>
      <c r="L76" s="166">
        <f t="shared" si="15"/>
        <v>0</v>
      </c>
      <c r="M76" s="166">
        <f t="shared" si="16"/>
        <v>0</v>
      </c>
      <c r="N76" s="166">
        <v>28.9</v>
      </c>
      <c r="O76" s="166"/>
      <c r="P76" s="170"/>
      <c r="Q76" s="170"/>
      <c r="R76" s="170"/>
      <c r="S76" s="166">
        <f t="shared" si="17"/>
        <v>0</v>
      </c>
      <c r="T76" s="167"/>
      <c r="U76" s="167"/>
      <c r="V76" s="170"/>
      <c r="Z76">
        <v>0</v>
      </c>
    </row>
    <row r="77" spans="1:26">
      <c r="A77" s="61"/>
      <c r="B77" s="61"/>
      <c r="C77" s="152">
        <v>776</v>
      </c>
      <c r="D77" s="152" t="s">
        <v>94</v>
      </c>
      <c r="E77" s="61"/>
      <c r="F77" s="151"/>
      <c r="G77" s="141">
        <f>ROUND((SUM(L70:L76))/1,2)</f>
        <v>0</v>
      </c>
      <c r="H77" s="141">
        <f>ROUND((SUM(M70:M76))/1,2)</f>
        <v>0</v>
      </c>
      <c r="I77" s="141">
        <f>ROUND((SUM(I70:I76))/1,2)</f>
        <v>0</v>
      </c>
      <c r="J77" s="61"/>
      <c r="K77" s="61"/>
      <c r="L77" s="61">
        <f>ROUND((SUM(L70:L76))/1,2)</f>
        <v>0</v>
      </c>
      <c r="M77" s="61">
        <f>ROUND((SUM(M70:M76))/1,2)</f>
        <v>0</v>
      </c>
      <c r="N77" s="61"/>
      <c r="O77" s="61"/>
      <c r="P77" s="161"/>
      <c r="Q77" s="61"/>
      <c r="R77" s="61"/>
      <c r="S77" s="161">
        <f>ROUND((SUM(S70:S76))/1,2)</f>
        <v>0</v>
      </c>
      <c r="T77" s="137"/>
      <c r="U77" s="137"/>
      <c r="V77" s="2">
        <f>ROUND((SUM(V70:V76))/1,2)</f>
        <v>0.7</v>
      </c>
      <c r="W77" s="137"/>
      <c r="X77" s="137"/>
      <c r="Y77" s="137"/>
      <c r="Z77" s="137"/>
    </row>
    <row r="78" spans="1:26">
      <c r="A78" s="1"/>
      <c r="B78" s="1"/>
      <c r="C78" s="1"/>
      <c r="D78" s="1"/>
      <c r="E78" s="1"/>
      <c r="F78" s="147"/>
      <c r="G78" s="134"/>
      <c r="H78" s="134"/>
      <c r="I78" s="134"/>
      <c r="J78" s="1"/>
      <c r="K78" s="1"/>
      <c r="L78" s="1"/>
      <c r="M78" s="1"/>
      <c r="N78" s="1"/>
      <c r="O78" s="1"/>
      <c r="P78" s="1"/>
      <c r="Q78" s="1"/>
      <c r="R78" s="1"/>
      <c r="S78" s="1"/>
      <c r="V78" s="1"/>
    </row>
    <row r="79" spans="1:26">
      <c r="A79" s="61"/>
      <c r="B79" s="61"/>
      <c r="C79" s="152">
        <v>784</v>
      </c>
      <c r="D79" s="152" t="s">
        <v>96</v>
      </c>
      <c r="E79" s="61"/>
      <c r="F79" s="151"/>
      <c r="G79" s="75"/>
      <c r="H79" s="75"/>
      <c r="I79" s="75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137"/>
      <c r="U79" s="137"/>
      <c r="V79" s="61"/>
      <c r="W79" s="137"/>
      <c r="X79" s="137"/>
      <c r="Y79" s="137"/>
      <c r="Z79" s="137"/>
    </row>
    <row r="80" spans="1:26" ht="24.95" customHeight="1">
      <c r="A80" s="158">
        <v>46</v>
      </c>
      <c r="B80" s="153" t="s">
        <v>300</v>
      </c>
      <c r="C80" s="159" t="s">
        <v>301</v>
      </c>
      <c r="D80" s="153" t="s">
        <v>302</v>
      </c>
      <c r="E80" s="153" t="s">
        <v>131</v>
      </c>
      <c r="F80" s="154">
        <v>140.56200000000001</v>
      </c>
      <c r="G80" s="155">
        <v>0</v>
      </c>
      <c r="H80" s="155">
        <v>0</v>
      </c>
      <c r="I80" s="155">
        <f>ROUND(F80*(G80+H80),2)</f>
        <v>0</v>
      </c>
      <c r="J80" s="153">
        <f>ROUND(F80*(N80),2)</f>
        <v>109.64</v>
      </c>
      <c r="K80" s="156">
        <f>ROUND(F80*(O80),2)</f>
        <v>0</v>
      </c>
      <c r="L80" s="156">
        <f>ROUND(F80*(G80),2)</f>
        <v>0</v>
      </c>
      <c r="M80" s="156">
        <f>ROUND(F80*(H80),2)</f>
        <v>0</v>
      </c>
      <c r="N80" s="156">
        <v>0.78</v>
      </c>
      <c r="O80" s="156"/>
      <c r="P80" s="160">
        <v>1E-4</v>
      </c>
      <c r="Q80" s="160"/>
      <c r="R80" s="160">
        <v>1E-4</v>
      </c>
      <c r="S80" s="156">
        <f>ROUND(F80*(P80),3)</f>
        <v>1.4E-2</v>
      </c>
      <c r="T80" s="157"/>
      <c r="U80" s="157"/>
      <c r="V80" s="160"/>
      <c r="Z80">
        <v>0</v>
      </c>
    </row>
    <row r="81" spans="1:26" ht="24.95" customHeight="1">
      <c r="A81" s="158">
        <v>47</v>
      </c>
      <c r="B81" s="153" t="s">
        <v>300</v>
      </c>
      <c r="C81" s="159" t="s">
        <v>303</v>
      </c>
      <c r="D81" s="153" t="s">
        <v>304</v>
      </c>
      <c r="E81" s="153" t="s">
        <v>131</v>
      </c>
      <c r="F81" s="154">
        <v>41.1</v>
      </c>
      <c r="G81" s="155">
        <v>0</v>
      </c>
      <c r="H81" s="155">
        <v>0</v>
      </c>
      <c r="I81" s="155">
        <f>ROUND(F81*(G81+H81),2)</f>
        <v>0</v>
      </c>
      <c r="J81" s="153">
        <f>ROUND(F81*(N81),2)</f>
        <v>41.51</v>
      </c>
      <c r="K81" s="156">
        <f>ROUND(F81*(O81),2)</f>
        <v>0</v>
      </c>
      <c r="L81" s="156">
        <f>ROUND(F81*(G81),2)</f>
        <v>0</v>
      </c>
      <c r="M81" s="156">
        <f>ROUND(F81*(H81),2)</f>
        <v>0</v>
      </c>
      <c r="N81" s="156">
        <v>1.01</v>
      </c>
      <c r="O81" s="156"/>
      <c r="P81" s="160">
        <v>4.0000000000000003E-5</v>
      </c>
      <c r="Q81" s="160"/>
      <c r="R81" s="160">
        <v>4.0000000000000003E-5</v>
      </c>
      <c r="S81" s="156">
        <f>ROUND(F81*(P81),3)</f>
        <v>2E-3</v>
      </c>
      <c r="T81" s="157"/>
      <c r="U81" s="157"/>
      <c r="V81" s="160"/>
      <c r="Z81">
        <v>0</v>
      </c>
    </row>
    <row r="82" spans="1:26" ht="24.95" customHeight="1">
      <c r="A82" s="158">
        <v>48</v>
      </c>
      <c r="B82" s="153" t="s">
        <v>300</v>
      </c>
      <c r="C82" s="159" t="s">
        <v>305</v>
      </c>
      <c r="D82" s="153" t="s">
        <v>306</v>
      </c>
      <c r="E82" s="153" t="s">
        <v>131</v>
      </c>
      <c r="F82" s="154">
        <v>140.56200000000001</v>
      </c>
      <c r="G82" s="155">
        <v>0</v>
      </c>
      <c r="H82" s="155">
        <v>0</v>
      </c>
      <c r="I82" s="155">
        <f>ROUND(F82*(G82+H82),2)</f>
        <v>0</v>
      </c>
      <c r="J82" s="153">
        <f>ROUND(F82*(N82),2)</f>
        <v>247.39</v>
      </c>
      <c r="K82" s="156">
        <f>ROUND(F82*(O82),2)</f>
        <v>0</v>
      </c>
      <c r="L82" s="156">
        <f>ROUND(F82*(G82),2)</f>
        <v>0</v>
      </c>
      <c r="M82" s="156">
        <f>ROUND(F82*(H82),2)</f>
        <v>0</v>
      </c>
      <c r="N82" s="156">
        <v>1.76</v>
      </c>
      <c r="O82" s="156"/>
      <c r="P82" s="160">
        <v>3.3E-4</v>
      </c>
      <c r="Q82" s="160"/>
      <c r="R82" s="160">
        <v>3.3E-4</v>
      </c>
      <c r="S82" s="156">
        <f>ROUND(F82*(P82),3)</f>
        <v>4.5999999999999999E-2</v>
      </c>
      <c r="T82" s="157"/>
      <c r="U82" s="157"/>
      <c r="V82" s="160"/>
      <c r="Z82">
        <v>0</v>
      </c>
    </row>
    <row r="83" spans="1:26">
      <c r="A83" s="61"/>
      <c r="B83" s="61"/>
      <c r="C83" s="152">
        <v>784</v>
      </c>
      <c r="D83" s="152" t="s">
        <v>96</v>
      </c>
      <c r="E83" s="61"/>
      <c r="F83" s="151"/>
      <c r="G83" s="141">
        <f>ROUND((SUM(L79:L82))/1,2)</f>
        <v>0</v>
      </c>
      <c r="H83" s="141">
        <f>ROUND((SUM(M79:M82))/1,2)</f>
        <v>0</v>
      </c>
      <c r="I83" s="141">
        <f>ROUND((SUM(I79:I82))/1,2)</f>
        <v>0</v>
      </c>
      <c r="J83" s="61"/>
      <c r="K83" s="61"/>
      <c r="L83" s="61">
        <f>ROUND((SUM(L79:L82))/1,2)</f>
        <v>0</v>
      </c>
      <c r="M83" s="61">
        <f>ROUND((SUM(M79:M82))/1,2)</f>
        <v>0</v>
      </c>
      <c r="N83" s="61"/>
      <c r="O83" s="61"/>
      <c r="P83" s="161"/>
      <c r="Q83" s="61"/>
      <c r="R83" s="61"/>
      <c r="S83" s="161">
        <f>ROUND((SUM(S79:S82))/1,2)</f>
        <v>0.06</v>
      </c>
      <c r="T83" s="137"/>
      <c r="U83" s="137"/>
      <c r="V83" s="2">
        <f>ROUND((SUM(V79:V82))/1,2)</f>
        <v>0</v>
      </c>
      <c r="W83" s="137"/>
      <c r="X83" s="137"/>
      <c r="Y83" s="137"/>
      <c r="Z83" s="137"/>
    </row>
    <row r="84" spans="1:26">
      <c r="A84" s="1"/>
      <c r="B84" s="1"/>
      <c r="C84" s="1"/>
      <c r="D84" s="1"/>
      <c r="E84" s="1"/>
      <c r="F84" s="147"/>
      <c r="G84" s="134"/>
      <c r="H84" s="134"/>
      <c r="I84" s="134"/>
      <c r="J84" s="1"/>
      <c r="K84" s="1"/>
      <c r="L84" s="1"/>
      <c r="M84" s="1"/>
      <c r="N84" s="1"/>
      <c r="O84" s="1"/>
      <c r="P84" s="1"/>
      <c r="Q84" s="1"/>
      <c r="R84" s="1"/>
      <c r="S84" s="1"/>
      <c r="V84" s="1"/>
    </row>
    <row r="85" spans="1:26">
      <c r="A85" s="61"/>
      <c r="B85" s="61"/>
      <c r="C85" s="61"/>
      <c r="D85" s="2" t="s">
        <v>86</v>
      </c>
      <c r="E85" s="61"/>
      <c r="F85" s="151"/>
      <c r="G85" s="141">
        <f>ROUND((SUM(L57:L84))/2,2)</f>
        <v>0</v>
      </c>
      <c r="H85" s="141">
        <f>ROUND((SUM(M57:M84))/2,2)</f>
        <v>0</v>
      </c>
      <c r="I85" s="141">
        <f>ROUND((SUM(I57:I84))/2,2)</f>
        <v>0</v>
      </c>
      <c r="J85" s="75"/>
      <c r="K85" s="61"/>
      <c r="L85" s="75">
        <f>ROUND((SUM(L57:L84))/2,2)</f>
        <v>0</v>
      </c>
      <c r="M85" s="75">
        <f>ROUND((SUM(M57:M84))/2,2)</f>
        <v>0</v>
      </c>
      <c r="N85" s="61"/>
      <c r="O85" s="61"/>
      <c r="P85" s="161"/>
      <c r="Q85" s="61"/>
      <c r="R85" s="61"/>
      <c r="S85" s="161">
        <f>ROUND((SUM(S57:S84))/2,2)</f>
        <v>0.08</v>
      </c>
      <c r="T85" s="137"/>
      <c r="U85" s="137"/>
      <c r="V85" s="2">
        <f>ROUND((SUM(V57:V84))/2,2)</f>
        <v>0.7</v>
      </c>
    </row>
    <row r="86" spans="1:26">
      <c r="A86" s="1"/>
      <c r="B86" s="1"/>
      <c r="C86" s="1"/>
      <c r="D86" s="1"/>
      <c r="E86" s="1"/>
      <c r="F86" s="147"/>
      <c r="G86" s="134"/>
      <c r="H86" s="134"/>
      <c r="I86" s="134"/>
      <c r="J86" s="1"/>
      <c r="K86" s="1"/>
      <c r="L86" s="1"/>
      <c r="M86" s="1"/>
      <c r="N86" s="1"/>
      <c r="O86" s="1"/>
      <c r="P86" s="1"/>
      <c r="Q86" s="1"/>
      <c r="R86" s="1"/>
      <c r="S86" s="1"/>
      <c r="V86" s="1"/>
    </row>
    <row r="87" spans="1:26">
      <c r="A87" s="61"/>
      <c r="B87" s="61"/>
      <c r="C87" s="61"/>
      <c r="D87" s="2" t="s">
        <v>97</v>
      </c>
      <c r="E87" s="61"/>
      <c r="F87" s="151"/>
      <c r="G87" s="75"/>
      <c r="H87" s="75"/>
      <c r="I87" s="75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137"/>
      <c r="U87" s="137"/>
      <c r="V87" s="61"/>
      <c r="W87" s="137"/>
      <c r="X87" s="137"/>
      <c r="Y87" s="137"/>
      <c r="Z87" s="137"/>
    </row>
    <row r="88" spans="1:26">
      <c r="A88" s="61"/>
      <c r="B88" s="61"/>
      <c r="C88" s="152">
        <v>921</v>
      </c>
      <c r="D88" s="152" t="s">
        <v>98</v>
      </c>
      <c r="E88" s="61"/>
      <c r="F88" s="151"/>
      <c r="G88" s="75"/>
      <c r="H88" s="75"/>
      <c r="I88" s="75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137"/>
      <c r="U88" s="137"/>
      <c r="V88" s="61"/>
      <c r="W88" s="137"/>
      <c r="X88" s="137"/>
      <c r="Y88" s="137"/>
      <c r="Z88" s="137"/>
    </row>
    <row r="89" spans="1:26" ht="24.95" customHeight="1">
      <c r="A89" s="158">
        <v>49</v>
      </c>
      <c r="B89" s="153" t="s">
        <v>307</v>
      </c>
      <c r="C89" s="159" t="s">
        <v>308</v>
      </c>
      <c r="D89" s="153" t="s">
        <v>309</v>
      </c>
      <c r="E89" s="153" t="s">
        <v>222</v>
      </c>
      <c r="F89" s="154">
        <v>1</v>
      </c>
      <c r="G89" s="155">
        <v>0</v>
      </c>
      <c r="H89" s="155">
        <v>0</v>
      </c>
      <c r="I89" s="155">
        <f>ROUND(F89*(G89+H89),2)</f>
        <v>0</v>
      </c>
      <c r="J89" s="153">
        <f>ROUND(F89*(N89),2)</f>
        <v>1000</v>
      </c>
      <c r="K89" s="156">
        <f>ROUND(F89*(O89),2)</f>
        <v>0</v>
      </c>
      <c r="L89" s="156">
        <f>ROUND(F89*(G89),2)</f>
        <v>0</v>
      </c>
      <c r="M89" s="156">
        <f>ROUND(F89*(H89),2)</f>
        <v>0</v>
      </c>
      <c r="N89" s="156">
        <v>1000</v>
      </c>
      <c r="O89" s="156"/>
      <c r="P89" s="160"/>
      <c r="Q89" s="160"/>
      <c r="R89" s="160"/>
      <c r="S89" s="156">
        <f>ROUND(F89*(P89),3)</f>
        <v>0</v>
      </c>
      <c r="T89" s="157"/>
      <c r="U89" s="157"/>
      <c r="V89" s="160"/>
      <c r="Z89">
        <v>0</v>
      </c>
    </row>
    <row r="90" spans="1:26" ht="24.95" customHeight="1">
      <c r="A90" s="158">
        <v>50</v>
      </c>
      <c r="B90" s="153" t="s">
        <v>307</v>
      </c>
      <c r="C90" s="159" t="s">
        <v>310</v>
      </c>
      <c r="D90" s="153" t="s">
        <v>311</v>
      </c>
      <c r="E90" s="153" t="s">
        <v>222</v>
      </c>
      <c r="F90" s="154">
        <v>1</v>
      </c>
      <c r="G90" s="155">
        <v>0</v>
      </c>
      <c r="H90" s="155">
        <v>0</v>
      </c>
      <c r="I90" s="155">
        <f>ROUND(F90*(G90+H90),2)</f>
        <v>0</v>
      </c>
      <c r="J90" s="153">
        <f>ROUND(F90*(N90),2)</f>
        <v>11500</v>
      </c>
      <c r="K90" s="156">
        <f>ROUND(F90*(O90),2)</f>
        <v>0</v>
      </c>
      <c r="L90" s="156">
        <f>ROUND(F90*(G90),2)</f>
        <v>0</v>
      </c>
      <c r="M90" s="156">
        <f>ROUND(F90*(H90),2)</f>
        <v>0</v>
      </c>
      <c r="N90" s="156">
        <v>11500</v>
      </c>
      <c r="O90" s="156"/>
      <c r="P90" s="160"/>
      <c r="Q90" s="160"/>
      <c r="R90" s="160"/>
      <c r="S90" s="156">
        <f>ROUND(F90*(P90),3)</f>
        <v>0</v>
      </c>
      <c r="T90" s="157"/>
      <c r="U90" s="157"/>
      <c r="V90" s="160"/>
      <c r="Z90">
        <v>0</v>
      </c>
    </row>
    <row r="91" spans="1:26">
      <c r="A91" s="61"/>
      <c r="B91" s="61"/>
      <c r="C91" s="152">
        <v>921</v>
      </c>
      <c r="D91" s="152" t="s">
        <v>98</v>
      </c>
      <c r="E91" s="61"/>
      <c r="F91" s="151"/>
      <c r="G91" s="141">
        <f>ROUND((SUM(L88:L90))/1,2)</f>
        <v>0</v>
      </c>
      <c r="H91" s="141">
        <f>ROUND((SUM(M88:M90))/1,2)</f>
        <v>0</v>
      </c>
      <c r="I91" s="141">
        <f>ROUND((SUM(I88:I90))/1,2)</f>
        <v>0</v>
      </c>
      <c r="J91" s="61"/>
      <c r="K91" s="61"/>
      <c r="L91" s="61">
        <f>ROUND((SUM(L88:L90))/1,2)</f>
        <v>0</v>
      </c>
      <c r="M91" s="61">
        <f>ROUND((SUM(M88:M90))/1,2)</f>
        <v>0</v>
      </c>
      <c r="N91" s="61"/>
      <c r="O91" s="61"/>
      <c r="P91" s="161"/>
      <c r="Q91" s="61"/>
      <c r="R91" s="61"/>
      <c r="S91" s="161">
        <f>ROUND((SUM(S88:S90))/1,2)</f>
        <v>0</v>
      </c>
      <c r="T91" s="137"/>
      <c r="U91" s="137"/>
      <c r="V91" s="2">
        <f>ROUND((SUM(V88:V90))/1,2)</f>
        <v>0</v>
      </c>
      <c r="W91" s="137"/>
      <c r="X91" s="137"/>
      <c r="Y91" s="137"/>
      <c r="Z91" s="137"/>
    </row>
    <row r="92" spans="1:26">
      <c r="A92" s="1"/>
      <c r="B92" s="1"/>
      <c r="C92" s="1"/>
      <c r="D92" s="1"/>
      <c r="E92" s="1"/>
      <c r="F92" s="147"/>
      <c r="G92" s="134"/>
      <c r="H92" s="134"/>
      <c r="I92" s="134"/>
      <c r="J92" s="1"/>
      <c r="K92" s="1"/>
      <c r="L92" s="1"/>
      <c r="M92" s="1"/>
      <c r="N92" s="1"/>
      <c r="O92" s="1"/>
      <c r="P92" s="1"/>
      <c r="Q92" s="1"/>
      <c r="R92" s="1"/>
      <c r="S92" s="1"/>
      <c r="V92" s="1"/>
    </row>
    <row r="93" spans="1:26">
      <c r="A93" s="61"/>
      <c r="B93" s="61"/>
      <c r="C93" s="152">
        <v>924</v>
      </c>
      <c r="D93" s="152" t="s">
        <v>99</v>
      </c>
      <c r="E93" s="61"/>
      <c r="F93" s="151"/>
      <c r="G93" s="75"/>
      <c r="H93" s="75"/>
      <c r="I93" s="75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137"/>
      <c r="U93" s="137"/>
      <c r="V93" s="61"/>
      <c r="W93" s="137"/>
      <c r="X93" s="137"/>
      <c r="Y93" s="137"/>
      <c r="Z93" s="137"/>
    </row>
    <row r="94" spans="1:26" ht="24.95" customHeight="1">
      <c r="A94" s="158">
        <v>51</v>
      </c>
      <c r="B94" s="153" t="s">
        <v>307</v>
      </c>
      <c r="C94" s="159" t="s">
        <v>312</v>
      </c>
      <c r="D94" s="153" t="s">
        <v>421</v>
      </c>
      <c r="E94" s="153" t="s">
        <v>222</v>
      </c>
      <c r="F94" s="154">
        <v>1</v>
      </c>
      <c r="G94" s="155">
        <v>0</v>
      </c>
      <c r="H94" s="155">
        <v>0</v>
      </c>
      <c r="I94" s="155">
        <f>ROUND(F94*(G94+H94),2)</f>
        <v>0</v>
      </c>
      <c r="J94" s="153">
        <f>ROUND(F94*(N94),2)</f>
        <v>5000</v>
      </c>
      <c r="K94" s="156">
        <f>ROUND(F94*(O94),2)</f>
        <v>0</v>
      </c>
      <c r="L94" s="156">
        <f>ROUND(F94*(G94),2)</f>
        <v>0</v>
      </c>
      <c r="M94" s="156">
        <f>ROUND(F94*(H94),2)</f>
        <v>0</v>
      </c>
      <c r="N94" s="156">
        <v>5000</v>
      </c>
      <c r="O94" s="156"/>
      <c r="P94" s="160"/>
      <c r="Q94" s="160"/>
      <c r="R94" s="160"/>
      <c r="S94" s="156">
        <f>ROUND(F94*(P94),3)</f>
        <v>0</v>
      </c>
      <c r="T94" s="157"/>
      <c r="U94" s="157"/>
      <c r="V94" s="160"/>
      <c r="Z94">
        <v>0</v>
      </c>
    </row>
    <row r="95" spans="1:26">
      <c r="A95" s="61"/>
      <c r="B95" s="61"/>
      <c r="C95" s="152">
        <v>924</v>
      </c>
      <c r="D95" s="152" t="s">
        <v>99</v>
      </c>
      <c r="E95" s="61"/>
      <c r="F95" s="151"/>
      <c r="G95" s="141">
        <f>ROUND((SUM(L93:L94))/1,2)</f>
        <v>0</v>
      </c>
      <c r="H95" s="141">
        <f>ROUND((SUM(M93:M94))/1,2)</f>
        <v>0</v>
      </c>
      <c r="I95" s="141">
        <f>ROUND((SUM(I93:I94))/1,2)</f>
        <v>0</v>
      </c>
      <c r="J95" s="61"/>
      <c r="K95" s="61"/>
      <c r="L95" s="61">
        <f>ROUND((SUM(L93:L94))/1,2)</f>
        <v>0</v>
      </c>
      <c r="M95" s="61">
        <f>ROUND((SUM(M93:M94))/1,2)</f>
        <v>0</v>
      </c>
      <c r="N95" s="61"/>
      <c r="O95" s="61"/>
      <c r="P95" s="161"/>
      <c r="Q95" s="1"/>
      <c r="R95" s="1"/>
      <c r="S95" s="161">
        <f>ROUND((SUM(S93:S94))/1,2)</f>
        <v>0</v>
      </c>
      <c r="T95" s="171"/>
      <c r="U95" s="171"/>
      <c r="V95" s="2">
        <f>ROUND((SUM(V93:V94))/1,2)</f>
        <v>0</v>
      </c>
    </row>
    <row r="96" spans="1:26">
      <c r="A96" s="1"/>
      <c r="B96" s="1"/>
      <c r="C96" s="1"/>
      <c r="D96" s="1"/>
      <c r="E96" s="1"/>
      <c r="F96" s="147"/>
      <c r="G96" s="134"/>
      <c r="H96" s="134"/>
      <c r="I96" s="134"/>
      <c r="J96" s="1"/>
      <c r="K96" s="1"/>
      <c r="L96" s="1"/>
      <c r="M96" s="1"/>
      <c r="N96" s="1"/>
      <c r="O96" s="1"/>
      <c r="P96" s="1"/>
      <c r="Q96" s="1"/>
      <c r="R96" s="1"/>
      <c r="S96" s="1"/>
      <c r="V96" s="1"/>
    </row>
    <row r="97" spans="1:26">
      <c r="A97" s="61"/>
      <c r="B97" s="61"/>
      <c r="C97" s="61"/>
      <c r="D97" s="2" t="s">
        <v>97</v>
      </c>
      <c r="E97" s="61"/>
      <c r="F97" s="151"/>
      <c r="G97" s="141">
        <f>ROUND((SUM(L87:L96))/2,2)</f>
        <v>0</v>
      </c>
      <c r="H97" s="141">
        <f>ROUND((SUM(M87:M96))/2,2)</f>
        <v>0</v>
      </c>
      <c r="I97" s="141">
        <f>ROUND((SUM(I87:I96))/2,2)</f>
        <v>0</v>
      </c>
      <c r="J97" s="61"/>
      <c r="K97" s="61"/>
      <c r="L97" s="61">
        <f>ROUND((SUM(L87:L96))/2,2)</f>
        <v>0</v>
      </c>
      <c r="M97" s="61">
        <f>ROUND((SUM(M87:M96))/2,2)</f>
        <v>0</v>
      </c>
      <c r="N97" s="61"/>
      <c r="O97" s="61"/>
      <c r="P97" s="161"/>
      <c r="Q97" s="1"/>
      <c r="R97" s="1"/>
      <c r="S97" s="161">
        <f>ROUND((SUM(S87:S96))/2,2)</f>
        <v>0</v>
      </c>
      <c r="V97" s="2">
        <f>ROUND((SUM(V87:V96))/2,2)</f>
        <v>0</v>
      </c>
    </row>
    <row r="98" spans="1:26">
      <c r="A98" s="172"/>
      <c r="B98" s="172"/>
      <c r="C98" s="172"/>
      <c r="D98" s="172" t="s">
        <v>100</v>
      </c>
      <c r="E98" s="172"/>
      <c r="F98" s="173"/>
      <c r="G98" s="174">
        <f>ROUND((SUM(L9:L97))/3,2)</f>
        <v>0</v>
      </c>
      <c r="H98" s="174">
        <f>ROUND((SUM(M9:M97))/3,2)</f>
        <v>0</v>
      </c>
      <c r="I98" s="174">
        <f>ROUND((SUM(I9:I97))/3,2)</f>
        <v>0</v>
      </c>
      <c r="J98" s="172"/>
      <c r="K98" s="172">
        <f>ROUND((SUM(K9:K97))/3,2)</f>
        <v>0</v>
      </c>
      <c r="L98" s="172">
        <f>ROUND((SUM(L9:L97))/3,2)</f>
        <v>0</v>
      </c>
      <c r="M98" s="172">
        <f>ROUND((SUM(M9:M97))/3,2)</f>
        <v>0</v>
      </c>
      <c r="N98" s="172"/>
      <c r="O98" s="172"/>
      <c r="P98" s="173"/>
      <c r="Q98" s="172"/>
      <c r="R98" s="172"/>
      <c r="S98" s="173">
        <f>ROUND((SUM(S9:S97))/3,2)</f>
        <v>5.91</v>
      </c>
      <c r="T98" s="175"/>
      <c r="U98" s="175"/>
      <c r="V98" s="172">
        <f>ROUND((SUM(V9:V97))/3,2)</f>
        <v>7.54</v>
      </c>
      <c r="Z98">
        <f>(SUM(Z9:Z97))</f>
        <v>0</v>
      </c>
    </row>
  </sheetData>
  <mergeCells count="3">
    <mergeCell ref="B1:H1"/>
    <mergeCell ref="B2:H2"/>
    <mergeCell ref="B3:H3"/>
  </mergeCells>
  <printOptions horizontalCentered="1" gridLines="1"/>
  <pageMargins left="0" right="0" top="0.74803149606299213" bottom="0.74803149606299213" header="0.31496062992125984" footer="0.31496062992125984"/>
  <pageSetup paperSize="9" scale="85" orientation="portrait" verticalDpi="0" r:id="rId1"/>
  <headerFooter>
    <oddHeader>&amp;C&amp;B&amp; Rozpočet Kultúrny dom KUBÁŇ - obnova sociálneho zázemia / Časť "A" - 2.NP - m.č. 2.03 - Neoprávnené náklady</oddHeader>
    <oddFooter>&amp;RStrana &amp;P z &amp;N    &amp;L&amp;7Spracované systémom Systematic® Kalkulus, tel.: 051 77 10 585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A41"/>
  <sheetViews>
    <sheetView workbookViewId="0">
      <selection sqref="A1:D1"/>
    </sheetView>
  </sheetViews>
  <sheetFormatPr defaultColWidth="0" defaultRowHeight="14.4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>
      <c r="A1" s="3"/>
      <c r="B1" s="13"/>
      <c r="C1" s="13"/>
      <c r="D1" s="13"/>
      <c r="E1" s="13"/>
      <c r="F1" s="14" t="s">
        <v>69</v>
      </c>
      <c r="G1" s="13"/>
      <c r="H1" s="13"/>
      <c r="I1" s="13"/>
      <c r="J1" s="13"/>
      <c r="W1">
        <v>30.126000000000001</v>
      </c>
    </row>
    <row r="2" spans="1:23" ht="30" customHeight="1" thickTop="1">
      <c r="A2" s="12"/>
      <c r="B2" s="203" t="s">
        <v>1</v>
      </c>
      <c r="C2" s="204"/>
      <c r="D2" s="204"/>
      <c r="E2" s="204"/>
      <c r="F2" s="204"/>
      <c r="G2" s="204"/>
      <c r="H2" s="204"/>
      <c r="I2" s="204"/>
      <c r="J2" s="205"/>
    </row>
    <row r="3" spans="1:23" ht="18" customHeight="1">
      <c r="A3" s="12"/>
      <c r="B3" s="33" t="s">
        <v>422</v>
      </c>
      <c r="C3" s="34"/>
      <c r="D3" s="35"/>
      <c r="E3" s="35"/>
      <c r="F3" s="35"/>
      <c r="G3" s="16"/>
      <c r="H3" s="16"/>
      <c r="I3" s="36" t="s">
        <v>2</v>
      </c>
      <c r="J3" s="29"/>
    </row>
    <row r="4" spans="1:23" ht="18" customHeight="1">
      <c r="A4" s="12"/>
      <c r="B4" s="22"/>
      <c r="C4" s="19"/>
      <c r="D4" s="16"/>
      <c r="E4" s="16"/>
      <c r="F4" s="16"/>
      <c r="G4" s="16"/>
      <c r="H4" s="16"/>
      <c r="I4" s="36" t="s">
        <v>3</v>
      </c>
      <c r="J4" s="29"/>
    </row>
    <row r="5" spans="1:23" ht="18" customHeight="1" thickBot="1">
      <c r="A5" s="12"/>
      <c r="B5" s="37" t="s">
        <v>4</v>
      </c>
      <c r="C5" s="19"/>
      <c r="D5" s="16"/>
      <c r="E5" s="16"/>
      <c r="F5" s="38" t="s">
        <v>5</v>
      </c>
      <c r="G5" s="16"/>
      <c r="H5" s="16"/>
      <c r="I5" s="36" t="s">
        <v>6</v>
      </c>
      <c r="J5" s="39" t="s">
        <v>7</v>
      </c>
    </row>
    <row r="6" spans="1:23" ht="20.100000000000001" customHeight="1" thickTop="1">
      <c r="A6" s="12"/>
      <c r="B6" s="196" t="s">
        <v>8</v>
      </c>
      <c r="C6" s="197"/>
      <c r="D6" s="197"/>
      <c r="E6" s="197"/>
      <c r="F6" s="197"/>
      <c r="G6" s="197"/>
      <c r="H6" s="197"/>
      <c r="I6" s="197"/>
      <c r="J6" s="198"/>
    </row>
    <row r="7" spans="1:23" ht="18" customHeight="1">
      <c r="A7" s="12"/>
      <c r="B7" s="48" t="s">
        <v>9</v>
      </c>
      <c r="C7" s="41"/>
      <c r="D7" s="17"/>
      <c r="E7" s="17"/>
      <c r="F7" s="17"/>
      <c r="G7" s="49" t="s">
        <v>10</v>
      </c>
      <c r="H7" s="17"/>
      <c r="I7" s="27"/>
      <c r="J7" s="42"/>
    </row>
    <row r="8" spans="1:23" ht="20.100000000000001" customHeight="1">
      <c r="A8" s="12"/>
      <c r="B8" s="199" t="s">
        <v>11</v>
      </c>
      <c r="C8" s="200"/>
      <c r="D8" s="200"/>
      <c r="E8" s="200"/>
      <c r="F8" s="200"/>
      <c r="G8" s="200"/>
      <c r="H8" s="200"/>
      <c r="I8" s="200"/>
      <c r="J8" s="201"/>
    </row>
    <row r="9" spans="1:23" ht="18" customHeight="1">
      <c r="A9" s="12"/>
      <c r="B9" s="37" t="s">
        <v>9</v>
      </c>
      <c r="C9" s="19"/>
      <c r="D9" s="16"/>
      <c r="E9" s="16"/>
      <c r="F9" s="16"/>
      <c r="G9" s="38" t="s">
        <v>10</v>
      </c>
      <c r="H9" s="16"/>
      <c r="I9" s="26"/>
      <c r="J9" s="29"/>
    </row>
    <row r="10" spans="1:23" ht="20.100000000000001" customHeight="1">
      <c r="A10" s="12"/>
      <c r="B10" s="199" t="s">
        <v>75</v>
      </c>
      <c r="C10" s="200"/>
      <c r="D10" s="200"/>
      <c r="E10" s="200"/>
      <c r="F10" s="200"/>
      <c r="G10" s="200"/>
      <c r="H10" s="200"/>
      <c r="I10" s="200"/>
      <c r="J10" s="201"/>
    </row>
    <row r="11" spans="1:23" ht="18" customHeight="1" thickBot="1">
      <c r="A11" s="12"/>
      <c r="B11" s="37" t="s">
        <v>9</v>
      </c>
      <c r="C11" s="19"/>
      <c r="D11" s="16"/>
      <c r="E11" s="16"/>
      <c r="F11" s="16"/>
      <c r="G11" s="38" t="s">
        <v>10</v>
      </c>
      <c r="H11" s="16"/>
      <c r="I11" s="26"/>
      <c r="J11" s="29"/>
    </row>
    <row r="12" spans="1:23" ht="18" customHeight="1" thickTop="1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thickBot="1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Top="1">
      <c r="A14" s="12"/>
      <c r="B14" s="51" t="s">
        <v>13</v>
      </c>
      <c r="C14" s="79" t="s">
        <v>51</v>
      </c>
      <c r="D14" s="80" t="s">
        <v>14</v>
      </c>
      <c r="E14" s="81" t="s">
        <v>15</v>
      </c>
      <c r="F14" s="79" t="s">
        <v>16</v>
      </c>
      <c r="G14" s="51" t="s">
        <v>17</v>
      </c>
      <c r="H14" s="44"/>
      <c r="I14" s="46"/>
      <c r="J14" s="47"/>
    </row>
    <row r="15" spans="1:23" ht="18" customHeight="1">
      <c r="A15" s="12"/>
      <c r="B15" s="86">
        <v>1</v>
      </c>
      <c r="C15" s="87" t="s">
        <v>18</v>
      </c>
      <c r="D15" s="88"/>
      <c r="E15" s="89"/>
      <c r="F15" s="87"/>
      <c r="G15" s="52">
        <v>7</v>
      </c>
      <c r="H15" s="54" t="s">
        <v>71</v>
      </c>
      <c r="I15" s="27"/>
      <c r="J15" s="56">
        <v>0</v>
      </c>
    </row>
    <row r="16" spans="1:23" ht="18" customHeight="1">
      <c r="A16" s="12"/>
      <c r="B16" s="84">
        <v>2</v>
      </c>
      <c r="C16" s="85" t="s">
        <v>20</v>
      </c>
      <c r="D16" s="90">
        <f>'Rekap Časť "A"-2.NP-m.č.2.03-on'!B12</f>
        <v>0</v>
      </c>
      <c r="E16" s="91">
        <f>'Rekap Časť "A"-2.NP-m.č.2.03-on'!C12</f>
        <v>0</v>
      </c>
      <c r="F16" s="100">
        <f>'Rekap Časť "A"-2.NP-m.č.2.03-on'!D12</f>
        <v>0</v>
      </c>
      <c r="G16" s="103"/>
      <c r="H16" s="114"/>
      <c r="I16" s="116"/>
      <c r="J16" s="109"/>
    </row>
    <row r="17" spans="1:26" ht="18" customHeight="1">
      <c r="A17" s="12"/>
      <c r="B17" s="58">
        <v>3</v>
      </c>
      <c r="C17" s="61" t="s">
        <v>21</v>
      </c>
      <c r="D17" s="82"/>
      <c r="E17" s="83"/>
      <c r="F17" s="75"/>
      <c r="G17" s="52">
        <v>8</v>
      </c>
      <c r="H17" s="62" t="s">
        <v>22</v>
      </c>
      <c r="I17" s="116"/>
      <c r="J17" s="109">
        <f>'Časť "A"-2.NP-m.č.2.03-on_VV'!Z17</f>
        <v>0</v>
      </c>
    </row>
    <row r="18" spans="1:26" ht="18" customHeight="1">
      <c r="A18" s="12"/>
      <c r="B18" s="52">
        <v>4</v>
      </c>
      <c r="C18" s="62" t="s">
        <v>72</v>
      </c>
      <c r="D18" s="66"/>
      <c r="E18" s="65"/>
      <c r="F18" s="68"/>
      <c r="G18" s="52">
        <v>9</v>
      </c>
      <c r="H18" s="62" t="s">
        <v>24</v>
      </c>
      <c r="I18" s="116"/>
      <c r="J18" s="109">
        <v>0</v>
      </c>
    </row>
    <row r="19" spans="1:26" ht="18" customHeight="1">
      <c r="A19" s="12"/>
      <c r="B19" s="52">
        <v>5</v>
      </c>
      <c r="C19" s="62" t="s">
        <v>25</v>
      </c>
      <c r="D19" s="66"/>
      <c r="E19" s="65"/>
      <c r="F19" s="68"/>
      <c r="G19" s="103"/>
      <c r="H19" s="114"/>
      <c r="I19" s="116"/>
      <c r="J19" s="115"/>
    </row>
    <row r="20" spans="1:26" ht="18" customHeight="1" thickBot="1">
      <c r="A20" s="12"/>
      <c r="B20" s="52">
        <v>6</v>
      </c>
      <c r="C20" s="63" t="s">
        <v>26</v>
      </c>
      <c r="D20" s="67"/>
      <c r="E20" s="95"/>
      <c r="F20" s="101">
        <f>SUM(F15:F19)</f>
        <v>0</v>
      </c>
      <c r="G20" s="52">
        <v>10</v>
      </c>
      <c r="H20" s="62" t="s">
        <v>26</v>
      </c>
      <c r="I20" s="118"/>
      <c r="J20" s="94">
        <f>SUM(J15:J19)</f>
        <v>0</v>
      </c>
    </row>
    <row r="21" spans="1:26" ht="18" customHeight="1" thickTop="1">
      <c r="A21" s="12"/>
      <c r="B21" s="57" t="s">
        <v>27</v>
      </c>
      <c r="C21" s="60" t="s">
        <v>28</v>
      </c>
      <c r="D21" s="64"/>
      <c r="E21" s="18"/>
      <c r="F21" s="93"/>
      <c r="G21" s="57" t="s">
        <v>29</v>
      </c>
      <c r="H21" s="53" t="s">
        <v>28</v>
      </c>
      <c r="I21" s="27"/>
      <c r="J21" s="119"/>
    </row>
    <row r="22" spans="1:26" ht="18" customHeight="1">
      <c r="A22" s="12"/>
      <c r="B22" s="58">
        <v>11</v>
      </c>
      <c r="C22" s="54" t="s">
        <v>30</v>
      </c>
      <c r="D22" s="74"/>
      <c r="E22" s="77" t="s">
        <v>73</v>
      </c>
      <c r="F22" s="75">
        <f>((F16*U22*0)+(F17*V22*0)+(F18*W22*0))/100</f>
        <v>0</v>
      </c>
      <c r="G22" s="58">
        <v>16</v>
      </c>
      <c r="H22" s="61" t="s">
        <v>31</v>
      </c>
      <c r="I22" s="117" t="s">
        <v>73</v>
      </c>
      <c r="J22" s="108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>
      <c r="A23" s="12"/>
      <c r="B23" s="52">
        <v>12</v>
      </c>
      <c r="C23" s="55" t="s">
        <v>32</v>
      </c>
      <c r="D23" s="59"/>
      <c r="E23" s="77" t="s">
        <v>74</v>
      </c>
      <c r="F23" s="68">
        <f>((F16*U23*0)+(F17*V23*0)+(F18*W23*0))/100</f>
        <v>0</v>
      </c>
      <c r="G23" s="52">
        <v>17</v>
      </c>
      <c r="H23" s="62" t="s">
        <v>33</v>
      </c>
      <c r="I23" s="117" t="s">
        <v>73</v>
      </c>
      <c r="J23" s="109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>
      <c r="A24" s="12"/>
      <c r="B24" s="52">
        <v>13</v>
      </c>
      <c r="C24" s="55" t="s">
        <v>34</v>
      </c>
      <c r="D24" s="59"/>
      <c r="E24" s="77" t="s">
        <v>73</v>
      </c>
      <c r="F24" s="68">
        <f>((F16*U24*0)+(F17*V24*0)+(F18*W24*0))/100</f>
        <v>0</v>
      </c>
      <c r="G24" s="52">
        <v>18</v>
      </c>
      <c r="H24" s="62" t="s">
        <v>35</v>
      </c>
      <c r="I24" s="117" t="s">
        <v>74</v>
      </c>
      <c r="J24" s="109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>
      <c r="A25" s="12"/>
      <c r="B25" s="52">
        <v>14</v>
      </c>
      <c r="C25" s="19"/>
      <c r="D25" s="59"/>
      <c r="E25" s="78"/>
      <c r="F25" s="76"/>
      <c r="G25" s="52">
        <v>19</v>
      </c>
      <c r="H25" s="114"/>
      <c r="I25" s="116"/>
      <c r="J25" s="115"/>
    </row>
    <row r="26" spans="1:26" ht="18" customHeight="1" thickBot="1">
      <c r="A26" s="12"/>
      <c r="B26" s="52">
        <v>15</v>
      </c>
      <c r="C26" s="55"/>
      <c r="D26" s="59"/>
      <c r="E26" s="59"/>
      <c r="F26" s="102"/>
      <c r="G26" s="52">
        <v>20</v>
      </c>
      <c r="H26" s="62" t="s">
        <v>26</v>
      </c>
      <c r="I26" s="118"/>
      <c r="J26" s="94">
        <f>SUM(J22:J25)+SUM(F22:F25)</f>
        <v>0</v>
      </c>
    </row>
    <row r="27" spans="1:26" ht="18" customHeight="1" thickTop="1">
      <c r="A27" s="12"/>
      <c r="B27" s="96"/>
      <c r="C27" s="130" t="s">
        <v>36</v>
      </c>
      <c r="D27" s="123"/>
      <c r="E27" s="97"/>
      <c r="F27" s="28"/>
      <c r="G27" s="104" t="s">
        <v>37</v>
      </c>
      <c r="H27" s="99" t="s">
        <v>38</v>
      </c>
      <c r="I27" s="27"/>
      <c r="J27" s="30"/>
    </row>
    <row r="28" spans="1:26" ht="18" customHeight="1">
      <c r="A28" s="12"/>
      <c r="B28" s="25"/>
      <c r="C28" s="121"/>
      <c r="D28" s="124"/>
      <c r="E28" s="21"/>
      <c r="F28" s="12"/>
      <c r="G28" s="84">
        <v>21</v>
      </c>
      <c r="H28" s="85" t="s">
        <v>39</v>
      </c>
      <c r="I28" s="111"/>
      <c r="J28" s="92">
        <f>F20+J20+F26+J26</f>
        <v>0</v>
      </c>
    </row>
    <row r="29" spans="1:26" ht="18" customHeight="1">
      <c r="A29" s="12"/>
      <c r="B29" s="69"/>
      <c r="C29" s="122"/>
      <c r="D29" s="125"/>
      <c r="E29" s="21"/>
      <c r="F29" s="12"/>
      <c r="G29" s="58">
        <v>22</v>
      </c>
      <c r="H29" s="61" t="s">
        <v>40</v>
      </c>
      <c r="I29" s="112">
        <f ca="1">J28-SUM('Časť "A"-2.NP-m.č.2.03-on_VV'!K9:'Časť "A"-2.NP-m.č.2.03-on_VV'!K16)</f>
        <v>0</v>
      </c>
      <c r="J29" s="108">
        <f>ROUND(((ROUND(I29,2)*20)*1/100),2)</f>
        <v>0</v>
      </c>
    </row>
    <row r="30" spans="1:26" ht="18" customHeight="1">
      <c r="A30" s="12"/>
      <c r="B30" s="22"/>
      <c r="C30" s="114"/>
      <c r="D30" s="116"/>
      <c r="E30" s="21"/>
      <c r="F30" s="12"/>
      <c r="G30" s="52">
        <v>23</v>
      </c>
      <c r="H30" s="62" t="s">
        <v>41</v>
      </c>
      <c r="I30" s="77">
        <f ca="1">SUM('Časť "A"-2.NP-m.č.2.03-on_VV'!K9:'Časť "A"-2.NP-m.č.2.03-on_VV'!K16)</f>
        <v>0</v>
      </c>
      <c r="J30" s="109">
        <f>ROUND(((ROUND(I30,2)*0)/100),2)</f>
        <v>0</v>
      </c>
    </row>
    <row r="31" spans="1:26" ht="18" customHeight="1">
      <c r="A31" s="12"/>
      <c r="B31" s="23"/>
      <c r="C31" s="126"/>
      <c r="D31" s="127"/>
      <c r="E31" s="21"/>
      <c r="F31" s="12"/>
      <c r="G31" s="84">
        <v>24</v>
      </c>
      <c r="H31" s="85" t="s">
        <v>42</v>
      </c>
      <c r="I31" s="107"/>
      <c r="J31" s="120">
        <f>SUM(J28:J30)</f>
        <v>0</v>
      </c>
    </row>
    <row r="32" spans="1:26" ht="18" customHeight="1" thickBot="1">
      <c r="A32" s="12"/>
      <c r="B32" s="40"/>
      <c r="C32" s="1"/>
      <c r="D32" s="113"/>
      <c r="E32" s="70"/>
      <c r="F32" s="71"/>
      <c r="G32" s="58" t="s">
        <v>43</v>
      </c>
      <c r="H32" s="1"/>
      <c r="I32" s="113"/>
      <c r="J32" s="110"/>
    </row>
    <row r="33" spans="1:10" ht="18" customHeight="1" thickTop="1">
      <c r="A33" s="12"/>
      <c r="B33" s="96"/>
      <c r="C33" s="97"/>
      <c r="D33" s="128" t="s">
        <v>44</v>
      </c>
      <c r="E33" s="73"/>
      <c r="F33" s="98"/>
      <c r="G33" s="105">
        <v>26</v>
      </c>
      <c r="H33" s="129" t="s">
        <v>45</v>
      </c>
      <c r="I33" s="28"/>
      <c r="J33" s="106"/>
    </row>
    <row r="34" spans="1:10" ht="18" customHeight="1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>
      <c r="A40" s="12"/>
      <c r="B40" s="69"/>
      <c r="C40" s="70"/>
      <c r="D40" s="13"/>
      <c r="E40" s="13"/>
      <c r="F40" s="13"/>
      <c r="G40" s="13"/>
      <c r="H40" s="13"/>
      <c r="I40" s="71"/>
      <c r="J40" s="72"/>
    </row>
    <row r="41" spans="1:10" ht="15" thickTop="1">
      <c r="A41" s="12"/>
      <c r="B41" s="73"/>
      <c r="C41" s="73"/>
      <c r="D41" s="73"/>
      <c r="E41" s="73"/>
      <c r="F41" s="73"/>
      <c r="G41" s="73"/>
      <c r="H41" s="73"/>
      <c r="I41" s="73"/>
      <c r="J41" s="73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Z500"/>
  <sheetViews>
    <sheetView workbookViewId="0">
      <selection sqref="A1:D1"/>
    </sheetView>
  </sheetViews>
  <sheetFormatPr defaultColWidth="0" defaultRowHeight="14.45"/>
  <cols>
    <col min="1" max="1" width="40.7109375" customWidth="1"/>
    <col min="2" max="4" width="12.7109375" customWidth="1"/>
    <col min="5" max="6" width="14.570312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>
      <c r="A1" s="206" t="s">
        <v>8</v>
      </c>
      <c r="B1" s="207"/>
      <c r="C1" s="207"/>
      <c r="D1" s="208"/>
      <c r="E1" s="131" t="s">
        <v>5</v>
      </c>
      <c r="F1" s="11"/>
      <c r="W1">
        <v>30.126000000000001</v>
      </c>
    </row>
    <row r="2" spans="1:26" ht="20.100000000000001" customHeight="1">
      <c r="A2" s="206" t="s">
        <v>11</v>
      </c>
      <c r="B2" s="207"/>
      <c r="C2" s="207"/>
      <c r="D2" s="208"/>
      <c r="E2" s="131" t="s">
        <v>3</v>
      </c>
      <c r="F2" s="11"/>
    </row>
    <row r="3" spans="1:26" ht="20.100000000000001" customHeight="1">
      <c r="A3" s="206" t="s">
        <v>12</v>
      </c>
      <c r="B3" s="207"/>
      <c r="C3" s="207"/>
      <c r="D3" s="208"/>
      <c r="E3" s="131" t="s">
        <v>76</v>
      </c>
      <c r="F3" s="11"/>
    </row>
    <row r="4" spans="1:26">
      <c r="A4" s="5" t="s">
        <v>1</v>
      </c>
      <c r="B4" s="3"/>
      <c r="C4" s="3"/>
      <c r="D4" s="3"/>
      <c r="E4" s="3"/>
      <c r="F4" s="3"/>
    </row>
    <row r="5" spans="1:26">
      <c r="A5" s="5" t="s">
        <v>422</v>
      </c>
      <c r="B5" s="3"/>
      <c r="C5" s="3"/>
      <c r="D5" s="3"/>
      <c r="E5" s="3"/>
      <c r="F5" s="3"/>
    </row>
    <row r="6" spans="1:26">
      <c r="A6" s="3"/>
      <c r="B6" s="3"/>
      <c r="C6" s="3"/>
      <c r="D6" s="3"/>
      <c r="E6" s="3"/>
      <c r="F6" s="3"/>
    </row>
    <row r="7" spans="1:26">
      <c r="A7" s="3"/>
      <c r="B7" s="3"/>
      <c r="C7" s="3"/>
      <c r="D7" s="3"/>
      <c r="E7" s="3"/>
      <c r="F7" s="3"/>
    </row>
    <row r="8" spans="1:26">
      <c r="A8" s="4" t="s">
        <v>77</v>
      </c>
      <c r="B8" s="3"/>
      <c r="C8" s="3"/>
      <c r="D8" s="3"/>
      <c r="E8" s="3"/>
      <c r="F8" s="3"/>
    </row>
    <row r="9" spans="1:26">
      <c r="A9" s="132" t="s">
        <v>78</v>
      </c>
      <c r="B9" s="132" t="s">
        <v>14</v>
      </c>
      <c r="C9" s="132" t="s">
        <v>15</v>
      </c>
      <c r="D9" s="132" t="s">
        <v>26</v>
      </c>
      <c r="E9" s="132" t="s">
        <v>79</v>
      </c>
      <c r="F9" s="132" t="s">
        <v>80</v>
      </c>
    </row>
    <row r="10" spans="1:26">
      <c r="A10" s="138" t="s">
        <v>86</v>
      </c>
      <c r="B10" s="139"/>
      <c r="C10" s="135"/>
      <c r="D10" s="135"/>
      <c r="E10" s="136"/>
      <c r="F10" s="136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</row>
    <row r="11" spans="1:26">
      <c r="A11" s="61" t="s">
        <v>423</v>
      </c>
      <c r="B11" s="75">
        <f>'Časť "A"-2.NP-m.č.2.03-on_VV'!L14</f>
        <v>0</v>
      </c>
      <c r="C11" s="75">
        <f>'Časť "A"-2.NP-m.č.2.03-on_VV'!M14</f>
        <v>0</v>
      </c>
      <c r="D11" s="75">
        <f>'Časť "A"-2.NP-m.č.2.03-on_VV'!I14</f>
        <v>0</v>
      </c>
      <c r="E11" s="140">
        <f>'Časť "A"-2.NP-m.č.2.03-on_VV'!S14</f>
        <v>0</v>
      </c>
      <c r="F11" s="140">
        <f>'Časť "A"-2.NP-m.č.2.03-on_VV'!V14</f>
        <v>0</v>
      </c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</row>
    <row r="12" spans="1:26">
      <c r="A12" s="2" t="s">
        <v>86</v>
      </c>
      <c r="B12" s="141">
        <f>'Časť "A"-2.NP-m.č.2.03-on_VV'!L16</f>
        <v>0</v>
      </c>
      <c r="C12" s="141">
        <f>'Časť "A"-2.NP-m.č.2.03-on_VV'!M16</f>
        <v>0</v>
      </c>
      <c r="D12" s="141">
        <f>'Časť "A"-2.NP-m.č.2.03-on_VV'!I16</f>
        <v>0</v>
      </c>
      <c r="E12" s="142">
        <f>'Časť "A"-2.NP-m.č.2.03-on_VV'!S16</f>
        <v>0</v>
      </c>
      <c r="F12" s="142">
        <f>'Časť "A"-2.NP-m.č.2.03-on_VV'!V16</f>
        <v>0</v>
      </c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</row>
    <row r="13" spans="1:26">
      <c r="A13" s="1"/>
      <c r="B13" s="134"/>
      <c r="C13" s="134"/>
      <c r="D13" s="134"/>
      <c r="E13" s="133"/>
      <c r="F13" s="133"/>
    </row>
    <row r="14" spans="1:26">
      <c r="A14" s="2" t="s">
        <v>100</v>
      </c>
      <c r="B14" s="141">
        <f>'Časť "A"-2.NP-m.č.2.03-on_VV'!L17</f>
        <v>0</v>
      </c>
      <c r="C14" s="141">
        <f>'Časť "A"-2.NP-m.č.2.03-on_VV'!M17</f>
        <v>0</v>
      </c>
      <c r="D14" s="141">
        <f>'Časť "A"-2.NP-m.č.2.03-on_VV'!I17</f>
        <v>0</v>
      </c>
      <c r="E14" s="142">
        <f>'Časť "A"-2.NP-m.č.2.03-on_VV'!S17</f>
        <v>0</v>
      </c>
      <c r="F14" s="142">
        <f>'Časť "A"-2.NP-m.č.2.03-on_VV'!V17</f>
        <v>0</v>
      </c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</row>
    <row r="15" spans="1:26">
      <c r="A15" s="1"/>
      <c r="B15" s="134"/>
      <c r="C15" s="134"/>
      <c r="D15" s="134"/>
      <c r="E15" s="133"/>
      <c r="F15" s="133"/>
    </row>
    <row r="16" spans="1:26">
      <c r="A16" s="1"/>
      <c r="B16" s="134"/>
      <c r="C16" s="134"/>
      <c r="D16" s="134"/>
      <c r="E16" s="133"/>
      <c r="F16" s="133"/>
    </row>
    <row r="17" spans="1:6">
      <c r="A17" s="1"/>
      <c r="B17" s="134"/>
      <c r="C17" s="134"/>
      <c r="D17" s="134"/>
      <c r="E17" s="133"/>
      <c r="F17" s="133"/>
    </row>
    <row r="18" spans="1:6">
      <c r="A18" s="1"/>
      <c r="B18" s="134"/>
      <c r="C18" s="134"/>
      <c r="D18" s="134"/>
      <c r="E18" s="133"/>
      <c r="F18" s="133"/>
    </row>
    <row r="19" spans="1:6">
      <c r="A19" s="1"/>
      <c r="B19" s="134"/>
      <c r="C19" s="134"/>
      <c r="D19" s="134"/>
      <c r="E19" s="133"/>
      <c r="F19" s="133"/>
    </row>
    <row r="20" spans="1:6">
      <c r="A20" s="1"/>
      <c r="B20" s="134"/>
      <c r="C20" s="134"/>
      <c r="D20" s="134"/>
      <c r="E20" s="133"/>
      <c r="F20" s="133"/>
    </row>
    <row r="21" spans="1:6">
      <c r="A21" s="1"/>
      <c r="B21" s="134"/>
      <c r="C21" s="134"/>
      <c r="D21" s="134"/>
      <c r="E21" s="133"/>
      <c r="F21" s="133"/>
    </row>
    <row r="22" spans="1:6">
      <c r="A22" s="1"/>
      <c r="B22" s="134"/>
      <c r="C22" s="134"/>
      <c r="D22" s="134"/>
      <c r="E22" s="133"/>
      <c r="F22" s="133"/>
    </row>
    <row r="23" spans="1:6">
      <c r="A23" s="1"/>
      <c r="B23" s="134"/>
      <c r="C23" s="134"/>
      <c r="D23" s="134"/>
      <c r="E23" s="133"/>
      <c r="F23" s="133"/>
    </row>
    <row r="24" spans="1:6">
      <c r="A24" s="1"/>
      <c r="B24" s="134"/>
      <c r="C24" s="134"/>
      <c r="D24" s="134"/>
      <c r="E24" s="133"/>
      <c r="F24" s="133"/>
    </row>
    <row r="25" spans="1:6">
      <c r="A25" s="1"/>
      <c r="B25" s="134"/>
      <c r="C25" s="134"/>
      <c r="D25" s="134"/>
      <c r="E25" s="133"/>
      <c r="F25" s="133"/>
    </row>
    <row r="26" spans="1:6">
      <c r="A26" s="1"/>
      <c r="B26" s="134"/>
      <c r="C26" s="134"/>
      <c r="D26" s="134"/>
      <c r="E26" s="133"/>
      <c r="F26" s="133"/>
    </row>
    <row r="27" spans="1:6">
      <c r="A27" s="1"/>
      <c r="B27" s="134"/>
      <c r="C27" s="134"/>
      <c r="D27" s="134"/>
      <c r="E27" s="133"/>
      <c r="F27" s="133"/>
    </row>
    <row r="28" spans="1:6">
      <c r="A28" s="1"/>
      <c r="B28" s="134"/>
      <c r="C28" s="134"/>
      <c r="D28" s="134"/>
      <c r="E28" s="133"/>
      <c r="F28" s="133"/>
    </row>
    <row r="29" spans="1:6">
      <c r="A29" s="1"/>
      <c r="B29" s="134"/>
      <c r="C29" s="134"/>
      <c r="D29" s="134"/>
      <c r="E29" s="133"/>
      <c r="F29" s="133"/>
    </row>
    <row r="30" spans="1:6">
      <c r="A30" s="1"/>
      <c r="B30" s="134"/>
      <c r="C30" s="134"/>
      <c r="D30" s="134"/>
      <c r="E30" s="133"/>
      <c r="F30" s="133"/>
    </row>
    <row r="31" spans="1:6">
      <c r="A31" s="1"/>
      <c r="B31" s="134"/>
      <c r="C31" s="134"/>
      <c r="D31" s="134"/>
      <c r="E31" s="133"/>
      <c r="F31" s="133"/>
    </row>
    <row r="32" spans="1:6">
      <c r="A32" s="1"/>
      <c r="B32" s="134"/>
      <c r="C32" s="134"/>
      <c r="D32" s="134"/>
      <c r="E32" s="133"/>
      <c r="F32" s="133"/>
    </row>
    <row r="33" spans="1:6">
      <c r="A33" s="1"/>
      <c r="B33" s="134"/>
      <c r="C33" s="134"/>
      <c r="D33" s="134"/>
      <c r="E33" s="133"/>
      <c r="F33" s="133"/>
    </row>
    <row r="34" spans="1:6">
      <c r="A34" s="1"/>
      <c r="B34" s="134"/>
      <c r="C34" s="134"/>
      <c r="D34" s="134"/>
      <c r="E34" s="133"/>
      <c r="F34" s="133"/>
    </row>
    <row r="35" spans="1:6">
      <c r="A35" s="1"/>
      <c r="B35" s="134"/>
      <c r="C35" s="134"/>
      <c r="D35" s="134"/>
      <c r="E35" s="133"/>
      <c r="F35" s="133"/>
    </row>
    <row r="36" spans="1:6">
      <c r="A36" s="1"/>
      <c r="B36" s="134"/>
      <c r="C36" s="134"/>
      <c r="D36" s="134"/>
      <c r="E36" s="133"/>
      <c r="F36" s="133"/>
    </row>
    <row r="37" spans="1:6">
      <c r="A37" s="1"/>
      <c r="B37" s="134"/>
      <c r="C37" s="134"/>
      <c r="D37" s="134"/>
      <c r="E37" s="133"/>
      <c r="F37" s="133"/>
    </row>
    <row r="38" spans="1:6">
      <c r="A38" s="1"/>
      <c r="B38" s="134"/>
      <c r="C38" s="134"/>
      <c r="D38" s="134"/>
      <c r="E38" s="133"/>
      <c r="F38" s="133"/>
    </row>
    <row r="39" spans="1:6">
      <c r="A39" s="1"/>
      <c r="B39" s="134"/>
      <c r="C39" s="134"/>
      <c r="D39" s="134"/>
      <c r="E39" s="133"/>
      <c r="F39" s="133"/>
    </row>
    <row r="40" spans="1:6">
      <c r="A40" s="1"/>
      <c r="B40" s="134"/>
      <c r="C40" s="134"/>
      <c r="D40" s="134"/>
      <c r="E40" s="133"/>
      <c r="F40" s="133"/>
    </row>
    <row r="41" spans="1:6">
      <c r="A41" s="1"/>
      <c r="B41" s="134"/>
      <c r="C41" s="134"/>
      <c r="D41" s="134"/>
      <c r="E41" s="133"/>
      <c r="F41" s="133"/>
    </row>
    <row r="42" spans="1:6">
      <c r="A42" s="1"/>
      <c r="B42" s="134"/>
      <c r="C42" s="134"/>
      <c r="D42" s="134"/>
      <c r="E42" s="133"/>
      <c r="F42" s="133"/>
    </row>
    <row r="43" spans="1:6">
      <c r="A43" s="1"/>
      <c r="B43" s="134"/>
      <c r="C43" s="134"/>
      <c r="D43" s="134"/>
      <c r="E43" s="133"/>
      <c r="F43" s="133"/>
    </row>
    <row r="44" spans="1:6">
      <c r="A44" s="1"/>
      <c r="B44" s="134"/>
      <c r="C44" s="134"/>
      <c r="D44" s="134"/>
      <c r="E44" s="133"/>
      <c r="F44" s="133"/>
    </row>
    <row r="45" spans="1:6">
      <c r="A45" s="1"/>
      <c r="B45" s="134"/>
      <c r="C45" s="134"/>
      <c r="D45" s="134"/>
      <c r="E45" s="133"/>
      <c r="F45" s="133"/>
    </row>
    <row r="46" spans="1:6">
      <c r="A46" s="1"/>
      <c r="B46" s="134"/>
      <c r="C46" s="134"/>
      <c r="D46" s="134"/>
      <c r="E46" s="133"/>
      <c r="F46" s="133"/>
    </row>
    <row r="47" spans="1:6">
      <c r="A47" s="1"/>
      <c r="B47" s="134"/>
      <c r="C47" s="134"/>
      <c r="D47" s="134"/>
      <c r="E47" s="133"/>
      <c r="F47" s="133"/>
    </row>
    <row r="48" spans="1:6">
      <c r="A48" s="1"/>
      <c r="B48" s="134"/>
      <c r="C48" s="134"/>
      <c r="D48" s="134"/>
      <c r="E48" s="133"/>
      <c r="F48" s="133"/>
    </row>
    <row r="49" spans="1:6">
      <c r="A49" s="1"/>
      <c r="B49" s="134"/>
      <c r="C49" s="134"/>
      <c r="D49" s="134"/>
      <c r="E49" s="133"/>
      <c r="F49" s="133"/>
    </row>
    <row r="50" spans="1:6">
      <c r="A50" s="1"/>
      <c r="B50" s="134"/>
      <c r="C50" s="134"/>
      <c r="D50" s="134"/>
      <c r="E50" s="133"/>
      <c r="F50" s="133"/>
    </row>
    <row r="51" spans="1:6">
      <c r="A51" s="1"/>
      <c r="B51" s="134"/>
      <c r="C51" s="134"/>
      <c r="D51" s="134"/>
      <c r="E51" s="133"/>
      <c r="F51" s="133"/>
    </row>
    <row r="52" spans="1:6">
      <c r="A52" s="1"/>
      <c r="B52" s="134"/>
      <c r="C52" s="134"/>
      <c r="D52" s="134"/>
      <c r="E52" s="133"/>
      <c r="F52" s="133"/>
    </row>
    <row r="53" spans="1:6">
      <c r="A53" s="1"/>
      <c r="B53" s="134"/>
      <c r="C53" s="134"/>
      <c r="D53" s="134"/>
      <c r="E53" s="133"/>
      <c r="F53" s="133"/>
    </row>
    <row r="54" spans="1:6">
      <c r="A54" s="1"/>
      <c r="B54" s="134"/>
      <c r="C54" s="134"/>
      <c r="D54" s="134"/>
      <c r="E54" s="133"/>
      <c r="F54" s="133"/>
    </row>
    <row r="55" spans="1:6">
      <c r="A55" s="1"/>
      <c r="B55" s="134"/>
      <c r="C55" s="134"/>
      <c r="D55" s="134"/>
      <c r="E55" s="133"/>
      <c r="F55" s="133"/>
    </row>
    <row r="56" spans="1:6">
      <c r="A56" s="1"/>
      <c r="B56" s="134"/>
      <c r="C56" s="134"/>
      <c r="D56" s="134"/>
      <c r="E56" s="133"/>
      <c r="F56" s="133"/>
    </row>
    <row r="57" spans="1:6">
      <c r="A57" s="1"/>
      <c r="B57" s="134"/>
      <c r="C57" s="134"/>
      <c r="D57" s="134"/>
      <c r="E57" s="133"/>
      <c r="F57" s="133"/>
    </row>
    <row r="58" spans="1:6">
      <c r="A58" s="1"/>
      <c r="B58" s="134"/>
      <c r="C58" s="134"/>
      <c r="D58" s="134"/>
      <c r="E58" s="133"/>
      <c r="F58" s="133"/>
    </row>
    <row r="59" spans="1:6">
      <c r="A59" s="1"/>
      <c r="B59" s="134"/>
      <c r="C59" s="134"/>
      <c r="D59" s="134"/>
      <c r="E59" s="133"/>
      <c r="F59" s="133"/>
    </row>
    <row r="60" spans="1:6">
      <c r="A60" s="1"/>
      <c r="B60" s="134"/>
      <c r="C60" s="134"/>
      <c r="D60" s="134"/>
      <c r="E60" s="133"/>
      <c r="F60" s="133"/>
    </row>
    <row r="61" spans="1:6">
      <c r="A61" s="1"/>
      <c r="B61" s="134"/>
      <c r="C61" s="134"/>
      <c r="D61" s="134"/>
      <c r="E61" s="133"/>
      <c r="F61" s="133"/>
    </row>
    <row r="62" spans="1:6">
      <c r="A62" s="1"/>
      <c r="B62" s="134"/>
      <c r="C62" s="134"/>
      <c r="D62" s="134"/>
      <c r="E62" s="133"/>
      <c r="F62" s="133"/>
    </row>
    <row r="63" spans="1:6">
      <c r="A63" s="1"/>
      <c r="B63" s="134"/>
      <c r="C63" s="134"/>
      <c r="D63" s="134"/>
      <c r="E63" s="133"/>
      <c r="F63" s="133"/>
    </row>
    <row r="64" spans="1:6">
      <c r="A64" s="1"/>
      <c r="B64" s="134"/>
      <c r="C64" s="134"/>
      <c r="D64" s="134"/>
      <c r="E64" s="133"/>
      <c r="F64" s="133"/>
    </row>
    <row r="65" spans="1:6">
      <c r="A65" s="1"/>
      <c r="B65" s="134"/>
      <c r="C65" s="134"/>
      <c r="D65" s="134"/>
      <c r="E65" s="133"/>
      <c r="F65" s="133"/>
    </row>
    <row r="66" spans="1:6">
      <c r="A66" s="1"/>
      <c r="B66" s="134"/>
      <c r="C66" s="134"/>
      <c r="D66" s="134"/>
      <c r="E66" s="133"/>
      <c r="F66" s="133"/>
    </row>
    <row r="67" spans="1:6">
      <c r="A67" s="1"/>
      <c r="B67" s="134"/>
      <c r="C67" s="134"/>
      <c r="D67" s="134"/>
      <c r="E67" s="133"/>
      <c r="F67" s="133"/>
    </row>
    <row r="68" spans="1:6">
      <c r="A68" s="1"/>
      <c r="B68" s="134"/>
      <c r="C68" s="134"/>
      <c r="D68" s="134"/>
      <c r="E68" s="133"/>
      <c r="F68" s="133"/>
    </row>
    <row r="69" spans="1:6">
      <c r="A69" s="1"/>
      <c r="B69" s="134"/>
      <c r="C69" s="134"/>
      <c r="D69" s="134"/>
      <c r="E69" s="133"/>
      <c r="F69" s="133"/>
    </row>
    <row r="70" spans="1:6">
      <c r="A70" s="1"/>
      <c r="B70" s="134"/>
      <c r="C70" s="134"/>
      <c r="D70" s="134"/>
      <c r="E70" s="133"/>
      <c r="F70" s="133"/>
    </row>
    <row r="71" spans="1:6">
      <c r="A71" s="1"/>
      <c r="B71" s="134"/>
      <c r="C71" s="134"/>
      <c r="D71" s="134"/>
      <c r="E71" s="133"/>
      <c r="F71" s="133"/>
    </row>
    <row r="72" spans="1:6">
      <c r="A72" s="1"/>
      <c r="B72" s="134"/>
      <c r="C72" s="134"/>
      <c r="D72" s="134"/>
      <c r="E72" s="133"/>
      <c r="F72" s="133"/>
    </row>
    <row r="73" spans="1:6">
      <c r="A73" s="1"/>
      <c r="B73" s="134"/>
      <c r="C73" s="134"/>
      <c r="D73" s="134"/>
      <c r="E73" s="133"/>
      <c r="F73" s="133"/>
    </row>
    <row r="74" spans="1:6">
      <c r="A74" s="1"/>
      <c r="B74" s="134"/>
      <c r="C74" s="134"/>
      <c r="D74" s="134"/>
      <c r="E74" s="133"/>
      <c r="F74" s="133"/>
    </row>
    <row r="75" spans="1:6">
      <c r="A75" s="1"/>
      <c r="B75" s="134"/>
      <c r="C75" s="134"/>
      <c r="D75" s="134"/>
      <c r="E75" s="133"/>
      <c r="F75" s="133"/>
    </row>
    <row r="76" spans="1:6">
      <c r="A76" s="1"/>
      <c r="B76" s="134"/>
      <c r="C76" s="134"/>
      <c r="D76" s="134"/>
      <c r="E76" s="133"/>
      <c r="F76" s="133"/>
    </row>
    <row r="77" spans="1:6">
      <c r="A77" s="1"/>
      <c r="B77" s="134"/>
      <c r="C77" s="134"/>
      <c r="D77" s="134"/>
      <c r="E77" s="133"/>
      <c r="F77" s="133"/>
    </row>
    <row r="78" spans="1:6">
      <c r="A78" s="1"/>
      <c r="B78" s="134"/>
      <c r="C78" s="134"/>
      <c r="D78" s="134"/>
      <c r="E78" s="133"/>
      <c r="F78" s="133"/>
    </row>
    <row r="79" spans="1:6">
      <c r="A79" s="1"/>
      <c r="B79" s="134"/>
      <c r="C79" s="134"/>
      <c r="D79" s="134"/>
      <c r="E79" s="133"/>
      <c r="F79" s="133"/>
    </row>
    <row r="80" spans="1:6">
      <c r="A80" s="1"/>
      <c r="B80" s="134"/>
      <c r="C80" s="134"/>
      <c r="D80" s="134"/>
      <c r="E80" s="133"/>
      <c r="F80" s="133"/>
    </row>
    <row r="81" spans="1:6">
      <c r="A81" s="1"/>
      <c r="B81" s="134"/>
      <c r="C81" s="134"/>
      <c r="D81" s="134"/>
      <c r="E81" s="133"/>
      <c r="F81" s="133"/>
    </row>
    <row r="82" spans="1:6">
      <c r="A82" s="1"/>
      <c r="B82" s="134"/>
      <c r="C82" s="134"/>
      <c r="D82" s="134"/>
      <c r="E82" s="133"/>
      <c r="F82" s="133"/>
    </row>
    <row r="83" spans="1:6">
      <c r="A83" s="1"/>
      <c r="B83" s="134"/>
      <c r="C83" s="134"/>
      <c r="D83" s="134"/>
      <c r="E83" s="133"/>
      <c r="F83" s="133"/>
    </row>
    <row r="84" spans="1:6">
      <c r="A84" s="1"/>
      <c r="B84" s="134"/>
      <c r="C84" s="134"/>
      <c r="D84" s="134"/>
      <c r="E84" s="133"/>
      <c r="F84" s="133"/>
    </row>
    <row r="85" spans="1:6">
      <c r="A85" s="1"/>
      <c r="B85" s="134"/>
      <c r="C85" s="134"/>
      <c r="D85" s="134"/>
      <c r="E85" s="133"/>
      <c r="F85" s="133"/>
    </row>
    <row r="86" spans="1:6">
      <c r="A86" s="1"/>
      <c r="B86" s="134"/>
      <c r="C86" s="134"/>
      <c r="D86" s="134"/>
      <c r="E86" s="133"/>
      <c r="F86" s="133"/>
    </row>
    <row r="87" spans="1:6">
      <c r="A87" s="1"/>
      <c r="B87" s="134"/>
      <c r="C87" s="134"/>
      <c r="D87" s="134"/>
      <c r="E87" s="133"/>
      <c r="F87" s="133"/>
    </row>
    <row r="88" spans="1:6">
      <c r="A88" s="1"/>
      <c r="B88" s="134"/>
      <c r="C88" s="134"/>
      <c r="D88" s="134"/>
      <c r="E88" s="133"/>
      <c r="F88" s="133"/>
    </row>
    <row r="89" spans="1:6">
      <c r="A89" s="1"/>
      <c r="B89" s="134"/>
      <c r="C89" s="134"/>
      <c r="D89" s="134"/>
      <c r="E89" s="133"/>
      <c r="F89" s="133"/>
    </row>
    <row r="90" spans="1:6">
      <c r="A90" s="1"/>
      <c r="B90" s="134"/>
      <c r="C90" s="134"/>
      <c r="D90" s="134"/>
      <c r="E90" s="133"/>
      <c r="F90" s="133"/>
    </row>
    <row r="91" spans="1:6">
      <c r="A91" s="1"/>
      <c r="B91" s="134"/>
      <c r="C91" s="134"/>
      <c r="D91" s="134"/>
      <c r="E91" s="133"/>
      <c r="F91" s="133"/>
    </row>
    <row r="92" spans="1:6">
      <c r="A92" s="1"/>
      <c r="B92" s="134"/>
      <c r="C92" s="134"/>
      <c r="D92" s="134"/>
      <c r="E92" s="133"/>
      <c r="F92" s="133"/>
    </row>
    <row r="93" spans="1:6">
      <c r="A93" s="1"/>
      <c r="B93" s="134"/>
      <c r="C93" s="134"/>
      <c r="D93" s="134"/>
      <c r="E93" s="133"/>
      <c r="F93" s="133"/>
    </row>
    <row r="94" spans="1:6">
      <c r="A94" s="1"/>
      <c r="B94" s="134"/>
      <c r="C94" s="134"/>
      <c r="D94" s="134"/>
      <c r="E94" s="133"/>
      <c r="F94" s="133"/>
    </row>
    <row r="95" spans="1:6">
      <c r="A95" s="1"/>
      <c r="B95" s="134"/>
      <c r="C95" s="134"/>
      <c r="D95" s="134"/>
      <c r="E95" s="133"/>
      <c r="F95" s="133"/>
    </row>
    <row r="96" spans="1:6">
      <c r="A96" s="1"/>
      <c r="B96" s="134"/>
      <c r="C96" s="134"/>
      <c r="D96" s="134"/>
      <c r="E96" s="133"/>
      <c r="F96" s="133"/>
    </row>
    <row r="97" spans="1:6">
      <c r="A97" s="1"/>
      <c r="B97" s="134"/>
      <c r="C97" s="134"/>
      <c r="D97" s="134"/>
      <c r="E97" s="133"/>
      <c r="F97" s="133"/>
    </row>
    <row r="98" spans="1:6">
      <c r="A98" s="1"/>
      <c r="B98" s="134"/>
      <c r="C98" s="134"/>
      <c r="D98" s="134"/>
      <c r="E98" s="133"/>
      <c r="F98" s="133"/>
    </row>
    <row r="99" spans="1:6">
      <c r="A99" s="1"/>
      <c r="B99" s="134"/>
      <c r="C99" s="134"/>
      <c r="D99" s="134"/>
      <c r="E99" s="133"/>
      <c r="F99" s="133"/>
    </row>
    <row r="100" spans="1:6">
      <c r="A100" s="1"/>
      <c r="B100" s="134"/>
      <c r="C100" s="134"/>
      <c r="D100" s="134"/>
      <c r="E100" s="133"/>
      <c r="F100" s="133"/>
    </row>
    <row r="101" spans="1:6">
      <c r="A101" s="1"/>
      <c r="B101" s="134"/>
      <c r="C101" s="134"/>
      <c r="D101" s="134"/>
      <c r="E101" s="133"/>
      <c r="F101" s="133"/>
    </row>
    <row r="102" spans="1:6">
      <c r="A102" s="1"/>
      <c r="B102" s="134"/>
      <c r="C102" s="134"/>
      <c r="D102" s="134"/>
      <c r="E102" s="133"/>
      <c r="F102" s="133"/>
    </row>
    <row r="103" spans="1:6">
      <c r="A103" s="1"/>
      <c r="B103" s="134"/>
      <c r="C103" s="134"/>
      <c r="D103" s="134"/>
      <c r="E103" s="133"/>
      <c r="F103" s="133"/>
    </row>
    <row r="104" spans="1:6">
      <c r="A104" s="1"/>
      <c r="B104" s="134"/>
      <c r="C104" s="134"/>
      <c r="D104" s="134"/>
      <c r="E104" s="133"/>
      <c r="F104" s="133"/>
    </row>
    <row r="105" spans="1:6">
      <c r="A105" s="1"/>
      <c r="B105" s="134"/>
      <c r="C105" s="134"/>
      <c r="D105" s="134"/>
      <c r="E105" s="133"/>
      <c r="F105" s="133"/>
    </row>
    <row r="106" spans="1:6">
      <c r="A106" s="1"/>
      <c r="B106" s="134"/>
      <c r="C106" s="134"/>
      <c r="D106" s="134"/>
      <c r="E106" s="133"/>
      <c r="F106" s="133"/>
    </row>
    <row r="107" spans="1:6">
      <c r="A107" s="1"/>
      <c r="B107" s="134"/>
      <c r="C107" s="134"/>
      <c r="D107" s="134"/>
      <c r="E107" s="133"/>
      <c r="F107" s="133"/>
    </row>
    <row r="108" spans="1:6">
      <c r="A108" s="1"/>
      <c r="B108" s="134"/>
      <c r="C108" s="134"/>
      <c r="D108" s="134"/>
      <c r="E108" s="133"/>
      <c r="F108" s="133"/>
    </row>
    <row r="109" spans="1:6">
      <c r="A109" s="1"/>
      <c r="B109" s="134"/>
      <c r="C109" s="134"/>
      <c r="D109" s="134"/>
      <c r="E109" s="133"/>
      <c r="F109" s="133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/>
      <c r="B147" s="1"/>
      <c r="C147" s="1"/>
      <c r="D147" s="1"/>
      <c r="E147" s="1"/>
      <c r="F147" s="1"/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1" spans="1:6">
      <c r="A151" s="1"/>
      <c r="B151" s="1"/>
      <c r="C151" s="1"/>
      <c r="D151" s="1"/>
      <c r="E151" s="1"/>
      <c r="F151" s="1"/>
    </row>
    <row r="152" spans="1:6">
      <c r="A152" s="1"/>
      <c r="B152" s="1"/>
      <c r="C152" s="1"/>
      <c r="D152" s="1"/>
      <c r="E152" s="1"/>
      <c r="F152" s="1"/>
    </row>
    <row r="153" spans="1:6">
      <c r="A153" s="1"/>
      <c r="B153" s="1"/>
      <c r="C153" s="1"/>
      <c r="D153" s="1"/>
      <c r="E153" s="1"/>
      <c r="F153" s="1"/>
    </row>
    <row r="154" spans="1:6">
      <c r="A154" s="1"/>
      <c r="B154" s="1"/>
      <c r="C154" s="1"/>
      <c r="D154" s="1"/>
      <c r="E154" s="1"/>
      <c r="F154" s="1"/>
    </row>
    <row r="155" spans="1:6">
      <c r="A155" s="1"/>
      <c r="B155" s="1"/>
      <c r="C155" s="1"/>
      <c r="D155" s="1"/>
      <c r="E155" s="1"/>
      <c r="F155" s="1"/>
    </row>
    <row r="156" spans="1:6">
      <c r="A156" s="1"/>
      <c r="B156" s="1"/>
      <c r="C156" s="1"/>
      <c r="D156" s="1"/>
      <c r="E156" s="1"/>
      <c r="F156" s="1"/>
    </row>
    <row r="157" spans="1:6">
      <c r="A157" s="1"/>
      <c r="B157" s="1"/>
      <c r="C157" s="1"/>
      <c r="D157" s="1"/>
      <c r="E157" s="1"/>
      <c r="F157" s="1"/>
    </row>
    <row r="158" spans="1:6">
      <c r="A158" s="1"/>
      <c r="B158" s="1"/>
      <c r="C158" s="1"/>
      <c r="D158" s="1"/>
      <c r="E158" s="1"/>
      <c r="F158" s="1"/>
    </row>
    <row r="159" spans="1:6">
      <c r="A159" s="1"/>
      <c r="B159" s="1"/>
      <c r="C159" s="1"/>
      <c r="D159" s="1"/>
      <c r="E159" s="1"/>
      <c r="F159" s="1"/>
    </row>
    <row r="160" spans="1:6">
      <c r="A160" s="1"/>
      <c r="B160" s="1"/>
      <c r="C160" s="1"/>
      <c r="D160" s="1"/>
      <c r="E160" s="1"/>
      <c r="F160" s="1"/>
    </row>
    <row r="161" spans="1:6">
      <c r="A161" s="1"/>
      <c r="B161" s="1"/>
      <c r="C161" s="1"/>
      <c r="D161" s="1"/>
      <c r="E161" s="1"/>
      <c r="F161" s="1"/>
    </row>
    <row r="162" spans="1:6">
      <c r="A162" s="1"/>
      <c r="B162" s="1"/>
      <c r="C162" s="1"/>
      <c r="D162" s="1"/>
      <c r="E162" s="1"/>
      <c r="F162" s="1"/>
    </row>
    <row r="163" spans="1:6">
      <c r="A163" s="1"/>
      <c r="B163" s="1"/>
      <c r="C163" s="1"/>
      <c r="D163" s="1"/>
      <c r="E163" s="1"/>
      <c r="F163" s="1"/>
    </row>
    <row r="164" spans="1:6">
      <c r="A164" s="1"/>
      <c r="B164" s="1"/>
      <c r="C164" s="1"/>
      <c r="D164" s="1"/>
      <c r="E164" s="1"/>
      <c r="F164" s="1"/>
    </row>
    <row r="165" spans="1:6">
      <c r="A165" s="1"/>
      <c r="B165" s="1"/>
      <c r="C165" s="1"/>
      <c r="D165" s="1"/>
      <c r="E165" s="1"/>
      <c r="F165" s="1"/>
    </row>
    <row r="166" spans="1:6">
      <c r="A166" s="1"/>
      <c r="B166" s="1"/>
      <c r="C166" s="1"/>
      <c r="D166" s="1"/>
      <c r="E166" s="1"/>
      <c r="F166" s="1"/>
    </row>
    <row r="167" spans="1:6">
      <c r="A167" s="1"/>
      <c r="B167" s="1"/>
      <c r="C167" s="1"/>
      <c r="D167" s="1"/>
      <c r="E167" s="1"/>
      <c r="F167" s="1"/>
    </row>
    <row r="168" spans="1:6">
      <c r="A168" s="1"/>
      <c r="B168" s="1"/>
      <c r="C168" s="1"/>
      <c r="D168" s="1"/>
      <c r="E168" s="1"/>
      <c r="F168" s="1"/>
    </row>
    <row r="169" spans="1:6">
      <c r="A169" s="1"/>
      <c r="B169" s="1"/>
      <c r="C169" s="1"/>
      <c r="D169" s="1"/>
      <c r="E169" s="1"/>
      <c r="F169" s="1"/>
    </row>
    <row r="170" spans="1:6">
      <c r="A170" s="1"/>
      <c r="B170" s="1"/>
      <c r="C170" s="1"/>
      <c r="D170" s="1"/>
      <c r="E170" s="1"/>
      <c r="F170" s="1"/>
    </row>
    <row r="171" spans="1:6">
      <c r="A171" s="1"/>
      <c r="B171" s="1"/>
      <c r="C171" s="1"/>
      <c r="D171" s="1"/>
      <c r="E171" s="1"/>
      <c r="F171" s="1"/>
    </row>
    <row r="172" spans="1:6">
      <c r="A172" s="1"/>
      <c r="B172" s="1"/>
      <c r="C172" s="1"/>
      <c r="D172" s="1"/>
      <c r="E172" s="1"/>
      <c r="F172" s="1"/>
    </row>
    <row r="173" spans="1:6">
      <c r="A173" s="1"/>
      <c r="B173" s="1"/>
      <c r="C173" s="1"/>
      <c r="D173" s="1"/>
      <c r="E173" s="1"/>
      <c r="F173" s="1"/>
    </row>
    <row r="174" spans="1:6">
      <c r="A174" s="1"/>
      <c r="B174" s="1"/>
      <c r="C174" s="1"/>
      <c r="D174" s="1"/>
      <c r="E174" s="1"/>
      <c r="F174" s="1"/>
    </row>
    <row r="175" spans="1:6">
      <c r="A175" s="1"/>
      <c r="B175" s="1"/>
      <c r="C175" s="1"/>
      <c r="D175" s="1"/>
      <c r="E175" s="1"/>
      <c r="F175" s="1"/>
    </row>
    <row r="176" spans="1:6">
      <c r="A176" s="1"/>
      <c r="B176" s="1"/>
      <c r="C176" s="1"/>
      <c r="D176" s="1"/>
      <c r="E176" s="1"/>
      <c r="F176" s="1"/>
    </row>
    <row r="177" spans="1:6">
      <c r="A177" s="1"/>
      <c r="B177" s="1"/>
      <c r="C177" s="1"/>
      <c r="D177" s="1"/>
      <c r="E177" s="1"/>
      <c r="F177" s="1"/>
    </row>
    <row r="178" spans="1:6">
      <c r="A178" s="1"/>
      <c r="B178" s="1"/>
      <c r="C178" s="1"/>
      <c r="D178" s="1"/>
      <c r="E178" s="1"/>
      <c r="F178" s="1"/>
    </row>
    <row r="179" spans="1:6">
      <c r="A179" s="1"/>
      <c r="B179" s="1"/>
      <c r="C179" s="1"/>
      <c r="D179" s="1"/>
      <c r="E179" s="1"/>
      <c r="F179" s="1"/>
    </row>
    <row r="180" spans="1:6">
      <c r="A180" s="1"/>
      <c r="B180" s="1"/>
      <c r="C180" s="1"/>
      <c r="D180" s="1"/>
      <c r="E180" s="1"/>
      <c r="F180" s="1"/>
    </row>
    <row r="181" spans="1:6">
      <c r="A181" s="1"/>
      <c r="B181" s="1"/>
      <c r="C181" s="1"/>
      <c r="D181" s="1"/>
      <c r="E181" s="1"/>
      <c r="F181" s="1"/>
    </row>
    <row r="182" spans="1:6">
      <c r="A182" s="1"/>
      <c r="B182" s="1"/>
      <c r="C182" s="1"/>
      <c r="D182" s="1"/>
      <c r="E182" s="1"/>
      <c r="F182" s="1"/>
    </row>
    <row r="183" spans="1:6">
      <c r="A183" s="1"/>
      <c r="B183" s="1"/>
      <c r="C183" s="1"/>
      <c r="D183" s="1"/>
      <c r="E183" s="1"/>
      <c r="F183" s="1"/>
    </row>
    <row r="184" spans="1:6">
      <c r="A184" s="1"/>
      <c r="B184" s="1"/>
      <c r="C184" s="1"/>
      <c r="D184" s="1"/>
      <c r="E184" s="1"/>
      <c r="F184" s="1"/>
    </row>
    <row r="185" spans="1:6">
      <c r="A185" s="1"/>
      <c r="B185" s="1"/>
      <c r="C185" s="1"/>
      <c r="D185" s="1"/>
      <c r="E185" s="1"/>
      <c r="F185" s="1"/>
    </row>
    <row r="186" spans="1:6">
      <c r="A186" s="1"/>
      <c r="B186" s="1"/>
      <c r="C186" s="1"/>
      <c r="D186" s="1"/>
      <c r="E186" s="1"/>
      <c r="F186" s="1"/>
    </row>
    <row r="187" spans="1:6">
      <c r="A187" s="1"/>
      <c r="B187" s="1"/>
      <c r="C187" s="1"/>
      <c r="D187" s="1"/>
      <c r="E187" s="1"/>
      <c r="F187" s="1"/>
    </row>
    <row r="188" spans="1:6">
      <c r="A188" s="1"/>
      <c r="B188" s="1"/>
      <c r="C188" s="1"/>
      <c r="D188" s="1"/>
      <c r="E188" s="1"/>
      <c r="F188" s="1"/>
    </row>
    <row r="189" spans="1:6">
      <c r="A189" s="1"/>
      <c r="B189" s="1"/>
      <c r="C189" s="1"/>
      <c r="D189" s="1"/>
      <c r="E189" s="1"/>
      <c r="F189" s="1"/>
    </row>
    <row r="190" spans="1:6">
      <c r="A190" s="1"/>
      <c r="B190" s="1"/>
      <c r="C190" s="1"/>
      <c r="D190" s="1"/>
      <c r="E190" s="1"/>
      <c r="F190" s="1"/>
    </row>
    <row r="191" spans="1:6">
      <c r="A191" s="1"/>
      <c r="B191" s="1"/>
      <c r="C191" s="1"/>
      <c r="D191" s="1"/>
      <c r="E191" s="1"/>
      <c r="F191" s="1"/>
    </row>
    <row r="192" spans="1:6">
      <c r="A192" s="1"/>
      <c r="B192" s="1"/>
      <c r="C192" s="1"/>
      <c r="D192" s="1"/>
      <c r="E192" s="1"/>
      <c r="F192" s="1"/>
    </row>
    <row r="193" spans="1:6">
      <c r="A193" s="1"/>
      <c r="B193" s="1"/>
      <c r="C193" s="1"/>
      <c r="D193" s="1"/>
      <c r="E193" s="1"/>
      <c r="F193" s="1"/>
    </row>
    <row r="194" spans="1:6">
      <c r="A194" s="1"/>
      <c r="B194" s="1"/>
      <c r="C194" s="1"/>
      <c r="D194" s="1"/>
      <c r="E194" s="1"/>
      <c r="F194" s="1"/>
    </row>
    <row r="195" spans="1:6">
      <c r="A195" s="1"/>
      <c r="B195" s="1"/>
      <c r="C195" s="1"/>
      <c r="D195" s="1"/>
      <c r="E195" s="1"/>
      <c r="F195" s="1"/>
    </row>
    <row r="196" spans="1:6">
      <c r="A196" s="1"/>
      <c r="B196" s="1"/>
      <c r="C196" s="1"/>
      <c r="D196" s="1"/>
      <c r="E196" s="1"/>
      <c r="F196" s="1"/>
    </row>
    <row r="197" spans="1:6">
      <c r="A197" s="1"/>
      <c r="B197" s="1"/>
      <c r="C197" s="1"/>
      <c r="D197" s="1"/>
      <c r="E197" s="1"/>
      <c r="F197" s="1"/>
    </row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"/>
      <c r="C207" s="1"/>
      <c r="D207" s="1"/>
      <c r="E207" s="1"/>
      <c r="F207" s="1"/>
    </row>
    <row r="208" spans="1:6">
      <c r="A208" s="1"/>
      <c r="B208" s="1"/>
      <c r="C208" s="1"/>
      <c r="D208" s="1"/>
      <c r="E208" s="1"/>
      <c r="F208" s="1"/>
    </row>
    <row r="209" spans="1:6">
      <c r="A209" s="1"/>
      <c r="B209" s="1"/>
      <c r="C209" s="1"/>
      <c r="D209" s="1"/>
      <c r="E209" s="1"/>
      <c r="F209" s="1"/>
    </row>
    <row r="210" spans="1:6">
      <c r="A210" s="1"/>
      <c r="B210" s="1"/>
      <c r="C210" s="1"/>
      <c r="D210" s="1"/>
      <c r="E210" s="1"/>
      <c r="F210" s="1"/>
    </row>
    <row r="211" spans="1:6">
      <c r="A211" s="1"/>
      <c r="B211" s="1"/>
      <c r="C211" s="1"/>
      <c r="D211" s="1"/>
      <c r="E211" s="1"/>
      <c r="F211" s="1"/>
    </row>
    <row r="212" spans="1:6">
      <c r="A212" s="1"/>
      <c r="B212" s="1"/>
      <c r="C212" s="1"/>
      <c r="D212" s="1"/>
      <c r="E212" s="1"/>
      <c r="F212" s="1"/>
    </row>
    <row r="213" spans="1:6">
      <c r="A213" s="1"/>
      <c r="B213" s="1"/>
      <c r="C213" s="1"/>
      <c r="D213" s="1"/>
      <c r="E213" s="1"/>
      <c r="F213" s="1"/>
    </row>
    <row r="214" spans="1:6">
      <c r="A214" s="1"/>
      <c r="B214" s="1"/>
      <c r="C214" s="1"/>
      <c r="D214" s="1"/>
      <c r="E214" s="1"/>
      <c r="F214" s="1"/>
    </row>
    <row r="215" spans="1:6">
      <c r="A215" s="1"/>
      <c r="B215" s="1"/>
      <c r="C215" s="1"/>
      <c r="D215" s="1"/>
      <c r="E215" s="1"/>
      <c r="F215" s="1"/>
    </row>
    <row r="216" spans="1:6">
      <c r="A216" s="1"/>
      <c r="B216" s="1"/>
      <c r="C216" s="1"/>
      <c r="D216" s="1"/>
      <c r="E216" s="1"/>
      <c r="F216" s="1"/>
    </row>
    <row r="217" spans="1:6">
      <c r="A217" s="1"/>
      <c r="B217" s="1"/>
      <c r="C217" s="1"/>
      <c r="D217" s="1"/>
      <c r="E217" s="1"/>
      <c r="F217" s="1"/>
    </row>
    <row r="218" spans="1:6">
      <c r="A218" s="1"/>
      <c r="B218" s="1"/>
      <c r="C218" s="1"/>
      <c r="D218" s="1"/>
      <c r="E218" s="1"/>
      <c r="F218" s="1"/>
    </row>
    <row r="219" spans="1:6">
      <c r="A219" s="1"/>
      <c r="B219" s="1"/>
      <c r="C219" s="1"/>
      <c r="D219" s="1"/>
      <c r="E219" s="1"/>
      <c r="F219" s="1"/>
    </row>
    <row r="220" spans="1:6">
      <c r="A220" s="1"/>
      <c r="B220" s="1"/>
      <c r="C220" s="1"/>
      <c r="D220" s="1"/>
      <c r="E220" s="1"/>
      <c r="F220" s="1"/>
    </row>
    <row r="221" spans="1:6">
      <c r="A221" s="1"/>
      <c r="B221" s="1"/>
      <c r="C221" s="1"/>
      <c r="D221" s="1"/>
      <c r="E221" s="1"/>
      <c r="F221" s="1"/>
    </row>
    <row r="222" spans="1:6">
      <c r="A222" s="1"/>
      <c r="B222" s="1"/>
      <c r="C222" s="1"/>
      <c r="D222" s="1"/>
      <c r="E222" s="1"/>
      <c r="F222" s="1"/>
    </row>
    <row r="223" spans="1:6">
      <c r="A223" s="1"/>
      <c r="B223" s="1"/>
      <c r="C223" s="1"/>
      <c r="D223" s="1"/>
      <c r="E223" s="1"/>
      <c r="F223" s="1"/>
    </row>
    <row r="224" spans="1:6">
      <c r="A224" s="1"/>
      <c r="B224" s="1"/>
      <c r="C224" s="1"/>
      <c r="D224" s="1"/>
      <c r="E224" s="1"/>
      <c r="F224" s="1"/>
    </row>
    <row r="225" spans="1:6">
      <c r="A225" s="1"/>
      <c r="B225" s="1"/>
      <c r="C225" s="1"/>
      <c r="D225" s="1"/>
      <c r="E225" s="1"/>
      <c r="F225" s="1"/>
    </row>
    <row r="226" spans="1:6">
      <c r="A226" s="1"/>
      <c r="B226" s="1"/>
      <c r="C226" s="1"/>
      <c r="D226" s="1"/>
      <c r="E226" s="1"/>
      <c r="F226" s="1"/>
    </row>
    <row r="227" spans="1:6">
      <c r="A227" s="1"/>
      <c r="B227" s="1"/>
      <c r="C227" s="1"/>
      <c r="D227" s="1"/>
      <c r="E227" s="1"/>
      <c r="F227" s="1"/>
    </row>
    <row r="228" spans="1:6">
      <c r="A228" s="1"/>
      <c r="B228" s="1"/>
      <c r="C228" s="1"/>
      <c r="D228" s="1"/>
      <c r="E228" s="1"/>
      <c r="F228" s="1"/>
    </row>
    <row r="229" spans="1:6">
      <c r="A229" s="1"/>
      <c r="B229" s="1"/>
      <c r="C229" s="1"/>
      <c r="D229" s="1"/>
      <c r="E229" s="1"/>
      <c r="F229" s="1"/>
    </row>
    <row r="230" spans="1:6">
      <c r="A230" s="1"/>
      <c r="B230" s="1"/>
      <c r="C230" s="1"/>
      <c r="D230" s="1"/>
      <c r="E230" s="1"/>
      <c r="F230" s="1"/>
    </row>
    <row r="231" spans="1:6">
      <c r="A231" s="1"/>
      <c r="B231" s="1"/>
      <c r="C231" s="1"/>
      <c r="D231" s="1"/>
      <c r="E231" s="1"/>
      <c r="F231" s="1"/>
    </row>
    <row r="232" spans="1:6">
      <c r="A232" s="1"/>
      <c r="B232" s="1"/>
      <c r="C232" s="1"/>
      <c r="D232" s="1"/>
      <c r="E232" s="1"/>
      <c r="F232" s="1"/>
    </row>
    <row r="233" spans="1:6">
      <c r="A233" s="1"/>
      <c r="B233" s="1"/>
      <c r="C233" s="1"/>
      <c r="D233" s="1"/>
      <c r="E233" s="1"/>
      <c r="F233" s="1"/>
    </row>
    <row r="234" spans="1:6">
      <c r="A234" s="1"/>
      <c r="B234" s="1"/>
      <c r="C234" s="1"/>
      <c r="D234" s="1"/>
      <c r="E234" s="1"/>
      <c r="F234" s="1"/>
    </row>
    <row r="235" spans="1:6">
      <c r="A235" s="1"/>
      <c r="B235" s="1"/>
      <c r="C235" s="1"/>
      <c r="D235" s="1"/>
      <c r="E235" s="1"/>
      <c r="F235" s="1"/>
    </row>
    <row r="236" spans="1:6">
      <c r="A236" s="1"/>
      <c r="B236" s="1"/>
      <c r="C236" s="1"/>
      <c r="D236" s="1"/>
      <c r="E236" s="1"/>
      <c r="F236" s="1"/>
    </row>
    <row r="237" spans="1:6">
      <c r="A237" s="1"/>
      <c r="B237" s="1"/>
      <c r="C237" s="1"/>
      <c r="D237" s="1"/>
      <c r="E237" s="1"/>
      <c r="F237" s="1"/>
    </row>
    <row r="238" spans="1:6">
      <c r="A238" s="1"/>
      <c r="B238" s="1"/>
      <c r="C238" s="1"/>
      <c r="D238" s="1"/>
      <c r="E238" s="1"/>
      <c r="F238" s="1"/>
    </row>
    <row r="239" spans="1:6">
      <c r="A239" s="1"/>
      <c r="B239" s="1"/>
      <c r="C239" s="1"/>
      <c r="D239" s="1"/>
      <c r="E239" s="1"/>
      <c r="F239" s="1"/>
    </row>
    <row r="240" spans="1:6">
      <c r="A240" s="1"/>
      <c r="B240" s="1"/>
      <c r="C240" s="1"/>
      <c r="D240" s="1"/>
      <c r="E240" s="1"/>
      <c r="F240" s="1"/>
    </row>
    <row r="241" spans="1:6">
      <c r="A241" s="1"/>
      <c r="B241" s="1"/>
      <c r="C241" s="1"/>
      <c r="D241" s="1"/>
      <c r="E241" s="1"/>
      <c r="F241" s="1"/>
    </row>
    <row r="242" spans="1:6">
      <c r="A242" s="1"/>
      <c r="B242" s="1"/>
      <c r="C242" s="1"/>
      <c r="D242" s="1"/>
      <c r="E242" s="1"/>
      <c r="F242" s="1"/>
    </row>
    <row r="243" spans="1:6">
      <c r="A243" s="1"/>
      <c r="B243" s="1"/>
      <c r="C243" s="1"/>
      <c r="D243" s="1"/>
      <c r="E243" s="1"/>
      <c r="F243" s="1"/>
    </row>
    <row r="244" spans="1:6">
      <c r="A244" s="1"/>
      <c r="B244" s="1"/>
      <c r="C244" s="1"/>
      <c r="D244" s="1"/>
      <c r="E244" s="1"/>
      <c r="F244" s="1"/>
    </row>
    <row r="245" spans="1:6">
      <c r="A245" s="1"/>
      <c r="B245" s="1"/>
      <c r="C245" s="1"/>
      <c r="D245" s="1"/>
      <c r="E245" s="1"/>
      <c r="F245" s="1"/>
    </row>
    <row r="246" spans="1:6">
      <c r="A246" s="1"/>
      <c r="B246" s="1"/>
      <c r="C246" s="1"/>
      <c r="D246" s="1"/>
      <c r="E246" s="1"/>
      <c r="F246" s="1"/>
    </row>
    <row r="247" spans="1:6">
      <c r="A247" s="1"/>
      <c r="B247" s="1"/>
      <c r="C247" s="1"/>
      <c r="D247" s="1"/>
      <c r="E247" s="1"/>
      <c r="F247" s="1"/>
    </row>
    <row r="248" spans="1:6">
      <c r="A248" s="1"/>
      <c r="B248" s="1"/>
      <c r="C248" s="1"/>
      <c r="D248" s="1"/>
      <c r="E248" s="1"/>
      <c r="F248" s="1"/>
    </row>
    <row r="249" spans="1:6">
      <c r="A249" s="1"/>
      <c r="B249" s="1"/>
      <c r="C249" s="1"/>
      <c r="D249" s="1"/>
      <c r="E249" s="1"/>
      <c r="F249" s="1"/>
    </row>
    <row r="250" spans="1:6">
      <c r="A250" s="1"/>
      <c r="B250" s="1"/>
      <c r="C250" s="1"/>
      <c r="D250" s="1"/>
      <c r="E250" s="1"/>
      <c r="F250" s="1"/>
    </row>
    <row r="251" spans="1:6">
      <c r="A251" s="1"/>
      <c r="B251" s="1"/>
      <c r="C251" s="1"/>
      <c r="D251" s="1"/>
      <c r="E251" s="1"/>
      <c r="F251" s="1"/>
    </row>
    <row r="252" spans="1:6">
      <c r="A252" s="1"/>
      <c r="B252" s="1"/>
      <c r="C252" s="1"/>
      <c r="D252" s="1"/>
      <c r="E252" s="1"/>
      <c r="F252" s="1"/>
    </row>
    <row r="253" spans="1:6">
      <c r="A253" s="1"/>
      <c r="B253" s="1"/>
      <c r="C253" s="1"/>
      <c r="D253" s="1"/>
      <c r="E253" s="1"/>
      <c r="F253" s="1"/>
    </row>
    <row r="254" spans="1:6">
      <c r="A254" s="1"/>
      <c r="B254" s="1"/>
      <c r="C254" s="1"/>
      <c r="D254" s="1"/>
      <c r="E254" s="1"/>
      <c r="F254" s="1"/>
    </row>
    <row r="255" spans="1:6">
      <c r="A255" s="1"/>
      <c r="B255" s="1"/>
      <c r="C255" s="1"/>
      <c r="D255" s="1"/>
      <c r="E255" s="1"/>
      <c r="F255" s="1"/>
    </row>
    <row r="256" spans="1:6">
      <c r="A256" s="1"/>
      <c r="B256" s="1"/>
      <c r="C256" s="1"/>
      <c r="D256" s="1"/>
      <c r="E256" s="1"/>
      <c r="F256" s="1"/>
    </row>
    <row r="257" spans="1:6">
      <c r="A257" s="1"/>
      <c r="B257" s="1"/>
      <c r="C257" s="1"/>
      <c r="D257" s="1"/>
      <c r="E257" s="1"/>
      <c r="F257" s="1"/>
    </row>
    <row r="258" spans="1:6">
      <c r="A258" s="1"/>
      <c r="B258" s="1"/>
      <c r="C258" s="1"/>
      <c r="D258" s="1"/>
      <c r="E258" s="1"/>
      <c r="F258" s="1"/>
    </row>
    <row r="259" spans="1:6">
      <c r="A259" s="1"/>
      <c r="B259" s="1"/>
      <c r="C259" s="1"/>
      <c r="D259" s="1"/>
      <c r="E259" s="1"/>
      <c r="F259" s="1"/>
    </row>
    <row r="260" spans="1:6">
      <c r="A260" s="1"/>
      <c r="B260" s="1"/>
      <c r="C260" s="1"/>
      <c r="D260" s="1"/>
      <c r="E260" s="1"/>
      <c r="F260" s="1"/>
    </row>
    <row r="261" spans="1:6">
      <c r="A261" s="1"/>
      <c r="B261" s="1"/>
      <c r="C261" s="1"/>
      <c r="D261" s="1"/>
      <c r="E261" s="1"/>
      <c r="F261" s="1"/>
    </row>
    <row r="262" spans="1:6">
      <c r="A262" s="1"/>
      <c r="B262" s="1"/>
      <c r="C262" s="1"/>
      <c r="D262" s="1"/>
      <c r="E262" s="1"/>
      <c r="F262" s="1"/>
    </row>
    <row r="263" spans="1:6">
      <c r="A263" s="1"/>
      <c r="B263" s="1"/>
      <c r="C263" s="1"/>
      <c r="D263" s="1"/>
      <c r="E263" s="1"/>
      <c r="F263" s="1"/>
    </row>
    <row r="264" spans="1:6">
      <c r="A264" s="1"/>
      <c r="B264" s="1"/>
      <c r="C264" s="1"/>
      <c r="D264" s="1"/>
      <c r="E264" s="1"/>
      <c r="F264" s="1"/>
    </row>
    <row r="265" spans="1:6">
      <c r="A265" s="1"/>
      <c r="B265" s="1"/>
      <c r="C265" s="1"/>
      <c r="D265" s="1"/>
      <c r="E265" s="1"/>
      <c r="F265" s="1"/>
    </row>
    <row r="266" spans="1:6">
      <c r="A266" s="1"/>
      <c r="B266" s="1"/>
      <c r="C266" s="1"/>
      <c r="D266" s="1"/>
      <c r="E266" s="1"/>
      <c r="F266" s="1"/>
    </row>
    <row r="267" spans="1:6">
      <c r="A267" s="1"/>
      <c r="B267" s="1"/>
      <c r="C267" s="1"/>
      <c r="D267" s="1"/>
      <c r="E267" s="1"/>
      <c r="F267" s="1"/>
    </row>
    <row r="268" spans="1:6">
      <c r="A268" s="1"/>
      <c r="B268" s="1"/>
      <c r="C268" s="1"/>
      <c r="D268" s="1"/>
      <c r="E268" s="1"/>
      <c r="F268" s="1"/>
    </row>
    <row r="269" spans="1:6">
      <c r="A269" s="1"/>
      <c r="B269" s="1"/>
      <c r="C269" s="1"/>
      <c r="D269" s="1"/>
      <c r="E269" s="1"/>
      <c r="F269" s="1"/>
    </row>
    <row r="270" spans="1:6">
      <c r="A270" s="1"/>
      <c r="B270" s="1"/>
      <c r="C270" s="1"/>
      <c r="D270" s="1"/>
      <c r="E270" s="1"/>
      <c r="F270" s="1"/>
    </row>
    <row r="271" spans="1:6">
      <c r="A271" s="1"/>
      <c r="B271" s="1"/>
      <c r="C271" s="1"/>
      <c r="D271" s="1"/>
      <c r="E271" s="1"/>
      <c r="F271" s="1"/>
    </row>
    <row r="272" spans="1:6">
      <c r="A272" s="1"/>
      <c r="B272" s="1"/>
      <c r="C272" s="1"/>
      <c r="D272" s="1"/>
      <c r="E272" s="1"/>
      <c r="F272" s="1"/>
    </row>
    <row r="273" spans="1:6">
      <c r="A273" s="1"/>
      <c r="B273" s="1"/>
      <c r="C273" s="1"/>
      <c r="D273" s="1"/>
      <c r="E273" s="1"/>
      <c r="F273" s="1"/>
    </row>
    <row r="274" spans="1:6">
      <c r="A274" s="1"/>
      <c r="B274" s="1"/>
      <c r="C274" s="1"/>
      <c r="D274" s="1"/>
      <c r="E274" s="1"/>
      <c r="F274" s="1"/>
    </row>
    <row r="275" spans="1:6">
      <c r="A275" s="1"/>
      <c r="B275" s="1"/>
      <c r="C275" s="1"/>
      <c r="D275" s="1"/>
      <c r="E275" s="1"/>
      <c r="F275" s="1"/>
    </row>
    <row r="276" spans="1:6">
      <c r="A276" s="1"/>
      <c r="B276" s="1"/>
      <c r="C276" s="1"/>
      <c r="D276" s="1"/>
      <c r="E276" s="1"/>
      <c r="F276" s="1"/>
    </row>
    <row r="277" spans="1:6">
      <c r="A277" s="1"/>
      <c r="B277" s="1"/>
      <c r="C277" s="1"/>
      <c r="D277" s="1"/>
      <c r="E277" s="1"/>
      <c r="F277" s="1"/>
    </row>
    <row r="278" spans="1:6">
      <c r="A278" s="1"/>
      <c r="B278" s="1"/>
      <c r="C278" s="1"/>
      <c r="D278" s="1"/>
      <c r="E278" s="1"/>
      <c r="F278" s="1"/>
    </row>
    <row r="279" spans="1:6">
      <c r="A279" s="1"/>
      <c r="B279" s="1"/>
      <c r="C279" s="1"/>
      <c r="D279" s="1"/>
      <c r="E279" s="1"/>
      <c r="F279" s="1"/>
    </row>
    <row r="280" spans="1:6">
      <c r="A280" s="1"/>
      <c r="B280" s="1"/>
      <c r="C280" s="1"/>
      <c r="D280" s="1"/>
      <c r="E280" s="1"/>
      <c r="F280" s="1"/>
    </row>
    <row r="281" spans="1:6">
      <c r="A281" s="1"/>
      <c r="B281" s="1"/>
      <c r="C281" s="1"/>
      <c r="D281" s="1"/>
      <c r="E281" s="1"/>
      <c r="F281" s="1"/>
    </row>
    <row r="282" spans="1:6">
      <c r="A282" s="1"/>
      <c r="B282" s="1"/>
      <c r="C282" s="1"/>
      <c r="D282" s="1"/>
      <c r="E282" s="1"/>
      <c r="F282" s="1"/>
    </row>
    <row r="283" spans="1:6">
      <c r="A283" s="1"/>
      <c r="B283" s="1"/>
      <c r="C283" s="1"/>
      <c r="D283" s="1"/>
      <c r="E283" s="1"/>
      <c r="F283" s="1"/>
    </row>
    <row r="284" spans="1:6">
      <c r="A284" s="1"/>
      <c r="B284" s="1"/>
      <c r="C284" s="1"/>
      <c r="D284" s="1"/>
      <c r="E284" s="1"/>
      <c r="F284" s="1"/>
    </row>
    <row r="285" spans="1:6">
      <c r="A285" s="1"/>
      <c r="B285" s="1"/>
      <c r="C285" s="1"/>
      <c r="D285" s="1"/>
      <c r="E285" s="1"/>
      <c r="F285" s="1"/>
    </row>
    <row r="286" spans="1:6">
      <c r="A286" s="1"/>
      <c r="B286" s="1"/>
      <c r="C286" s="1"/>
      <c r="D286" s="1"/>
      <c r="E286" s="1"/>
      <c r="F286" s="1"/>
    </row>
    <row r="287" spans="1:6">
      <c r="A287" s="1"/>
      <c r="B287" s="1"/>
      <c r="C287" s="1"/>
      <c r="D287" s="1"/>
      <c r="E287" s="1"/>
      <c r="F287" s="1"/>
    </row>
    <row r="288" spans="1:6">
      <c r="A288" s="1"/>
      <c r="B288" s="1"/>
      <c r="C288" s="1"/>
      <c r="D288" s="1"/>
      <c r="E288" s="1"/>
      <c r="F288" s="1"/>
    </row>
    <row r="289" spans="1:6">
      <c r="A289" s="1"/>
      <c r="B289" s="1"/>
      <c r="C289" s="1"/>
      <c r="D289" s="1"/>
      <c r="E289" s="1"/>
      <c r="F289" s="1"/>
    </row>
    <row r="290" spans="1:6">
      <c r="A290" s="1"/>
      <c r="B290" s="1"/>
      <c r="C290" s="1"/>
      <c r="D290" s="1"/>
      <c r="E290" s="1"/>
      <c r="F290" s="1"/>
    </row>
    <row r="291" spans="1:6">
      <c r="A291" s="1"/>
      <c r="B291" s="1"/>
      <c r="C291" s="1"/>
      <c r="D291" s="1"/>
      <c r="E291" s="1"/>
      <c r="F291" s="1"/>
    </row>
    <row r="292" spans="1:6">
      <c r="A292" s="1"/>
      <c r="B292" s="1"/>
      <c r="C292" s="1"/>
      <c r="D292" s="1"/>
      <c r="E292" s="1"/>
      <c r="F292" s="1"/>
    </row>
    <row r="293" spans="1:6">
      <c r="A293" s="1"/>
      <c r="B293" s="1"/>
      <c r="C293" s="1"/>
      <c r="D293" s="1"/>
      <c r="E293" s="1"/>
      <c r="F293" s="1"/>
    </row>
    <row r="294" spans="1:6">
      <c r="A294" s="1"/>
      <c r="B294" s="1"/>
      <c r="C294" s="1"/>
      <c r="D294" s="1"/>
      <c r="E294" s="1"/>
      <c r="F294" s="1"/>
    </row>
    <row r="295" spans="1:6">
      <c r="A295" s="1"/>
      <c r="B295" s="1"/>
      <c r="C295" s="1"/>
      <c r="D295" s="1"/>
      <c r="E295" s="1"/>
      <c r="F295" s="1"/>
    </row>
    <row r="296" spans="1:6">
      <c r="A296" s="1"/>
      <c r="B296" s="1"/>
      <c r="C296" s="1"/>
      <c r="D296" s="1"/>
      <c r="E296" s="1"/>
      <c r="F296" s="1"/>
    </row>
    <row r="297" spans="1:6">
      <c r="A297" s="1"/>
      <c r="B297" s="1"/>
      <c r="C297" s="1"/>
      <c r="D297" s="1"/>
      <c r="E297" s="1"/>
      <c r="F297" s="1"/>
    </row>
    <row r="298" spans="1:6">
      <c r="A298" s="1"/>
      <c r="B298" s="1"/>
      <c r="C298" s="1"/>
      <c r="D298" s="1"/>
      <c r="E298" s="1"/>
      <c r="F298" s="1"/>
    </row>
    <row r="299" spans="1:6">
      <c r="A299" s="1"/>
      <c r="B299" s="1"/>
      <c r="C299" s="1"/>
      <c r="D299" s="1"/>
      <c r="E299" s="1"/>
      <c r="F299" s="1"/>
    </row>
    <row r="300" spans="1:6">
      <c r="A300" s="1"/>
      <c r="B300" s="1"/>
      <c r="C300" s="1"/>
      <c r="D300" s="1"/>
      <c r="E300" s="1"/>
      <c r="F300" s="1"/>
    </row>
    <row r="301" spans="1:6">
      <c r="A301" s="1"/>
      <c r="B301" s="1"/>
      <c r="C301" s="1"/>
      <c r="D301" s="1"/>
      <c r="E301" s="1"/>
      <c r="F301" s="1"/>
    </row>
    <row r="302" spans="1:6">
      <c r="A302" s="1"/>
      <c r="B302" s="1"/>
      <c r="C302" s="1"/>
      <c r="D302" s="1"/>
      <c r="E302" s="1"/>
      <c r="F302" s="1"/>
    </row>
    <row r="303" spans="1:6">
      <c r="A303" s="1"/>
      <c r="B303" s="1"/>
      <c r="C303" s="1"/>
      <c r="D303" s="1"/>
      <c r="E303" s="1"/>
      <c r="F303" s="1"/>
    </row>
    <row r="304" spans="1:6">
      <c r="A304" s="1"/>
      <c r="B304" s="1"/>
      <c r="C304" s="1"/>
      <c r="D304" s="1"/>
      <c r="E304" s="1"/>
      <c r="F304" s="1"/>
    </row>
    <row r="305" spans="1:6">
      <c r="A305" s="1"/>
      <c r="B305" s="1"/>
      <c r="C305" s="1"/>
      <c r="D305" s="1"/>
      <c r="E305" s="1"/>
      <c r="F305" s="1"/>
    </row>
    <row r="306" spans="1:6">
      <c r="A306" s="1"/>
      <c r="B306" s="1"/>
      <c r="C306" s="1"/>
      <c r="D306" s="1"/>
      <c r="E306" s="1"/>
      <c r="F306" s="1"/>
    </row>
    <row r="307" spans="1:6">
      <c r="A307" s="1"/>
      <c r="B307" s="1"/>
      <c r="C307" s="1"/>
      <c r="D307" s="1"/>
      <c r="E307" s="1"/>
      <c r="F307" s="1"/>
    </row>
    <row r="308" spans="1:6">
      <c r="A308" s="1"/>
      <c r="B308" s="1"/>
      <c r="C308" s="1"/>
      <c r="D308" s="1"/>
      <c r="E308" s="1"/>
      <c r="F308" s="1"/>
    </row>
    <row r="309" spans="1:6">
      <c r="A309" s="1"/>
      <c r="B309" s="1"/>
      <c r="C309" s="1"/>
      <c r="D309" s="1"/>
      <c r="E309" s="1"/>
      <c r="F309" s="1"/>
    </row>
    <row r="310" spans="1:6">
      <c r="A310" s="1"/>
      <c r="B310" s="1"/>
      <c r="C310" s="1"/>
      <c r="D310" s="1"/>
      <c r="E310" s="1"/>
      <c r="F310" s="1"/>
    </row>
    <row r="311" spans="1:6">
      <c r="A311" s="1"/>
      <c r="B311" s="1"/>
      <c r="C311" s="1"/>
      <c r="D311" s="1"/>
      <c r="E311" s="1"/>
      <c r="F311" s="1"/>
    </row>
    <row r="312" spans="1:6">
      <c r="A312" s="1"/>
      <c r="B312" s="1"/>
      <c r="C312" s="1"/>
      <c r="D312" s="1"/>
      <c r="E312" s="1"/>
      <c r="F312" s="1"/>
    </row>
    <row r="313" spans="1:6">
      <c r="A313" s="1"/>
      <c r="B313" s="1"/>
      <c r="C313" s="1"/>
      <c r="D313" s="1"/>
      <c r="E313" s="1"/>
      <c r="F313" s="1"/>
    </row>
    <row r="314" spans="1:6">
      <c r="A314" s="1"/>
      <c r="B314" s="1"/>
      <c r="C314" s="1"/>
      <c r="D314" s="1"/>
      <c r="E314" s="1"/>
      <c r="F314" s="1"/>
    </row>
    <row r="315" spans="1:6">
      <c r="A315" s="1"/>
      <c r="B315" s="1"/>
      <c r="C315" s="1"/>
      <c r="D315" s="1"/>
      <c r="E315" s="1"/>
      <c r="F315" s="1"/>
    </row>
    <row r="316" spans="1:6">
      <c r="A316" s="1"/>
      <c r="B316" s="1"/>
      <c r="C316" s="1"/>
      <c r="D316" s="1"/>
      <c r="E316" s="1"/>
      <c r="F316" s="1"/>
    </row>
    <row r="317" spans="1:6">
      <c r="A317" s="1"/>
      <c r="B317" s="1"/>
      <c r="C317" s="1"/>
      <c r="D317" s="1"/>
      <c r="E317" s="1"/>
      <c r="F317" s="1"/>
    </row>
    <row r="318" spans="1:6">
      <c r="A318" s="1"/>
      <c r="B318" s="1"/>
      <c r="C318" s="1"/>
      <c r="D318" s="1"/>
      <c r="E318" s="1"/>
      <c r="F318" s="1"/>
    </row>
    <row r="319" spans="1:6">
      <c r="A319" s="1"/>
      <c r="B319" s="1"/>
      <c r="C319" s="1"/>
      <c r="D319" s="1"/>
      <c r="E319" s="1"/>
      <c r="F319" s="1"/>
    </row>
    <row r="320" spans="1:6">
      <c r="A320" s="1"/>
      <c r="B320" s="1"/>
      <c r="C320" s="1"/>
      <c r="D320" s="1"/>
      <c r="E320" s="1"/>
      <c r="F320" s="1"/>
    </row>
    <row r="321" spans="1:6">
      <c r="A321" s="1"/>
      <c r="B321" s="1"/>
      <c r="C321" s="1"/>
      <c r="D321" s="1"/>
      <c r="E321" s="1"/>
      <c r="F321" s="1"/>
    </row>
    <row r="322" spans="1:6">
      <c r="A322" s="1"/>
      <c r="B322" s="1"/>
      <c r="C322" s="1"/>
      <c r="D322" s="1"/>
      <c r="E322" s="1"/>
      <c r="F322" s="1"/>
    </row>
    <row r="323" spans="1:6">
      <c r="A323" s="1"/>
      <c r="B323" s="1"/>
      <c r="C323" s="1"/>
      <c r="D323" s="1"/>
      <c r="E323" s="1"/>
      <c r="F323" s="1"/>
    </row>
    <row r="324" spans="1:6">
      <c r="A324" s="1"/>
      <c r="B324" s="1"/>
      <c r="C324" s="1"/>
      <c r="D324" s="1"/>
      <c r="E324" s="1"/>
      <c r="F324" s="1"/>
    </row>
    <row r="325" spans="1:6">
      <c r="A325" s="1"/>
      <c r="B325" s="1"/>
      <c r="C325" s="1"/>
      <c r="D325" s="1"/>
      <c r="E325" s="1"/>
      <c r="F325" s="1"/>
    </row>
    <row r="326" spans="1:6">
      <c r="A326" s="1"/>
      <c r="B326" s="1"/>
      <c r="C326" s="1"/>
      <c r="D326" s="1"/>
      <c r="E326" s="1"/>
      <c r="F326" s="1"/>
    </row>
    <row r="327" spans="1:6">
      <c r="A327" s="1"/>
      <c r="B327" s="1"/>
      <c r="C327" s="1"/>
      <c r="D327" s="1"/>
      <c r="E327" s="1"/>
      <c r="F327" s="1"/>
    </row>
    <row r="328" spans="1:6">
      <c r="A328" s="1"/>
      <c r="B328" s="1"/>
      <c r="C328" s="1"/>
      <c r="D328" s="1"/>
      <c r="E328" s="1"/>
      <c r="F328" s="1"/>
    </row>
    <row r="329" spans="1:6">
      <c r="A329" s="1"/>
      <c r="B329" s="1"/>
      <c r="C329" s="1"/>
      <c r="D329" s="1"/>
      <c r="E329" s="1"/>
      <c r="F329" s="1"/>
    </row>
    <row r="330" spans="1:6">
      <c r="A330" s="1"/>
      <c r="B330" s="1"/>
      <c r="C330" s="1"/>
      <c r="D330" s="1"/>
      <c r="E330" s="1"/>
      <c r="F330" s="1"/>
    </row>
    <row r="331" spans="1:6">
      <c r="A331" s="1"/>
      <c r="B331" s="1"/>
      <c r="C331" s="1"/>
      <c r="D331" s="1"/>
      <c r="E331" s="1"/>
      <c r="F331" s="1"/>
    </row>
    <row r="332" spans="1:6">
      <c r="A332" s="1"/>
      <c r="B332" s="1"/>
      <c r="C332" s="1"/>
      <c r="D332" s="1"/>
      <c r="E332" s="1"/>
      <c r="F332" s="1"/>
    </row>
    <row r="333" spans="1:6">
      <c r="A333" s="1"/>
      <c r="B333" s="1"/>
      <c r="C333" s="1"/>
      <c r="D333" s="1"/>
      <c r="E333" s="1"/>
      <c r="F333" s="1"/>
    </row>
    <row r="334" spans="1:6">
      <c r="A334" s="1"/>
      <c r="B334" s="1"/>
      <c r="C334" s="1"/>
      <c r="D334" s="1"/>
      <c r="E334" s="1"/>
      <c r="F334" s="1"/>
    </row>
    <row r="335" spans="1:6">
      <c r="A335" s="1"/>
      <c r="B335" s="1"/>
      <c r="C335" s="1"/>
      <c r="D335" s="1"/>
      <c r="E335" s="1"/>
      <c r="F335" s="1"/>
    </row>
    <row r="336" spans="1:6">
      <c r="A336" s="1"/>
      <c r="B336" s="1"/>
      <c r="C336" s="1"/>
      <c r="D336" s="1"/>
      <c r="E336" s="1"/>
      <c r="F336" s="1"/>
    </row>
    <row r="337" spans="1:6">
      <c r="A337" s="1"/>
      <c r="B337" s="1"/>
      <c r="C337" s="1"/>
      <c r="D337" s="1"/>
      <c r="E337" s="1"/>
      <c r="F337" s="1"/>
    </row>
    <row r="338" spans="1:6">
      <c r="A338" s="1"/>
      <c r="B338" s="1"/>
      <c r="C338" s="1"/>
      <c r="D338" s="1"/>
      <c r="E338" s="1"/>
      <c r="F338" s="1"/>
    </row>
    <row r="339" spans="1:6">
      <c r="A339" s="1"/>
      <c r="B339" s="1"/>
      <c r="C339" s="1"/>
      <c r="D339" s="1"/>
      <c r="E339" s="1"/>
      <c r="F339" s="1"/>
    </row>
    <row r="340" spans="1:6">
      <c r="A340" s="1"/>
      <c r="B340" s="1"/>
      <c r="C340" s="1"/>
      <c r="D340" s="1"/>
      <c r="E340" s="1"/>
      <c r="F340" s="1"/>
    </row>
    <row r="341" spans="1:6">
      <c r="A341" s="1"/>
      <c r="B341" s="1"/>
      <c r="C341" s="1"/>
      <c r="D341" s="1"/>
      <c r="E341" s="1"/>
      <c r="F341" s="1"/>
    </row>
    <row r="342" spans="1:6">
      <c r="A342" s="1"/>
      <c r="B342" s="1"/>
      <c r="C342" s="1"/>
      <c r="D342" s="1"/>
      <c r="E342" s="1"/>
      <c r="F342" s="1"/>
    </row>
    <row r="343" spans="1:6">
      <c r="A343" s="1"/>
      <c r="B343" s="1"/>
      <c r="C343" s="1"/>
      <c r="D343" s="1"/>
      <c r="E343" s="1"/>
      <c r="F343" s="1"/>
    </row>
    <row r="344" spans="1:6">
      <c r="A344" s="1"/>
      <c r="B344" s="1"/>
      <c r="C344" s="1"/>
      <c r="D344" s="1"/>
      <c r="E344" s="1"/>
      <c r="F344" s="1"/>
    </row>
    <row r="345" spans="1:6">
      <c r="A345" s="1"/>
      <c r="B345" s="1"/>
      <c r="C345" s="1"/>
      <c r="D345" s="1"/>
      <c r="E345" s="1"/>
      <c r="F345" s="1"/>
    </row>
    <row r="346" spans="1:6">
      <c r="A346" s="1"/>
      <c r="B346" s="1"/>
      <c r="C346" s="1"/>
      <c r="D346" s="1"/>
      <c r="E346" s="1"/>
      <c r="F346" s="1"/>
    </row>
    <row r="347" spans="1:6">
      <c r="A347" s="1"/>
      <c r="B347" s="1"/>
      <c r="C347" s="1"/>
      <c r="D347" s="1"/>
      <c r="E347" s="1"/>
      <c r="F347" s="1"/>
    </row>
    <row r="348" spans="1:6">
      <c r="A348" s="1"/>
      <c r="B348" s="1"/>
      <c r="C348" s="1"/>
      <c r="D348" s="1"/>
      <c r="E348" s="1"/>
      <c r="F348" s="1"/>
    </row>
    <row r="349" spans="1:6">
      <c r="A349" s="1"/>
      <c r="B349" s="1"/>
      <c r="C349" s="1"/>
      <c r="D349" s="1"/>
      <c r="E349" s="1"/>
      <c r="F349" s="1"/>
    </row>
    <row r="350" spans="1:6">
      <c r="A350" s="1"/>
      <c r="B350" s="1"/>
      <c r="C350" s="1"/>
      <c r="D350" s="1"/>
      <c r="E350" s="1"/>
      <c r="F350" s="1"/>
    </row>
    <row r="351" spans="1:6">
      <c r="A351" s="1"/>
      <c r="B351" s="1"/>
      <c r="C351" s="1"/>
      <c r="D351" s="1"/>
      <c r="E351" s="1"/>
      <c r="F351" s="1"/>
    </row>
    <row r="352" spans="1:6">
      <c r="A352" s="1"/>
      <c r="B352" s="1"/>
      <c r="C352" s="1"/>
      <c r="D352" s="1"/>
      <c r="E352" s="1"/>
      <c r="F352" s="1"/>
    </row>
    <row r="353" spans="1:6">
      <c r="A353" s="1"/>
      <c r="B353" s="1"/>
      <c r="C353" s="1"/>
      <c r="D353" s="1"/>
      <c r="E353" s="1"/>
      <c r="F353" s="1"/>
    </row>
    <row r="354" spans="1:6">
      <c r="A354" s="1"/>
      <c r="B354" s="1"/>
      <c r="C354" s="1"/>
      <c r="D354" s="1"/>
      <c r="E354" s="1"/>
      <c r="F354" s="1"/>
    </row>
    <row r="355" spans="1:6">
      <c r="A355" s="1"/>
      <c r="B355" s="1"/>
      <c r="C355" s="1"/>
      <c r="D355" s="1"/>
      <c r="E355" s="1"/>
      <c r="F355" s="1"/>
    </row>
    <row r="356" spans="1:6">
      <c r="A356" s="1"/>
      <c r="B356" s="1"/>
      <c r="C356" s="1"/>
      <c r="D356" s="1"/>
      <c r="E356" s="1"/>
      <c r="F356" s="1"/>
    </row>
    <row r="357" spans="1:6">
      <c r="A357" s="1"/>
      <c r="B357" s="1"/>
      <c r="C357" s="1"/>
      <c r="D357" s="1"/>
      <c r="E357" s="1"/>
      <c r="F357" s="1"/>
    </row>
    <row r="358" spans="1:6">
      <c r="A358" s="1"/>
      <c r="B358" s="1"/>
      <c r="C358" s="1"/>
      <c r="D358" s="1"/>
      <c r="E358" s="1"/>
      <c r="F358" s="1"/>
    </row>
    <row r="359" spans="1:6">
      <c r="A359" s="1"/>
      <c r="B359" s="1"/>
      <c r="C359" s="1"/>
      <c r="D359" s="1"/>
      <c r="E359" s="1"/>
      <c r="F359" s="1"/>
    </row>
    <row r="360" spans="1:6">
      <c r="A360" s="1"/>
      <c r="B360" s="1"/>
      <c r="C360" s="1"/>
      <c r="D360" s="1"/>
      <c r="E360" s="1"/>
      <c r="F360" s="1"/>
    </row>
    <row r="361" spans="1:6">
      <c r="A361" s="1"/>
      <c r="B361" s="1"/>
      <c r="C361" s="1"/>
      <c r="D361" s="1"/>
      <c r="E361" s="1"/>
      <c r="F361" s="1"/>
    </row>
    <row r="362" spans="1:6">
      <c r="A362" s="1"/>
      <c r="B362" s="1"/>
      <c r="C362" s="1"/>
      <c r="D362" s="1"/>
      <c r="E362" s="1"/>
      <c r="F362" s="1"/>
    </row>
    <row r="363" spans="1:6">
      <c r="A363" s="1"/>
      <c r="B363" s="1"/>
      <c r="C363" s="1"/>
      <c r="D363" s="1"/>
      <c r="E363" s="1"/>
      <c r="F363" s="1"/>
    </row>
    <row r="364" spans="1:6">
      <c r="A364" s="1"/>
      <c r="B364" s="1"/>
      <c r="C364" s="1"/>
      <c r="D364" s="1"/>
      <c r="E364" s="1"/>
      <c r="F364" s="1"/>
    </row>
    <row r="365" spans="1:6">
      <c r="A365" s="1"/>
      <c r="B365" s="1"/>
      <c r="C365" s="1"/>
      <c r="D365" s="1"/>
      <c r="E365" s="1"/>
      <c r="F365" s="1"/>
    </row>
    <row r="366" spans="1:6">
      <c r="A366" s="1"/>
      <c r="B366" s="1"/>
      <c r="C366" s="1"/>
      <c r="D366" s="1"/>
      <c r="E366" s="1"/>
      <c r="F366" s="1"/>
    </row>
    <row r="367" spans="1:6">
      <c r="A367" s="1"/>
      <c r="B367" s="1"/>
      <c r="C367" s="1"/>
      <c r="D367" s="1"/>
      <c r="E367" s="1"/>
      <c r="F367" s="1"/>
    </row>
    <row r="368" spans="1:6">
      <c r="A368" s="1"/>
      <c r="B368" s="1"/>
      <c r="C368" s="1"/>
      <c r="D368" s="1"/>
      <c r="E368" s="1"/>
      <c r="F368" s="1"/>
    </row>
    <row r="369" spans="1:6">
      <c r="A369" s="1"/>
      <c r="B369" s="1"/>
      <c r="C369" s="1"/>
      <c r="D369" s="1"/>
      <c r="E369" s="1"/>
      <c r="F369" s="1"/>
    </row>
    <row r="370" spans="1:6">
      <c r="A370" s="1"/>
      <c r="B370" s="1"/>
      <c r="C370" s="1"/>
      <c r="D370" s="1"/>
      <c r="E370" s="1"/>
      <c r="F370" s="1"/>
    </row>
    <row r="371" spans="1:6">
      <c r="A371" s="1"/>
      <c r="B371" s="1"/>
      <c r="C371" s="1"/>
      <c r="D371" s="1"/>
      <c r="E371" s="1"/>
      <c r="F371" s="1"/>
    </row>
    <row r="372" spans="1:6">
      <c r="A372" s="1"/>
      <c r="B372" s="1"/>
      <c r="C372" s="1"/>
      <c r="D372" s="1"/>
      <c r="E372" s="1"/>
      <c r="F372" s="1"/>
    </row>
    <row r="373" spans="1:6">
      <c r="A373" s="1"/>
      <c r="B373" s="1"/>
      <c r="C373" s="1"/>
      <c r="D373" s="1"/>
      <c r="E373" s="1"/>
      <c r="F373" s="1"/>
    </row>
    <row r="374" spans="1:6">
      <c r="A374" s="1"/>
      <c r="B374" s="1"/>
      <c r="C374" s="1"/>
      <c r="D374" s="1"/>
      <c r="E374" s="1"/>
      <c r="F374" s="1"/>
    </row>
    <row r="375" spans="1:6">
      <c r="A375" s="1"/>
      <c r="B375" s="1"/>
      <c r="C375" s="1"/>
      <c r="D375" s="1"/>
      <c r="E375" s="1"/>
      <c r="F375" s="1"/>
    </row>
    <row r="376" spans="1:6">
      <c r="A376" s="1"/>
      <c r="B376" s="1"/>
      <c r="C376" s="1"/>
      <c r="D376" s="1"/>
      <c r="E376" s="1"/>
      <c r="F376" s="1"/>
    </row>
    <row r="377" spans="1:6">
      <c r="A377" s="1"/>
      <c r="B377" s="1"/>
      <c r="C377" s="1"/>
      <c r="D377" s="1"/>
      <c r="E377" s="1"/>
      <c r="F377" s="1"/>
    </row>
    <row r="378" spans="1:6">
      <c r="A378" s="1"/>
      <c r="B378" s="1"/>
      <c r="C378" s="1"/>
      <c r="D378" s="1"/>
      <c r="E378" s="1"/>
      <c r="F378" s="1"/>
    </row>
    <row r="379" spans="1:6">
      <c r="A379" s="1"/>
      <c r="B379" s="1"/>
      <c r="C379" s="1"/>
      <c r="D379" s="1"/>
      <c r="E379" s="1"/>
      <c r="F379" s="1"/>
    </row>
    <row r="380" spans="1:6">
      <c r="A380" s="1"/>
      <c r="B380" s="1"/>
      <c r="C380" s="1"/>
      <c r="D380" s="1"/>
      <c r="E380" s="1"/>
      <c r="F380" s="1"/>
    </row>
    <row r="381" spans="1:6">
      <c r="A381" s="1"/>
      <c r="B381" s="1"/>
      <c r="C381" s="1"/>
      <c r="D381" s="1"/>
      <c r="E381" s="1"/>
      <c r="F381" s="1"/>
    </row>
    <row r="382" spans="1:6">
      <c r="A382" s="1"/>
      <c r="B382" s="1"/>
      <c r="C382" s="1"/>
      <c r="D382" s="1"/>
      <c r="E382" s="1"/>
      <c r="F382" s="1"/>
    </row>
    <row r="383" spans="1:6">
      <c r="A383" s="1"/>
      <c r="B383" s="1"/>
      <c r="C383" s="1"/>
      <c r="D383" s="1"/>
      <c r="E383" s="1"/>
      <c r="F383" s="1"/>
    </row>
    <row r="384" spans="1:6">
      <c r="A384" s="1"/>
      <c r="B384" s="1"/>
      <c r="C384" s="1"/>
      <c r="D384" s="1"/>
      <c r="E384" s="1"/>
      <c r="F384" s="1"/>
    </row>
    <row r="385" spans="1:6">
      <c r="A385" s="1"/>
      <c r="B385" s="1"/>
      <c r="C385" s="1"/>
      <c r="D385" s="1"/>
      <c r="E385" s="1"/>
      <c r="F385" s="1"/>
    </row>
    <row r="386" spans="1:6">
      <c r="A386" s="1"/>
      <c r="B386" s="1"/>
      <c r="C386" s="1"/>
      <c r="D386" s="1"/>
      <c r="E386" s="1"/>
      <c r="F386" s="1"/>
    </row>
    <row r="387" spans="1:6">
      <c r="A387" s="1"/>
      <c r="B387" s="1"/>
      <c r="C387" s="1"/>
      <c r="D387" s="1"/>
      <c r="E387" s="1"/>
      <c r="F387" s="1"/>
    </row>
    <row r="388" spans="1:6">
      <c r="A388" s="1"/>
      <c r="B388" s="1"/>
      <c r="C388" s="1"/>
      <c r="D388" s="1"/>
      <c r="E388" s="1"/>
      <c r="F388" s="1"/>
    </row>
    <row r="389" spans="1:6">
      <c r="A389" s="1"/>
      <c r="B389" s="1"/>
      <c r="C389" s="1"/>
      <c r="D389" s="1"/>
      <c r="E389" s="1"/>
      <c r="F389" s="1"/>
    </row>
    <row r="390" spans="1:6">
      <c r="A390" s="1"/>
      <c r="B390" s="1"/>
      <c r="C390" s="1"/>
      <c r="D390" s="1"/>
      <c r="E390" s="1"/>
      <c r="F390" s="1"/>
    </row>
    <row r="391" spans="1:6">
      <c r="A391" s="1"/>
      <c r="B391" s="1"/>
      <c r="C391" s="1"/>
      <c r="D391" s="1"/>
      <c r="E391" s="1"/>
      <c r="F391" s="1"/>
    </row>
    <row r="392" spans="1:6">
      <c r="A392" s="1"/>
      <c r="B392" s="1"/>
      <c r="C392" s="1"/>
      <c r="D392" s="1"/>
      <c r="E392" s="1"/>
      <c r="F392" s="1"/>
    </row>
    <row r="393" spans="1:6">
      <c r="A393" s="1"/>
      <c r="B393" s="1"/>
      <c r="C393" s="1"/>
      <c r="D393" s="1"/>
      <c r="E393" s="1"/>
      <c r="F393" s="1"/>
    </row>
    <row r="394" spans="1:6">
      <c r="A394" s="1"/>
      <c r="B394" s="1"/>
      <c r="C394" s="1"/>
      <c r="D394" s="1"/>
      <c r="E394" s="1"/>
      <c r="F394" s="1"/>
    </row>
    <row r="395" spans="1:6">
      <c r="A395" s="1"/>
      <c r="B395" s="1"/>
      <c r="C395" s="1"/>
      <c r="D395" s="1"/>
      <c r="E395" s="1"/>
      <c r="F395" s="1"/>
    </row>
    <row r="396" spans="1:6">
      <c r="A396" s="1"/>
      <c r="B396" s="1"/>
      <c r="C396" s="1"/>
      <c r="D396" s="1"/>
      <c r="E396" s="1"/>
      <c r="F396" s="1"/>
    </row>
    <row r="397" spans="1:6">
      <c r="A397" s="1"/>
      <c r="B397" s="1"/>
      <c r="C397" s="1"/>
      <c r="D397" s="1"/>
      <c r="E397" s="1"/>
      <c r="F397" s="1"/>
    </row>
    <row r="398" spans="1:6">
      <c r="A398" s="1"/>
      <c r="B398" s="1"/>
      <c r="C398" s="1"/>
      <c r="D398" s="1"/>
      <c r="E398" s="1"/>
      <c r="F398" s="1"/>
    </row>
    <row r="399" spans="1:6">
      <c r="A399" s="1"/>
      <c r="B399" s="1"/>
      <c r="C399" s="1"/>
      <c r="D399" s="1"/>
      <c r="E399" s="1"/>
      <c r="F399" s="1"/>
    </row>
    <row r="400" spans="1:6">
      <c r="A400" s="1"/>
      <c r="B400" s="1"/>
      <c r="C400" s="1"/>
      <c r="D400" s="1"/>
      <c r="E400" s="1"/>
      <c r="F400" s="1"/>
    </row>
    <row r="401" spans="1:6">
      <c r="A401" s="1"/>
      <c r="B401" s="1"/>
      <c r="C401" s="1"/>
      <c r="D401" s="1"/>
      <c r="E401" s="1"/>
      <c r="F401" s="1"/>
    </row>
    <row r="402" spans="1:6">
      <c r="A402" s="1"/>
      <c r="B402" s="1"/>
      <c r="C402" s="1"/>
      <c r="D402" s="1"/>
      <c r="E402" s="1"/>
      <c r="F402" s="1"/>
    </row>
    <row r="403" spans="1:6">
      <c r="A403" s="1"/>
      <c r="B403" s="1"/>
      <c r="C403" s="1"/>
      <c r="D403" s="1"/>
      <c r="E403" s="1"/>
      <c r="F403" s="1"/>
    </row>
    <row r="404" spans="1:6">
      <c r="A404" s="1"/>
      <c r="B404" s="1"/>
      <c r="C404" s="1"/>
      <c r="D404" s="1"/>
      <c r="E404" s="1"/>
      <c r="F404" s="1"/>
    </row>
    <row r="405" spans="1:6">
      <c r="A405" s="1"/>
      <c r="B405" s="1"/>
      <c r="C405" s="1"/>
      <c r="D405" s="1"/>
      <c r="E405" s="1"/>
      <c r="F405" s="1"/>
    </row>
    <row r="406" spans="1:6">
      <c r="A406" s="1"/>
      <c r="B406" s="1"/>
      <c r="C406" s="1"/>
      <c r="D406" s="1"/>
      <c r="E406" s="1"/>
      <c r="F406" s="1"/>
    </row>
    <row r="407" spans="1:6">
      <c r="A407" s="1"/>
      <c r="B407" s="1"/>
      <c r="C407" s="1"/>
      <c r="D407" s="1"/>
      <c r="E407" s="1"/>
      <c r="F407" s="1"/>
    </row>
    <row r="408" spans="1:6">
      <c r="A408" s="1"/>
      <c r="B408" s="1"/>
      <c r="C408" s="1"/>
      <c r="D408" s="1"/>
      <c r="E408" s="1"/>
      <c r="F408" s="1"/>
    </row>
    <row r="409" spans="1:6">
      <c r="A409" s="1"/>
      <c r="B409" s="1"/>
      <c r="C409" s="1"/>
      <c r="D409" s="1"/>
      <c r="E409" s="1"/>
      <c r="F409" s="1"/>
    </row>
    <row r="410" spans="1:6">
      <c r="A410" s="1"/>
      <c r="B410" s="1"/>
      <c r="C410" s="1"/>
      <c r="D410" s="1"/>
      <c r="E410" s="1"/>
      <c r="F410" s="1"/>
    </row>
    <row r="411" spans="1:6">
      <c r="A411" s="1"/>
      <c r="B411" s="1"/>
      <c r="C411" s="1"/>
      <c r="D411" s="1"/>
      <c r="E411" s="1"/>
      <c r="F411" s="1"/>
    </row>
    <row r="412" spans="1:6">
      <c r="A412" s="1"/>
      <c r="B412" s="1"/>
      <c r="C412" s="1"/>
      <c r="D412" s="1"/>
      <c r="E412" s="1"/>
      <c r="F412" s="1"/>
    </row>
    <row r="413" spans="1:6">
      <c r="A413" s="1"/>
      <c r="B413" s="1"/>
      <c r="C413" s="1"/>
      <c r="D413" s="1"/>
      <c r="E413" s="1"/>
      <c r="F413" s="1"/>
    </row>
    <row r="414" spans="1:6">
      <c r="A414" s="1"/>
      <c r="B414" s="1"/>
      <c r="C414" s="1"/>
      <c r="D414" s="1"/>
      <c r="E414" s="1"/>
      <c r="F414" s="1"/>
    </row>
    <row r="415" spans="1:6">
      <c r="A415" s="1"/>
      <c r="B415" s="1"/>
      <c r="C415" s="1"/>
      <c r="D415" s="1"/>
      <c r="E415" s="1"/>
      <c r="F415" s="1"/>
    </row>
    <row r="416" spans="1:6">
      <c r="A416" s="1"/>
      <c r="B416" s="1"/>
      <c r="C416" s="1"/>
      <c r="D416" s="1"/>
      <c r="E416" s="1"/>
      <c r="F416" s="1"/>
    </row>
    <row r="417" spans="1:6">
      <c r="A417" s="1"/>
      <c r="B417" s="1"/>
      <c r="C417" s="1"/>
      <c r="D417" s="1"/>
      <c r="E417" s="1"/>
      <c r="F417" s="1"/>
    </row>
    <row r="418" spans="1:6">
      <c r="A418" s="1"/>
      <c r="B418" s="1"/>
      <c r="C418" s="1"/>
      <c r="D418" s="1"/>
      <c r="E418" s="1"/>
      <c r="F418" s="1"/>
    </row>
    <row r="419" spans="1:6">
      <c r="A419" s="1"/>
      <c r="B419" s="1"/>
      <c r="C419" s="1"/>
      <c r="D419" s="1"/>
      <c r="E419" s="1"/>
      <c r="F419" s="1"/>
    </row>
    <row r="420" spans="1:6">
      <c r="A420" s="1"/>
      <c r="B420" s="1"/>
      <c r="C420" s="1"/>
      <c r="D420" s="1"/>
      <c r="E420" s="1"/>
      <c r="F420" s="1"/>
    </row>
    <row r="421" spans="1:6">
      <c r="A421" s="1"/>
      <c r="B421" s="1"/>
      <c r="C421" s="1"/>
      <c r="D421" s="1"/>
      <c r="E421" s="1"/>
      <c r="F421" s="1"/>
    </row>
    <row r="422" spans="1:6">
      <c r="A422" s="1"/>
      <c r="B422" s="1"/>
      <c r="C422" s="1"/>
      <c r="D422" s="1"/>
      <c r="E422" s="1"/>
      <c r="F422" s="1"/>
    </row>
    <row r="423" spans="1:6">
      <c r="A423" s="1"/>
      <c r="B423" s="1"/>
      <c r="C423" s="1"/>
      <c r="D423" s="1"/>
      <c r="E423" s="1"/>
      <c r="F423" s="1"/>
    </row>
    <row r="424" spans="1:6">
      <c r="A424" s="1"/>
      <c r="B424" s="1"/>
      <c r="C424" s="1"/>
      <c r="D424" s="1"/>
      <c r="E424" s="1"/>
      <c r="F424" s="1"/>
    </row>
    <row r="425" spans="1:6">
      <c r="A425" s="1"/>
      <c r="B425" s="1"/>
      <c r="C425" s="1"/>
      <c r="D425" s="1"/>
      <c r="E425" s="1"/>
      <c r="F425" s="1"/>
    </row>
    <row r="426" spans="1:6">
      <c r="A426" s="1"/>
      <c r="B426" s="1"/>
      <c r="C426" s="1"/>
      <c r="D426" s="1"/>
      <c r="E426" s="1"/>
      <c r="F426" s="1"/>
    </row>
    <row r="427" spans="1:6">
      <c r="A427" s="1"/>
      <c r="B427" s="1"/>
      <c r="C427" s="1"/>
      <c r="D427" s="1"/>
      <c r="E427" s="1"/>
      <c r="F427" s="1"/>
    </row>
    <row r="428" spans="1:6">
      <c r="A428" s="1"/>
      <c r="B428" s="1"/>
      <c r="C428" s="1"/>
      <c r="D428" s="1"/>
      <c r="E428" s="1"/>
      <c r="F428" s="1"/>
    </row>
    <row r="429" spans="1:6">
      <c r="A429" s="1"/>
      <c r="B429" s="1"/>
      <c r="C429" s="1"/>
      <c r="D429" s="1"/>
      <c r="E429" s="1"/>
      <c r="F429" s="1"/>
    </row>
    <row r="430" spans="1:6">
      <c r="A430" s="1"/>
      <c r="B430" s="1"/>
      <c r="C430" s="1"/>
      <c r="D430" s="1"/>
      <c r="E430" s="1"/>
      <c r="F430" s="1"/>
    </row>
    <row r="431" spans="1:6">
      <c r="A431" s="1"/>
      <c r="B431" s="1"/>
      <c r="C431" s="1"/>
      <c r="D431" s="1"/>
      <c r="E431" s="1"/>
      <c r="F431" s="1"/>
    </row>
    <row r="432" spans="1:6">
      <c r="A432" s="1"/>
      <c r="B432" s="1"/>
      <c r="C432" s="1"/>
      <c r="D432" s="1"/>
      <c r="E432" s="1"/>
      <c r="F432" s="1"/>
    </row>
    <row r="433" spans="1:6">
      <c r="A433" s="1"/>
      <c r="B433" s="1"/>
      <c r="C433" s="1"/>
      <c r="D433" s="1"/>
      <c r="E433" s="1"/>
      <c r="F433" s="1"/>
    </row>
    <row r="434" spans="1:6">
      <c r="A434" s="1"/>
      <c r="B434" s="1"/>
      <c r="C434" s="1"/>
      <c r="D434" s="1"/>
      <c r="E434" s="1"/>
      <c r="F434" s="1"/>
    </row>
    <row r="435" spans="1:6">
      <c r="A435" s="1"/>
      <c r="B435" s="1"/>
      <c r="C435" s="1"/>
      <c r="D435" s="1"/>
      <c r="E435" s="1"/>
      <c r="F435" s="1"/>
    </row>
    <row r="436" spans="1:6">
      <c r="A436" s="1"/>
      <c r="B436" s="1"/>
      <c r="C436" s="1"/>
      <c r="D436" s="1"/>
      <c r="E436" s="1"/>
      <c r="F436" s="1"/>
    </row>
    <row r="437" spans="1:6">
      <c r="A437" s="1"/>
      <c r="B437" s="1"/>
      <c r="C437" s="1"/>
      <c r="D437" s="1"/>
      <c r="E437" s="1"/>
      <c r="F437" s="1"/>
    </row>
    <row r="438" spans="1:6">
      <c r="A438" s="1"/>
      <c r="B438" s="1"/>
      <c r="C438" s="1"/>
      <c r="D438" s="1"/>
      <c r="E438" s="1"/>
      <c r="F438" s="1"/>
    </row>
    <row r="439" spans="1:6">
      <c r="A439" s="1"/>
      <c r="B439" s="1"/>
      <c r="C439" s="1"/>
      <c r="D439" s="1"/>
      <c r="E439" s="1"/>
      <c r="F439" s="1"/>
    </row>
    <row r="440" spans="1:6">
      <c r="A440" s="1"/>
      <c r="B440" s="1"/>
      <c r="C440" s="1"/>
      <c r="D440" s="1"/>
      <c r="E440" s="1"/>
      <c r="F440" s="1"/>
    </row>
    <row r="441" spans="1:6">
      <c r="A441" s="1"/>
      <c r="B441" s="1"/>
      <c r="C441" s="1"/>
      <c r="D441" s="1"/>
      <c r="E441" s="1"/>
      <c r="F441" s="1"/>
    </row>
    <row r="442" spans="1:6">
      <c r="A442" s="1"/>
      <c r="B442" s="1"/>
      <c r="C442" s="1"/>
      <c r="D442" s="1"/>
      <c r="E442" s="1"/>
      <c r="F442" s="1"/>
    </row>
    <row r="443" spans="1:6">
      <c r="A443" s="1"/>
      <c r="B443" s="1"/>
      <c r="C443" s="1"/>
      <c r="D443" s="1"/>
      <c r="E443" s="1"/>
      <c r="F443" s="1"/>
    </row>
    <row r="444" spans="1:6">
      <c r="A444" s="1"/>
      <c r="B444" s="1"/>
      <c r="C444" s="1"/>
      <c r="D444" s="1"/>
      <c r="E444" s="1"/>
      <c r="F444" s="1"/>
    </row>
    <row r="445" spans="1:6">
      <c r="A445" s="1"/>
      <c r="B445" s="1"/>
      <c r="C445" s="1"/>
      <c r="D445" s="1"/>
      <c r="E445" s="1"/>
      <c r="F445" s="1"/>
    </row>
    <row r="446" spans="1:6">
      <c r="A446" s="1"/>
      <c r="B446" s="1"/>
      <c r="C446" s="1"/>
      <c r="D446" s="1"/>
      <c r="E446" s="1"/>
      <c r="F446" s="1"/>
    </row>
    <row r="447" spans="1:6">
      <c r="A447" s="1"/>
      <c r="B447" s="1"/>
      <c r="C447" s="1"/>
      <c r="D447" s="1"/>
      <c r="E447" s="1"/>
      <c r="F447" s="1"/>
    </row>
    <row r="448" spans="1:6">
      <c r="A448" s="1"/>
      <c r="B448" s="1"/>
      <c r="C448" s="1"/>
      <c r="D448" s="1"/>
      <c r="E448" s="1"/>
      <c r="F448" s="1"/>
    </row>
    <row r="449" spans="1:6">
      <c r="A449" s="1"/>
      <c r="B449" s="1"/>
      <c r="C449" s="1"/>
      <c r="D449" s="1"/>
      <c r="E449" s="1"/>
      <c r="F449" s="1"/>
    </row>
    <row r="450" spans="1:6">
      <c r="A450" s="1"/>
      <c r="B450" s="1"/>
      <c r="C450" s="1"/>
      <c r="D450" s="1"/>
      <c r="E450" s="1"/>
      <c r="F450" s="1"/>
    </row>
    <row r="451" spans="1:6">
      <c r="A451" s="1"/>
      <c r="B451" s="1"/>
      <c r="C451" s="1"/>
      <c r="D451" s="1"/>
      <c r="E451" s="1"/>
      <c r="F451" s="1"/>
    </row>
    <row r="452" spans="1:6">
      <c r="A452" s="1"/>
      <c r="B452" s="1"/>
      <c r="C452" s="1"/>
      <c r="D452" s="1"/>
      <c r="E452" s="1"/>
      <c r="F452" s="1"/>
    </row>
    <row r="453" spans="1:6">
      <c r="A453" s="1"/>
      <c r="B453" s="1"/>
      <c r="C453" s="1"/>
      <c r="D453" s="1"/>
      <c r="E453" s="1"/>
      <c r="F453" s="1"/>
    </row>
    <row r="454" spans="1:6">
      <c r="A454" s="1"/>
      <c r="B454" s="1"/>
      <c r="C454" s="1"/>
      <c r="D454" s="1"/>
      <c r="E454" s="1"/>
      <c r="F454" s="1"/>
    </row>
    <row r="455" spans="1:6">
      <c r="A455" s="1"/>
      <c r="B455" s="1"/>
      <c r="C455" s="1"/>
      <c r="D455" s="1"/>
      <c r="E455" s="1"/>
      <c r="F455" s="1"/>
    </row>
    <row r="456" spans="1:6">
      <c r="A456" s="1"/>
      <c r="B456" s="1"/>
      <c r="C456" s="1"/>
      <c r="D456" s="1"/>
      <c r="E456" s="1"/>
      <c r="F456" s="1"/>
    </row>
    <row r="457" spans="1:6">
      <c r="A457" s="1"/>
      <c r="B457" s="1"/>
      <c r="C457" s="1"/>
      <c r="D457" s="1"/>
      <c r="E457" s="1"/>
      <c r="F457" s="1"/>
    </row>
    <row r="458" spans="1:6">
      <c r="A458" s="1"/>
      <c r="B458" s="1"/>
      <c r="C458" s="1"/>
      <c r="D458" s="1"/>
      <c r="E458" s="1"/>
      <c r="F458" s="1"/>
    </row>
    <row r="459" spans="1:6">
      <c r="A459" s="1"/>
      <c r="B459" s="1"/>
      <c r="C459" s="1"/>
      <c r="D459" s="1"/>
      <c r="E459" s="1"/>
      <c r="F459" s="1"/>
    </row>
    <row r="460" spans="1:6">
      <c r="A460" s="1"/>
      <c r="B460" s="1"/>
      <c r="C460" s="1"/>
      <c r="D460" s="1"/>
      <c r="E460" s="1"/>
      <c r="F460" s="1"/>
    </row>
    <row r="461" spans="1:6">
      <c r="A461" s="1"/>
      <c r="B461" s="1"/>
      <c r="C461" s="1"/>
      <c r="D461" s="1"/>
      <c r="E461" s="1"/>
      <c r="F461" s="1"/>
    </row>
    <row r="462" spans="1:6">
      <c r="A462" s="1"/>
      <c r="B462" s="1"/>
      <c r="C462" s="1"/>
      <c r="D462" s="1"/>
      <c r="E462" s="1"/>
      <c r="F462" s="1"/>
    </row>
    <row r="463" spans="1:6">
      <c r="A463" s="1"/>
      <c r="B463" s="1"/>
      <c r="C463" s="1"/>
      <c r="D463" s="1"/>
      <c r="E463" s="1"/>
      <c r="F463" s="1"/>
    </row>
    <row r="464" spans="1:6">
      <c r="A464" s="1"/>
      <c r="B464" s="1"/>
      <c r="C464" s="1"/>
      <c r="D464" s="1"/>
      <c r="E464" s="1"/>
      <c r="F464" s="1"/>
    </row>
    <row r="465" spans="1:6">
      <c r="A465" s="1"/>
      <c r="B465" s="1"/>
      <c r="C465" s="1"/>
      <c r="D465" s="1"/>
      <c r="E465" s="1"/>
      <c r="F465" s="1"/>
    </row>
    <row r="466" spans="1:6">
      <c r="A466" s="1"/>
      <c r="B466" s="1"/>
      <c r="C466" s="1"/>
      <c r="D466" s="1"/>
      <c r="E466" s="1"/>
      <c r="F466" s="1"/>
    </row>
    <row r="467" spans="1:6">
      <c r="A467" s="1"/>
      <c r="B467" s="1"/>
      <c r="C467" s="1"/>
      <c r="D467" s="1"/>
      <c r="E467" s="1"/>
      <c r="F467" s="1"/>
    </row>
    <row r="468" spans="1:6">
      <c r="A468" s="1"/>
      <c r="B468" s="1"/>
      <c r="C468" s="1"/>
      <c r="D468" s="1"/>
      <c r="E468" s="1"/>
      <c r="F468" s="1"/>
    </row>
    <row r="469" spans="1:6">
      <c r="A469" s="1"/>
      <c r="B469" s="1"/>
      <c r="C469" s="1"/>
      <c r="D469" s="1"/>
      <c r="E469" s="1"/>
      <c r="F469" s="1"/>
    </row>
    <row r="470" spans="1:6">
      <c r="A470" s="1"/>
      <c r="B470" s="1"/>
      <c r="C470" s="1"/>
      <c r="D470" s="1"/>
      <c r="E470" s="1"/>
      <c r="F470" s="1"/>
    </row>
    <row r="471" spans="1:6">
      <c r="A471" s="1"/>
      <c r="B471" s="1"/>
      <c r="C471" s="1"/>
      <c r="D471" s="1"/>
      <c r="E471" s="1"/>
      <c r="F471" s="1"/>
    </row>
    <row r="472" spans="1:6">
      <c r="A472" s="1"/>
      <c r="B472" s="1"/>
      <c r="C472" s="1"/>
      <c r="D472" s="1"/>
      <c r="E472" s="1"/>
      <c r="F472" s="1"/>
    </row>
    <row r="473" spans="1:6">
      <c r="A473" s="1"/>
      <c r="B473" s="1"/>
      <c r="C473" s="1"/>
      <c r="D473" s="1"/>
      <c r="E473" s="1"/>
      <c r="F473" s="1"/>
    </row>
    <row r="474" spans="1:6">
      <c r="A474" s="1"/>
      <c r="B474" s="1"/>
      <c r="C474" s="1"/>
      <c r="D474" s="1"/>
      <c r="E474" s="1"/>
      <c r="F474" s="1"/>
    </row>
    <row r="475" spans="1:6">
      <c r="A475" s="1"/>
      <c r="B475" s="1"/>
      <c r="C475" s="1"/>
      <c r="D475" s="1"/>
      <c r="E475" s="1"/>
      <c r="F475" s="1"/>
    </row>
    <row r="476" spans="1:6">
      <c r="A476" s="1"/>
      <c r="B476" s="1"/>
      <c r="C476" s="1"/>
      <c r="D476" s="1"/>
      <c r="E476" s="1"/>
      <c r="F476" s="1"/>
    </row>
    <row r="477" spans="1:6">
      <c r="A477" s="1"/>
      <c r="B477" s="1"/>
      <c r="C477" s="1"/>
      <c r="D477" s="1"/>
      <c r="E477" s="1"/>
      <c r="F477" s="1"/>
    </row>
    <row r="478" spans="1:6">
      <c r="A478" s="1"/>
      <c r="B478" s="1"/>
      <c r="C478" s="1"/>
      <c r="D478" s="1"/>
      <c r="E478" s="1"/>
      <c r="F478" s="1"/>
    </row>
    <row r="479" spans="1:6">
      <c r="A479" s="1"/>
      <c r="B479" s="1"/>
      <c r="C479" s="1"/>
      <c r="D479" s="1"/>
      <c r="E479" s="1"/>
      <c r="F479" s="1"/>
    </row>
    <row r="480" spans="1:6">
      <c r="A480" s="1"/>
      <c r="B480" s="1"/>
      <c r="C480" s="1"/>
      <c r="D480" s="1"/>
      <c r="E480" s="1"/>
      <c r="F480" s="1"/>
    </row>
    <row r="481" spans="1:6">
      <c r="A481" s="1"/>
      <c r="B481" s="1"/>
      <c r="C481" s="1"/>
      <c r="D481" s="1"/>
      <c r="E481" s="1"/>
      <c r="F481" s="1"/>
    </row>
    <row r="482" spans="1:6">
      <c r="A482" s="1"/>
      <c r="B482" s="1"/>
      <c r="C482" s="1"/>
      <c r="D482" s="1"/>
      <c r="E482" s="1"/>
      <c r="F482" s="1"/>
    </row>
    <row r="483" spans="1:6">
      <c r="A483" s="1"/>
      <c r="B483" s="1"/>
      <c r="C483" s="1"/>
      <c r="D483" s="1"/>
      <c r="E483" s="1"/>
      <c r="F483" s="1"/>
    </row>
    <row r="484" spans="1:6">
      <c r="A484" s="1"/>
      <c r="B484" s="1"/>
      <c r="C484" s="1"/>
      <c r="D484" s="1"/>
      <c r="E484" s="1"/>
      <c r="F484" s="1"/>
    </row>
    <row r="485" spans="1:6">
      <c r="A485" s="1"/>
      <c r="B485" s="1"/>
      <c r="C485" s="1"/>
      <c r="D485" s="1"/>
      <c r="E485" s="1"/>
      <c r="F485" s="1"/>
    </row>
    <row r="486" spans="1:6">
      <c r="A486" s="1"/>
      <c r="B486" s="1"/>
      <c r="C486" s="1"/>
      <c r="D486" s="1"/>
      <c r="E486" s="1"/>
      <c r="F486" s="1"/>
    </row>
    <row r="487" spans="1:6">
      <c r="A487" s="1"/>
      <c r="B487" s="1"/>
      <c r="C487" s="1"/>
      <c r="D487" s="1"/>
      <c r="E487" s="1"/>
      <c r="F487" s="1"/>
    </row>
    <row r="488" spans="1:6">
      <c r="A488" s="1"/>
      <c r="B488" s="1"/>
      <c r="C488" s="1"/>
      <c r="D488" s="1"/>
      <c r="E488" s="1"/>
      <c r="F488" s="1"/>
    </row>
    <row r="489" spans="1:6">
      <c r="A489" s="1"/>
      <c r="B489" s="1"/>
      <c r="C489" s="1"/>
      <c r="D489" s="1"/>
      <c r="E489" s="1"/>
      <c r="F489" s="1"/>
    </row>
    <row r="490" spans="1:6">
      <c r="A490" s="1"/>
      <c r="B490" s="1"/>
      <c r="C490" s="1"/>
      <c r="D490" s="1"/>
      <c r="E490" s="1"/>
      <c r="F490" s="1"/>
    </row>
    <row r="491" spans="1:6">
      <c r="A491" s="1"/>
      <c r="B491" s="1"/>
      <c r="C491" s="1"/>
      <c r="D491" s="1"/>
      <c r="E491" s="1"/>
      <c r="F491" s="1"/>
    </row>
    <row r="492" spans="1:6">
      <c r="A492" s="1"/>
      <c r="B492" s="1"/>
      <c r="C492" s="1"/>
      <c r="D492" s="1"/>
      <c r="E492" s="1"/>
      <c r="F492" s="1"/>
    </row>
    <row r="493" spans="1:6">
      <c r="A493" s="1"/>
      <c r="B493" s="1"/>
      <c r="C493" s="1"/>
      <c r="D493" s="1"/>
      <c r="E493" s="1"/>
      <c r="F493" s="1"/>
    </row>
    <row r="494" spans="1:6">
      <c r="A494" s="1"/>
      <c r="B494" s="1"/>
      <c r="C494" s="1"/>
      <c r="D494" s="1"/>
      <c r="E494" s="1"/>
      <c r="F494" s="1"/>
    </row>
    <row r="495" spans="1:6">
      <c r="A495" s="1"/>
      <c r="B495" s="1"/>
      <c r="C495" s="1"/>
      <c r="D495" s="1"/>
      <c r="E495" s="1"/>
      <c r="F495" s="1"/>
    </row>
    <row r="496" spans="1:6">
      <c r="A496" s="1"/>
      <c r="B496" s="1"/>
      <c r="C496" s="1"/>
      <c r="D496" s="1"/>
      <c r="E496" s="1"/>
      <c r="F496" s="1"/>
    </row>
    <row r="497" spans="1:6">
      <c r="A497" s="1"/>
      <c r="B497" s="1"/>
      <c r="C497" s="1"/>
      <c r="D497" s="1"/>
      <c r="E497" s="1"/>
      <c r="F497" s="1"/>
    </row>
    <row r="498" spans="1:6">
      <c r="A498" s="1"/>
      <c r="B498" s="1"/>
      <c r="C498" s="1"/>
      <c r="D498" s="1"/>
      <c r="E498" s="1"/>
      <c r="F498" s="1"/>
    </row>
    <row r="499" spans="1:6">
      <c r="A499" s="1"/>
      <c r="B499" s="1"/>
      <c r="C499" s="1"/>
      <c r="D499" s="1"/>
      <c r="E499" s="1"/>
      <c r="F499" s="1"/>
    </row>
    <row r="500" spans="1:6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" right="0" top="0.74803149606299213" bottom="0.74803149606299213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10"/>
  <sheetViews>
    <sheetView workbookViewId="0"/>
  </sheetViews>
  <sheetFormatPr defaultColWidth="0" defaultRowHeight="14.45"/>
  <cols>
    <col min="1" max="1" width="35.7109375" customWidth="1"/>
    <col min="2" max="2" width="14" customWidth="1"/>
    <col min="3" max="3" width="12.28515625" customWidth="1"/>
    <col min="4" max="5" width="8.7109375" customWidth="1"/>
    <col min="6" max="6" width="13" customWidth="1"/>
    <col min="7" max="7" width="15" customWidth="1"/>
    <col min="8" max="8" width="3.7109375" customWidth="1"/>
    <col min="9" max="26" width="0" hidden="1" customWidth="1"/>
    <col min="27" max="16384" width="9.140625" hidden="1"/>
  </cols>
  <sheetData>
    <row r="1" spans="1:26">
      <c r="A1" s="3"/>
      <c r="B1" s="3"/>
      <c r="C1" s="3"/>
      <c r="D1" s="3"/>
      <c r="E1" s="3"/>
      <c r="F1" s="3"/>
      <c r="G1" s="3"/>
    </row>
    <row r="2" spans="1:26">
      <c r="A2" s="4" t="s">
        <v>46</v>
      </c>
      <c r="B2" s="3"/>
      <c r="C2" s="3"/>
      <c r="D2" s="3"/>
      <c r="E2" s="3"/>
      <c r="F2" s="6" t="s">
        <v>47</v>
      </c>
      <c r="G2" s="6"/>
    </row>
    <row r="3" spans="1:26">
      <c r="A3" s="202" t="s">
        <v>1</v>
      </c>
      <c r="B3" s="202"/>
      <c r="C3" s="202"/>
      <c r="D3" s="202"/>
      <c r="E3" s="202"/>
      <c r="F3" s="7" t="s">
        <v>48</v>
      </c>
      <c r="G3" s="7" t="s">
        <v>49</v>
      </c>
    </row>
    <row r="4" spans="1:26">
      <c r="A4" s="202"/>
      <c r="B4" s="202"/>
      <c r="C4" s="202"/>
      <c r="D4" s="202"/>
      <c r="E4" s="202"/>
      <c r="F4" s="8">
        <v>0.2</v>
      </c>
      <c r="G4" s="8">
        <v>0</v>
      </c>
    </row>
    <row r="5" spans="1:26">
      <c r="A5" s="3"/>
      <c r="B5" s="3"/>
      <c r="C5" s="3"/>
      <c r="D5" s="3"/>
      <c r="E5" s="3"/>
      <c r="F5" s="3"/>
      <c r="G5" s="3"/>
    </row>
    <row r="6" spans="1:26">
      <c r="A6" s="9" t="s">
        <v>50</v>
      </c>
      <c r="B6" s="9" t="s">
        <v>51</v>
      </c>
      <c r="C6" s="9" t="s">
        <v>52</v>
      </c>
      <c r="D6" s="9" t="s">
        <v>53</v>
      </c>
      <c r="E6" s="9" t="s">
        <v>54</v>
      </c>
      <c r="F6" s="9" t="s">
        <v>55</v>
      </c>
      <c r="G6" s="9" t="s">
        <v>56</v>
      </c>
    </row>
    <row r="7" spans="1:26">
      <c r="A7" s="176" t="s">
        <v>57</v>
      </c>
      <c r="B7" s="177">
        <f>'Časť "A"-1.NP-on_VV'!I151-Rekapitulácia_VV!D7</f>
        <v>0</v>
      </c>
      <c r="C7" s="177">
        <f>'KL-Časť "A"-1.NP-on'!J26</f>
        <v>0</v>
      </c>
      <c r="D7" s="177">
        <v>0</v>
      </c>
      <c r="E7" s="177">
        <f>'KL-Časť "A"-1.NP-on'!J17</f>
        <v>0</v>
      </c>
      <c r="F7" s="177">
        <v>0</v>
      </c>
      <c r="G7" s="177">
        <f t="shared" ref="G7:G14" si="0">B7+C7+D7+E7+F7</f>
        <v>0</v>
      </c>
      <c r="K7">
        <f>'Časť "A"-1.NP-on_VV'!K151</f>
        <v>0</v>
      </c>
      <c r="Q7">
        <v>30.126000000000001</v>
      </c>
    </row>
    <row r="8" spans="1:26">
      <c r="A8" s="176" t="s">
        <v>58</v>
      </c>
      <c r="B8" s="177">
        <f>'Časť "A"-1.NP-nn_VV'!I97-Rekapitulácia_VV!D8</f>
        <v>0</v>
      </c>
      <c r="C8" s="177">
        <f>'KL-Časť "A"-1.NP-nn'!J26</f>
        <v>0</v>
      </c>
      <c r="D8" s="177">
        <v>0</v>
      </c>
      <c r="E8" s="177">
        <f>'KL-Časť "A"-1.NP-nn'!J17</f>
        <v>0</v>
      </c>
      <c r="F8" s="177">
        <v>0</v>
      </c>
      <c r="G8" s="177">
        <f t="shared" si="0"/>
        <v>0</v>
      </c>
      <c r="K8">
        <f>'Časť "A"-1.NP-nn_VV'!K97</f>
        <v>0</v>
      </c>
      <c r="Q8">
        <v>30.126000000000001</v>
      </c>
    </row>
    <row r="9" spans="1:26">
      <c r="A9" s="176" t="s">
        <v>59</v>
      </c>
      <c r="B9" s="177">
        <f>'Časť "A"-2.NP-m.č.2.01-on_VV'!I104-Rekapitulácia_VV!D9</f>
        <v>0</v>
      </c>
      <c r="C9" s="177">
        <f>'KL-Časť "A"-2.NP-m.č.2.01-on'!J26</f>
        <v>0</v>
      </c>
      <c r="D9" s="177">
        <v>0</v>
      </c>
      <c r="E9" s="177">
        <f>'KL-Časť "A"-2.NP-m.č.2.01-on'!J17</f>
        <v>0</v>
      </c>
      <c r="F9" s="177">
        <v>0</v>
      </c>
      <c r="G9" s="177">
        <f t="shared" si="0"/>
        <v>0</v>
      </c>
      <c r="K9">
        <f>'Časť "A"-2.NP-m.č.2.01-on_VV'!K104</f>
        <v>0</v>
      </c>
      <c r="Q9">
        <v>30.126000000000001</v>
      </c>
    </row>
    <row r="10" spans="1:26">
      <c r="A10" s="176" t="s">
        <v>60</v>
      </c>
      <c r="B10" s="177">
        <f>'Časť "A"-2.NP-m.č.2.02-nn_VV'!I56-Rekapitulácia_VV!D10</f>
        <v>0</v>
      </c>
      <c r="C10" s="177">
        <f>'KL-Časť "A"-2.NP-m.č.2.02-nn'!J26</f>
        <v>0</v>
      </c>
      <c r="D10" s="177">
        <v>0</v>
      </c>
      <c r="E10" s="177">
        <f>'KL-Časť "A"-2.NP-m.č.2.02-nn'!J17</f>
        <v>0</v>
      </c>
      <c r="F10" s="177">
        <v>0</v>
      </c>
      <c r="G10" s="177">
        <f t="shared" si="0"/>
        <v>0</v>
      </c>
      <c r="K10">
        <f>'Časť "A"-2.NP-m.č.2.02-nn_VV'!K56</f>
        <v>0</v>
      </c>
      <c r="Q10">
        <v>30.126000000000001</v>
      </c>
    </row>
    <row r="11" spans="1:26">
      <c r="A11" s="176" t="s">
        <v>61</v>
      </c>
      <c r="B11" s="177">
        <f>'Časť "A"-2.NP-m.č.2.03-nn_VV'!I98-Rekapitulácia_VV!D11</f>
        <v>0</v>
      </c>
      <c r="C11" s="177">
        <f>'KL-Časť "A"-2.NP-m.č.2.03-nn'!J26</f>
        <v>0</v>
      </c>
      <c r="D11" s="177">
        <v>0</v>
      </c>
      <c r="E11" s="177">
        <f>'KL-Časť "A"-2.NP-m.č.2.03-nn'!J17</f>
        <v>0</v>
      </c>
      <c r="F11" s="177">
        <v>0</v>
      </c>
      <c r="G11" s="177">
        <f t="shared" si="0"/>
        <v>0</v>
      </c>
      <c r="K11">
        <f>'Časť "A"-2.NP-m.č.2.03-nn_VV'!K98</f>
        <v>0</v>
      </c>
      <c r="Q11">
        <v>30.126000000000001</v>
      </c>
    </row>
    <row r="12" spans="1:26">
      <c r="A12" s="176" t="s">
        <v>62</v>
      </c>
      <c r="B12" s="177">
        <f>'Časť "A"-2.NP-m.č.2.03-on_VV'!I17-Rekapitulácia_VV!D12</f>
        <v>0</v>
      </c>
      <c r="C12" s="177">
        <f>'KL-Časť "A"-2.NP-m.č.2.03-on'!J26</f>
        <v>0</v>
      </c>
      <c r="D12" s="177">
        <v>0</v>
      </c>
      <c r="E12" s="177">
        <f>'KL-Časť "A"-2.NP-m.č.2.03-on'!J17</f>
        <v>0</v>
      </c>
      <c r="F12" s="177">
        <v>0</v>
      </c>
      <c r="G12" s="177">
        <f t="shared" si="0"/>
        <v>0</v>
      </c>
      <c r="K12">
        <f>'Časť "A"-2.NP-m.č.2.03-on_VV'!K17</f>
        <v>0</v>
      </c>
      <c r="Q12">
        <v>30.126000000000001</v>
      </c>
    </row>
    <row r="13" spans="1:26">
      <c r="A13" s="176" t="s">
        <v>63</v>
      </c>
      <c r="B13" s="177">
        <f>'Časť "B"-1.NP-nn I_VV'!I120-Rekapitulácia_VV!D13</f>
        <v>0</v>
      </c>
      <c r="C13" s="177">
        <f>'KL-Časť "B"-1.NP-nn I'!J26</f>
        <v>0</v>
      </c>
      <c r="D13" s="177">
        <v>0</v>
      </c>
      <c r="E13" s="177">
        <f>'KL-Časť "B"-1.NP-nn I'!J17</f>
        <v>0</v>
      </c>
      <c r="F13" s="177">
        <v>0</v>
      </c>
      <c r="G13" s="177">
        <f t="shared" si="0"/>
        <v>0</v>
      </c>
      <c r="K13">
        <f>'Časť "B"-1.NP-nn I_VV'!K120</f>
        <v>0</v>
      </c>
      <c r="Q13">
        <v>30.126000000000001</v>
      </c>
    </row>
    <row r="14" spans="1:26">
      <c r="A14" s="181" t="s">
        <v>64</v>
      </c>
      <c r="B14" s="65">
        <f>'Časť "B"-1.NP-nn II_VV'!I16-Rekapitulácia_VV!D14</f>
        <v>0</v>
      </c>
      <c r="C14" s="65">
        <f>'KL-Časť "B"-1.NP-nn II'!J26</f>
        <v>0</v>
      </c>
      <c r="D14" s="65">
        <v>0</v>
      </c>
      <c r="E14" s="65">
        <f>'KL-Časť "B"-1.NP-nn II'!J17</f>
        <v>0</v>
      </c>
      <c r="F14" s="65">
        <v>0</v>
      </c>
      <c r="G14" s="65">
        <f t="shared" si="0"/>
        <v>0</v>
      </c>
      <c r="K14">
        <f>'Časť "B"-1.NP-nn II_VV'!K16</f>
        <v>0</v>
      </c>
      <c r="Q14">
        <v>30.126000000000001</v>
      </c>
    </row>
    <row r="15" spans="1:26">
      <c r="A15" s="184" t="s">
        <v>65</v>
      </c>
      <c r="B15" s="185">
        <f>SUM(B7:B14)</f>
        <v>0</v>
      </c>
      <c r="C15" s="185">
        <f>SUM(C7:C14)</f>
        <v>0</v>
      </c>
      <c r="D15" s="185">
        <f>SUM(D7:D14)</f>
        <v>0</v>
      </c>
      <c r="E15" s="185">
        <f>SUM(E7:E14)</f>
        <v>0</v>
      </c>
      <c r="F15" s="185">
        <f>SUM(F7:F14)</f>
        <v>0</v>
      </c>
      <c r="G15" s="185">
        <f>SUM(G7:G14)-SUM(Z7:Z14)</f>
        <v>0</v>
      </c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</row>
    <row r="16" spans="1:26">
      <c r="A16" s="182" t="s">
        <v>66</v>
      </c>
      <c r="B16" s="183">
        <f ca="1">G15-SUM(Rekapitulácia_VV!K7:'Rekapitulácia_VV'!K14)*1</f>
        <v>0</v>
      </c>
      <c r="C16" s="183"/>
      <c r="D16" s="183"/>
      <c r="E16" s="183"/>
      <c r="F16" s="183"/>
      <c r="G16" s="183">
        <f>ROUND(((ROUND(B16,2)*20)/100),2)*1</f>
        <v>0</v>
      </c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</row>
    <row r="17" spans="1:26">
      <c r="A17" s="5" t="s">
        <v>67</v>
      </c>
      <c r="B17" s="179">
        <f>(G15-B16)</f>
        <v>0</v>
      </c>
      <c r="C17" s="179"/>
      <c r="D17" s="179"/>
      <c r="E17" s="179"/>
      <c r="F17" s="179"/>
      <c r="G17" s="179">
        <f>ROUND(((ROUND(B17,2)*0)/100),2)</f>
        <v>0</v>
      </c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</row>
    <row r="18" spans="1:26">
      <c r="A18" s="5" t="s">
        <v>68</v>
      </c>
      <c r="B18" s="179"/>
      <c r="C18" s="179"/>
      <c r="D18" s="179"/>
      <c r="E18" s="179"/>
      <c r="F18" s="179"/>
      <c r="G18" s="179">
        <f>SUM(G15:G17)</f>
        <v>0</v>
      </c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</row>
    <row r="19" spans="1:26">
      <c r="A19" s="10"/>
      <c r="B19" s="180"/>
      <c r="C19" s="180"/>
      <c r="D19" s="180"/>
      <c r="E19" s="180"/>
      <c r="F19" s="180"/>
      <c r="G19" s="180"/>
    </row>
    <row r="20" spans="1:26">
      <c r="A20" s="10"/>
      <c r="B20" s="180"/>
      <c r="C20" s="180"/>
      <c r="D20" s="180"/>
      <c r="E20" s="180"/>
      <c r="F20" s="180"/>
      <c r="G20" s="180"/>
    </row>
    <row r="21" spans="1:26">
      <c r="A21" s="10"/>
      <c r="B21" s="180"/>
      <c r="C21" s="180"/>
      <c r="D21" s="180"/>
      <c r="E21" s="180"/>
      <c r="F21" s="180"/>
      <c r="G21" s="180"/>
    </row>
    <row r="22" spans="1:26">
      <c r="A22" s="10"/>
      <c r="B22" s="180"/>
      <c r="C22" s="180"/>
      <c r="D22" s="180"/>
      <c r="E22" s="180"/>
      <c r="F22" s="180"/>
      <c r="G22" s="180"/>
    </row>
    <row r="23" spans="1:26">
      <c r="A23" s="10"/>
      <c r="B23" s="180"/>
      <c r="C23" s="180"/>
      <c r="D23" s="180"/>
      <c r="E23" s="180"/>
      <c r="F23" s="180"/>
      <c r="G23" s="180"/>
    </row>
    <row r="24" spans="1:26">
      <c r="A24" s="10"/>
      <c r="B24" s="180"/>
      <c r="C24" s="180"/>
      <c r="D24" s="180"/>
      <c r="E24" s="180"/>
      <c r="F24" s="180"/>
      <c r="G24" s="180"/>
    </row>
    <row r="25" spans="1:26">
      <c r="A25" s="10"/>
      <c r="B25" s="180"/>
      <c r="C25" s="180"/>
      <c r="D25" s="180"/>
      <c r="E25" s="180"/>
      <c r="F25" s="180"/>
      <c r="G25" s="180"/>
    </row>
    <row r="26" spans="1:26">
      <c r="A26" s="10"/>
      <c r="B26" s="180"/>
      <c r="C26" s="180"/>
      <c r="D26" s="180"/>
      <c r="E26" s="180"/>
      <c r="F26" s="180"/>
      <c r="G26" s="180"/>
    </row>
    <row r="27" spans="1:26">
      <c r="A27" s="10"/>
      <c r="B27" s="180"/>
      <c r="C27" s="180"/>
      <c r="D27" s="180"/>
      <c r="E27" s="180"/>
      <c r="F27" s="180"/>
      <c r="G27" s="180"/>
    </row>
    <row r="28" spans="1:26">
      <c r="A28" s="10"/>
      <c r="B28" s="180"/>
      <c r="C28" s="180"/>
      <c r="D28" s="180"/>
      <c r="E28" s="180"/>
      <c r="F28" s="180"/>
      <c r="G28" s="180"/>
    </row>
    <row r="29" spans="1:26">
      <c r="A29" s="10"/>
      <c r="B29" s="180"/>
      <c r="C29" s="180"/>
      <c r="D29" s="180"/>
      <c r="E29" s="180"/>
      <c r="F29" s="180"/>
      <c r="G29" s="180"/>
    </row>
    <row r="30" spans="1:26">
      <c r="A30" s="10"/>
      <c r="B30" s="180"/>
      <c r="C30" s="180"/>
      <c r="D30" s="180"/>
      <c r="E30" s="180"/>
      <c r="F30" s="180"/>
      <c r="G30" s="180"/>
    </row>
    <row r="31" spans="1:26">
      <c r="A31" s="10"/>
      <c r="B31" s="180"/>
      <c r="C31" s="180"/>
      <c r="D31" s="180"/>
      <c r="E31" s="180"/>
      <c r="F31" s="180"/>
      <c r="G31" s="180"/>
    </row>
    <row r="32" spans="1:26">
      <c r="A32" s="10"/>
      <c r="B32" s="180"/>
      <c r="C32" s="180"/>
      <c r="D32" s="180"/>
      <c r="E32" s="180"/>
      <c r="F32" s="180"/>
      <c r="G32" s="180"/>
    </row>
    <row r="33" spans="1:7">
      <c r="A33" s="10"/>
      <c r="B33" s="180"/>
      <c r="C33" s="180"/>
      <c r="D33" s="180"/>
      <c r="E33" s="180"/>
      <c r="F33" s="180"/>
      <c r="G33" s="180"/>
    </row>
    <row r="34" spans="1:7">
      <c r="A34" s="10"/>
      <c r="B34" s="180"/>
      <c r="C34" s="180"/>
      <c r="D34" s="180"/>
      <c r="E34" s="180"/>
      <c r="F34" s="180"/>
      <c r="G34" s="180"/>
    </row>
    <row r="35" spans="1:7">
      <c r="A35" s="10"/>
      <c r="B35" s="180"/>
      <c r="C35" s="180"/>
      <c r="D35" s="180"/>
      <c r="E35" s="180"/>
      <c r="F35" s="180"/>
      <c r="G35" s="180"/>
    </row>
    <row r="36" spans="1:7">
      <c r="A36" s="10"/>
      <c r="B36" s="180"/>
      <c r="C36" s="180"/>
      <c r="D36" s="180"/>
      <c r="E36" s="180"/>
      <c r="F36" s="180"/>
      <c r="G36" s="180"/>
    </row>
    <row r="37" spans="1:7">
      <c r="A37" s="10"/>
      <c r="B37" s="180"/>
      <c r="C37" s="180"/>
      <c r="D37" s="180"/>
      <c r="E37" s="180"/>
      <c r="F37" s="180"/>
      <c r="G37" s="180"/>
    </row>
    <row r="38" spans="1:7">
      <c r="A38" s="10"/>
      <c r="B38" s="180"/>
      <c r="C38" s="180"/>
      <c r="D38" s="180"/>
      <c r="E38" s="180"/>
      <c r="F38" s="180"/>
      <c r="G38" s="180"/>
    </row>
    <row r="39" spans="1:7">
      <c r="A39" s="10"/>
      <c r="B39" s="180"/>
      <c r="C39" s="180"/>
      <c r="D39" s="180"/>
      <c r="E39" s="180"/>
      <c r="F39" s="180"/>
      <c r="G39" s="180"/>
    </row>
    <row r="40" spans="1:7">
      <c r="A40" s="10"/>
      <c r="B40" s="180"/>
      <c r="C40" s="180"/>
      <c r="D40" s="180"/>
      <c r="E40" s="180"/>
      <c r="F40" s="180"/>
      <c r="G40" s="180"/>
    </row>
    <row r="41" spans="1:7">
      <c r="A41" s="1"/>
      <c r="B41" s="134"/>
      <c r="C41" s="134"/>
      <c r="D41" s="134"/>
      <c r="E41" s="134"/>
      <c r="F41" s="134"/>
      <c r="G41" s="134"/>
    </row>
    <row r="42" spans="1:7">
      <c r="A42" s="1"/>
      <c r="B42" s="134"/>
      <c r="C42" s="134"/>
      <c r="D42" s="134"/>
      <c r="E42" s="134"/>
      <c r="F42" s="134"/>
      <c r="G42" s="134"/>
    </row>
    <row r="43" spans="1:7">
      <c r="A43" s="1"/>
      <c r="B43" s="134"/>
      <c r="C43" s="134"/>
      <c r="D43" s="134"/>
      <c r="E43" s="134"/>
      <c r="F43" s="134"/>
      <c r="G43" s="134"/>
    </row>
    <row r="44" spans="1:7">
      <c r="A44" s="1"/>
      <c r="B44" s="134"/>
      <c r="C44" s="134"/>
      <c r="D44" s="134"/>
      <c r="E44" s="134"/>
      <c r="F44" s="134"/>
      <c r="G44" s="134"/>
    </row>
    <row r="45" spans="1:7">
      <c r="A45" s="1"/>
      <c r="B45" s="134"/>
      <c r="C45" s="134"/>
      <c r="D45" s="134"/>
      <c r="E45" s="134"/>
      <c r="F45" s="134"/>
      <c r="G45" s="134"/>
    </row>
    <row r="46" spans="1:7">
      <c r="A46" s="1"/>
      <c r="B46" s="134"/>
      <c r="C46" s="134"/>
      <c r="D46" s="134"/>
      <c r="E46" s="134"/>
      <c r="F46" s="134"/>
      <c r="G46" s="134"/>
    </row>
    <row r="47" spans="1:7">
      <c r="A47" s="1"/>
      <c r="B47" s="134"/>
      <c r="C47" s="134"/>
      <c r="D47" s="134"/>
      <c r="E47" s="134"/>
      <c r="F47" s="134"/>
      <c r="G47" s="134"/>
    </row>
    <row r="48" spans="1:7">
      <c r="A48" s="1"/>
      <c r="B48" s="134"/>
      <c r="C48" s="134"/>
      <c r="D48" s="134"/>
      <c r="E48" s="134"/>
      <c r="F48" s="134"/>
      <c r="G48" s="134"/>
    </row>
    <row r="49" spans="1:7">
      <c r="A49" s="1"/>
      <c r="B49" s="134"/>
      <c r="C49" s="134"/>
      <c r="D49" s="134"/>
      <c r="E49" s="134"/>
      <c r="F49" s="134"/>
      <c r="G49" s="134"/>
    </row>
    <row r="50" spans="1:7">
      <c r="A50" s="1"/>
      <c r="B50" s="134"/>
      <c r="C50" s="134"/>
      <c r="D50" s="134"/>
      <c r="E50" s="134"/>
      <c r="F50" s="134"/>
      <c r="G50" s="134"/>
    </row>
    <row r="51" spans="1:7">
      <c r="B51" s="178"/>
      <c r="C51" s="178"/>
      <c r="D51" s="178"/>
      <c r="E51" s="178"/>
      <c r="F51" s="178"/>
      <c r="G51" s="178"/>
    </row>
    <row r="52" spans="1:7">
      <c r="B52" s="178"/>
      <c r="C52" s="178"/>
      <c r="D52" s="178"/>
      <c r="E52" s="178"/>
      <c r="F52" s="178"/>
      <c r="G52" s="178"/>
    </row>
    <row r="53" spans="1:7">
      <c r="B53" s="178"/>
      <c r="C53" s="178"/>
      <c r="D53" s="178"/>
      <c r="E53" s="178"/>
      <c r="F53" s="178"/>
      <c r="G53" s="178"/>
    </row>
    <row r="54" spans="1:7">
      <c r="B54" s="178"/>
      <c r="C54" s="178"/>
      <c r="D54" s="178"/>
      <c r="E54" s="178"/>
      <c r="F54" s="178"/>
      <c r="G54" s="178"/>
    </row>
    <row r="55" spans="1:7">
      <c r="B55" s="178"/>
      <c r="C55" s="178"/>
      <c r="D55" s="178"/>
      <c r="E55" s="178"/>
      <c r="F55" s="178"/>
      <c r="G55" s="178"/>
    </row>
    <row r="56" spans="1:7">
      <c r="B56" s="178"/>
      <c r="C56" s="178"/>
      <c r="D56" s="178"/>
      <c r="E56" s="178"/>
      <c r="F56" s="178"/>
      <c r="G56" s="178"/>
    </row>
    <row r="57" spans="1:7">
      <c r="B57" s="178"/>
      <c r="C57" s="178"/>
      <c r="D57" s="178"/>
      <c r="E57" s="178"/>
      <c r="F57" s="178"/>
      <c r="G57" s="178"/>
    </row>
    <row r="58" spans="1:7">
      <c r="B58" s="178"/>
      <c r="C58" s="178"/>
      <c r="D58" s="178"/>
      <c r="E58" s="178"/>
      <c r="F58" s="178"/>
      <c r="G58" s="178"/>
    </row>
    <row r="59" spans="1:7">
      <c r="B59" s="178"/>
      <c r="C59" s="178"/>
      <c r="D59" s="178"/>
      <c r="E59" s="178"/>
      <c r="F59" s="178"/>
      <c r="G59" s="178"/>
    </row>
    <row r="60" spans="1:7">
      <c r="B60" s="178"/>
      <c r="C60" s="178"/>
      <c r="D60" s="178"/>
      <c r="E60" s="178"/>
      <c r="F60" s="178"/>
      <c r="G60" s="178"/>
    </row>
    <row r="61" spans="1:7">
      <c r="B61" s="178"/>
      <c r="C61" s="178"/>
      <c r="D61" s="178"/>
      <c r="E61" s="178"/>
      <c r="F61" s="178"/>
      <c r="G61" s="178"/>
    </row>
    <row r="62" spans="1:7">
      <c r="B62" s="178"/>
      <c r="C62" s="178"/>
      <c r="D62" s="178"/>
      <c r="E62" s="178"/>
      <c r="F62" s="178"/>
      <c r="G62" s="178"/>
    </row>
    <row r="63" spans="1:7">
      <c r="B63" s="178"/>
      <c r="C63" s="178"/>
      <c r="D63" s="178"/>
      <c r="E63" s="178"/>
      <c r="F63" s="178"/>
      <c r="G63" s="178"/>
    </row>
    <row r="64" spans="1:7">
      <c r="B64" s="178"/>
      <c r="C64" s="178"/>
      <c r="D64" s="178"/>
      <c r="E64" s="178"/>
      <c r="F64" s="178"/>
      <c r="G64" s="178"/>
    </row>
    <row r="65" spans="2:7">
      <c r="B65" s="178"/>
      <c r="C65" s="178"/>
      <c r="D65" s="178"/>
      <c r="E65" s="178"/>
      <c r="F65" s="178"/>
      <c r="G65" s="178"/>
    </row>
    <row r="66" spans="2:7">
      <c r="B66" s="178"/>
      <c r="C66" s="178"/>
      <c r="D66" s="178"/>
      <c r="E66" s="178"/>
      <c r="F66" s="178"/>
      <c r="G66" s="178"/>
    </row>
    <row r="67" spans="2:7">
      <c r="B67" s="178"/>
      <c r="C67" s="178"/>
      <c r="D67" s="178"/>
      <c r="E67" s="178"/>
      <c r="F67" s="178"/>
      <c r="G67" s="178"/>
    </row>
    <row r="68" spans="2:7">
      <c r="B68" s="178"/>
      <c r="C68" s="178"/>
      <c r="D68" s="178"/>
      <c r="E68" s="178"/>
      <c r="F68" s="178"/>
      <c r="G68" s="178"/>
    </row>
    <row r="69" spans="2:7">
      <c r="B69" s="178"/>
      <c r="C69" s="178"/>
      <c r="D69" s="178"/>
      <c r="E69" s="178"/>
      <c r="F69" s="178"/>
      <c r="G69" s="178"/>
    </row>
    <row r="70" spans="2:7">
      <c r="B70" s="178"/>
      <c r="C70" s="178"/>
      <c r="D70" s="178"/>
      <c r="E70" s="178"/>
      <c r="F70" s="178"/>
      <c r="G70" s="178"/>
    </row>
    <row r="71" spans="2:7">
      <c r="B71" s="178"/>
      <c r="C71" s="178"/>
      <c r="D71" s="178"/>
      <c r="E71" s="178"/>
      <c r="F71" s="178"/>
      <c r="G71" s="178"/>
    </row>
    <row r="72" spans="2:7">
      <c r="B72" s="178"/>
      <c r="C72" s="178"/>
      <c r="D72" s="178"/>
      <c r="E72" s="178"/>
      <c r="F72" s="178"/>
      <c r="G72" s="178"/>
    </row>
    <row r="73" spans="2:7">
      <c r="B73" s="178"/>
      <c r="C73" s="178"/>
      <c r="D73" s="178"/>
      <c r="E73" s="178"/>
      <c r="F73" s="178"/>
      <c r="G73" s="178"/>
    </row>
    <row r="74" spans="2:7">
      <c r="B74" s="178"/>
      <c r="C74" s="178"/>
      <c r="D74" s="178"/>
      <c r="E74" s="178"/>
      <c r="F74" s="178"/>
      <c r="G74" s="178"/>
    </row>
    <row r="75" spans="2:7">
      <c r="B75" s="178"/>
      <c r="C75" s="178"/>
      <c r="D75" s="178"/>
      <c r="E75" s="178"/>
      <c r="F75" s="178"/>
      <c r="G75" s="178"/>
    </row>
    <row r="76" spans="2:7">
      <c r="B76" s="178"/>
      <c r="C76" s="178"/>
      <c r="D76" s="178"/>
      <c r="E76" s="178"/>
      <c r="F76" s="178"/>
      <c r="G76" s="178"/>
    </row>
    <row r="77" spans="2:7">
      <c r="B77" s="178"/>
      <c r="C77" s="178"/>
      <c r="D77" s="178"/>
      <c r="E77" s="178"/>
      <c r="F77" s="178"/>
      <c r="G77" s="178"/>
    </row>
    <row r="78" spans="2:7">
      <c r="B78" s="178"/>
      <c r="C78" s="178"/>
      <c r="D78" s="178"/>
      <c r="E78" s="178"/>
      <c r="F78" s="178"/>
      <c r="G78" s="178"/>
    </row>
    <row r="79" spans="2:7">
      <c r="B79" s="178"/>
      <c r="C79" s="178"/>
      <c r="D79" s="178"/>
      <c r="E79" s="178"/>
      <c r="F79" s="178"/>
      <c r="G79" s="178"/>
    </row>
    <row r="80" spans="2:7">
      <c r="B80" s="178"/>
      <c r="C80" s="178"/>
      <c r="D80" s="178"/>
      <c r="E80" s="178"/>
      <c r="F80" s="178"/>
      <c r="G80" s="178"/>
    </row>
    <row r="81" spans="2:7">
      <c r="B81" s="178"/>
      <c r="C81" s="178"/>
      <c r="D81" s="178"/>
      <c r="E81" s="178"/>
      <c r="F81" s="178"/>
      <c r="G81" s="178"/>
    </row>
    <row r="82" spans="2:7">
      <c r="B82" s="178"/>
      <c r="C82" s="178"/>
      <c r="D82" s="178"/>
      <c r="E82" s="178"/>
      <c r="F82" s="178"/>
      <c r="G82" s="178"/>
    </row>
    <row r="83" spans="2:7">
      <c r="B83" s="178"/>
      <c r="C83" s="178"/>
      <c r="D83" s="178"/>
      <c r="E83" s="178"/>
      <c r="F83" s="178"/>
      <c r="G83" s="178"/>
    </row>
    <row r="84" spans="2:7">
      <c r="B84" s="178"/>
      <c r="C84" s="178"/>
      <c r="D84" s="178"/>
      <c r="E84" s="178"/>
      <c r="F84" s="178"/>
      <c r="G84" s="178"/>
    </row>
    <row r="85" spans="2:7">
      <c r="B85" s="178"/>
      <c r="C85" s="178"/>
      <c r="D85" s="178"/>
      <c r="E85" s="178"/>
      <c r="F85" s="178"/>
      <c r="G85" s="178"/>
    </row>
    <row r="86" spans="2:7">
      <c r="B86" s="178"/>
      <c r="C86" s="178"/>
      <c r="D86" s="178"/>
      <c r="E86" s="178"/>
      <c r="F86" s="178"/>
      <c r="G86" s="178"/>
    </row>
    <row r="87" spans="2:7">
      <c r="B87" s="178"/>
      <c r="C87" s="178"/>
      <c r="D87" s="178"/>
      <c r="E87" s="178"/>
      <c r="F87" s="178"/>
      <c r="G87" s="178"/>
    </row>
    <row r="88" spans="2:7">
      <c r="B88" s="178"/>
      <c r="C88" s="178"/>
      <c r="D88" s="178"/>
      <c r="E88" s="178"/>
      <c r="F88" s="178"/>
      <c r="G88" s="178"/>
    </row>
    <row r="89" spans="2:7">
      <c r="B89" s="178"/>
      <c r="C89" s="178"/>
      <c r="D89" s="178"/>
      <c r="E89" s="178"/>
      <c r="F89" s="178"/>
      <c r="G89" s="178"/>
    </row>
    <row r="90" spans="2:7">
      <c r="B90" s="178"/>
      <c r="C90" s="178"/>
      <c r="D90" s="178"/>
      <c r="E90" s="178"/>
      <c r="F90" s="178"/>
      <c r="G90" s="178"/>
    </row>
    <row r="91" spans="2:7">
      <c r="B91" s="178"/>
      <c r="C91" s="178"/>
      <c r="D91" s="178"/>
      <c r="E91" s="178"/>
      <c r="F91" s="178"/>
      <c r="G91" s="178"/>
    </row>
    <row r="92" spans="2:7">
      <c r="B92" s="178"/>
      <c r="C92" s="178"/>
      <c r="D92" s="178"/>
      <c r="E92" s="178"/>
      <c r="F92" s="178"/>
      <c r="G92" s="178"/>
    </row>
    <row r="93" spans="2:7">
      <c r="B93" s="178"/>
      <c r="C93" s="178"/>
      <c r="D93" s="178"/>
      <c r="E93" s="178"/>
      <c r="F93" s="178"/>
      <c r="G93" s="178"/>
    </row>
    <row r="94" spans="2:7">
      <c r="B94" s="178"/>
      <c r="C94" s="178"/>
      <c r="D94" s="178"/>
      <c r="E94" s="178"/>
      <c r="F94" s="178"/>
      <c r="G94" s="178"/>
    </row>
    <row r="95" spans="2:7">
      <c r="B95" s="178"/>
      <c r="C95" s="178"/>
      <c r="D95" s="178"/>
      <c r="E95" s="178"/>
      <c r="F95" s="178"/>
      <c r="G95" s="178"/>
    </row>
    <row r="96" spans="2:7">
      <c r="B96" s="178"/>
      <c r="C96" s="178"/>
      <c r="D96" s="178"/>
      <c r="E96" s="178"/>
      <c r="F96" s="178"/>
      <c r="G96" s="178"/>
    </row>
    <row r="97" spans="2:7">
      <c r="B97" s="178"/>
      <c r="C97" s="178"/>
      <c r="D97" s="178"/>
      <c r="E97" s="178"/>
      <c r="F97" s="178"/>
      <c r="G97" s="178"/>
    </row>
    <row r="98" spans="2:7">
      <c r="B98" s="178"/>
      <c r="C98" s="178"/>
      <c r="D98" s="178"/>
      <c r="E98" s="178"/>
      <c r="F98" s="178"/>
      <c r="G98" s="178"/>
    </row>
    <row r="99" spans="2:7">
      <c r="B99" s="178"/>
      <c r="C99" s="178"/>
      <c r="D99" s="178"/>
      <c r="E99" s="178"/>
      <c r="F99" s="178"/>
      <c r="G99" s="178"/>
    </row>
    <row r="100" spans="2:7">
      <c r="B100" s="178"/>
      <c r="C100" s="178"/>
      <c r="D100" s="178"/>
      <c r="E100" s="178"/>
      <c r="F100" s="178"/>
      <c r="G100" s="178"/>
    </row>
    <row r="101" spans="2:7">
      <c r="B101" s="178"/>
      <c r="C101" s="178"/>
      <c r="D101" s="178"/>
      <c r="E101" s="178"/>
      <c r="F101" s="178"/>
      <c r="G101" s="178"/>
    </row>
    <row r="102" spans="2:7">
      <c r="B102" s="178"/>
      <c r="C102" s="178"/>
      <c r="D102" s="178"/>
      <c r="E102" s="178"/>
      <c r="F102" s="178"/>
      <c r="G102" s="178"/>
    </row>
    <row r="103" spans="2:7">
      <c r="B103" s="178"/>
      <c r="C103" s="178"/>
      <c r="D103" s="178"/>
      <c r="E103" s="178"/>
      <c r="F103" s="178"/>
      <c r="G103" s="178"/>
    </row>
    <row r="104" spans="2:7">
      <c r="B104" s="178"/>
      <c r="C104" s="178"/>
      <c r="D104" s="178"/>
      <c r="E104" s="178"/>
      <c r="F104" s="178"/>
      <c r="G104" s="178"/>
    </row>
    <row r="105" spans="2:7">
      <c r="B105" s="178"/>
      <c r="C105" s="178"/>
      <c r="D105" s="178"/>
      <c r="E105" s="178"/>
      <c r="F105" s="178"/>
      <c r="G105" s="178"/>
    </row>
    <row r="106" spans="2:7">
      <c r="B106" s="178"/>
      <c r="C106" s="178"/>
      <c r="D106" s="178"/>
      <c r="E106" s="178"/>
      <c r="F106" s="178"/>
      <c r="G106" s="178"/>
    </row>
    <row r="107" spans="2:7">
      <c r="B107" s="178"/>
      <c r="C107" s="178"/>
      <c r="D107" s="178"/>
      <c r="E107" s="178"/>
      <c r="F107" s="178"/>
      <c r="G107" s="178"/>
    </row>
    <row r="108" spans="2:7">
      <c r="B108" s="178"/>
      <c r="C108" s="178"/>
      <c r="D108" s="178"/>
      <c r="E108" s="178"/>
      <c r="F108" s="178"/>
      <c r="G108" s="178"/>
    </row>
    <row r="109" spans="2:7">
      <c r="B109" s="178"/>
      <c r="C109" s="178"/>
      <c r="D109" s="178"/>
      <c r="E109" s="178"/>
      <c r="F109" s="178"/>
      <c r="G109" s="178"/>
    </row>
    <row r="110" spans="2:7">
      <c r="B110" s="178"/>
      <c r="C110" s="178"/>
      <c r="D110" s="178"/>
      <c r="E110" s="178"/>
      <c r="F110" s="178"/>
      <c r="G110" s="178"/>
    </row>
  </sheetData>
  <mergeCells count="1">
    <mergeCell ref="A3:E4"/>
  </mergeCells>
  <printOptions horizontalCentered="1"/>
  <pageMargins left="0" right="0" top="0.74803149606299213" bottom="0.74803149606299213" header="0.31496062992125984" footer="0.31496062992125984"/>
  <pageSetup paperSize="9" scale="90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A17"/>
  <sheetViews>
    <sheetView workbookViewId="0">
      <pane ySplit="8" topLeftCell="A9" activePane="bottomLeft" state="frozen"/>
      <selection pane="bottomLeft"/>
    </sheetView>
  </sheetViews>
  <sheetFormatPr defaultColWidth="0" defaultRowHeight="14.45"/>
  <cols>
    <col min="1" max="1" width="4.7109375" customWidth="1"/>
    <col min="2" max="2" width="7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hidden="1" customWidth="1"/>
    <col min="17" max="18" width="0" hidden="1" customWidth="1"/>
    <col min="19" max="19" width="7.7109375" hidden="1" customWidth="1"/>
    <col min="20" max="21" width="0" hidden="1" customWidth="1"/>
    <col min="22" max="22" width="7.7109375" hidden="1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>
      <c r="A1" s="11"/>
      <c r="B1" s="206" t="s">
        <v>8</v>
      </c>
      <c r="C1" s="207"/>
      <c r="D1" s="207"/>
      <c r="E1" s="207"/>
      <c r="F1" s="207"/>
      <c r="G1" s="207"/>
      <c r="H1" s="208"/>
      <c r="I1" s="131" t="s">
        <v>5</v>
      </c>
      <c r="J1" s="11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>
      <c r="A2" s="11"/>
      <c r="B2" s="206" t="s">
        <v>11</v>
      </c>
      <c r="C2" s="207"/>
      <c r="D2" s="207"/>
      <c r="E2" s="207"/>
      <c r="F2" s="207"/>
      <c r="G2" s="207"/>
      <c r="H2" s="208"/>
      <c r="I2" s="131" t="s">
        <v>3</v>
      </c>
      <c r="J2" s="11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>
      <c r="A3" s="11"/>
      <c r="B3" s="206" t="s">
        <v>12</v>
      </c>
      <c r="C3" s="207"/>
      <c r="D3" s="207"/>
      <c r="E3" s="207"/>
      <c r="F3" s="207"/>
      <c r="G3" s="207"/>
      <c r="H3" s="208"/>
      <c r="I3" s="131" t="s">
        <v>101</v>
      </c>
      <c r="J3" s="11"/>
      <c r="K3" s="3"/>
      <c r="L3" s="3"/>
      <c r="M3" s="3"/>
      <c r="N3" s="3"/>
      <c r="O3" s="3"/>
      <c r="P3" s="5" t="s">
        <v>7</v>
      </c>
      <c r="Q3" s="1"/>
      <c r="R3" s="1"/>
      <c r="S3" s="3"/>
      <c r="V3" s="3"/>
    </row>
    <row r="4" spans="1:26">
      <c r="A4" s="3"/>
      <c r="B4" s="5" t="s">
        <v>102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>
      <c r="A5" s="3"/>
      <c r="B5" s="146" t="s">
        <v>422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>
      <c r="A7" s="13"/>
      <c r="B7" s="14" t="s">
        <v>103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5.6">
      <c r="A8" s="192" t="s">
        <v>104</v>
      </c>
      <c r="B8" s="192" t="s">
        <v>105</v>
      </c>
      <c r="C8" s="192" t="s">
        <v>106</v>
      </c>
      <c r="D8" s="192" t="s">
        <v>107</v>
      </c>
      <c r="E8" s="192" t="s">
        <v>108</v>
      </c>
      <c r="F8" s="192" t="s">
        <v>109</v>
      </c>
      <c r="G8" s="192" t="s">
        <v>14</v>
      </c>
      <c r="H8" s="192" t="s">
        <v>15</v>
      </c>
      <c r="I8" s="192" t="s">
        <v>110</v>
      </c>
      <c r="J8" s="148"/>
      <c r="K8" s="148"/>
      <c r="L8" s="148"/>
      <c r="M8" s="148"/>
      <c r="N8" s="148"/>
      <c r="O8" s="148"/>
      <c r="P8" s="148" t="s">
        <v>111</v>
      </c>
      <c r="Q8" s="144"/>
      <c r="R8" s="144"/>
      <c r="S8" s="148" t="s">
        <v>112</v>
      </c>
      <c r="T8" s="145"/>
      <c r="U8" s="145"/>
      <c r="V8" s="148" t="s">
        <v>113</v>
      </c>
      <c r="W8" s="143"/>
      <c r="X8" s="143"/>
      <c r="Y8" s="143"/>
      <c r="Z8" s="143"/>
    </row>
    <row r="9" spans="1:26">
      <c r="A9" s="87"/>
      <c r="B9" s="87"/>
      <c r="C9" s="149"/>
      <c r="D9" s="138" t="s">
        <v>86</v>
      </c>
      <c r="E9" s="87"/>
      <c r="F9" s="150"/>
      <c r="G9" s="135"/>
      <c r="H9" s="135"/>
      <c r="I9" s="135"/>
      <c r="J9" s="87"/>
      <c r="K9" s="87"/>
      <c r="L9" s="87"/>
      <c r="M9" s="87"/>
      <c r="N9" s="87"/>
      <c r="O9" s="87"/>
      <c r="P9" s="87"/>
      <c r="Q9" s="61"/>
      <c r="R9" s="61"/>
      <c r="S9" s="87"/>
      <c r="T9" s="137"/>
      <c r="U9" s="137"/>
      <c r="V9" s="87"/>
      <c r="W9" s="137"/>
      <c r="X9" s="137"/>
      <c r="Y9" s="137"/>
      <c r="Z9" s="137"/>
    </row>
    <row r="10" spans="1:26">
      <c r="A10" s="61"/>
      <c r="B10" s="61"/>
      <c r="C10" s="152">
        <v>714</v>
      </c>
      <c r="D10" s="152" t="s">
        <v>423</v>
      </c>
      <c r="E10" s="61"/>
      <c r="F10" s="151"/>
      <c r="G10" s="75"/>
      <c r="H10" s="75"/>
      <c r="I10" s="75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137"/>
      <c r="U10" s="137"/>
      <c r="V10" s="61"/>
      <c r="W10" s="137"/>
      <c r="X10" s="137"/>
      <c r="Y10" s="137"/>
      <c r="Z10" s="137"/>
    </row>
    <row r="11" spans="1:26" ht="31.9">
      <c r="A11" s="158">
        <v>1</v>
      </c>
      <c r="B11" s="153" t="s">
        <v>424</v>
      </c>
      <c r="C11" s="159" t="s">
        <v>425</v>
      </c>
      <c r="D11" s="153" t="s">
        <v>426</v>
      </c>
      <c r="E11" s="153" t="s">
        <v>131</v>
      </c>
      <c r="F11" s="154">
        <v>146.53800000000001</v>
      </c>
      <c r="G11" s="155">
        <v>0</v>
      </c>
      <c r="H11" s="155">
        <v>0</v>
      </c>
      <c r="I11" s="155">
        <f>ROUND(F11*(G11+H11),2)</f>
        <v>0</v>
      </c>
      <c r="J11" s="153">
        <f>ROUND(F11*(N11),2)</f>
        <v>21980.7</v>
      </c>
      <c r="K11" s="156">
        <f>ROUND(F11*(O11),2)</f>
        <v>0</v>
      </c>
      <c r="L11" s="156">
        <f>ROUND(F11*(G11),2)</f>
        <v>0</v>
      </c>
      <c r="M11" s="156">
        <f>ROUND(F11*(H11),2)</f>
        <v>0</v>
      </c>
      <c r="N11" s="156">
        <v>150</v>
      </c>
      <c r="O11" s="156"/>
      <c r="P11" s="160"/>
      <c r="Q11" s="160"/>
      <c r="R11" s="160"/>
      <c r="S11" s="156">
        <f>ROUND(F11*(P11),3)</f>
        <v>0</v>
      </c>
      <c r="T11" s="157"/>
      <c r="U11" s="157"/>
      <c r="V11" s="160"/>
      <c r="Z11">
        <v>0</v>
      </c>
    </row>
    <row r="12" spans="1:26" ht="52.15">
      <c r="A12" s="158">
        <v>2</v>
      </c>
      <c r="B12" s="153" t="s">
        <v>424</v>
      </c>
      <c r="C12" s="159" t="s">
        <v>427</v>
      </c>
      <c r="D12" s="153" t="s">
        <v>428</v>
      </c>
      <c r="E12" s="153" t="s">
        <v>131</v>
      </c>
      <c r="F12" s="154">
        <v>360</v>
      </c>
      <c r="G12" s="155">
        <v>0</v>
      </c>
      <c r="H12" s="155">
        <v>0</v>
      </c>
      <c r="I12" s="155">
        <f>ROUND(F12*(G12+H12),2)</f>
        <v>0</v>
      </c>
      <c r="J12" s="153">
        <f>ROUND(F12*(N12),2)</f>
        <v>54000</v>
      </c>
      <c r="K12" s="156">
        <f>ROUND(F12*(O12),2)</f>
        <v>0</v>
      </c>
      <c r="L12" s="156">
        <f>ROUND(F12*(G12),2)</f>
        <v>0</v>
      </c>
      <c r="M12" s="156">
        <f>ROUND(F12*(H12),2)</f>
        <v>0</v>
      </c>
      <c r="N12" s="156">
        <v>150</v>
      </c>
      <c r="O12" s="156"/>
      <c r="P12" s="160"/>
      <c r="Q12" s="160"/>
      <c r="R12" s="160"/>
      <c r="S12" s="156">
        <f>ROUND(F12*(P12),3)</f>
        <v>0</v>
      </c>
      <c r="T12" s="157"/>
      <c r="U12" s="157"/>
      <c r="V12" s="160"/>
      <c r="Z12">
        <v>0</v>
      </c>
    </row>
    <row r="13" spans="1:26" ht="24.95" customHeight="1">
      <c r="A13" s="158">
        <v>3</v>
      </c>
      <c r="B13" s="153" t="s">
        <v>424</v>
      </c>
      <c r="C13" s="159" t="s">
        <v>429</v>
      </c>
      <c r="D13" s="153" t="s">
        <v>430</v>
      </c>
      <c r="E13" s="153" t="s">
        <v>260</v>
      </c>
      <c r="F13" s="154">
        <v>1</v>
      </c>
      <c r="G13" s="162">
        <v>0</v>
      </c>
      <c r="H13" s="162">
        <v>0</v>
      </c>
      <c r="I13" s="162">
        <f>ROUND(F13*(G13+H13),2)</f>
        <v>0</v>
      </c>
      <c r="J13" s="153">
        <f>ROUND(F13*(N13),2)</f>
        <v>759.81</v>
      </c>
      <c r="K13" s="156">
        <f>ROUND(F13*(O13),2)</f>
        <v>0</v>
      </c>
      <c r="L13" s="156">
        <f>ROUND(F13*(G13),2)</f>
        <v>0</v>
      </c>
      <c r="M13" s="156">
        <f>ROUND(F13*(H13),2)</f>
        <v>0</v>
      </c>
      <c r="N13" s="156">
        <v>759.81</v>
      </c>
      <c r="O13" s="156"/>
      <c r="P13" s="160"/>
      <c r="Q13" s="160"/>
      <c r="R13" s="160"/>
      <c r="S13" s="156">
        <f>ROUND(F13*(P13),3)</f>
        <v>0</v>
      </c>
      <c r="T13" s="157"/>
      <c r="U13" s="157"/>
      <c r="V13" s="160"/>
      <c r="Z13">
        <v>0</v>
      </c>
    </row>
    <row r="14" spans="1:26">
      <c r="A14" s="61"/>
      <c r="B14" s="61"/>
      <c r="C14" s="152">
        <v>714</v>
      </c>
      <c r="D14" s="152" t="s">
        <v>423</v>
      </c>
      <c r="E14" s="61"/>
      <c r="F14" s="151"/>
      <c r="G14" s="141">
        <f>ROUND((SUM(L10:L13))/1,2)</f>
        <v>0</v>
      </c>
      <c r="H14" s="141">
        <f>ROUND((SUM(M10:M13))/1,2)</f>
        <v>0</v>
      </c>
      <c r="I14" s="141">
        <f>ROUND((SUM(I10:I13))/1,2)</f>
        <v>0</v>
      </c>
      <c r="J14" s="61"/>
      <c r="K14" s="61"/>
      <c r="L14" s="61">
        <f>ROUND((SUM(L10:L13))/1,2)</f>
        <v>0</v>
      </c>
      <c r="M14" s="61">
        <f>ROUND((SUM(M10:M13))/1,2)</f>
        <v>0</v>
      </c>
      <c r="N14" s="61"/>
      <c r="O14" s="61"/>
      <c r="P14" s="161"/>
      <c r="Q14" s="1"/>
      <c r="R14" s="1"/>
      <c r="S14" s="161">
        <f>ROUND((SUM(S10:S13))/1,2)</f>
        <v>0</v>
      </c>
      <c r="T14" s="171"/>
      <c r="U14" s="171"/>
      <c r="V14" s="2">
        <f>ROUND((SUM(V10:V13))/1,2)</f>
        <v>0</v>
      </c>
    </row>
    <row r="15" spans="1:26">
      <c r="A15" s="1"/>
      <c r="B15" s="1"/>
      <c r="C15" s="1"/>
      <c r="D15" s="1"/>
      <c r="E15" s="1"/>
      <c r="F15" s="147"/>
      <c r="G15" s="134"/>
      <c r="H15" s="134"/>
      <c r="I15" s="134"/>
      <c r="J15" s="1"/>
      <c r="K15" s="1"/>
      <c r="L15" s="1"/>
      <c r="M15" s="1"/>
      <c r="N15" s="1"/>
      <c r="O15" s="1"/>
      <c r="P15" s="1"/>
      <c r="Q15" s="1"/>
      <c r="R15" s="1"/>
      <c r="S15" s="1"/>
      <c r="V15" s="1"/>
    </row>
    <row r="16" spans="1:26">
      <c r="A16" s="61"/>
      <c r="B16" s="61"/>
      <c r="C16" s="61"/>
      <c r="D16" s="2" t="s">
        <v>86</v>
      </c>
      <c r="E16" s="61"/>
      <c r="F16" s="151"/>
      <c r="G16" s="141">
        <f>ROUND((SUM(L9:L15))/2,2)</f>
        <v>0</v>
      </c>
      <c r="H16" s="141">
        <f>ROUND((SUM(M9:M15))/2,2)</f>
        <v>0</v>
      </c>
      <c r="I16" s="141">
        <f>ROUND((SUM(I9:I15))/2,2)</f>
        <v>0</v>
      </c>
      <c r="J16" s="61"/>
      <c r="K16" s="61"/>
      <c r="L16" s="61">
        <f>ROUND((SUM(L9:L15))/2,2)</f>
        <v>0</v>
      </c>
      <c r="M16" s="61">
        <f>ROUND((SUM(M9:M15))/2,2)</f>
        <v>0</v>
      </c>
      <c r="N16" s="61"/>
      <c r="O16" s="61"/>
      <c r="P16" s="161"/>
      <c r="Q16" s="1"/>
      <c r="R16" s="1"/>
      <c r="S16" s="161">
        <f>ROUND((SUM(S9:S15))/2,2)</f>
        <v>0</v>
      </c>
      <c r="V16" s="2">
        <f>ROUND((SUM(V9:V15))/2,2)</f>
        <v>0</v>
      </c>
    </row>
    <row r="17" spans="1:26">
      <c r="A17" s="172"/>
      <c r="B17" s="172"/>
      <c r="C17" s="172"/>
      <c r="D17" s="172" t="s">
        <v>100</v>
      </c>
      <c r="E17" s="172"/>
      <c r="F17" s="173"/>
      <c r="G17" s="174">
        <f>ROUND((SUM(L9:L16))/3,2)</f>
        <v>0</v>
      </c>
      <c r="H17" s="174">
        <f>ROUND((SUM(M9:M16))/3,2)</f>
        <v>0</v>
      </c>
      <c r="I17" s="174">
        <f>ROUND((SUM(I9:I16))/3,2)</f>
        <v>0</v>
      </c>
      <c r="J17" s="172"/>
      <c r="K17" s="172">
        <f>ROUND((SUM(K9:K16))/3,2)</f>
        <v>0</v>
      </c>
      <c r="L17" s="172">
        <f>ROUND((SUM(L9:L16))/3,2)</f>
        <v>0</v>
      </c>
      <c r="M17" s="172">
        <f>ROUND((SUM(M9:M16))/3,2)</f>
        <v>0</v>
      </c>
      <c r="N17" s="172"/>
      <c r="O17" s="172"/>
      <c r="P17" s="173"/>
      <c r="Q17" s="172"/>
      <c r="R17" s="172"/>
      <c r="S17" s="173">
        <f>ROUND((SUM(S9:S16))/3,2)</f>
        <v>0</v>
      </c>
      <c r="T17" s="175"/>
      <c r="U17" s="175"/>
      <c r="V17" s="172">
        <f>ROUND((SUM(V9:V16))/3,2)</f>
        <v>0</v>
      </c>
      <c r="Z17">
        <f>(SUM(Z9:Z16))</f>
        <v>0</v>
      </c>
    </row>
  </sheetData>
  <mergeCells count="3">
    <mergeCell ref="B1:H1"/>
    <mergeCell ref="B2:H2"/>
    <mergeCell ref="B3:H3"/>
  </mergeCells>
  <printOptions horizontalCentered="1" gridLines="1"/>
  <pageMargins left="0" right="0" top="0.74803149606299213" bottom="0.74803149606299213" header="0.31496062992125984" footer="0.31496062992125984"/>
  <pageSetup paperSize="9" scale="85" orientation="portrait" verticalDpi="0" r:id="rId1"/>
  <headerFooter>
    <oddHeader>&amp;C&amp;B&amp; Rozpočet Kultúrny dom KUBÁŇ - obnova sociálneho zázemia / Časť "A" - 2.NP - m.č. 2.03 - Oprávnené náklady</oddHeader>
    <oddFooter>&amp;RStrana &amp;P z &amp;N    &amp;L&amp;7Spracované systémom Systematic® Kalkulus, tel.: 051 77 10 585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A41"/>
  <sheetViews>
    <sheetView workbookViewId="0">
      <selection sqref="A1:D1"/>
    </sheetView>
  </sheetViews>
  <sheetFormatPr defaultColWidth="0" defaultRowHeight="14.4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>
      <c r="A1" s="3"/>
      <c r="B1" s="13"/>
      <c r="C1" s="13"/>
      <c r="D1" s="13"/>
      <c r="E1" s="13"/>
      <c r="F1" s="14" t="s">
        <v>69</v>
      </c>
      <c r="G1" s="13"/>
      <c r="H1" s="13"/>
      <c r="I1" s="13"/>
      <c r="J1" s="13"/>
      <c r="W1">
        <v>30.126000000000001</v>
      </c>
    </row>
    <row r="2" spans="1:23" ht="30" customHeight="1" thickTop="1">
      <c r="A2" s="12"/>
      <c r="B2" s="203" t="s">
        <v>1</v>
      </c>
      <c r="C2" s="204"/>
      <c r="D2" s="204"/>
      <c r="E2" s="204"/>
      <c r="F2" s="204"/>
      <c r="G2" s="204"/>
      <c r="H2" s="204"/>
      <c r="I2" s="204"/>
      <c r="J2" s="205"/>
    </row>
    <row r="3" spans="1:23" ht="18" customHeight="1">
      <c r="A3" s="12"/>
      <c r="B3" s="33" t="s">
        <v>431</v>
      </c>
      <c r="C3" s="34"/>
      <c r="D3" s="35"/>
      <c r="E3" s="35"/>
      <c r="F3" s="35"/>
      <c r="G3" s="16"/>
      <c r="H3" s="16"/>
      <c r="I3" s="36" t="s">
        <v>2</v>
      </c>
      <c r="J3" s="29"/>
    </row>
    <row r="4" spans="1:23" ht="18" customHeight="1">
      <c r="A4" s="12"/>
      <c r="B4" s="22"/>
      <c r="C4" s="19"/>
      <c r="D4" s="16"/>
      <c r="E4" s="16"/>
      <c r="F4" s="16"/>
      <c r="G4" s="16"/>
      <c r="H4" s="16"/>
      <c r="I4" s="36" t="s">
        <v>3</v>
      </c>
      <c r="J4" s="29"/>
    </row>
    <row r="5" spans="1:23" ht="18" customHeight="1" thickBot="1">
      <c r="A5" s="12"/>
      <c r="B5" s="37" t="s">
        <v>4</v>
      </c>
      <c r="C5" s="19"/>
      <c r="D5" s="16"/>
      <c r="E5" s="16"/>
      <c r="F5" s="38" t="s">
        <v>5</v>
      </c>
      <c r="G5" s="16"/>
      <c r="H5" s="16"/>
      <c r="I5" s="36" t="s">
        <v>6</v>
      </c>
      <c r="J5" s="39" t="s">
        <v>7</v>
      </c>
    </row>
    <row r="6" spans="1:23" ht="20.100000000000001" customHeight="1" thickTop="1">
      <c r="A6" s="12"/>
      <c r="B6" s="196" t="s">
        <v>8</v>
      </c>
      <c r="C6" s="197"/>
      <c r="D6" s="197"/>
      <c r="E6" s="197"/>
      <c r="F6" s="197"/>
      <c r="G6" s="197"/>
      <c r="H6" s="197"/>
      <c r="I6" s="197"/>
      <c r="J6" s="198"/>
    </row>
    <row r="7" spans="1:23" ht="18" customHeight="1">
      <c r="A7" s="12"/>
      <c r="B7" s="48" t="s">
        <v>9</v>
      </c>
      <c r="C7" s="41"/>
      <c r="D7" s="17"/>
      <c r="E7" s="17"/>
      <c r="F7" s="17"/>
      <c r="G7" s="49" t="s">
        <v>10</v>
      </c>
      <c r="H7" s="17"/>
      <c r="I7" s="27"/>
      <c r="J7" s="42"/>
    </row>
    <row r="8" spans="1:23" ht="20.100000000000001" customHeight="1">
      <c r="A8" s="12"/>
      <c r="B8" s="199" t="s">
        <v>11</v>
      </c>
      <c r="C8" s="200"/>
      <c r="D8" s="200"/>
      <c r="E8" s="200"/>
      <c r="F8" s="200"/>
      <c r="G8" s="200"/>
      <c r="H8" s="200"/>
      <c r="I8" s="200"/>
      <c r="J8" s="201"/>
    </row>
    <row r="9" spans="1:23" ht="18" customHeight="1">
      <c r="A9" s="12"/>
      <c r="B9" s="37" t="s">
        <v>9</v>
      </c>
      <c r="C9" s="19"/>
      <c r="D9" s="16"/>
      <c r="E9" s="16"/>
      <c r="F9" s="16"/>
      <c r="G9" s="38" t="s">
        <v>10</v>
      </c>
      <c r="H9" s="16"/>
      <c r="I9" s="26"/>
      <c r="J9" s="29"/>
    </row>
    <row r="10" spans="1:23" ht="20.100000000000001" customHeight="1">
      <c r="A10" s="12"/>
      <c r="B10" s="199" t="s">
        <v>75</v>
      </c>
      <c r="C10" s="200"/>
      <c r="D10" s="200"/>
      <c r="E10" s="200"/>
      <c r="F10" s="200"/>
      <c r="G10" s="200"/>
      <c r="H10" s="200"/>
      <c r="I10" s="200"/>
      <c r="J10" s="201"/>
    </row>
    <row r="11" spans="1:23" ht="18" customHeight="1" thickBot="1">
      <c r="A11" s="12"/>
      <c r="B11" s="37" t="s">
        <v>9</v>
      </c>
      <c r="C11" s="19"/>
      <c r="D11" s="16"/>
      <c r="E11" s="16"/>
      <c r="F11" s="16"/>
      <c r="G11" s="38" t="s">
        <v>10</v>
      </c>
      <c r="H11" s="16"/>
      <c r="I11" s="26"/>
      <c r="J11" s="29"/>
    </row>
    <row r="12" spans="1:23" ht="18" customHeight="1" thickTop="1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thickBot="1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Top="1">
      <c r="A14" s="12"/>
      <c r="B14" s="51" t="s">
        <v>13</v>
      </c>
      <c r="C14" s="79" t="s">
        <v>51</v>
      </c>
      <c r="D14" s="80" t="s">
        <v>14</v>
      </c>
      <c r="E14" s="81" t="s">
        <v>15</v>
      </c>
      <c r="F14" s="79" t="s">
        <v>16</v>
      </c>
      <c r="G14" s="51" t="s">
        <v>17</v>
      </c>
      <c r="H14" s="44"/>
      <c r="I14" s="46"/>
      <c r="J14" s="47"/>
    </row>
    <row r="15" spans="1:23" ht="18" customHeight="1">
      <c r="A15" s="12"/>
      <c r="B15" s="86">
        <v>1</v>
      </c>
      <c r="C15" s="87" t="s">
        <v>18</v>
      </c>
      <c r="D15" s="88">
        <f>'Rekap Časť "B"-1.NP-nn I'!B15</f>
        <v>0</v>
      </c>
      <c r="E15" s="89">
        <f>'Rekap Časť "B"-1.NP-nn I'!C15</f>
        <v>0</v>
      </c>
      <c r="F15" s="87">
        <f>'Rekap Časť "B"-1.NP-nn I'!D15</f>
        <v>0</v>
      </c>
      <c r="G15" s="52">
        <v>7</v>
      </c>
      <c r="H15" s="54" t="s">
        <v>71</v>
      </c>
      <c r="I15" s="27"/>
      <c r="J15" s="56">
        <v>0</v>
      </c>
    </row>
    <row r="16" spans="1:23" ht="18" customHeight="1">
      <c r="A16" s="12"/>
      <c r="B16" s="84">
        <v>2</v>
      </c>
      <c r="C16" s="85" t="s">
        <v>20</v>
      </c>
      <c r="D16" s="90">
        <f>'Rekap Časť "B"-1.NP-nn I'!B27</f>
        <v>0</v>
      </c>
      <c r="E16" s="91">
        <f>'Rekap Časť "B"-1.NP-nn I'!C27</f>
        <v>0</v>
      </c>
      <c r="F16" s="100">
        <f>'Rekap Časť "B"-1.NP-nn I'!D27</f>
        <v>0</v>
      </c>
      <c r="G16" s="103"/>
      <c r="H16" s="114"/>
      <c r="I16" s="116"/>
      <c r="J16" s="109"/>
    </row>
    <row r="17" spans="1:26" ht="18" customHeight="1">
      <c r="A17" s="12"/>
      <c r="B17" s="58">
        <v>3</v>
      </c>
      <c r="C17" s="61" t="s">
        <v>21</v>
      </c>
      <c r="D17" s="82">
        <f>'Rekap Časť "B"-1.NP-nn I'!B31</f>
        <v>0</v>
      </c>
      <c r="E17" s="83">
        <f>'Rekap Časť "B"-1.NP-nn I'!C31</f>
        <v>0</v>
      </c>
      <c r="F17" s="75">
        <f>'Rekap Časť "B"-1.NP-nn I'!D31</f>
        <v>0</v>
      </c>
      <c r="G17" s="52">
        <v>8</v>
      </c>
      <c r="H17" s="62" t="s">
        <v>22</v>
      </c>
      <c r="I17" s="116"/>
      <c r="J17" s="109">
        <f>'Časť "B"-1.NP-nn I_VV'!Z120</f>
        <v>0</v>
      </c>
    </row>
    <row r="18" spans="1:26" ht="18" customHeight="1">
      <c r="A18" s="12"/>
      <c r="B18" s="52">
        <v>4</v>
      </c>
      <c r="C18" s="62" t="s">
        <v>72</v>
      </c>
      <c r="D18" s="66"/>
      <c r="E18" s="65"/>
      <c r="F18" s="68"/>
      <c r="G18" s="52">
        <v>9</v>
      </c>
      <c r="H18" s="62" t="s">
        <v>24</v>
      </c>
      <c r="I18" s="116"/>
      <c r="J18" s="109">
        <v>0</v>
      </c>
    </row>
    <row r="19" spans="1:26" ht="18" customHeight="1">
      <c r="A19" s="12"/>
      <c r="B19" s="52">
        <v>5</v>
      </c>
      <c r="C19" s="62" t="s">
        <v>25</v>
      </c>
      <c r="D19" s="66"/>
      <c r="E19" s="65"/>
      <c r="F19" s="68"/>
      <c r="G19" s="103"/>
      <c r="H19" s="114"/>
      <c r="I19" s="116"/>
      <c r="J19" s="115"/>
    </row>
    <row r="20" spans="1:26" ht="18" customHeight="1" thickBot="1">
      <c r="A20" s="12"/>
      <c r="B20" s="52">
        <v>6</v>
      </c>
      <c r="C20" s="63" t="s">
        <v>26</v>
      </c>
      <c r="D20" s="67"/>
      <c r="E20" s="95"/>
      <c r="F20" s="101">
        <f>SUM(F15:F19)</f>
        <v>0</v>
      </c>
      <c r="G20" s="52">
        <v>10</v>
      </c>
      <c r="H20" s="62" t="s">
        <v>26</v>
      </c>
      <c r="I20" s="118"/>
      <c r="J20" s="94">
        <f>SUM(J15:J19)</f>
        <v>0</v>
      </c>
    </row>
    <row r="21" spans="1:26" ht="18" customHeight="1" thickTop="1">
      <c r="A21" s="12"/>
      <c r="B21" s="57" t="s">
        <v>27</v>
      </c>
      <c r="C21" s="60" t="s">
        <v>28</v>
      </c>
      <c r="D21" s="64"/>
      <c r="E21" s="18"/>
      <c r="F21" s="93"/>
      <c r="G21" s="57" t="s">
        <v>29</v>
      </c>
      <c r="H21" s="53" t="s">
        <v>28</v>
      </c>
      <c r="I21" s="27"/>
      <c r="J21" s="119"/>
    </row>
    <row r="22" spans="1:26" ht="18" customHeight="1">
      <c r="A22" s="12"/>
      <c r="B22" s="58">
        <v>11</v>
      </c>
      <c r="C22" s="54" t="s">
        <v>30</v>
      </c>
      <c r="D22" s="74"/>
      <c r="E22" s="77" t="s">
        <v>73</v>
      </c>
      <c r="F22" s="75">
        <f>((F16*U22*0)+(F17*V22*0)+(F18*W22*0))/100</f>
        <v>0</v>
      </c>
      <c r="G22" s="58">
        <v>16</v>
      </c>
      <c r="H22" s="61" t="s">
        <v>31</v>
      </c>
      <c r="I22" s="117" t="s">
        <v>73</v>
      </c>
      <c r="J22" s="108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>
      <c r="A23" s="12"/>
      <c r="B23" s="52">
        <v>12</v>
      </c>
      <c r="C23" s="55" t="s">
        <v>32</v>
      </c>
      <c r="D23" s="59"/>
      <c r="E23" s="77" t="s">
        <v>74</v>
      </c>
      <c r="F23" s="68">
        <f>((F16*U23*0)+(F17*V23*0)+(F18*W23*0))/100</f>
        <v>0</v>
      </c>
      <c r="G23" s="52">
        <v>17</v>
      </c>
      <c r="H23" s="62" t="s">
        <v>33</v>
      </c>
      <c r="I23" s="117" t="s">
        <v>73</v>
      </c>
      <c r="J23" s="109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>
      <c r="A24" s="12"/>
      <c r="B24" s="52">
        <v>13</v>
      </c>
      <c r="C24" s="55" t="s">
        <v>34</v>
      </c>
      <c r="D24" s="59"/>
      <c r="E24" s="77" t="s">
        <v>73</v>
      </c>
      <c r="F24" s="68">
        <f>((F16*U24*0)+(F17*V24*0)+(F18*W24*0))/100</f>
        <v>0</v>
      </c>
      <c r="G24" s="52">
        <v>18</v>
      </c>
      <c r="H24" s="62" t="s">
        <v>35</v>
      </c>
      <c r="I24" s="117" t="s">
        <v>74</v>
      </c>
      <c r="J24" s="109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>
      <c r="A25" s="12"/>
      <c r="B25" s="52">
        <v>14</v>
      </c>
      <c r="C25" s="19"/>
      <c r="D25" s="59"/>
      <c r="E25" s="78"/>
      <c r="F25" s="76"/>
      <c r="G25" s="52">
        <v>19</v>
      </c>
      <c r="H25" s="114"/>
      <c r="I25" s="116"/>
      <c r="J25" s="115"/>
    </row>
    <row r="26" spans="1:26" ht="18" customHeight="1" thickBot="1">
      <c r="A26" s="12"/>
      <c r="B26" s="52">
        <v>15</v>
      </c>
      <c r="C26" s="55"/>
      <c r="D26" s="59"/>
      <c r="E26" s="59"/>
      <c r="F26" s="102"/>
      <c r="G26" s="52">
        <v>20</v>
      </c>
      <c r="H26" s="62" t="s">
        <v>26</v>
      </c>
      <c r="I26" s="118"/>
      <c r="J26" s="94">
        <f>SUM(J22:J25)+SUM(F22:F25)</f>
        <v>0</v>
      </c>
    </row>
    <row r="27" spans="1:26" ht="18" customHeight="1" thickTop="1">
      <c r="A27" s="12"/>
      <c r="B27" s="96"/>
      <c r="C27" s="130" t="s">
        <v>36</v>
      </c>
      <c r="D27" s="123"/>
      <c r="E27" s="97"/>
      <c r="F27" s="28"/>
      <c r="G27" s="104" t="s">
        <v>37</v>
      </c>
      <c r="H27" s="99" t="s">
        <v>38</v>
      </c>
      <c r="I27" s="27"/>
      <c r="J27" s="30"/>
    </row>
    <row r="28" spans="1:26" ht="18" customHeight="1">
      <c r="A28" s="12"/>
      <c r="B28" s="25"/>
      <c r="C28" s="121"/>
      <c r="D28" s="124"/>
      <c r="E28" s="21"/>
      <c r="F28" s="12"/>
      <c r="G28" s="84">
        <v>21</v>
      </c>
      <c r="H28" s="85" t="s">
        <v>39</v>
      </c>
      <c r="I28" s="111"/>
      <c r="J28" s="92">
        <f>F20+J20+F26+J26</f>
        <v>0</v>
      </c>
    </row>
    <row r="29" spans="1:26" ht="18" customHeight="1">
      <c r="A29" s="12"/>
      <c r="B29" s="69"/>
      <c r="C29" s="122"/>
      <c r="D29" s="125"/>
      <c r="E29" s="21"/>
      <c r="F29" s="12"/>
      <c r="G29" s="58">
        <v>22</v>
      </c>
      <c r="H29" s="61" t="s">
        <v>40</v>
      </c>
      <c r="I29" s="112">
        <f ca="1">J28-SUM('Časť "B"-1.NP-nn I_VV'!K9:'Časť "B"-1.NP-nn I_VV'!K119)</f>
        <v>0</v>
      </c>
      <c r="J29" s="108">
        <f>ROUND(((ROUND(I29,2)*20)*1/100),2)</f>
        <v>0</v>
      </c>
    </row>
    <row r="30" spans="1:26" ht="18" customHeight="1">
      <c r="A30" s="12"/>
      <c r="B30" s="22"/>
      <c r="C30" s="114"/>
      <c r="D30" s="116"/>
      <c r="E30" s="21"/>
      <c r="F30" s="12"/>
      <c r="G30" s="52">
        <v>23</v>
      </c>
      <c r="H30" s="62" t="s">
        <v>41</v>
      </c>
      <c r="I30" s="77">
        <f ca="1">SUM('Časť "B"-1.NP-nn I_VV'!K9:'Časť "B"-1.NP-nn I_VV'!K119)</f>
        <v>0</v>
      </c>
      <c r="J30" s="109">
        <f>ROUND(((ROUND(I30,2)*0)/100),2)</f>
        <v>0</v>
      </c>
    </row>
    <row r="31" spans="1:26" ht="18" customHeight="1">
      <c r="A31" s="12"/>
      <c r="B31" s="23"/>
      <c r="C31" s="126"/>
      <c r="D31" s="127"/>
      <c r="E31" s="21"/>
      <c r="F31" s="12"/>
      <c r="G31" s="84">
        <v>24</v>
      </c>
      <c r="H31" s="85" t="s">
        <v>42</v>
      </c>
      <c r="I31" s="107"/>
      <c r="J31" s="120">
        <f>SUM(J28:J30)</f>
        <v>0</v>
      </c>
    </row>
    <row r="32" spans="1:26" ht="18" customHeight="1" thickBot="1">
      <c r="A32" s="12"/>
      <c r="B32" s="40"/>
      <c r="C32" s="1"/>
      <c r="D32" s="113"/>
      <c r="E32" s="70"/>
      <c r="F32" s="71"/>
      <c r="G32" s="58" t="s">
        <v>43</v>
      </c>
      <c r="H32" s="1"/>
      <c r="I32" s="113"/>
      <c r="J32" s="110"/>
    </row>
    <row r="33" spans="1:10" ht="18" customHeight="1" thickTop="1">
      <c r="A33" s="12"/>
      <c r="B33" s="96"/>
      <c r="C33" s="97"/>
      <c r="D33" s="128" t="s">
        <v>44</v>
      </c>
      <c r="E33" s="73"/>
      <c r="F33" s="98"/>
      <c r="G33" s="105">
        <v>26</v>
      </c>
      <c r="H33" s="129" t="s">
        <v>45</v>
      </c>
      <c r="I33" s="28"/>
      <c r="J33" s="106"/>
    </row>
    <row r="34" spans="1:10" ht="18" customHeight="1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>
      <c r="A40" s="12"/>
      <c r="B40" s="69"/>
      <c r="C40" s="70"/>
      <c r="D40" s="13"/>
      <c r="E40" s="13"/>
      <c r="F40" s="13"/>
      <c r="G40" s="13"/>
      <c r="H40" s="13"/>
      <c r="I40" s="71"/>
      <c r="J40" s="72"/>
    </row>
    <row r="41" spans="1:10" ht="15" thickTop="1">
      <c r="A41" s="12"/>
      <c r="B41" s="73"/>
      <c r="C41" s="73"/>
      <c r="D41" s="73"/>
      <c r="E41" s="73"/>
      <c r="F41" s="73"/>
      <c r="G41" s="73"/>
      <c r="H41" s="73"/>
      <c r="I41" s="73"/>
      <c r="J41" s="73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Z500"/>
  <sheetViews>
    <sheetView workbookViewId="0">
      <selection sqref="A1:D1"/>
    </sheetView>
  </sheetViews>
  <sheetFormatPr defaultColWidth="0" defaultRowHeight="14.45"/>
  <cols>
    <col min="1" max="1" width="40.7109375" customWidth="1"/>
    <col min="2" max="4" width="12.7109375" customWidth="1"/>
    <col min="5" max="6" width="14.855468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>
      <c r="A1" s="206" t="s">
        <v>8</v>
      </c>
      <c r="B1" s="207"/>
      <c r="C1" s="207"/>
      <c r="D1" s="208"/>
      <c r="E1" s="131" t="s">
        <v>5</v>
      </c>
      <c r="F1" s="11"/>
      <c r="W1">
        <v>30.126000000000001</v>
      </c>
    </row>
    <row r="2" spans="1:26" ht="20.100000000000001" customHeight="1">
      <c r="A2" s="206" t="s">
        <v>11</v>
      </c>
      <c r="B2" s="207"/>
      <c r="C2" s="207"/>
      <c r="D2" s="208"/>
      <c r="E2" s="131" t="s">
        <v>3</v>
      </c>
      <c r="F2" s="11"/>
    </row>
    <row r="3" spans="1:26" ht="20.100000000000001" customHeight="1">
      <c r="A3" s="206" t="s">
        <v>12</v>
      </c>
      <c r="B3" s="207"/>
      <c r="C3" s="207"/>
      <c r="D3" s="208"/>
      <c r="E3" s="131" t="s">
        <v>76</v>
      </c>
      <c r="F3" s="11"/>
    </row>
    <row r="4" spans="1:26">
      <c r="A4" s="5" t="s">
        <v>1</v>
      </c>
      <c r="B4" s="3"/>
      <c r="C4" s="3"/>
      <c r="D4" s="3"/>
      <c r="E4" s="3"/>
      <c r="F4" s="3"/>
    </row>
    <row r="5" spans="1:26">
      <c r="A5" s="5" t="s">
        <v>431</v>
      </c>
      <c r="B5" s="3"/>
      <c r="C5" s="3"/>
      <c r="D5" s="3"/>
      <c r="E5" s="3"/>
      <c r="F5" s="3"/>
    </row>
    <row r="6" spans="1:26">
      <c r="A6" s="3"/>
      <c r="B6" s="3"/>
      <c r="C6" s="3"/>
      <c r="D6" s="3"/>
      <c r="E6" s="3"/>
      <c r="F6" s="3"/>
    </row>
    <row r="7" spans="1:26">
      <c r="A7" s="3"/>
      <c r="B7" s="3"/>
      <c r="C7" s="3"/>
      <c r="D7" s="3"/>
      <c r="E7" s="3"/>
      <c r="F7" s="3"/>
    </row>
    <row r="8" spans="1:26">
      <c r="A8" s="4" t="s">
        <v>77</v>
      </c>
      <c r="B8" s="3"/>
      <c r="C8" s="3"/>
      <c r="D8" s="3"/>
      <c r="E8" s="3"/>
      <c r="F8" s="3"/>
    </row>
    <row r="9" spans="1:26">
      <c r="A9" s="132" t="s">
        <v>78</v>
      </c>
      <c r="B9" s="132" t="s">
        <v>14</v>
      </c>
      <c r="C9" s="132" t="s">
        <v>15</v>
      </c>
      <c r="D9" s="132" t="s">
        <v>26</v>
      </c>
      <c r="E9" s="132" t="s">
        <v>79</v>
      </c>
      <c r="F9" s="132" t="s">
        <v>80</v>
      </c>
    </row>
    <row r="10" spans="1:26">
      <c r="A10" s="138" t="s">
        <v>81</v>
      </c>
      <c r="B10" s="139"/>
      <c r="C10" s="135"/>
      <c r="D10" s="135"/>
      <c r="E10" s="136"/>
      <c r="F10" s="136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</row>
    <row r="11" spans="1:26">
      <c r="A11" s="61" t="s">
        <v>82</v>
      </c>
      <c r="B11" s="75">
        <f>'Časť "B"-1.NP-nn I_VV'!L12</f>
        <v>0</v>
      </c>
      <c r="C11" s="75">
        <f>'Časť "B"-1.NP-nn I_VV'!M12</f>
        <v>0</v>
      </c>
      <c r="D11" s="75">
        <f>'Časť "B"-1.NP-nn I_VV'!I12</f>
        <v>0</v>
      </c>
      <c r="E11" s="140">
        <f>'Časť "B"-1.NP-nn I_VV'!S12</f>
        <v>0.28000000000000003</v>
      </c>
      <c r="F11" s="140">
        <f>'Časť "B"-1.NP-nn I_VV'!V12</f>
        <v>0</v>
      </c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</row>
    <row r="12" spans="1:26">
      <c r="A12" s="61" t="s">
        <v>83</v>
      </c>
      <c r="B12" s="75">
        <f>'Časť "B"-1.NP-nn I_VV'!L22</f>
        <v>0</v>
      </c>
      <c r="C12" s="75">
        <f>'Časť "B"-1.NP-nn I_VV'!M22</f>
        <v>0</v>
      </c>
      <c r="D12" s="75">
        <f>'Časť "B"-1.NP-nn I_VV'!I22</f>
        <v>0</v>
      </c>
      <c r="E12" s="140">
        <f>'Časť "B"-1.NP-nn I_VV'!S22</f>
        <v>6</v>
      </c>
      <c r="F12" s="140">
        <f>'Časť "B"-1.NP-nn I_VV'!V22</f>
        <v>0</v>
      </c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</row>
    <row r="13" spans="1:26">
      <c r="A13" s="61" t="s">
        <v>84</v>
      </c>
      <c r="B13" s="75">
        <f>'Časť "B"-1.NP-nn I_VV'!L44</f>
        <v>0</v>
      </c>
      <c r="C13" s="75">
        <f>'Časť "B"-1.NP-nn I_VV'!M44</f>
        <v>0</v>
      </c>
      <c r="D13" s="75">
        <f>'Časť "B"-1.NP-nn I_VV'!I44</f>
        <v>0</v>
      </c>
      <c r="E13" s="140">
        <f>'Časť "B"-1.NP-nn I_VV'!S44</f>
        <v>1.83</v>
      </c>
      <c r="F13" s="140">
        <f>'Časť "B"-1.NP-nn I_VV'!V44</f>
        <v>4.45</v>
      </c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</row>
    <row r="14" spans="1:26">
      <c r="A14" s="61" t="s">
        <v>85</v>
      </c>
      <c r="B14" s="75">
        <f>'Časť "B"-1.NP-nn I_VV'!L48</f>
        <v>0</v>
      </c>
      <c r="C14" s="75">
        <f>'Časť "B"-1.NP-nn I_VV'!M48</f>
        <v>0</v>
      </c>
      <c r="D14" s="75">
        <f>'Časť "B"-1.NP-nn I_VV'!I48</f>
        <v>0</v>
      </c>
      <c r="E14" s="140">
        <f>'Časť "B"-1.NP-nn I_VV'!S48</f>
        <v>0</v>
      </c>
      <c r="F14" s="140">
        <f>'Časť "B"-1.NP-nn I_VV'!V48</f>
        <v>0</v>
      </c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</row>
    <row r="15" spans="1:26">
      <c r="A15" s="2" t="s">
        <v>81</v>
      </c>
      <c r="B15" s="141">
        <f>'Časť "B"-1.NP-nn I_VV'!L50</f>
        <v>0</v>
      </c>
      <c r="C15" s="141">
        <f>'Časť "B"-1.NP-nn I_VV'!M50</f>
        <v>0</v>
      </c>
      <c r="D15" s="141">
        <f>'Časť "B"-1.NP-nn I_VV'!I50</f>
        <v>0</v>
      </c>
      <c r="E15" s="142">
        <f>'Časť "B"-1.NP-nn I_VV'!S50</f>
        <v>8.11</v>
      </c>
      <c r="F15" s="142">
        <f>'Časť "B"-1.NP-nn I_VV'!V50</f>
        <v>4.45</v>
      </c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</row>
    <row r="16" spans="1:26">
      <c r="A16" s="1"/>
      <c r="B16" s="134"/>
      <c r="C16" s="134"/>
      <c r="D16" s="134"/>
      <c r="E16" s="133"/>
      <c r="F16" s="133"/>
    </row>
    <row r="17" spans="1:26">
      <c r="A17" s="2" t="s">
        <v>86</v>
      </c>
      <c r="B17" s="141"/>
      <c r="C17" s="75"/>
      <c r="D17" s="75"/>
      <c r="E17" s="140"/>
      <c r="F17" s="140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</row>
    <row r="18" spans="1:26">
      <c r="A18" s="61" t="s">
        <v>373</v>
      </c>
      <c r="B18" s="75">
        <f>'Časť "B"-1.NP-nn I_VV'!L55</f>
        <v>0</v>
      </c>
      <c r="C18" s="75">
        <f>'Časť "B"-1.NP-nn I_VV'!M55</f>
        <v>0</v>
      </c>
      <c r="D18" s="75">
        <f>'Časť "B"-1.NP-nn I_VV'!I55</f>
        <v>0</v>
      </c>
      <c r="E18" s="140">
        <f>'Časť "B"-1.NP-nn I_VV'!S55</f>
        <v>0.02</v>
      </c>
      <c r="F18" s="140">
        <f>'Časť "B"-1.NP-nn I_VV'!V55</f>
        <v>0</v>
      </c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</row>
    <row r="19" spans="1:26">
      <c r="A19" s="61" t="s">
        <v>89</v>
      </c>
      <c r="B19" s="75">
        <f>'Časť "B"-1.NP-nn I_VV'!L62</f>
        <v>0</v>
      </c>
      <c r="C19" s="75">
        <f>'Časť "B"-1.NP-nn I_VV'!M62</f>
        <v>0</v>
      </c>
      <c r="D19" s="75">
        <f>'Časť "B"-1.NP-nn I_VV'!I62</f>
        <v>0</v>
      </c>
      <c r="E19" s="140">
        <f>'Časť "B"-1.NP-nn I_VV'!S62</f>
        <v>0</v>
      </c>
      <c r="F19" s="140">
        <f>'Časť "B"-1.NP-nn I_VV'!V62</f>
        <v>0.08</v>
      </c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</row>
    <row r="20" spans="1:26">
      <c r="A20" s="61" t="s">
        <v>90</v>
      </c>
      <c r="B20" s="75">
        <f>'Časť "B"-1.NP-nn I_VV'!L67</f>
        <v>0</v>
      </c>
      <c r="C20" s="75">
        <f>'Časť "B"-1.NP-nn I_VV'!M67</f>
        <v>0</v>
      </c>
      <c r="D20" s="75">
        <f>'Časť "B"-1.NP-nn I_VV'!I67</f>
        <v>0</v>
      </c>
      <c r="E20" s="140">
        <f>'Časť "B"-1.NP-nn I_VV'!S67</f>
        <v>0.05</v>
      </c>
      <c r="F20" s="140">
        <f>'Časť "B"-1.NP-nn I_VV'!V67</f>
        <v>0</v>
      </c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</row>
    <row r="21" spans="1:26">
      <c r="A21" s="61" t="s">
        <v>91</v>
      </c>
      <c r="B21" s="75">
        <f>'Časť "B"-1.NP-nn I_VV'!L75</f>
        <v>0</v>
      </c>
      <c r="C21" s="75">
        <f>'Časť "B"-1.NP-nn I_VV'!M75</f>
        <v>0</v>
      </c>
      <c r="D21" s="75">
        <f>'Časť "B"-1.NP-nn I_VV'!I75</f>
        <v>0</v>
      </c>
      <c r="E21" s="140">
        <f>'Časť "B"-1.NP-nn I_VV'!S75</f>
        <v>0.12</v>
      </c>
      <c r="F21" s="140">
        <f>'Časť "B"-1.NP-nn I_VV'!V75</f>
        <v>0</v>
      </c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</row>
    <row r="22" spans="1:26">
      <c r="A22" s="61" t="s">
        <v>92</v>
      </c>
      <c r="B22" s="75">
        <f>'Časť "B"-1.NP-nn I_VV'!L80</f>
        <v>0</v>
      </c>
      <c r="C22" s="75">
        <f>'Časť "B"-1.NP-nn I_VV'!M80</f>
        <v>0</v>
      </c>
      <c r="D22" s="75">
        <f>'Časť "B"-1.NP-nn I_VV'!I80</f>
        <v>0</v>
      </c>
      <c r="E22" s="140">
        <f>'Časť "B"-1.NP-nn I_VV'!S80</f>
        <v>0</v>
      </c>
      <c r="F22" s="140">
        <f>'Časť "B"-1.NP-nn I_VV'!V80</f>
        <v>0.02</v>
      </c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</row>
    <row r="23" spans="1:26">
      <c r="A23" s="61" t="s">
        <v>93</v>
      </c>
      <c r="B23" s="75">
        <f>'Časť "B"-1.NP-nn I_VV'!L87</f>
        <v>0</v>
      </c>
      <c r="C23" s="75">
        <f>'Časť "B"-1.NP-nn I_VV'!M87</f>
        <v>0</v>
      </c>
      <c r="D23" s="75">
        <f>'Časť "B"-1.NP-nn I_VV'!I87</f>
        <v>0</v>
      </c>
      <c r="E23" s="140">
        <f>'Časť "B"-1.NP-nn I_VV'!S87</f>
        <v>1.0900000000000001</v>
      </c>
      <c r="F23" s="140">
        <f>'Časť "B"-1.NP-nn I_VV'!V87</f>
        <v>0</v>
      </c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</row>
    <row r="24" spans="1:26">
      <c r="A24" s="61" t="s">
        <v>432</v>
      </c>
      <c r="B24" s="75">
        <f>'Časť "B"-1.NP-nn I_VV'!L97</f>
        <v>0</v>
      </c>
      <c r="C24" s="75">
        <f>'Časť "B"-1.NP-nn I_VV'!M97</f>
        <v>0</v>
      </c>
      <c r="D24" s="75">
        <f>'Časť "B"-1.NP-nn I_VV'!I97</f>
        <v>0</v>
      </c>
      <c r="E24" s="140">
        <f>'Časť "B"-1.NP-nn I_VV'!S97</f>
        <v>0.76</v>
      </c>
      <c r="F24" s="140">
        <f>'Časť "B"-1.NP-nn I_VV'!V97</f>
        <v>1.1599999999999999</v>
      </c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</row>
    <row r="25" spans="1:26">
      <c r="A25" s="61" t="s">
        <v>95</v>
      </c>
      <c r="B25" s="75">
        <f>'Časť "B"-1.NP-nn I_VV'!L104</f>
        <v>0</v>
      </c>
      <c r="C25" s="75">
        <f>'Časť "B"-1.NP-nn I_VV'!M104</f>
        <v>0</v>
      </c>
      <c r="D25" s="75">
        <f>'Časť "B"-1.NP-nn I_VV'!I104</f>
        <v>0</v>
      </c>
      <c r="E25" s="140">
        <f>'Časť "B"-1.NP-nn I_VV'!S104</f>
        <v>2.5499999999999998</v>
      </c>
      <c r="F25" s="140">
        <f>'Časť "B"-1.NP-nn I_VV'!V104</f>
        <v>0</v>
      </c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</row>
    <row r="26" spans="1:26">
      <c r="A26" s="61" t="s">
        <v>96</v>
      </c>
      <c r="B26" s="75">
        <f>'Časť "B"-1.NP-nn I_VV'!L110</f>
        <v>0</v>
      </c>
      <c r="C26" s="75">
        <f>'Časť "B"-1.NP-nn I_VV'!M110</f>
        <v>0</v>
      </c>
      <c r="D26" s="75">
        <f>'Časť "B"-1.NP-nn I_VV'!I110</f>
        <v>0</v>
      </c>
      <c r="E26" s="140">
        <f>'Časť "B"-1.NP-nn I_VV'!S110</f>
        <v>0.1</v>
      </c>
      <c r="F26" s="140">
        <f>'Časť "B"-1.NP-nn I_VV'!V110</f>
        <v>0</v>
      </c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</row>
    <row r="27" spans="1:26">
      <c r="A27" s="2" t="s">
        <v>86</v>
      </c>
      <c r="B27" s="141">
        <f>'Časť "B"-1.NP-nn I_VV'!L112</f>
        <v>0</v>
      </c>
      <c r="C27" s="141">
        <f>'Časť "B"-1.NP-nn I_VV'!M112</f>
        <v>0</v>
      </c>
      <c r="D27" s="141">
        <f>'Časť "B"-1.NP-nn I_VV'!I112</f>
        <v>0</v>
      </c>
      <c r="E27" s="142">
        <f>'Časť "B"-1.NP-nn I_VV'!S112</f>
        <v>4.6900000000000004</v>
      </c>
      <c r="F27" s="142">
        <f>'Časť "B"-1.NP-nn I_VV'!V112</f>
        <v>1.26</v>
      </c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7"/>
    </row>
    <row r="28" spans="1:26">
      <c r="A28" s="1"/>
      <c r="B28" s="134"/>
      <c r="C28" s="134"/>
      <c r="D28" s="134"/>
      <c r="E28" s="133"/>
      <c r="F28" s="133"/>
    </row>
    <row r="29" spans="1:26">
      <c r="A29" s="2" t="s">
        <v>97</v>
      </c>
      <c r="B29" s="141"/>
      <c r="C29" s="75"/>
      <c r="D29" s="75"/>
      <c r="E29" s="140"/>
      <c r="F29" s="140"/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37"/>
      <c r="X29" s="137"/>
      <c r="Y29" s="137"/>
      <c r="Z29" s="137"/>
    </row>
    <row r="30" spans="1:26">
      <c r="A30" s="61" t="s">
        <v>99</v>
      </c>
      <c r="B30" s="75">
        <f>'Časť "B"-1.NP-nn I_VV'!L117</f>
        <v>0</v>
      </c>
      <c r="C30" s="75">
        <f>'Časť "B"-1.NP-nn I_VV'!M117</f>
        <v>0</v>
      </c>
      <c r="D30" s="75">
        <f>'Časť "B"-1.NP-nn I_VV'!I117</f>
        <v>0</v>
      </c>
      <c r="E30" s="140">
        <f>'Časť "B"-1.NP-nn I_VV'!S117</f>
        <v>0</v>
      </c>
      <c r="F30" s="140">
        <f>'Časť "B"-1.NP-nn I_VV'!V117</f>
        <v>0</v>
      </c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7"/>
      <c r="V30" s="137"/>
      <c r="W30" s="137"/>
      <c r="X30" s="137"/>
      <c r="Y30" s="137"/>
      <c r="Z30" s="137"/>
    </row>
    <row r="31" spans="1:26">
      <c r="A31" s="2" t="s">
        <v>97</v>
      </c>
      <c r="B31" s="141">
        <f>'Časť "B"-1.NP-nn I_VV'!L119</f>
        <v>0</v>
      </c>
      <c r="C31" s="141">
        <f>'Časť "B"-1.NP-nn I_VV'!M119</f>
        <v>0</v>
      </c>
      <c r="D31" s="141">
        <f>'Časť "B"-1.NP-nn I_VV'!I119</f>
        <v>0</v>
      </c>
      <c r="E31" s="142">
        <f>'Časť "B"-1.NP-nn I_VV'!S119</f>
        <v>0</v>
      </c>
      <c r="F31" s="142">
        <f>'Časť "B"-1.NP-nn I_VV'!V119</f>
        <v>0</v>
      </c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</row>
    <row r="32" spans="1:26">
      <c r="A32" s="1"/>
      <c r="B32" s="134"/>
      <c r="C32" s="134"/>
      <c r="D32" s="134"/>
      <c r="E32" s="133"/>
      <c r="F32" s="133"/>
    </row>
    <row r="33" spans="1:26">
      <c r="A33" s="2" t="s">
        <v>100</v>
      </c>
      <c r="B33" s="141">
        <f>'Časť "B"-1.NP-nn I_VV'!L120</f>
        <v>0</v>
      </c>
      <c r="C33" s="141">
        <f>'Časť "B"-1.NP-nn I_VV'!M120</f>
        <v>0</v>
      </c>
      <c r="D33" s="141">
        <f>'Časť "B"-1.NP-nn I_VV'!I120</f>
        <v>0</v>
      </c>
      <c r="E33" s="142">
        <f>'Časť "B"-1.NP-nn I_VV'!S120</f>
        <v>12.8</v>
      </c>
      <c r="F33" s="142">
        <f>'Časť "B"-1.NP-nn I_VV'!V120</f>
        <v>5.71</v>
      </c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</row>
    <row r="34" spans="1:26">
      <c r="A34" s="1"/>
      <c r="B34" s="134"/>
      <c r="C34" s="134"/>
      <c r="D34" s="134"/>
      <c r="E34" s="133"/>
      <c r="F34" s="133"/>
    </row>
    <row r="35" spans="1:26">
      <c r="A35" s="1"/>
      <c r="B35" s="134"/>
      <c r="C35" s="134"/>
      <c r="D35" s="134"/>
      <c r="E35" s="133"/>
      <c r="F35" s="133"/>
    </row>
    <row r="36" spans="1:26">
      <c r="A36" s="1"/>
      <c r="B36" s="134"/>
      <c r="C36" s="134"/>
      <c r="D36" s="134"/>
      <c r="E36" s="133"/>
      <c r="F36" s="133"/>
    </row>
    <row r="37" spans="1:26">
      <c r="A37" s="1"/>
      <c r="B37" s="134"/>
      <c r="C37" s="134"/>
      <c r="D37" s="134"/>
      <c r="E37" s="133"/>
      <c r="F37" s="133"/>
    </row>
    <row r="38" spans="1:26">
      <c r="A38" s="1"/>
      <c r="B38" s="134"/>
      <c r="C38" s="134"/>
      <c r="D38" s="134"/>
      <c r="E38" s="133"/>
      <c r="F38" s="133"/>
    </row>
    <row r="39" spans="1:26">
      <c r="A39" s="1"/>
      <c r="B39" s="134"/>
      <c r="C39" s="134"/>
      <c r="D39" s="134"/>
      <c r="E39" s="133"/>
      <c r="F39" s="133"/>
    </row>
    <row r="40" spans="1:26">
      <c r="A40" s="1"/>
      <c r="B40" s="134"/>
      <c r="C40" s="134"/>
      <c r="D40" s="134"/>
      <c r="E40" s="133"/>
      <c r="F40" s="133"/>
    </row>
    <row r="41" spans="1:26">
      <c r="A41" s="1"/>
      <c r="B41" s="134"/>
      <c r="C41" s="134"/>
      <c r="D41" s="134"/>
      <c r="E41" s="133"/>
      <c r="F41" s="133"/>
    </row>
    <row r="42" spans="1:26">
      <c r="A42" s="1"/>
      <c r="B42" s="134"/>
      <c r="C42" s="134"/>
      <c r="D42" s="134"/>
      <c r="E42" s="133"/>
      <c r="F42" s="133"/>
    </row>
    <row r="43" spans="1:26">
      <c r="A43" s="1"/>
      <c r="B43" s="134"/>
      <c r="C43" s="134"/>
      <c r="D43" s="134"/>
      <c r="E43" s="133"/>
      <c r="F43" s="133"/>
    </row>
    <row r="44" spans="1:26">
      <c r="A44" s="1"/>
      <c r="B44" s="134"/>
      <c r="C44" s="134"/>
      <c r="D44" s="134"/>
      <c r="E44" s="133"/>
      <c r="F44" s="133"/>
    </row>
    <row r="45" spans="1:26">
      <c r="A45" s="1"/>
      <c r="B45" s="134"/>
      <c r="C45" s="134"/>
      <c r="D45" s="134"/>
      <c r="E45" s="133"/>
      <c r="F45" s="133"/>
    </row>
    <row r="46" spans="1:26">
      <c r="A46" s="1"/>
      <c r="B46" s="134"/>
      <c r="C46" s="134"/>
      <c r="D46" s="134"/>
      <c r="E46" s="133"/>
      <c r="F46" s="133"/>
    </row>
    <row r="47" spans="1:26">
      <c r="A47" s="1"/>
      <c r="B47" s="134"/>
      <c r="C47" s="134"/>
      <c r="D47" s="134"/>
      <c r="E47" s="133"/>
      <c r="F47" s="133"/>
    </row>
    <row r="48" spans="1:26">
      <c r="A48" s="1"/>
      <c r="B48" s="134"/>
      <c r="C48" s="134"/>
      <c r="D48" s="134"/>
      <c r="E48" s="133"/>
      <c r="F48" s="133"/>
    </row>
    <row r="49" spans="1:6">
      <c r="A49" s="1"/>
      <c r="B49" s="134"/>
      <c r="C49" s="134"/>
      <c r="D49" s="134"/>
      <c r="E49" s="133"/>
      <c r="F49" s="133"/>
    </row>
    <row r="50" spans="1:6">
      <c r="A50" s="1"/>
      <c r="B50" s="134"/>
      <c r="C50" s="134"/>
      <c r="D50" s="134"/>
      <c r="E50" s="133"/>
      <c r="F50" s="133"/>
    </row>
    <row r="51" spans="1:6">
      <c r="A51" s="1"/>
      <c r="B51" s="134"/>
      <c r="C51" s="134"/>
      <c r="D51" s="134"/>
      <c r="E51" s="133"/>
      <c r="F51" s="133"/>
    </row>
    <row r="52" spans="1:6">
      <c r="A52" s="1"/>
      <c r="B52" s="134"/>
      <c r="C52" s="134"/>
      <c r="D52" s="134"/>
      <c r="E52" s="133"/>
      <c r="F52" s="133"/>
    </row>
    <row r="53" spans="1:6">
      <c r="A53" s="1"/>
      <c r="B53" s="134"/>
      <c r="C53" s="134"/>
      <c r="D53" s="134"/>
      <c r="E53" s="133"/>
      <c r="F53" s="133"/>
    </row>
    <row r="54" spans="1:6">
      <c r="A54" s="1"/>
      <c r="B54" s="134"/>
      <c r="C54" s="134"/>
      <c r="D54" s="134"/>
      <c r="E54" s="133"/>
      <c r="F54" s="133"/>
    </row>
    <row r="55" spans="1:6">
      <c r="A55" s="1"/>
      <c r="B55" s="134"/>
      <c r="C55" s="134"/>
      <c r="D55" s="134"/>
      <c r="E55" s="133"/>
      <c r="F55" s="133"/>
    </row>
    <row r="56" spans="1:6">
      <c r="A56" s="1"/>
      <c r="B56" s="134"/>
      <c r="C56" s="134"/>
      <c r="D56" s="134"/>
      <c r="E56" s="133"/>
      <c r="F56" s="133"/>
    </row>
    <row r="57" spans="1:6">
      <c r="A57" s="1"/>
      <c r="B57" s="134"/>
      <c r="C57" s="134"/>
      <c r="D57" s="134"/>
      <c r="E57" s="133"/>
      <c r="F57" s="133"/>
    </row>
    <row r="58" spans="1:6">
      <c r="A58" s="1"/>
      <c r="B58" s="134"/>
      <c r="C58" s="134"/>
      <c r="D58" s="134"/>
      <c r="E58" s="133"/>
      <c r="F58" s="133"/>
    </row>
    <row r="59" spans="1:6">
      <c r="A59" s="1"/>
      <c r="B59" s="134"/>
      <c r="C59" s="134"/>
      <c r="D59" s="134"/>
      <c r="E59" s="133"/>
      <c r="F59" s="133"/>
    </row>
    <row r="60" spans="1:6">
      <c r="A60" s="1"/>
      <c r="B60" s="134"/>
      <c r="C60" s="134"/>
      <c r="D60" s="134"/>
      <c r="E60" s="133"/>
      <c r="F60" s="133"/>
    </row>
    <row r="61" spans="1:6">
      <c r="A61" s="1"/>
      <c r="B61" s="134"/>
      <c r="C61" s="134"/>
      <c r="D61" s="134"/>
      <c r="E61" s="133"/>
      <c r="F61" s="133"/>
    </row>
    <row r="62" spans="1:6">
      <c r="A62" s="1"/>
      <c r="B62" s="134"/>
      <c r="C62" s="134"/>
      <c r="D62" s="134"/>
      <c r="E62" s="133"/>
      <c r="F62" s="133"/>
    </row>
    <row r="63" spans="1:6">
      <c r="A63" s="1"/>
      <c r="B63" s="134"/>
      <c r="C63" s="134"/>
      <c r="D63" s="134"/>
      <c r="E63" s="133"/>
      <c r="F63" s="133"/>
    </row>
    <row r="64" spans="1:6">
      <c r="A64" s="1"/>
      <c r="B64" s="134"/>
      <c r="C64" s="134"/>
      <c r="D64" s="134"/>
      <c r="E64" s="133"/>
      <c r="F64" s="133"/>
    </row>
    <row r="65" spans="1:6">
      <c r="A65" s="1"/>
      <c r="B65" s="134"/>
      <c r="C65" s="134"/>
      <c r="D65" s="134"/>
      <c r="E65" s="133"/>
      <c r="F65" s="133"/>
    </row>
    <row r="66" spans="1:6">
      <c r="A66" s="1"/>
      <c r="B66" s="134"/>
      <c r="C66" s="134"/>
      <c r="D66" s="134"/>
      <c r="E66" s="133"/>
      <c r="F66" s="133"/>
    </row>
    <row r="67" spans="1:6">
      <c r="A67" s="1"/>
      <c r="B67" s="134"/>
      <c r="C67" s="134"/>
      <c r="D67" s="134"/>
      <c r="E67" s="133"/>
      <c r="F67" s="133"/>
    </row>
    <row r="68" spans="1:6">
      <c r="A68" s="1"/>
      <c r="B68" s="134"/>
      <c r="C68" s="134"/>
      <c r="D68" s="134"/>
      <c r="E68" s="133"/>
      <c r="F68" s="133"/>
    </row>
    <row r="69" spans="1:6">
      <c r="A69" s="1"/>
      <c r="B69" s="134"/>
      <c r="C69" s="134"/>
      <c r="D69" s="134"/>
      <c r="E69" s="133"/>
      <c r="F69" s="133"/>
    </row>
    <row r="70" spans="1:6">
      <c r="A70" s="1"/>
      <c r="B70" s="134"/>
      <c r="C70" s="134"/>
      <c r="D70" s="134"/>
      <c r="E70" s="133"/>
      <c r="F70" s="133"/>
    </row>
    <row r="71" spans="1:6">
      <c r="A71" s="1"/>
      <c r="B71" s="134"/>
      <c r="C71" s="134"/>
      <c r="D71" s="134"/>
      <c r="E71" s="133"/>
      <c r="F71" s="133"/>
    </row>
    <row r="72" spans="1:6">
      <c r="A72" s="1"/>
      <c r="B72" s="134"/>
      <c r="C72" s="134"/>
      <c r="D72" s="134"/>
      <c r="E72" s="133"/>
      <c r="F72" s="133"/>
    </row>
    <row r="73" spans="1:6">
      <c r="A73" s="1"/>
      <c r="B73" s="134"/>
      <c r="C73" s="134"/>
      <c r="D73" s="134"/>
      <c r="E73" s="133"/>
      <c r="F73" s="133"/>
    </row>
    <row r="74" spans="1:6">
      <c r="A74" s="1"/>
      <c r="B74" s="134"/>
      <c r="C74" s="134"/>
      <c r="D74" s="134"/>
      <c r="E74" s="133"/>
      <c r="F74" s="133"/>
    </row>
    <row r="75" spans="1:6">
      <c r="A75" s="1"/>
      <c r="B75" s="134"/>
      <c r="C75" s="134"/>
      <c r="D75" s="134"/>
      <c r="E75" s="133"/>
      <c r="F75" s="133"/>
    </row>
    <row r="76" spans="1:6">
      <c r="A76" s="1"/>
      <c r="B76" s="134"/>
      <c r="C76" s="134"/>
      <c r="D76" s="134"/>
      <c r="E76" s="133"/>
      <c r="F76" s="133"/>
    </row>
    <row r="77" spans="1:6">
      <c r="A77" s="1"/>
      <c r="B77" s="134"/>
      <c r="C77" s="134"/>
      <c r="D77" s="134"/>
      <c r="E77" s="133"/>
      <c r="F77" s="133"/>
    </row>
    <row r="78" spans="1:6">
      <c r="A78" s="1"/>
      <c r="B78" s="134"/>
      <c r="C78" s="134"/>
      <c r="D78" s="134"/>
      <c r="E78" s="133"/>
      <c r="F78" s="133"/>
    </row>
    <row r="79" spans="1:6">
      <c r="A79" s="1"/>
      <c r="B79" s="134"/>
      <c r="C79" s="134"/>
      <c r="D79" s="134"/>
      <c r="E79" s="133"/>
      <c r="F79" s="133"/>
    </row>
    <row r="80" spans="1:6">
      <c r="A80" s="1"/>
      <c r="B80" s="134"/>
      <c r="C80" s="134"/>
      <c r="D80" s="134"/>
      <c r="E80" s="133"/>
      <c r="F80" s="133"/>
    </row>
    <row r="81" spans="1:6">
      <c r="A81" s="1"/>
      <c r="B81" s="134"/>
      <c r="C81" s="134"/>
      <c r="D81" s="134"/>
      <c r="E81" s="133"/>
      <c r="F81" s="133"/>
    </row>
    <row r="82" spans="1:6">
      <c r="A82" s="1"/>
      <c r="B82" s="134"/>
      <c r="C82" s="134"/>
      <c r="D82" s="134"/>
      <c r="E82" s="133"/>
      <c r="F82" s="133"/>
    </row>
    <row r="83" spans="1:6">
      <c r="A83" s="1"/>
      <c r="B83" s="134"/>
      <c r="C83" s="134"/>
      <c r="D83" s="134"/>
      <c r="E83" s="133"/>
      <c r="F83" s="133"/>
    </row>
    <row r="84" spans="1:6">
      <c r="A84" s="1"/>
      <c r="B84" s="134"/>
      <c r="C84" s="134"/>
      <c r="D84" s="134"/>
      <c r="E84" s="133"/>
      <c r="F84" s="133"/>
    </row>
    <row r="85" spans="1:6">
      <c r="A85" s="1"/>
      <c r="B85" s="134"/>
      <c r="C85" s="134"/>
      <c r="D85" s="134"/>
      <c r="E85" s="133"/>
      <c r="F85" s="133"/>
    </row>
    <row r="86" spans="1:6">
      <c r="A86" s="1"/>
      <c r="B86" s="134"/>
      <c r="C86" s="134"/>
      <c r="D86" s="134"/>
      <c r="E86" s="133"/>
      <c r="F86" s="133"/>
    </row>
    <row r="87" spans="1:6">
      <c r="A87" s="1"/>
      <c r="B87" s="134"/>
      <c r="C87" s="134"/>
      <c r="D87" s="134"/>
      <c r="E87" s="133"/>
      <c r="F87" s="133"/>
    </row>
    <row r="88" spans="1:6">
      <c r="A88" s="1"/>
      <c r="B88" s="134"/>
      <c r="C88" s="134"/>
      <c r="D88" s="134"/>
      <c r="E88" s="133"/>
      <c r="F88" s="133"/>
    </row>
    <row r="89" spans="1:6">
      <c r="A89" s="1"/>
      <c r="B89" s="134"/>
      <c r="C89" s="134"/>
      <c r="D89" s="134"/>
      <c r="E89" s="133"/>
      <c r="F89" s="133"/>
    </row>
    <row r="90" spans="1:6">
      <c r="A90" s="1"/>
      <c r="B90" s="134"/>
      <c r="C90" s="134"/>
      <c r="D90" s="134"/>
      <c r="E90" s="133"/>
      <c r="F90" s="133"/>
    </row>
    <row r="91" spans="1:6">
      <c r="A91" s="1"/>
      <c r="B91" s="134"/>
      <c r="C91" s="134"/>
      <c r="D91" s="134"/>
      <c r="E91" s="133"/>
      <c r="F91" s="133"/>
    </row>
    <row r="92" spans="1:6">
      <c r="A92" s="1"/>
      <c r="B92" s="134"/>
      <c r="C92" s="134"/>
      <c r="D92" s="134"/>
      <c r="E92" s="133"/>
      <c r="F92" s="133"/>
    </row>
    <row r="93" spans="1:6">
      <c r="A93" s="1"/>
      <c r="B93" s="134"/>
      <c r="C93" s="134"/>
      <c r="D93" s="134"/>
      <c r="E93" s="133"/>
      <c r="F93" s="133"/>
    </row>
    <row r="94" spans="1:6">
      <c r="A94" s="1"/>
      <c r="B94" s="134"/>
      <c r="C94" s="134"/>
      <c r="D94" s="134"/>
      <c r="E94" s="133"/>
      <c r="F94" s="133"/>
    </row>
    <row r="95" spans="1:6">
      <c r="A95" s="1"/>
      <c r="B95" s="134"/>
      <c r="C95" s="134"/>
      <c r="D95" s="134"/>
      <c r="E95" s="133"/>
      <c r="F95" s="133"/>
    </row>
    <row r="96" spans="1:6">
      <c r="A96" s="1"/>
      <c r="B96" s="134"/>
      <c r="C96" s="134"/>
      <c r="D96" s="134"/>
      <c r="E96" s="133"/>
      <c r="F96" s="133"/>
    </row>
    <row r="97" spans="1:6">
      <c r="A97" s="1"/>
      <c r="B97" s="134"/>
      <c r="C97" s="134"/>
      <c r="D97" s="134"/>
      <c r="E97" s="133"/>
      <c r="F97" s="133"/>
    </row>
    <row r="98" spans="1:6">
      <c r="A98" s="1"/>
      <c r="B98" s="134"/>
      <c r="C98" s="134"/>
      <c r="D98" s="134"/>
      <c r="E98" s="133"/>
      <c r="F98" s="133"/>
    </row>
    <row r="99" spans="1:6">
      <c r="A99" s="1"/>
      <c r="B99" s="134"/>
      <c r="C99" s="134"/>
      <c r="D99" s="134"/>
      <c r="E99" s="133"/>
      <c r="F99" s="133"/>
    </row>
    <row r="100" spans="1:6">
      <c r="A100" s="1"/>
      <c r="B100" s="134"/>
      <c r="C100" s="134"/>
      <c r="D100" s="134"/>
      <c r="E100" s="133"/>
      <c r="F100" s="133"/>
    </row>
    <row r="101" spans="1:6">
      <c r="A101" s="1"/>
      <c r="B101" s="134"/>
      <c r="C101" s="134"/>
      <c r="D101" s="134"/>
      <c r="E101" s="133"/>
      <c r="F101" s="133"/>
    </row>
    <row r="102" spans="1:6">
      <c r="A102" s="1"/>
      <c r="B102" s="134"/>
      <c r="C102" s="134"/>
      <c r="D102" s="134"/>
      <c r="E102" s="133"/>
      <c r="F102" s="133"/>
    </row>
    <row r="103" spans="1:6">
      <c r="A103" s="1"/>
      <c r="B103" s="134"/>
      <c r="C103" s="134"/>
      <c r="D103" s="134"/>
      <c r="E103" s="133"/>
      <c r="F103" s="133"/>
    </row>
    <row r="104" spans="1:6">
      <c r="A104" s="1"/>
      <c r="B104" s="134"/>
      <c r="C104" s="134"/>
      <c r="D104" s="134"/>
      <c r="E104" s="133"/>
      <c r="F104" s="133"/>
    </row>
    <row r="105" spans="1:6">
      <c r="A105" s="1"/>
      <c r="B105" s="134"/>
      <c r="C105" s="134"/>
      <c r="D105" s="134"/>
      <c r="E105" s="133"/>
      <c r="F105" s="133"/>
    </row>
    <row r="106" spans="1:6">
      <c r="A106" s="1"/>
      <c r="B106" s="134"/>
      <c r="C106" s="134"/>
      <c r="D106" s="134"/>
      <c r="E106" s="133"/>
      <c r="F106" s="133"/>
    </row>
    <row r="107" spans="1:6">
      <c r="A107" s="1"/>
      <c r="B107" s="134"/>
      <c r="C107" s="134"/>
      <c r="D107" s="134"/>
      <c r="E107" s="133"/>
      <c r="F107" s="133"/>
    </row>
    <row r="108" spans="1:6">
      <c r="A108" s="1"/>
      <c r="B108" s="134"/>
      <c r="C108" s="134"/>
      <c r="D108" s="134"/>
      <c r="E108" s="133"/>
      <c r="F108" s="133"/>
    </row>
    <row r="109" spans="1:6">
      <c r="A109" s="1"/>
      <c r="B109" s="134"/>
      <c r="C109" s="134"/>
      <c r="D109" s="134"/>
      <c r="E109" s="133"/>
      <c r="F109" s="133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/>
      <c r="B147" s="1"/>
      <c r="C147" s="1"/>
      <c r="D147" s="1"/>
      <c r="E147" s="1"/>
      <c r="F147" s="1"/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1" spans="1:6">
      <c r="A151" s="1"/>
      <c r="B151" s="1"/>
      <c r="C151" s="1"/>
      <c r="D151" s="1"/>
      <c r="E151" s="1"/>
      <c r="F151" s="1"/>
    </row>
    <row r="152" spans="1:6">
      <c r="A152" s="1"/>
      <c r="B152" s="1"/>
      <c r="C152" s="1"/>
      <c r="D152" s="1"/>
      <c r="E152" s="1"/>
      <c r="F152" s="1"/>
    </row>
    <row r="153" spans="1:6">
      <c r="A153" s="1"/>
      <c r="B153" s="1"/>
      <c r="C153" s="1"/>
      <c r="D153" s="1"/>
      <c r="E153" s="1"/>
      <c r="F153" s="1"/>
    </row>
    <row r="154" spans="1:6">
      <c r="A154" s="1"/>
      <c r="B154" s="1"/>
      <c r="C154" s="1"/>
      <c r="D154" s="1"/>
      <c r="E154" s="1"/>
      <c r="F154" s="1"/>
    </row>
    <row r="155" spans="1:6">
      <c r="A155" s="1"/>
      <c r="B155" s="1"/>
      <c r="C155" s="1"/>
      <c r="D155" s="1"/>
      <c r="E155" s="1"/>
      <c r="F155" s="1"/>
    </row>
    <row r="156" spans="1:6">
      <c r="A156" s="1"/>
      <c r="B156" s="1"/>
      <c r="C156" s="1"/>
      <c r="D156" s="1"/>
      <c r="E156" s="1"/>
      <c r="F156" s="1"/>
    </row>
    <row r="157" spans="1:6">
      <c r="A157" s="1"/>
      <c r="B157" s="1"/>
      <c r="C157" s="1"/>
      <c r="D157" s="1"/>
      <c r="E157" s="1"/>
      <c r="F157" s="1"/>
    </row>
    <row r="158" spans="1:6">
      <c r="A158" s="1"/>
      <c r="B158" s="1"/>
      <c r="C158" s="1"/>
      <c r="D158" s="1"/>
      <c r="E158" s="1"/>
      <c r="F158" s="1"/>
    </row>
    <row r="159" spans="1:6">
      <c r="A159" s="1"/>
      <c r="B159" s="1"/>
      <c r="C159" s="1"/>
      <c r="D159" s="1"/>
      <c r="E159" s="1"/>
      <c r="F159" s="1"/>
    </row>
    <row r="160" spans="1:6">
      <c r="A160" s="1"/>
      <c r="B160" s="1"/>
      <c r="C160" s="1"/>
      <c r="D160" s="1"/>
      <c r="E160" s="1"/>
      <c r="F160" s="1"/>
    </row>
    <row r="161" spans="1:6">
      <c r="A161" s="1"/>
      <c r="B161" s="1"/>
      <c r="C161" s="1"/>
      <c r="D161" s="1"/>
      <c r="E161" s="1"/>
      <c r="F161" s="1"/>
    </row>
    <row r="162" spans="1:6">
      <c r="A162" s="1"/>
      <c r="B162" s="1"/>
      <c r="C162" s="1"/>
      <c r="D162" s="1"/>
      <c r="E162" s="1"/>
      <c r="F162" s="1"/>
    </row>
    <row r="163" spans="1:6">
      <c r="A163" s="1"/>
      <c r="B163" s="1"/>
      <c r="C163" s="1"/>
      <c r="D163" s="1"/>
      <c r="E163" s="1"/>
      <c r="F163" s="1"/>
    </row>
    <row r="164" spans="1:6">
      <c r="A164" s="1"/>
      <c r="B164" s="1"/>
      <c r="C164" s="1"/>
      <c r="D164" s="1"/>
      <c r="E164" s="1"/>
      <c r="F164" s="1"/>
    </row>
    <row r="165" spans="1:6">
      <c r="A165" s="1"/>
      <c r="B165" s="1"/>
      <c r="C165" s="1"/>
      <c r="D165" s="1"/>
      <c r="E165" s="1"/>
      <c r="F165" s="1"/>
    </row>
    <row r="166" spans="1:6">
      <c r="A166" s="1"/>
      <c r="B166" s="1"/>
      <c r="C166" s="1"/>
      <c r="D166" s="1"/>
      <c r="E166" s="1"/>
      <c r="F166" s="1"/>
    </row>
    <row r="167" spans="1:6">
      <c r="A167" s="1"/>
      <c r="B167" s="1"/>
      <c r="C167" s="1"/>
      <c r="D167" s="1"/>
      <c r="E167" s="1"/>
      <c r="F167" s="1"/>
    </row>
    <row r="168" spans="1:6">
      <c r="A168" s="1"/>
      <c r="B168" s="1"/>
      <c r="C168" s="1"/>
      <c r="D168" s="1"/>
      <c r="E168" s="1"/>
      <c r="F168" s="1"/>
    </row>
    <row r="169" spans="1:6">
      <c r="A169" s="1"/>
      <c r="B169" s="1"/>
      <c r="C169" s="1"/>
      <c r="D169" s="1"/>
      <c r="E169" s="1"/>
      <c r="F169" s="1"/>
    </row>
    <row r="170" spans="1:6">
      <c r="A170" s="1"/>
      <c r="B170" s="1"/>
      <c r="C170" s="1"/>
      <c r="D170" s="1"/>
      <c r="E170" s="1"/>
      <c r="F170" s="1"/>
    </row>
    <row r="171" spans="1:6">
      <c r="A171" s="1"/>
      <c r="B171" s="1"/>
      <c r="C171" s="1"/>
      <c r="D171" s="1"/>
      <c r="E171" s="1"/>
      <c r="F171" s="1"/>
    </row>
    <row r="172" spans="1:6">
      <c r="A172" s="1"/>
      <c r="B172" s="1"/>
      <c r="C172" s="1"/>
      <c r="D172" s="1"/>
      <c r="E172" s="1"/>
      <c r="F172" s="1"/>
    </row>
    <row r="173" spans="1:6">
      <c r="A173" s="1"/>
      <c r="B173" s="1"/>
      <c r="C173" s="1"/>
      <c r="D173" s="1"/>
      <c r="E173" s="1"/>
      <c r="F173" s="1"/>
    </row>
    <row r="174" spans="1:6">
      <c r="A174" s="1"/>
      <c r="B174" s="1"/>
      <c r="C174" s="1"/>
      <c r="D174" s="1"/>
      <c r="E174" s="1"/>
      <c r="F174" s="1"/>
    </row>
    <row r="175" spans="1:6">
      <c r="A175" s="1"/>
      <c r="B175" s="1"/>
      <c r="C175" s="1"/>
      <c r="D175" s="1"/>
      <c r="E175" s="1"/>
      <c r="F175" s="1"/>
    </row>
    <row r="176" spans="1:6">
      <c r="A176" s="1"/>
      <c r="B176" s="1"/>
      <c r="C176" s="1"/>
      <c r="D176" s="1"/>
      <c r="E176" s="1"/>
      <c r="F176" s="1"/>
    </row>
    <row r="177" spans="1:6">
      <c r="A177" s="1"/>
      <c r="B177" s="1"/>
      <c r="C177" s="1"/>
      <c r="D177" s="1"/>
      <c r="E177" s="1"/>
      <c r="F177" s="1"/>
    </row>
    <row r="178" spans="1:6">
      <c r="A178" s="1"/>
      <c r="B178" s="1"/>
      <c r="C178" s="1"/>
      <c r="D178" s="1"/>
      <c r="E178" s="1"/>
      <c r="F178" s="1"/>
    </row>
    <row r="179" spans="1:6">
      <c r="A179" s="1"/>
      <c r="B179" s="1"/>
      <c r="C179" s="1"/>
      <c r="D179" s="1"/>
      <c r="E179" s="1"/>
      <c r="F179" s="1"/>
    </row>
    <row r="180" spans="1:6">
      <c r="A180" s="1"/>
      <c r="B180" s="1"/>
      <c r="C180" s="1"/>
      <c r="D180" s="1"/>
      <c r="E180" s="1"/>
      <c r="F180" s="1"/>
    </row>
    <row r="181" spans="1:6">
      <c r="A181" s="1"/>
      <c r="B181" s="1"/>
      <c r="C181" s="1"/>
      <c r="D181" s="1"/>
      <c r="E181" s="1"/>
      <c r="F181" s="1"/>
    </row>
    <row r="182" spans="1:6">
      <c r="A182" s="1"/>
      <c r="B182" s="1"/>
      <c r="C182" s="1"/>
      <c r="D182" s="1"/>
      <c r="E182" s="1"/>
      <c r="F182" s="1"/>
    </row>
    <row r="183" spans="1:6">
      <c r="A183" s="1"/>
      <c r="B183" s="1"/>
      <c r="C183" s="1"/>
      <c r="D183" s="1"/>
      <c r="E183" s="1"/>
      <c r="F183" s="1"/>
    </row>
    <row r="184" spans="1:6">
      <c r="A184" s="1"/>
      <c r="B184" s="1"/>
      <c r="C184" s="1"/>
      <c r="D184" s="1"/>
      <c r="E184" s="1"/>
      <c r="F184" s="1"/>
    </row>
    <row r="185" spans="1:6">
      <c r="A185" s="1"/>
      <c r="B185" s="1"/>
      <c r="C185" s="1"/>
      <c r="D185" s="1"/>
      <c r="E185" s="1"/>
      <c r="F185" s="1"/>
    </row>
    <row r="186" spans="1:6">
      <c r="A186" s="1"/>
      <c r="B186" s="1"/>
      <c r="C186" s="1"/>
      <c r="D186" s="1"/>
      <c r="E186" s="1"/>
      <c r="F186" s="1"/>
    </row>
    <row r="187" spans="1:6">
      <c r="A187" s="1"/>
      <c r="B187" s="1"/>
      <c r="C187" s="1"/>
      <c r="D187" s="1"/>
      <c r="E187" s="1"/>
      <c r="F187" s="1"/>
    </row>
    <row r="188" spans="1:6">
      <c r="A188" s="1"/>
      <c r="B188" s="1"/>
      <c r="C188" s="1"/>
      <c r="D188" s="1"/>
      <c r="E188" s="1"/>
      <c r="F188" s="1"/>
    </row>
    <row r="189" spans="1:6">
      <c r="A189" s="1"/>
      <c r="B189" s="1"/>
      <c r="C189" s="1"/>
      <c r="D189" s="1"/>
      <c r="E189" s="1"/>
      <c r="F189" s="1"/>
    </row>
    <row r="190" spans="1:6">
      <c r="A190" s="1"/>
      <c r="B190" s="1"/>
      <c r="C190" s="1"/>
      <c r="D190" s="1"/>
      <c r="E190" s="1"/>
      <c r="F190" s="1"/>
    </row>
    <row r="191" spans="1:6">
      <c r="A191" s="1"/>
      <c r="B191" s="1"/>
      <c r="C191" s="1"/>
      <c r="D191" s="1"/>
      <c r="E191" s="1"/>
      <c r="F191" s="1"/>
    </row>
    <row r="192" spans="1:6">
      <c r="A192" s="1"/>
      <c r="B192" s="1"/>
      <c r="C192" s="1"/>
      <c r="D192" s="1"/>
      <c r="E192" s="1"/>
      <c r="F192" s="1"/>
    </row>
    <row r="193" spans="1:6">
      <c r="A193" s="1"/>
      <c r="B193" s="1"/>
      <c r="C193" s="1"/>
      <c r="D193" s="1"/>
      <c r="E193" s="1"/>
      <c r="F193" s="1"/>
    </row>
    <row r="194" spans="1:6">
      <c r="A194" s="1"/>
      <c r="B194" s="1"/>
      <c r="C194" s="1"/>
      <c r="D194" s="1"/>
      <c r="E194" s="1"/>
      <c r="F194" s="1"/>
    </row>
    <row r="195" spans="1:6">
      <c r="A195" s="1"/>
      <c r="B195" s="1"/>
      <c r="C195" s="1"/>
      <c r="D195" s="1"/>
      <c r="E195" s="1"/>
      <c r="F195" s="1"/>
    </row>
    <row r="196" spans="1:6">
      <c r="A196" s="1"/>
      <c r="B196" s="1"/>
      <c r="C196" s="1"/>
      <c r="D196" s="1"/>
      <c r="E196" s="1"/>
      <c r="F196" s="1"/>
    </row>
    <row r="197" spans="1:6">
      <c r="A197" s="1"/>
      <c r="B197" s="1"/>
      <c r="C197" s="1"/>
      <c r="D197" s="1"/>
      <c r="E197" s="1"/>
      <c r="F197" s="1"/>
    </row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"/>
      <c r="C207" s="1"/>
      <c r="D207" s="1"/>
      <c r="E207" s="1"/>
      <c r="F207" s="1"/>
    </row>
    <row r="208" spans="1:6">
      <c r="A208" s="1"/>
      <c r="B208" s="1"/>
      <c r="C208" s="1"/>
      <c r="D208" s="1"/>
      <c r="E208" s="1"/>
      <c r="F208" s="1"/>
    </row>
    <row r="209" spans="1:6">
      <c r="A209" s="1"/>
      <c r="B209" s="1"/>
      <c r="C209" s="1"/>
      <c r="D209" s="1"/>
      <c r="E209" s="1"/>
      <c r="F209" s="1"/>
    </row>
    <row r="210" spans="1:6">
      <c r="A210" s="1"/>
      <c r="B210" s="1"/>
      <c r="C210" s="1"/>
      <c r="D210" s="1"/>
      <c r="E210" s="1"/>
      <c r="F210" s="1"/>
    </row>
    <row r="211" spans="1:6">
      <c r="A211" s="1"/>
      <c r="B211" s="1"/>
      <c r="C211" s="1"/>
      <c r="D211" s="1"/>
      <c r="E211" s="1"/>
      <c r="F211" s="1"/>
    </row>
    <row r="212" spans="1:6">
      <c r="A212" s="1"/>
      <c r="B212" s="1"/>
      <c r="C212" s="1"/>
      <c r="D212" s="1"/>
      <c r="E212" s="1"/>
      <c r="F212" s="1"/>
    </row>
    <row r="213" spans="1:6">
      <c r="A213" s="1"/>
      <c r="B213" s="1"/>
      <c r="C213" s="1"/>
      <c r="D213" s="1"/>
      <c r="E213" s="1"/>
      <c r="F213" s="1"/>
    </row>
    <row r="214" spans="1:6">
      <c r="A214" s="1"/>
      <c r="B214" s="1"/>
      <c r="C214" s="1"/>
      <c r="D214" s="1"/>
      <c r="E214" s="1"/>
      <c r="F214" s="1"/>
    </row>
    <row r="215" spans="1:6">
      <c r="A215" s="1"/>
      <c r="B215" s="1"/>
      <c r="C215" s="1"/>
      <c r="D215" s="1"/>
      <c r="E215" s="1"/>
      <c r="F215" s="1"/>
    </row>
    <row r="216" spans="1:6">
      <c r="A216" s="1"/>
      <c r="B216" s="1"/>
      <c r="C216" s="1"/>
      <c r="D216" s="1"/>
      <c r="E216" s="1"/>
      <c r="F216" s="1"/>
    </row>
    <row r="217" spans="1:6">
      <c r="A217" s="1"/>
      <c r="B217" s="1"/>
      <c r="C217" s="1"/>
      <c r="D217" s="1"/>
      <c r="E217" s="1"/>
      <c r="F217" s="1"/>
    </row>
    <row r="218" spans="1:6">
      <c r="A218" s="1"/>
      <c r="B218" s="1"/>
      <c r="C218" s="1"/>
      <c r="D218" s="1"/>
      <c r="E218" s="1"/>
      <c r="F218" s="1"/>
    </row>
    <row r="219" spans="1:6">
      <c r="A219" s="1"/>
      <c r="B219" s="1"/>
      <c r="C219" s="1"/>
      <c r="D219" s="1"/>
      <c r="E219" s="1"/>
      <c r="F219" s="1"/>
    </row>
    <row r="220" spans="1:6">
      <c r="A220" s="1"/>
      <c r="B220" s="1"/>
      <c r="C220" s="1"/>
      <c r="D220" s="1"/>
      <c r="E220" s="1"/>
      <c r="F220" s="1"/>
    </row>
    <row r="221" spans="1:6">
      <c r="A221" s="1"/>
      <c r="B221" s="1"/>
      <c r="C221" s="1"/>
      <c r="D221" s="1"/>
      <c r="E221" s="1"/>
      <c r="F221" s="1"/>
    </row>
    <row r="222" spans="1:6">
      <c r="A222" s="1"/>
      <c r="B222" s="1"/>
      <c r="C222" s="1"/>
      <c r="D222" s="1"/>
      <c r="E222" s="1"/>
      <c r="F222" s="1"/>
    </row>
    <row r="223" spans="1:6">
      <c r="A223" s="1"/>
      <c r="B223" s="1"/>
      <c r="C223" s="1"/>
      <c r="D223" s="1"/>
      <c r="E223" s="1"/>
      <c r="F223" s="1"/>
    </row>
    <row r="224" spans="1:6">
      <c r="A224" s="1"/>
      <c r="B224" s="1"/>
      <c r="C224" s="1"/>
      <c r="D224" s="1"/>
      <c r="E224" s="1"/>
      <c r="F224" s="1"/>
    </row>
    <row r="225" spans="1:6">
      <c r="A225" s="1"/>
      <c r="B225" s="1"/>
      <c r="C225" s="1"/>
      <c r="D225" s="1"/>
      <c r="E225" s="1"/>
      <c r="F225" s="1"/>
    </row>
    <row r="226" spans="1:6">
      <c r="A226" s="1"/>
      <c r="B226" s="1"/>
      <c r="C226" s="1"/>
      <c r="D226" s="1"/>
      <c r="E226" s="1"/>
      <c r="F226" s="1"/>
    </row>
    <row r="227" spans="1:6">
      <c r="A227" s="1"/>
      <c r="B227" s="1"/>
      <c r="C227" s="1"/>
      <c r="D227" s="1"/>
      <c r="E227" s="1"/>
      <c r="F227" s="1"/>
    </row>
    <row r="228" spans="1:6">
      <c r="A228" s="1"/>
      <c r="B228" s="1"/>
      <c r="C228" s="1"/>
      <c r="D228" s="1"/>
      <c r="E228" s="1"/>
      <c r="F228" s="1"/>
    </row>
    <row r="229" spans="1:6">
      <c r="A229" s="1"/>
      <c r="B229" s="1"/>
      <c r="C229" s="1"/>
      <c r="D229" s="1"/>
      <c r="E229" s="1"/>
      <c r="F229" s="1"/>
    </row>
    <row r="230" spans="1:6">
      <c r="A230" s="1"/>
      <c r="B230" s="1"/>
      <c r="C230" s="1"/>
      <c r="D230" s="1"/>
      <c r="E230" s="1"/>
      <c r="F230" s="1"/>
    </row>
    <row r="231" spans="1:6">
      <c r="A231" s="1"/>
      <c r="B231" s="1"/>
      <c r="C231" s="1"/>
      <c r="D231" s="1"/>
      <c r="E231" s="1"/>
      <c r="F231" s="1"/>
    </row>
    <row r="232" spans="1:6">
      <c r="A232" s="1"/>
      <c r="B232" s="1"/>
      <c r="C232" s="1"/>
      <c r="D232" s="1"/>
      <c r="E232" s="1"/>
      <c r="F232" s="1"/>
    </row>
    <row r="233" spans="1:6">
      <c r="A233" s="1"/>
      <c r="B233" s="1"/>
      <c r="C233" s="1"/>
      <c r="D233" s="1"/>
      <c r="E233" s="1"/>
      <c r="F233" s="1"/>
    </row>
    <row r="234" spans="1:6">
      <c r="A234" s="1"/>
      <c r="B234" s="1"/>
      <c r="C234" s="1"/>
      <c r="D234" s="1"/>
      <c r="E234" s="1"/>
      <c r="F234" s="1"/>
    </row>
    <row r="235" spans="1:6">
      <c r="A235" s="1"/>
      <c r="B235" s="1"/>
      <c r="C235" s="1"/>
      <c r="D235" s="1"/>
      <c r="E235" s="1"/>
      <c r="F235" s="1"/>
    </row>
    <row r="236" spans="1:6">
      <c r="A236" s="1"/>
      <c r="B236" s="1"/>
      <c r="C236" s="1"/>
      <c r="D236" s="1"/>
      <c r="E236" s="1"/>
      <c r="F236" s="1"/>
    </row>
    <row r="237" spans="1:6">
      <c r="A237" s="1"/>
      <c r="B237" s="1"/>
      <c r="C237" s="1"/>
      <c r="D237" s="1"/>
      <c r="E237" s="1"/>
      <c r="F237" s="1"/>
    </row>
    <row r="238" spans="1:6">
      <c r="A238" s="1"/>
      <c r="B238" s="1"/>
      <c r="C238" s="1"/>
      <c r="D238" s="1"/>
      <c r="E238" s="1"/>
      <c r="F238" s="1"/>
    </row>
    <row r="239" spans="1:6">
      <c r="A239" s="1"/>
      <c r="B239" s="1"/>
      <c r="C239" s="1"/>
      <c r="D239" s="1"/>
      <c r="E239" s="1"/>
      <c r="F239" s="1"/>
    </row>
    <row r="240" spans="1:6">
      <c r="A240" s="1"/>
      <c r="B240" s="1"/>
      <c r="C240" s="1"/>
      <c r="D240" s="1"/>
      <c r="E240" s="1"/>
      <c r="F240" s="1"/>
    </row>
    <row r="241" spans="1:6">
      <c r="A241" s="1"/>
      <c r="B241" s="1"/>
      <c r="C241" s="1"/>
      <c r="D241" s="1"/>
      <c r="E241" s="1"/>
      <c r="F241" s="1"/>
    </row>
    <row r="242" spans="1:6">
      <c r="A242" s="1"/>
      <c r="B242" s="1"/>
      <c r="C242" s="1"/>
      <c r="D242" s="1"/>
      <c r="E242" s="1"/>
      <c r="F242" s="1"/>
    </row>
    <row r="243" spans="1:6">
      <c r="A243" s="1"/>
      <c r="B243" s="1"/>
      <c r="C243" s="1"/>
      <c r="D243" s="1"/>
      <c r="E243" s="1"/>
      <c r="F243" s="1"/>
    </row>
    <row r="244" spans="1:6">
      <c r="A244" s="1"/>
      <c r="B244" s="1"/>
      <c r="C244" s="1"/>
      <c r="D244" s="1"/>
      <c r="E244" s="1"/>
      <c r="F244" s="1"/>
    </row>
    <row r="245" spans="1:6">
      <c r="A245" s="1"/>
      <c r="B245" s="1"/>
      <c r="C245" s="1"/>
      <c r="D245" s="1"/>
      <c r="E245" s="1"/>
      <c r="F245" s="1"/>
    </row>
    <row r="246" spans="1:6">
      <c r="A246" s="1"/>
      <c r="B246" s="1"/>
      <c r="C246" s="1"/>
      <c r="D246" s="1"/>
      <c r="E246" s="1"/>
      <c r="F246" s="1"/>
    </row>
    <row r="247" spans="1:6">
      <c r="A247" s="1"/>
      <c r="B247" s="1"/>
      <c r="C247" s="1"/>
      <c r="D247" s="1"/>
      <c r="E247" s="1"/>
      <c r="F247" s="1"/>
    </row>
    <row r="248" spans="1:6">
      <c r="A248" s="1"/>
      <c r="B248" s="1"/>
      <c r="C248" s="1"/>
      <c r="D248" s="1"/>
      <c r="E248" s="1"/>
      <c r="F248" s="1"/>
    </row>
    <row r="249" spans="1:6">
      <c r="A249" s="1"/>
      <c r="B249" s="1"/>
      <c r="C249" s="1"/>
      <c r="D249" s="1"/>
      <c r="E249" s="1"/>
      <c r="F249" s="1"/>
    </row>
    <row r="250" spans="1:6">
      <c r="A250" s="1"/>
      <c r="B250" s="1"/>
      <c r="C250" s="1"/>
      <c r="D250" s="1"/>
      <c r="E250" s="1"/>
      <c r="F250" s="1"/>
    </row>
    <row r="251" spans="1:6">
      <c r="A251" s="1"/>
      <c r="B251" s="1"/>
      <c r="C251" s="1"/>
      <c r="D251" s="1"/>
      <c r="E251" s="1"/>
      <c r="F251" s="1"/>
    </row>
    <row r="252" spans="1:6">
      <c r="A252" s="1"/>
      <c r="B252" s="1"/>
      <c r="C252" s="1"/>
      <c r="D252" s="1"/>
      <c r="E252" s="1"/>
      <c r="F252" s="1"/>
    </row>
    <row r="253" spans="1:6">
      <c r="A253" s="1"/>
      <c r="B253" s="1"/>
      <c r="C253" s="1"/>
      <c r="D253" s="1"/>
      <c r="E253" s="1"/>
      <c r="F253" s="1"/>
    </row>
    <row r="254" spans="1:6">
      <c r="A254" s="1"/>
      <c r="B254" s="1"/>
      <c r="C254" s="1"/>
      <c r="D254" s="1"/>
      <c r="E254" s="1"/>
      <c r="F254" s="1"/>
    </row>
    <row r="255" spans="1:6">
      <c r="A255" s="1"/>
      <c r="B255" s="1"/>
      <c r="C255" s="1"/>
      <c r="D255" s="1"/>
      <c r="E255" s="1"/>
      <c r="F255" s="1"/>
    </row>
    <row r="256" spans="1:6">
      <c r="A256" s="1"/>
      <c r="B256" s="1"/>
      <c r="C256" s="1"/>
      <c r="D256" s="1"/>
      <c r="E256" s="1"/>
      <c r="F256" s="1"/>
    </row>
    <row r="257" spans="1:6">
      <c r="A257" s="1"/>
      <c r="B257" s="1"/>
      <c r="C257" s="1"/>
      <c r="D257" s="1"/>
      <c r="E257" s="1"/>
      <c r="F257" s="1"/>
    </row>
    <row r="258" spans="1:6">
      <c r="A258" s="1"/>
      <c r="B258" s="1"/>
      <c r="C258" s="1"/>
      <c r="D258" s="1"/>
      <c r="E258" s="1"/>
      <c r="F258" s="1"/>
    </row>
    <row r="259" spans="1:6">
      <c r="A259" s="1"/>
      <c r="B259" s="1"/>
      <c r="C259" s="1"/>
      <c r="D259" s="1"/>
      <c r="E259" s="1"/>
      <c r="F259" s="1"/>
    </row>
    <row r="260" spans="1:6">
      <c r="A260" s="1"/>
      <c r="B260" s="1"/>
      <c r="C260" s="1"/>
      <c r="D260" s="1"/>
      <c r="E260" s="1"/>
      <c r="F260" s="1"/>
    </row>
    <row r="261" spans="1:6">
      <c r="A261" s="1"/>
      <c r="B261" s="1"/>
      <c r="C261" s="1"/>
      <c r="D261" s="1"/>
      <c r="E261" s="1"/>
      <c r="F261" s="1"/>
    </row>
    <row r="262" spans="1:6">
      <c r="A262" s="1"/>
      <c r="B262" s="1"/>
      <c r="C262" s="1"/>
      <c r="D262" s="1"/>
      <c r="E262" s="1"/>
      <c r="F262" s="1"/>
    </row>
    <row r="263" spans="1:6">
      <c r="A263" s="1"/>
      <c r="B263" s="1"/>
      <c r="C263" s="1"/>
      <c r="D263" s="1"/>
      <c r="E263" s="1"/>
      <c r="F263" s="1"/>
    </row>
    <row r="264" spans="1:6">
      <c r="A264" s="1"/>
      <c r="B264" s="1"/>
      <c r="C264" s="1"/>
      <c r="D264" s="1"/>
      <c r="E264" s="1"/>
      <c r="F264" s="1"/>
    </row>
    <row r="265" spans="1:6">
      <c r="A265" s="1"/>
      <c r="B265" s="1"/>
      <c r="C265" s="1"/>
      <c r="D265" s="1"/>
      <c r="E265" s="1"/>
      <c r="F265" s="1"/>
    </row>
    <row r="266" spans="1:6">
      <c r="A266" s="1"/>
      <c r="B266" s="1"/>
      <c r="C266" s="1"/>
      <c r="D266" s="1"/>
      <c r="E266" s="1"/>
      <c r="F266" s="1"/>
    </row>
    <row r="267" spans="1:6">
      <c r="A267" s="1"/>
      <c r="B267" s="1"/>
      <c r="C267" s="1"/>
      <c r="D267" s="1"/>
      <c r="E267" s="1"/>
      <c r="F267" s="1"/>
    </row>
    <row r="268" spans="1:6">
      <c r="A268" s="1"/>
      <c r="B268" s="1"/>
      <c r="C268" s="1"/>
      <c r="D268" s="1"/>
      <c r="E268" s="1"/>
      <c r="F268" s="1"/>
    </row>
    <row r="269" spans="1:6">
      <c r="A269" s="1"/>
      <c r="B269" s="1"/>
      <c r="C269" s="1"/>
      <c r="D269" s="1"/>
      <c r="E269" s="1"/>
      <c r="F269" s="1"/>
    </row>
    <row r="270" spans="1:6">
      <c r="A270" s="1"/>
      <c r="B270" s="1"/>
      <c r="C270" s="1"/>
      <c r="D270" s="1"/>
      <c r="E270" s="1"/>
      <c r="F270" s="1"/>
    </row>
    <row r="271" spans="1:6">
      <c r="A271" s="1"/>
      <c r="B271" s="1"/>
      <c r="C271" s="1"/>
      <c r="D271" s="1"/>
      <c r="E271" s="1"/>
      <c r="F271" s="1"/>
    </row>
    <row r="272" spans="1:6">
      <c r="A272" s="1"/>
      <c r="B272" s="1"/>
      <c r="C272" s="1"/>
      <c r="D272" s="1"/>
      <c r="E272" s="1"/>
      <c r="F272" s="1"/>
    </row>
    <row r="273" spans="1:6">
      <c r="A273" s="1"/>
      <c r="B273" s="1"/>
      <c r="C273" s="1"/>
      <c r="D273" s="1"/>
      <c r="E273" s="1"/>
      <c r="F273" s="1"/>
    </row>
    <row r="274" spans="1:6">
      <c r="A274" s="1"/>
      <c r="B274" s="1"/>
      <c r="C274" s="1"/>
      <c r="D274" s="1"/>
      <c r="E274" s="1"/>
      <c r="F274" s="1"/>
    </row>
    <row r="275" spans="1:6">
      <c r="A275" s="1"/>
      <c r="B275" s="1"/>
      <c r="C275" s="1"/>
      <c r="D275" s="1"/>
      <c r="E275" s="1"/>
      <c r="F275" s="1"/>
    </row>
    <row r="276" spans="1:6">
      <c r="A276" s="1"/>
      <c r="B276" s="1"/>
      <c r="C276" s="1"/>
      <c r="D276" s="1"/>
      <c r="E276" s="1"/>
      <c r="F276" s="1"/>
    </row>
    <row r="277" spans="1:6">
      <c r="A277" s="1"/>
      <c r="B277" s="1"/>
      <c r="C277" s="1"/>
      <c r="D277" s="1"/>
      <c r="E277" s="1"/>
      <c r="F277" s="1"/>
    </row>
    <row r="278" spans="1:6">
      <c r="A278" s="1"/>
      <c r="B278" s="1"/>
      <c r="C278" s="1"/>
      <c r="D278" s="1"/>
      <c r="E278" s="1"/>
      <c r="F278" s="1"/>
    </row>
    <row r="279" spans="1:6">
      <c r="A279" s="1"/>
      <c r="B279" s="1"/>
      <c r="C279" s="1"/>
      <c r="D279" s="1"/>
      <c r="E279" s="1"/>
      <c r="F279" s="1"/>
    </row>
    <row r="280" spans="1:6">
      <c r="A280" s="1"/>
      <c r="B280" s="1"/>
      <c r="C280" s="1"/>
      <c r="D280" s="1"/>
      <c r="E280" s="1"/>
      <c r="F280" s="1"/>
    </row>
    <row r="281" spans="1:6">
      <c r="A281" s="1"/>
      <c r="B281" s="1"/>
      <c r="C281" s="1"/>
      <c r="D281" s="1"/>
      <c r="E281" s="1"/>
      <c r="F281" s="1"/>
    </row>
    <row r="282" spans="1:6">
      <c r="A282" s="1"/>
      <c r="B282" s="1"/>
      <c r="C282" s="1"/>
      <c r="D282" s="1"/>
      <c r="E282" s="1"/>
      <c r="F282" s="1"/>
    </row>
    <row r="283" spans="1:6">
      <c r="A283" s="1"/>
      <c r="B283" s="1"/>
      <c r="C283" s="1"/>
      <c r="D283" s="1"/>
      <c r="E283" s="1"/>
      <c r="F283" s="1"/>
    </row>
    <row r="284" spans="1:6">
      <c r="A284" s="1"/>
      <c r="B284" s="1"/>
      <c r="C284" s="1"/>
      <c r="D284" s="1"/>
      <c r="E284" s="1"/>
      <c r="F284" s="1"/>
    </row>
    <row r="285" spans="1:6">
      <c r="A285" s="1"/>
      <c r="B285" s="1"/>
      <c r="C285" s="1"/>
      <c r="D285" s="1"/>
      <c r="E285" s="1"/>
      <c r="F285" s="1"/>
    </row>
    <row r="286" spans="1:6">
      <c r="A286" s="1"/>
      <c r="B286" s="1"/>
      <c r="C286" s="1"/>
      <c r="D286" s="1"/>
      <c r="E286" s="1"/>
      <c r="F286" s="1"/>
    </row>
    <row r="287" spans="1:6">
      <c r="A287" s="1"/>
      <c r="B287" s="1"/>
      <c r="C287" s="1"/>
      <c r="D287" s="1"/>
      <c r="E287" s="1"/>
      <c r="F287" s="1"/>
    </row>
    <row r="288" spans="1:6">
      <c r="A288" s="1"/>
      <c r="B288" s="1"/>
      <c r="C288" s="1"/>
      <c r="D288" s="1"/>
      <c r="E288" s="1"/>
      <c r="F288" s="1"/>
    </row>
    <row r="289" spans="1:6">
      <c r="A289" s="1"/>
      <c r="B289" s="1"/>
      <c r="C289" s="1"/>
      <c r="D289" s="1"/>
      <c r="E289" s="1"/>
      <c r="F289" s="1"/>
    </row>
    <row r="290" spans="1:6">
      <c r="A290" s="1"/>
      <c r="B290" s="1"/>
      <c r="C290" s="1"/>
      <c r="D290" s="1"/>
      <c r="E290" s="1"/>
      <c r="F290" s="1"/>
    </row>
    <row r="291" spans="1:6">
      <c r="A291" s="1"/>
      <c r="B291" s="1"/>
      <c r="C291" s="1"/>
      <c r="D291" s="1"/>
      <c r="E291" s="1"/>
      <c r="F291" s="1"/>
    </row>
    <row r="292" spans="1:6">
      <c r="A292" s="1"/>
      <c r="B292" s="1"/>
      <c r="C292" s="1"/>
      <c r="D292" s="1"/>
      <c r="E292" s="1"/>
      <c r="F292" s="1"/>
    </row>
    <row r="293" spans="1:6">
      <c r="A293" s="1"/>
      <c r="B293" s="1"/>
      <c r="C293" s="1"/>
      <c r="D293" s="1"/>
      <c r="E293" s="1"/>
      <c r="F293" s="1"/>
    </row>
    <row r="294" spans="1:6">
      <c r="A294" s="1"/>
      <c r="B294" s="1"/>
      <c r="C294" s="1"/>
      <c r="D294" s="1"/>
      <c r="E294" s="1"/>
      <c r="F294" s="1"/>
    </row>
    <row r="295" spans="1:6">
      <c r="A295" s="1"/>
      <c r="B295" s="1"/>
      <c r="C295" s="1"/>
      <c r="D295" s="1"/>
      <c r="E295" s="1"/>
      <c r="F295" s="1"/>
    </row>
    <row r="296" spans="1:6">
      <c r="A296" s="1"/>
      <c r="B296" s="1"/>
      <c r="C296" s="1"/>
      <c r="D296" s="1"/>
      <c r="E296" s="1"/>
      <c r="F296" s="1"/>
    </row>
    <row r="297" spans="1:6">
      <c r="A297" s="1"/>
      <c r="B297" s="1"/>
      <c r="C297" s="1"/>
      <c r="D297" s="1"/>
      <c r="E297" s="1"/>
      <c r="F297" s="1"/>
    </row>
    <row r="298" spans="1:6">
      <c r="A298" s="1"/>
      <c r="B298" s="1"/>
      <c r="C298" s="1"/>
      <c r="D298" s="1"/>
      <c r="E298" s="1"/>
      <c r="F298" s="1"/>
    </row>
    <row r="299" spans="1:6">
      <c r="A299" s="1"/>
      <c r="B299" s="1"/>
      <c r="C299" s="1"/>
      <c r="D299" s="1"/>
      <c r="E299" s="1"/>
      <c r="F299" s="1"/>
    </row>
    <row r="300" spans="1:6">
      <c r="A300" s="1"/>
      <c r="B300" s="1"/>
      <c r="C300" s="1"/>
      <c r="D300" s="1"/>
      <c r="E300" s="1"/>
      <c r="F300" s="1"/>
    </row>
    <row r="301" spans="1:6">
      <c r="A301" s="1"/>
      <c r="B301" s="1"/>
      <c r="C301" s="1"/>
      <c r="D301" s="1"/>
      <c r="E301" s="1"/>
      <c r="F301" s="1"/>
    </row>
    <row r="302" spans="1:6">
      <c r="A302" s="1"/>
      <c r="B302" s="1"/>
      <c r="C302" s="1"/>
      <c r="D302" s="1"/>
      <c r="E302" s="1"/>
      <c r="F302" s="1"/>
    </row>
    <row r="303" spans="1:6">
      <c r="A303" s="1"/>
      <c r="B303" s="1"/>
      <c r="C303" s="1"/>
      <c r="D303" s="1"/>
      <c r="E303" s="1"/>
      <c r="F303" s="1"/>
    </row>
    <row r="304" spans="1:6">
      <c r="A304" s="1"/>
      <c r="B304" s="1"/>
      <c r="C304" s="1"/>
      <c r="D304" s="1"/>
      <c r="E304" s="1"/>
      <c r="F304" s="1"/>
    </row>
    <row r="305" spans="1:6">
      <c r="A305" s="1"/>
      <c r="B305" s="1"/>
      <c r="C305" s="1"/>
      <c r="D305" s="1"/>
      <c r="E305" s="1"/>
      <c r="F305" s="1"/>
    </row>
    <row r="306" spans="1:6">
      <c r="A306" s="1"/>
      <c r="B306" s="1"/>
      <c r="C306" s="1"/>
      <c r="D306" s="1"/>
      <c r="E306" s="1"/>
      <c r="F306" s="1"/>
    </row>
    <row r="307" spans="1:6">
      <c r="A307" s="1"/>
      <c r="B307" s="1"/>
      <c r="C307" s="1"/>
      <c r="D307" s="1"/>
      <c r="E307" s="1"/>
      <c r="F307" s="1"/>
    </row>
    <row r="308" spans="1:6">
      <c r="A308" s="1"/>
      <c r="B308" s="1"/>
      <c r="C308" s="1"/>
      <c r="D308" s="1"/>
      <c r="E308" s="1"/>
      <c r="F308" s="1"/>
    </row>
    <row r="309" spans="1:6">
      <c r="A309" s="1"/>
      <c r="B309" s="1"/>
      <c r="C309" s="1"/>
      <c r="D309" s="1"/>
      <c r="E309" s="1"/>
      <c r="F309" s="1"/>
    </row>
    <row r="310" spans="1:6">
      <c r="A310" s="1"/>
      <c r="B310" s="1"/>
      <c r="C310" s="1"/>
      <c r="D310" s="1"/>
      <c r="E310" s="1"/>
      <c r="F310" s="1"/>
    </row>
    <row r="311" spans="1:6">
      <c r="A311" s="1"/>
      <c r="B311" s="1"/>
      <c r="C311" s="1"/>
      <c r="D311" s="1"/>
      <c r="E311" s="1"/>
      <c r="F311" s="1"/>
    </row>
    <row r="312" spans="1:6">
      <c r="A312" s="1"/>
      <c r="B312" s="1"/>
      <c r="C312" s="1"/>
      <c r="D312" s="1"/>
      <c r="E312" s="1"/>
      <c r="F312" s="1"/>
    </row>
    <row r="313" spans="1:6">
      <c r="A313" s="1"/>
      <c r="B313" s="1"/>
      <c r="C313" s="1"/>
      <c r="D313" s="1"/>
      <c r="E313" s="1"/>
      <c r="F313" s="1"/>
    </row>
    <row r="314" spans="1:6">
      <c r="A314" s="1"/>
      <c r="B314" s="1"/>
      <c r="C314" s="1"/>
      <c r="D314" s="1"/>
      <c r="E314" s="1"/>
      <c r="F314" s="1"/>
    </row>
    <row r="315" spans="1:6">
      <c r="A315" s="1"/>
      <c r="B315" s="1"/>
      <c r="C315" s="1"/>
      <c r="D315" s="1"/>
      <c r="E315" s="1"/>
      <c r="F315" s="1"/>
    </row>
    <row r="316" spans="1:6">
      <c r="A316" s="1"/>
      <c r="B316" s="1"/>
      <c r="C316" s="1"/>
      <c r="D316" s="1"/>
      <c r="E316" s="1"/>
      <c r="F316" s="1"/>
    </row>
    <row r="317" spans="1:6">
      <c r="A317" s="1"/>
      <c r="B317" s="1"/>
      <c r="C317" s="1"/>
      <c r="D317" s="1"/>
      <c r="E317" s="1"/>
      <c r="F317" s="1"/>
    </row>
    <row r="318" spans="1:6">
      <c r="A318" s="1"/>
      <c r="B318" s="1"/>
      <c r="C318" s="1"/>
      <c r="D318" s="1"/>
      <c r="E318" s="1"/>
      <c r="F318" s="1"/>
    </row>
    <row r="319" spans="1:6">
      <c r="A319" s="1"/>
      <c r="B319" s="1"/>
      <c r="C319" s="1"/>
      <c r="D319" s="1"/>
      <c r="E319" s="1"/>
      <c r="F319" s="1"/>
    </row>
    <row r="320" spans="1:6">
      <c r="A320" s="1"/>
      <c r="B320" s="1"/>
      <c r="C320" s="1"/>
      <c r="D320" s="1"/>
      <c r="E320" s="1"/>
      <c r="F320" s="1"/>
    </row>
    <row r="321" spans="1:6">
      <c r="A321" s="1"/>
      <c r="B321" s="1"/>
      <c r="C321" s="1"/>
      <c r="D321" s="1"/>
      <c r="E321" s="1"/>
      <c r="F321" s="1"/>
    </row>
    <row r="322" spans="1:6">
      <c r="A322" s="1"/>
      <c r="B322" s="1"/>
      <c r="C322" s="1"/>
      <c r="D322" s="1"/>
      <c r="E322" s="1"/>
      <c r="F322" s="1"/>
    </row>
    <row r="323" spans="1:6">
      <c r="A323" s="1"/>
      <c r="B323" s="1"/>
      <c r="C323" s="1"/>
      <c r="D323" s="1"/>
      <c r="E323" s="1"/>
      <c r="F323" s="1"/>
    </row>
    <row r="324" spans="1:6">
      <c r="A324" s="1"/>
      <c r="B324" s="1"/>
      <c r="C324" s="1"/>
      <c r="D324" s="1"/>
      <c r="E324" s="1"/>
      <c r="F324" s="1"/>
    </row>
    <row r="325" spans="1:6">
      <c r="A325" s="1"/>
      <c r="B325" s="1"/>
      <c r="C325" s="1"/>
      <c r="D325" s="1"/>
      <c r="E325" s="1"/>
      <c r="F325" s="1"/>
    </row>
    <row r="326" spans="1:6">
      <c r="A326" s="1"/>
      <c r="B326" s="1"/>
      <c r="C326" s="1"/>
      <c r="D326" s="1"/>
      <c r="E326" s="1"/>
      <c r="F326" s="1"/>
    </row>
    <row r="327" spans="1:6">
      <c r="A327" s="1"/>
      <c r="B327" s="1"/>
      <c r="C327" s="1"/>
      <c r="D327" s="1"/>
      <c r="E327" s="1"/>
      <c r="F327" s="1"/>
    </row>
    <row r="328" spans="1:6">
      <c r="A328" s="1"/>
      <c r="B328" s="1"/>
      <c r="C328" s="1"/>
      <c r="D328" s="1"/>
      <c r="E328" s="1"/>
      <c r="F328" s="1"/>
    </row>
    <row r="329" spans="1:6">
      <c r="A329" s="1"/>
      <c r="B329" s="1"/>
      <c r="C329" s="1"/>
      <c r="D329" s="1"/>
      <c r="E329" s="1"/>
      <c r="F329" s="1"/>
    </row>
    <row r="330" spans="1:6">
      <c r="A330" s="1"/>
      <c r="B330" s="1"/>
      <c r="C330" s="1"/>
      <c r="D330" s="1"/>
      <c r="E330" s="1"/>
      <c r="F330" s="1"/>
    </row>
    <row r="331" spans="1:6">
      <c r="A331" s="1"/>
      <c r="B331" s="1"/>
      <c r="C331" s="1"/>
      <c r="D331" s="1"/>
      <c r="E331" s="1"/>
      <c r="F331" s="1"/>
    </row>
    <row r="332" spans="1:6">
      <c r="A332" s="1"/>
      <c r="B332" s="1"/>
      <c r="C332" s="1"/>
      <c r="D332" s="1"/>
      <c r="E332" s="1"/>
      <c r="F332" s="1"/>
    </row>
    <row r="333" spans="1:6">
      <c r="A333" s="1"/>
      <c r="B333" s="1"/>
      <c r="C333" s="1"/>
      <c r="D333" s="1"/>
      <c r="E333" s="1"/>
      <c r="F333" s="1"/>
    </row>
    <row r="334" spans="1:6">
      <c r="A334" s="1"/>
      <c r="B334" s="1"/>
      <c r="C334" s="1"/>
      <c r="D334" s="1"/>
      <c r="E334" s="1"/>
      <c r="F334" s="1"/>
    </row>
    <row r="335" spans="1:6">
      <c r="A335" s="1"/>
      <c r="B335" s="1"/>
      <c r="C335" s="1"/>
      <c r="D335" s="1"/>
      <c r="E335" s="1"/>
      <c r="F335" s="1"/>
    </row>
    <row r="336" spans="1:6">
      <c r="A336" s="1"/>
      <c r="B336" s="1"/>
      <c r="C336" s="1"/>
      <c r="D336" s="1"/>
      <c r="E336" s="1"/>
      <c r="F336" s="1"/>
    </row>
    <row r="337" spans="1:6">
      <c r="A337" s="1"/>
      <c r="B337" s="1"/>
      <c r="C337" s="1"/>
      <c r="D337" s="1"/>
      <c r="E337" s="1"/>
      <c r="F337" s="1"/>
    </row>
    <row r="338" spans="1:6">
      <c r="A338" s="1"/>
      <c r="B338" s="1"/>
      <c r="C338" s="1"/>
      <c r="D338" s="1"/>
      <c r="E338" s="1"/>
      <c r="F338" s="1"/>
    </row>
    <row r="339" spans="1:6">
      <c r="A339" s="1"/>
      <c r="B339" s="1"/>
      <c r="C339" s="1"/>
      <c r="D339" s="1"/>
      <c r="E339" s="1"/>
      <c r="F339" s="1"/>
    </row>
    <row r="340" spans="1:6">
      <c r="A340" s="1"/>
      <c r="B340" s="1"/>
      <c r="C340" s="1"/>
      <c r="D340" s="1"/>
      <c r="E340" s="1"/>
      <c r="F340" s="1"/>
    </row>
    <row r="341" spans="1:6">
      <c r="A341" s="1"/>
      <c r="B341" s="1"/>
      <c r="C341" s="1"/>
      <c r="D341" s="1"/>
      <c r="E341" s="1"/>
      <c r="F341" s="1"/>
    </row>
    <row r="342" spans="1:6">
      <c r="A342" s="1"/>
      <c r="B342" s="1"/>
      <c r="C342" s="1"/>
      <c r="D342" s="1"/>
      <c r="E342" s="1"/>
      <c r="F342" s="1"/>
    </row>
    <row r="343" spans="1:6">
      <c r="A343" s="1"/>
      <c r="B343" s="1"/>
      <c r="C343" s="1"/>
      <c r="D343" s="1"/>
      <c r="E343" s="1"/>
      <c r="F343" s="1"/>
    </row>
    <row r="344" spans="1:6">
      <c r="A344" s="1"/>
      <c r="B344" s="1"/>
      <c r="C344" s="1"/>
      <c r="D344" s="1"/>
      <c r="E344" s="1"/>
      <c r="F344" s="1"/>
    </row>
    <row r="345" spans="1:6">
      <c r="A345" s="1"/>
      <c r="B345" s="1"/>
      <c r="C345" s="1"/>
      <c r="D345" s="1"/>
      <c r="E345" s="1"/>
      <c r="F345" s="1"/>
    </row>
    <row r="346" spans="1:6">
      <c r="A346" s="1"/>
      <c r="B346" s="1"/>
      <c r="C346" s="1"/>
      <c r="D346" s="1"/>
      <c r="E346" s="1"/>
      <c r="F346" s="1"/>
    </row>
    <row r="347" spans="1:6">
      <c r="A347" s="1"/>
      <c r="B347" s="1"/>
      <c r="C347" s="1"/>
      <c r="D347" s="1"/>
      <c r="E347" s="1"/>
      <c r="F347" s="1"/>
    </row>
    <row r="348" spans="1:6">
      <c r="A348" s="1"/>
      <c r="B348" s="1"/>
      <c r="C348" s="1"/>
      <c r="D348" s="1"/>
      <c r="E348" s="1"/>
      <c r="F348" s="1"/>
    </row>
    <row r="349" spans="1:6">
      <c r="A349" s="1"/>
      <c r="B349" s="1"/>
      <c r="C349" s="1"/>
      <c r="D349" s="1"/>
      <c r="E349" s="1"/>
      <c r="F349" s="1"/>
    </row>
    <row r="350" spans="1:6">
      <c r="A350" s="1"/>
      <c r="B350" s="1"/>
      <c r="C350" s="1"/>
      <c r="D350" s="1"/>
      <c r="E350" s="1"/>
      <c r="F350" s="1"/>
    </row>
    <row r="351" spans="1:6">
      <c r="A351" s="1"/>
      <c r="B351" s="1"/>
      <c r="C351" s="1"/>
      <c r="D351" s="1"/>
      <c r="E351" s="1"/>
      <c r="F351" s="1"/>
    </row>
    <row r="352" spans="1:6">
      <c r="A352" s="1"/>
      <c r="B352" s="1"/>
      <c r="C352" s="1"/>
      <c r="D352" s="1"/>
      <c r="E352" s="1"/>
      <c r="F352" s="1"/>
    </row>
    <row r="353" spans="1:6">
      <c r="A353" s="1"/>
      <c r="B353" s="1"/>
      <c r="C353" s="1"/>
      <c r="D353" s="1"/>
      <c r="E353" s="1"/>
      <c r="F353" s="1"/>
    </row>
    <row r="354" spans="1:6">
      <c r="A354" s="1"/>
      <c r="B354" s="1"/>
      <c r="C354" s="1"/>
      <c r="D354" s="1"/>
      <c r="E354" s="1"/>
      <c r="F354" s="1"/>
    </row>
    <row r="355" spans="1:6">
      <c r="A355" s="1"/>
      <c r="B355" s="1"/>
      <c r="C355" s="1"/>
      <c r="D355" s="1"/>
      <c r="E355" s="1"/>
      <c r="F355" s="1"/>
    </row>
    <row r="356" spans="1:6">
      <c r="A356" s="1"/>
      <c r="B356" s="1"/>
      <c r="C356" s="1"/>
      <c r="D356" s="1"/>
      <c r="E356" s="1"/>
      <c r="F356" s="1"/>
    </row>
    <row r="357" spans="1:6">
      <c r="A357" s="1"/>
      <c r="B357" s="1"/>
      <c r="C357" s="1"/>
      <c r="D357" s="1"/>
      <c r="E357" s="1"/>
      <c r="F357" s="1"/>
    </row>
    <row r="358" spans="1:6">
      <c r="A358" s="1"/>
      <c r="B358" s="1"/>
      <c r="C358" s="1"/>
      <c r="D358" s="1"/>
      <c r="E358" s="1"/>
      <c r="F358" s="1"/>
    </row>
    <row r="359" spans="1:6">
      <c r="A359" s="1"/>
      <c r="B359" s="1"/>
      <c r="C359" s="1"/>
      <c r="D359" s="1"/>
      <c r="E359" s="1"/>
      <c r="F359" s="1"/>
    </row>
    <row r="360" spans="1:6">
      <c r="A360" s="1"/>
      <c r="B360" s="1"/>
      <c r="C360" s="1"/>
      <c r="D360" s="1"/>
      <c r="E360" s="1"/>
      <c r="F360" s="1"/>
    </row>
    <row r="361" spans="1:6">
      <c r="A361" s="1"/>
      <c r="B361" s="1"/>
      <c r="C361" s="1"/>
      <c r="D361" s="1"/>
      <c r="E361" s="1"/>
      <c r="F361" s="1"/>
    </row>
    <row r="362" spans="1:6">
      <c r="A362" s="1"/>
      <c r="B362" s="1"/>
      <c r="C362" s="1"/>
      <c r="D362" s="1"/>
      <c r="E362" s="1"/>
      <c r="F362" s="1"/>
    </row>
    <row r="363" spans="1:6">
      <c r="A363" s="1"/>
      <c r="B363" s="1"/>
      <c r="C363" s="1"/>
      <c r="D363" s="1"/>
      <c r="E363" s="1"/>
      <c r="F363" s="1"/>
    </row>
    <row r="364" spans="1:6">
      <c r="A364" s="1"/>
      <c r="B364" s="1"/>
      <c r="C364" s="1"/>
      <c r="D364" s="1"/>
      <c r="E364" s="1"/>
      <c r="F364" s="1"/>
    </row>
    <row r="365" spans="1:6">
      <c r="A365" s="1"/>
      <c r="B365" s="1"/>
      <c r="C365" s="1"/>
      <c r="D365" s="1"/>
      <c r="E365" s="1"/>
      <c r="F365" s="1"/>
    </row>
    <row r="366" spans="1:6">
      <c r="A366" s="1"/>
      <c r="B366" s="1"/>
      <c r="C366" s="1"/>
      <c r="D366" s="1"/>
      <c r="E366" s="1"/>
      <c r="F366" s="1"/>
    </row>
    <row r="367" spans="1:6">
      <c r="A367" s="1"/>
      <c r="B367" s="1"/>
      <c r="C367" s="1"/>
      <c r="D367" s="1"/>
      <c r="E367" s="1"/>
      <c r="F367" s="1"/>
    </row>
    <row r="368" spans="1:6">
      <c r="A368" s="1"/>
      <c r="B368" s="1"/>
      <c r="C368" s="1"/>
      <c r="D368" s="1"/>
      <c r="E368" s="1"/>
      <c r="F368" s="1"/>
    </row>
    <row r="369" spans="1:6">
      <c r="A369" s="1"/>
      <c r="B369" s="1"/>
      <c r="C369" s="1"/>
      <c r="D369" s="1"/>
      <c r="E369" s="1"/>
      <c r="F369" s="1"/>
    </row>
    <row r="370" spans="1:6">
      <c r="A370" s="1"/>
      <c r="B370" s="1"/>
      <c r="C370" s="1"/>
      <c r="D370" s="1"/>
      <c r="E370" s="1"/>
      <c r="F370" s="1"/>
    </row>
    <row r="371" spans="1:6">
      <c r="A371" s="1"/>
      <c r="B371" s="1"/>
      <c r="C371" s="1"/>
      <c r="D371" s="1"/>
      <c r="E371" s="1"/>
      <c r="F371" s="1"/>
    </row>
    <row r="372" spans="1:6">
      <c r="A372" s="1"/>
      <c r="B372" s="1"/>
      <c r="C372" s="1"/>
      <c r="D372" s="1"/>
      <c r="E372" s="1"/>
      <c r="F372" s="1"/>
    </row>
    <row r="373" spans="1:6">
      <c r="A373" s="1"/>
      <c r="B373" s="1"/>
      <c r="C373" s="1"/>
      <c r="D373" s="1"/>
      <c r="E373" s="1"/>
      <c r="F373" s="1"/>
    </row>
    <row r="374" spans="1:6">
      <c r="A374" s="1"/>
      <c r="B374" s="1"/>
      <c r="C374" s="1"/>
      <c r="D374" s="1"/>
      <c r="E374" s="1"/>
      <c r="F374" s="1"/>
    </row>
    <row r="375" spans="1:6">
      <c r="A375" s="1"/>
      <c r="B375" s="1"/>
      <c r="C375" s="1"/>
      <c r="D375" s="1"/>
      <c r="E375" s="1"/>
      <c r="F375" s="1"/>
    </row>
    <row r="376" spans="1:6">
      <c r="A376" s="1"/>
      <c r="B376" s="1"/>
      <c r="C376" s="1"/>
      <c r="D376" s="1"/>
      <c r="E376" s="1"/>
      <c r="F376" s="1"/>
    </row>
    <row r="377" spans="1:6">
      <c r="A377" s="1"/>
      <c r="B377" s="1"/>
      <c r="C377" s="1"/>
      <c r="D377" s="1"/>
      <c r="E377" s="1"/>
      <c r="F377" s="1"/>
    </row>
    <row r="378" spans="1:6">
      <c r="A378" s="1"/>
      <c r="B378" s="1"/>
      <c r="C378" s="1"/>
      <c r="D378" s="1"/>
      <c r="E378" s="1"/>
      <c r="F378" s="1"/>
    </row>
    <row r="379" spans="1:6">
      <c r="A379" s="1"/>
      <c r="B379" s="1"/>
      <c r="C379" s="1"/>
      <c r="D379" s="1"/>
      <c r="E379" s="1"/>
      <c r="F379" s="1"/>
    </row>
    <row r="380" spans="1:6">
      <c r="A380" s="1"/>
      <c r="B380" s="1"/>
      <c r="C380" s="1"/>
      <c r="D380" s="1"/>
      <c r="E380" s="1"/>
      <c r="F380" s="1"/>
    </row>
    <row r="381" spans="1:6">
      <c r="A381" s="1"/>
      <c r="B381" s="1"/>
      <c r="C381" s="1"/>
      <c r="D381" s="1"/>
      <c r="E381" s="1"/>
      <c r="F381" s="1"/>
    </row>
    <row r="382" spans="1:6">
      <c r="A382" s="1"/>
      <c r="B382" s="1"/>
      <c r="C382" s="1"/>
      <c r="D382" s="1"/>
      <c r="E382" s="1"/>
      <c r="F382" s="1"/>
    </row>
    <row r="383" spans="1:6">
      <c r="A383" s="1"/>
      <c r="B383" s="1"/>
      <c r="C383" s="1"/>
      <c r="D383" s="1"/>
      <c r="E383" s="1"/>
      <c r="F383" s="1"/>
    </row>
    <row r="384" spans="1:6">
      <c r="A384" s="1"/>
      <c r="B384" s="1"/>
      <c r="C384" s="1"/>
      <c r="D384" s="1"/>
      <c r="E384" s="1"/>
      <c r="F384" s="1"/>
    </row>
    <row r="385" spans="1:6">
      <c r="A385" s="1"/>
      <c r="B385" s="1"/>
      <c r="C385" s="1"/>
      <c r="D385" s="1"/>
      <c r="E385" s="1"/>
      <c r="F385" s="1"/>
    </row>
    <row r="386" spans="1:6">
      <c r="A386" s="1"/>
      <c r="B386" s="1"/>
      <c r="C386" s="1"/>
      <c r="D386" s="1"/>
      <c r="E386" s="1"/>
      <c r="F386" s="1"/>
    </row>
    <row r="387" spans="1:6">
      <c r="A387" s="1"/>
      <c r="B387" s="1"/>
      <c r="C387" s="1"/>
      <c r="D387" s="1"/>
      <c r="E387" s="1"/>
      <c r="F387" s="1"/>
    </row>
    <row r="388" spans="1:6">
      <c r="A388" s="1"/>
      <c r="B388" s="1"/>
      <c r="C388" s="1"/>
      <c r="D388" s="1"/>
      <c r="E388" s="1"/>
      <c r="F388" s="1"/>
    </row>
    <row r="389" spans="1:6">
      <c r="A389" s="1"/>
      <c r="B389" s="1"/>
      <c r="C389" s="1"/>
      <c r="D389" s="1"/>
      <c r="E389" s="1"/>
      <c r="F389" s="1"/>
    </row>
    <row r="390" spans="1:6">
      <c r="A390" s="1"/>
      <c r="B390" s="1"/>
      <c r="C390" s="1"/>
      <c r="D390" s="1"/>
      <c r="E390" s="1"/>
      <c r="F390" s="1"/>
    </row>
    <row r="391" spans="1:6">
      <c r="A391" s="1"/>
      <c r="B391" s="1"/>
      <c r="C391" s="1"/>
      <c r="D391" s="1"/>
      <c r="E391" s="1"/>
      <c r="F391" s="1"/>
    </row>
    <row r="392" spans="1:6">
      <c r="A392" s="1"/>
      <c r="B392" s="1"/>
      <c r="C392" s="1"/>
      <c r="D392" s="1"/>
      <c r="E392" s="1"/>
      <c r="F392" s="1"/>
    </row>
    <row r="393" spans="1:6">
      <c r="A393" s="1"/>
      <c r="B393" s="1"/>
      <c r="C393" s="1"/>
      <c r="D393" s="1"/>
      <c r="E393" s="1"/>
      <c r="F393" s="1"/>
    </row>
    <row r="394" spans="1:6">
      <c r="A394" s="1"/>
      <c r="B394" s="1"/>
      <c r="C394" s="1"/>
      <c r="D394" s="1"/>
      <c r="E394" s="1"/>
      <c r="F394" s="1"/>
    </row>
    <row r="395" spans="1:6">
      <c r="A395" s="1"/>
      <c r="B395" s="1"/>
      <c r="C395" s="1"/>
      <c r="D395" s="1"/>
      <c r="E395" s="1"/>
      <c r="F395" s="1"/>
    </row>
    <row r="396" spans="1:6">
      <c r="A396" s="1"/>
      <c r="B396" s="1"/>
      <c r="C396" s="1"/>
      <c r="D396" s="1"/>
      <c r="E396" s="1"/>
      <c r="F396" s="1"/>
    </row>
    <row r="397" spans="1:6">
      <c r="A397" s="1"/>
      <c r="B397" s="1"/>
      <c r="C397" s="1"/>
      <c r="D397" s="1"/>
      <c r="E397" s="1"/>
      <c r="F397" s="1"/>
    </row>
    <row r="398" spans="1:6">
      <c r="A398" s="1"/>
      <c r="B398" s="1"/>
      <c r="C398" s="1"/>
      <c r="D398" s="1"/>
      <c r="E398" s="1"/>
      <c r="F398" s="1"/>
    </row>
    <row r="399" spans="1:6">
      <c r="A399" s="1"/>
      <c r="B399" s="1"/>
      <c r="C399" s="1"/>
      <c r="D399" s="1"/>
      <c r="E399" s="1"/>
      <c r="F399" s="1"/>
    </row>
    <row r="400" spans="1:6">
      <c r="A400" s="1"/>
      <c r="B400" s="1"/>
      <c r="C400" s="1"/>
      <c r="D400" s="1"/>
      <c r="E400" s="1"/>
      <c r="F400" s="1"/>
    </row>
    <row r="401" spans="1:6">
      <c r="A401" s="1"/>
      <c r="B401" s="1"/>
      <c r="C401" s="1"/>
      <c r="D401" s="1"/>
      <c r="E401" s="1"/>
      <c r="F401" s="1"/>
    </row>
    <row r="402" spans="1:6">
      <c r="A402" s="1"/>
      <c r="B402" s="1"/>
      <c r="C402" s="1"/>
      <c r="D402" s="1"/>
      <c r="E402" s="1"/>
      <c r="F402" s="1"/>
    </row>
    <row r="403" spans="1:6">
      <c r="A403" s="1"/>
      <c r="B403" s="1"/>
      <c r="C403" s="1"/>
      <c r="D403" s="1"/>
      <c r="E403" s="1"/>
      <c r="F403" s="1"/>
    </row>
    <row r="404" spans="1:6">
      <c r="A404" s="1"/>
      <c r="B404" s="1"/>
      <c r="C404" s="1"/>
      <c r="D404" s="1"/>
      <c r="E404" s="1"/>
      <c r="F404" s="1"/>
    </row>
    <row r="405" spans="1:6">
      <c r="A405" s="1"/>
      <c r="B405" s="1"/>
      <c r="C405" s="1"/>
      <c r="D405" s="1"/>
      <c r="E405" s="1"/>
      <c r="F405" s="1"/>
    </row>
    <row r="406" spans="1:6">
      <c r="A406" s="1"/>
      <c r="B406" s="1"/>
      <c r="C406" s="1"/>
      <c r="D406" s="1"/>
      <c r="E406" s="1"/>
      <c r="F406" s="1"/>
    </row>
    <row r="407" spans="1:6">
      <c r="A407" s="1"/>
      <c r="B407" s="1"/>
      <c r="C407" s="1"/>
      <c r="D407" s="1"/>
      <c r="E407" s="1"/>
      <c r="F407" s="1"/>
    </row>
    <row r="408" spans="1:6">
      <c r="A408" s="1"/>
      <c r="B408" s="1"/>
      <c r="C408" s="1"/>
      <c r="D408" s="1"/>
      <c r="E408" s="1"/>
      <c r="F408" s="1"/>
    </row>
    <row r="409" spans="1:6">
      <c r="A409" s="1"/>
      <c r="B409" s="1"/>
      <c r="C409" s="1"/>
      <c r="D409" s="1"/>
      <c r="E409" s="1"/>
      <c r="F409" s="1"/>
    </row>
    <row r="410" spans="1:6">
      <c r="A410" s="1"/>
      <c r="B410" s="1"/>
      <c r="C410" s="1"/>
      <c r="D410" s="1"/>
      <c r="E410" s="1"/>
      <c r="F410" s="1"/>
    </row>
    <row r="411" spans="1:6">
      <c r="A411" s="1"/>
      <c r="B411" s="1"/>
      <c r="C411" s="1"/>
      <c r="D411" s="1"/>
      <c r="E411" s="1"/>
      <c r="F411" s="1"/>
    </row>
    <row r="412" spans="1:6">
      <c r="A412" s="1"/>
      <c r="B412" s="1"/>
      <c r="C412" s="1"/>
      <c r="D412" s="1"/>
      <c r="E412" s="1"/>
      <c r="F412" s="1"/>
    </row>
    <row r="413" spans="1:6">
      <c r="A413" s="1"/>
      <c r="B413" s="1"/>
      <c r="C413" s="1"/>
      <c r="D413" s="1"/>
      <c r="E413" s="1"/>
      <c r="F413" s="1"/>
    </row>
    <row r="414" spans="1:6">
      <c r="A414" s="1"/>
      <c r="B414" s="1"/>
      <c r="C414" s="1"/>
      <c r="D414" s="1"/>
      <c r="E414" s="1"/>
      <c r="F414" s="1"/>
    </row>
    <row r="415" spans="1:6">
      <c r="A415" s="1"/>
      <c r="B415" s="1"/>
      <c r="C415" s="1"/>
      <c r="D415" s="1"/>
      <c r="E415" s="1"/>
      <c r="F415" s="1"/>
    </row>
    <row r="416" spans="1:6">
      <c r="A416" s="1"/>
      <c r="B416" s="1"/>
      <c r="C416" s="1"/>
      <c r="D416" s="1"/>
      <c r="E416" s="1"/>
      <c r="F416" s="1"/>
    </row>
    <row r="417" spans="1:6">
      <c r="A417" s="1"/>
      <c r="B417" s="1"/>
      <c r="C417" s="1"/>
      <c r="D417" s="1"/>
      <c r="E417" s="1"/>
      <c r="F417" s="1"/>
    </row>
    <row r="418" spans="1:6">
      <c r="A418" s="1"/>
      <c r="B418" s="1"/>
      <c r="C418" s="1"/>
      <c r="D418" s="1"/>
      <c r="E418" s="1"/>
      <c r="F418" s="1"/>
    </row>
    <row r="419" spans="1:6">
      <c r="A419" s="1"/>
      <c r="B419" s="1"/>
      <c r="C419" s="1"/>
      <c r="D419" s="1"/>
      <c r="E419" s="1"/>
      <c r="F419" s="1"/>
    </row>
    <row r="420" spans="1:6">
      <c r="A420" s="1"/>
      <c r="B420" s="1"/>
      <c r="C420" s="1"/>
      <c r="D420" s="1"/>
      <c r="E420" s="1"/>
      <c r="F420" s="1"/>
    </row>
    <row r="421" spans="1:6">
      <c r="A421" s="1"/>
      <c r="B421" s="1"/>
      <c r="C421" s="1"/>
      <c r="D421" s="1"/>
      <c r="E421" s="1"/>
      <c r="F421" s="1"/>
    </row>
    <row r="422" spans="1:6">
      <c r="A422" s="1"/>
      <c r="B422" s="1"/>
      <c r="C422" s="1"/>
      <c r="D422" s="1"/>
      <c r="E422" s="1"/>
      <c r="F422" s="1"/>
    </row>
    <row r="423" spans="1:6">
      <c r="A423" s="1"/>
      <c r="B423" s="1"/>
      <c r="C423" s="1"/>
      <c r="D423" s="1"/>
      <c r="E423" s="1"/>
      <c r="F423" s="1"/>
    </row>
    <row r="424" spans="1:6">
      <c r="A424" s="1"/>
      <c r="B424" s="1"/>
      <c r="C424" s="1"/>
      <c r="D424" s="1"/>
      <c r="E424" s="1"/>
      <c r="F424" s="1"/>
    </row>
    <row r="425" spans="1:6">
      <c r="A425" s="1"/>
      <c r="B425" s="1"/>
      <c r="C425" s="1"/>
      <c r="D425" s="1"/>
      <c r="E425" s="1"/>
      <c r="F425" s="1"/>
    </row>
    <row r="426" spans="1:6">
      <c r="A426" s="1"/>
      <c r="B426" s="1"/>
      <c r="C426" s="1"/>
      <c r="D426" s="1"/>
      <c r="E426" s="1"/>
      <c r="F426" s="1"/>
    </row>
    <row r="427" spans="1:6">
      <c r="A427" s="1"/>
      <c r="B427" s="1"/>
      <c r="C427" s="1"/>
      <c r="D427" s="1"/>
      <c r="E427" s="1"/>
      <c r="F427" s="1"/>
    </row>
    <row r="428" spans="1:6">
      <c r="A428" s="1"/>
      <c r="B428" s="1"/>
      <c r="C428" s="1"/>
      <c r="D428" s="1"/>
      <c r="E428" s="1"/>
      <c r="F428" s="1"/>
    </row>
    <row r="429" spans="1:6">
      <c r="A429" s="1"/>
      <c r="B429" s="1"/>
      <c r="C429" s="1"/>
      <c r="D429" s="1"/>
      <c r="E429" s="1"/>
      <c r="F429" s="1"/>
    </row>
    <row r="430" spans="1:6">
      <c r="A430" s="1"/>
      <c r="B430" s="1"/>
      <c r="C430" s="1"/>
      <c r="D430" s="1"/>
      <c r="E430" s="1"/>
      <c r="F430" s="1"/>
    </row>
    <row r="431" spans="1:6">
      <c r="A431" s="1"/>
      <c r="B431" s="1"/>
      <c r="C431" s="1"/>
      <c r="D431" s="1"/>
      <c r="E431" s="1"/>
      <c r="F431" s="1"/>
    </row>
    <row r="432" spans="1:6">
      <c r="A432" s="1"/>
      <c r="B432" s="1"/>
      <c r="C432" s="1"/>
      <c r="D432" s="1"/>
      <c r="E432" s="1"/>
      <c r="F432" s="1"/>
    </row>
    <row r="433" spans="1:6">
      <c r="A433" s="1"/>
      <c r="B433" s="1"/>
      <c r="C433" s="1"/>
      <c r="D433" s="1"/>
      <c r="E433" s="1"/>
      <c r="F433" s="1"/>
    </row>
    <row r="434" spans="1:6">
      <c r="A434" s="1"/>
      <c r="B434" s="1"/>
      <c r="C434" s="1"/>
      <c r="D434" s="1"/>
      <c r="E434" s="1"/>
      <c r="F434" s="1"/>
    </row>
    <row r="435" spans="1:6">
      <c r="A435" s="1"/>
      <c r="B435" s="1"/>
      <c r="C435" s="1"/>
      <c r="D435" s="1"/>
      <c r="E435" s="1"/>
      <c r="F435" s="1"/>
    </row>
    <row r="436" spans="1:6">
      <c r="A436" s="1"/>
      <c r="B436" s="1"/>
      <c r="C436" s="1"/>
      <c r="D436" s="1"/>
      <c r="E436" s="1"/>
      <c r="F436" s="1"/>
    </row>
    <row r="437" spans="1:6">
      <c r="A437" s="1"/>
      <c r="B437" s="1"/>
      <c r="C437" s="1"/>
      <c r="D437" s="1"/>
      <c r="E437" s="1"/>
      <c r="F437" s="1"/>
    </row>
    <row r="438" spans="1:6">
      <c r="A438" s="1"/>
      <c r="B438" s="1"/>
      <c r="C438" s="1"/>
      <c r="D438" s="1"/>
      <c r="E438" s="1"/>
      <c r="F438" s="1"/>
    </row>
    <row r="439" spans="1:6">
      <c r="A439" s="1"/>
      <c r="B439" s="1"/>
      <c r="C439" s="1"/>
      <c r="D439" s="1"/>
      <c r="E439" s="1"/>
      <c r="F439" s="1"/>
    </row>
    <row r="440" spans="1:6">
      <c r="A440" s="1"/>
      <c r="B440" s="1"/>
      <c r="C440" s="1"/>
      <c r="D440" s="1"/>
      <c r="E440" s="1"/>
      <c r="F440" s="1"/>
    </row>
    <row r="441" spans="1:6">
      <c r="A441" s="1"/>
      <c r="B441" s="1"/>
      <c r="C441" s="1"/>
      <c r="D441" s="1"/>
      <c r="E441" s="1"/>
      <c r="F441" s="1"/>
    </row>
    <row r="442" spans="1:6">
      <c r="A442" s="1"/>
      <c r="B442" s="1"/>
      <c r="C442" s="1"/>
      <c r="D442" s="1"/>
      <c r="E442" s="1"/>
      <c r="F442" s="1"/>
    </row>
    <row r="443" spans="1:6">
      <c r="A443" s="1"/>
      <c r="B443" s="1"/>
      <c r="C443" s="1"/>
      <c r="D443" s="1"/>
      <c r="E443" s="1"/>
      <c r="F443" s="1"/>
    </row>
    <row r="444" spans="1:6">
      <c r="A444" s="1"/>
      <c r="B444" s="1"/>
      <c r="C444" s="1"/>
      <c r="D444" s="1"/>
      <c r="E444" s="1"/>
      <c r="F444" s="1"/>
    </row>
    <row r="445" spans="1:6">
      <c r="A445" s="1"/>
      <c r="B445" s="1"/>
      <c r="C445" s="1"/>
      <c r="D445" s="1"/>
      <c r="E445" s="1"/>
      <c r="F445" s="1"/>
    </row>
    <row r="446" spans="1:6">
      <c r="A446" s="1"/>
      <c r="B446" s="1"/>
      <c r="C446" s="1"/>
      <c r="D446" s="1"/>
      <c r="E446" s="1"/>
      <c r="F446" s="1"/>
    </row>
    <row r="447" spans="1:6">
      <c r="A447" s="1"/>
      <c r="B447" s="1"/>
      <c r="C447" s="1"/>
      <c r="D447" s="1"/>
      <c r="E447" s="1"/>
      <c r="F447" s="1"/>
    </row>
    <row r="448" spans="1:6">
      <c r="A448" s="1"/>
      <c r="B448" s="1"/>
      <c r="C448" s="1"/>
      <c r="D448" s="1"/>
      <c r="E448" s="1"/>
      <c r="F448" s="1"/>
    </row>
    <row r="449" spans="1:6">
      <c r="A449" s="1"/>
      <c r="B449" s="1"/>
      <c r="C449" s="1"/>
      <c r="D449" s="1"/>
      <c r="E449" s="1"/>
      <c r="F449" s="1"/>
    </row>
    <row r="450" spans="1:6">
      <c r="A450" s="1"/>
      <c r="B450" s="1"/>
      <c r="C450" s="1"/>
      <c r="D450" s="1"/>
      <c r="E450" s="1"/>
      <c r="F450" s="1"/>
    </row>
    <row r="451" spans="1:6">
      <c r="A451" s="1"/>
      <c r="B451" s="1"/>
      <c r="C451" s="1"/>
      <c r="D451" s="1"/>
      <c r="E451" s="1"/>
      <c r="F451" s="1"/>
    </row>
    <row r="452" spans="1:6">
      <c r="A452" s="1"/>
      <c r="B452" s="1"/>
      <c r="C452" s="1"/>
      <c r="D452" s="1"/>
      <c r="E452" s="1"/>
      <c r="F452" s="1"/>
    </row>
    <row r="453" spans="1:6">
      <c r="A453" s="1"/>
      <c r="B453" s="1"/>
      <c r="C453" s="1"/>
      <c r="D453" s="1"/>
      <c r="E453" s="1"/>
      <c r="F453" s="1"/>
    </row>
    <row r="454" spans="1:6">
      <c r="A454" s="1"/>
      <c r="B454" s="1"/>
      <c r="C454" s="1"/>
      <c r="D454" s="1"/>
      <c r="E454" s="1"/>
      <c r="F454" s="1"/>
    </row>
    <row r="455" spans="1:6">
      <c r="A455" s="1"/>
      <c r="B455" s="1"/>
      <c r="C455" s="1"/>
      <c r="D455" s="1"/>
      <c r="E455" s="1"/>
      <c r="F455" s="1"/>
    </row>
    <row r="456" spans="1:6">
      <c r="A456" s="1"/>
      <c r="B456" s="1"/>
      <c r="C456" s="1"/>
      <c r="D456" s="1"/>
      <c r="E456" s="1"/>
      <c r="F456" s="1"/>
    </row>
    <row r="457" spans="1:6">
      <c r="A457" s="1"/>
      <c r="B457" s="1"/>
      <c r="C457" s="1"/>
      <c r="D457" s="1"/>
      <c r="E457" s="1"/>
      <c r="F457" s="1"/>
    </row>
    <row r="458" spans="1:6">
      <c r="A458" s="1"/>
      <c r="B458" s="1"/>
      <c r="C458" s="1"/>
      <c r="D458" s="1"/>
      <c r="E458" s="1"/>
      <c r="F458" s="1"/>
    </row>
    <row r="459" spans="1:6">
      <c r="A459" s="1"/>
      <c r="B459" s="1"/>
      <c r="C459" s="1"/>
      <c r="D459" s="1"/>
      <c r="E459" s="1"/>
      <c r="F459" s="1"/>
    </row>
    <row r="460" spans="1:6">
      <c r="A460" s="1"/>
      <c r="B460" s="1"/>
      <c r="C460" s="1"/>
      <c r="D460" s="1"/>
      <c r="E460" s="1"/>
      <c r="F460" s="1"/>
    </row>
    <row r="461" spans="1:6">
      <c r="A461" s="1"/>
      <c r="B461" s="1"/>
      <c r="C461" s="1"/>
      <c r="D461" s="1"/>
      <c r="E461" s="1"/>
      <c r="F461" s="1"/>
    </row>
    <row r="462" spans="1:6">
      <c r="A462" s="1"/>
      <c r="B462" s="1"/>
      <c r="C462" s="1"/>
      <c r="D462" s="1"/>
      <c r="E462" s="1"/>
      <c r="F462" s="1"/>
    </row>
    <row r="463" spans="1:6">
      <c r="A463" s="1"/>
      <c r="B463" s="1"/>
      <c r="C463" s="1"/>
      <c r="D463" s="1"/>
      <c r="E463" s="1"/>
      <c r="F463" s="1"/>
    </row>
    <row r="464" spans="1:6">
      <c r="A464" s="1"/>
      <c r="B464" s="1"/>
      <c r="C464" s="1"/>
      <c r="D464" s="1"/>
      <c r="E464" s="1"/>
      <c r="F464" s="1"/>
    </row>
    <row r="465" spans="1:6">
      <c r="A465" s="1"/>
      <c r="B465" s="1"/>
      <c r="C465" s="1"/>
      <c r="D465" s="1"/>
      <c r="E465" s="1"/>
      <c r="F465" s="1"/>
    </row>
    <row r="466" spans="1:6">
      <c r="A466" s="1"/>
      <c r="B466" s="1"/>
      <c r="C466" s="1"/>
      <c r="D466" s="1"/>
      <c r="E466" s="1"/>
      <c r="F466" s="1"/>
    </row>
    <row r="467" spans="1:6">
      <c r="A467" s="1"/>
      <c r="B467" s="1"/>
      <c r="C467" s="1"/>
      <c r="D467" s="1"/>
      <c r="E467" s="1"/>
      <c r="F467" s="1"/>
    </row>
    <row r="468" spans="1:6">
      <c r="A468" s="1"/>
      <c r="B468" s="1"/>
      <c r="C468" s="1"/>
      <c r="D468" s="1"/>
      <c r="E468" s="1"/>
      <c r="F468" s="1"/>
    </row>
    <row r="469" spans="1:6">
      <c r="A469" s="1"/>
      <c r="B469" s="1"/>
      <c r="C469" s="1"/>
      <c r="D469" s="1"/>
      <c r="E469" s="1"/>
      <c r="F469" s="1"/>
    </row>
    <row r="470" spans="1:6">
      <c r="A470" s="1"/>
      <c r="B470" s="1"/>
      <c r="C470" s="1"/>
      <c r="D470" s="1"/>
      <c r="E470" s="1"/>
      <c r="F470" s="1"/>
    </row>
    <row r="471" spans="1:6">
      <c r="A471" s="1"/>
      <c r="B471" s="1"/>
      <c r="C471" s="1"/>
      <c r="D471" s="1"/>
      <c r="E471" s="1"/>
      <c r="F471" s="1"/>
    </row>
    <row r="472" spans="1:6">
      <c r="A472" s="1"/>
      <c r="B472" s="1"/>
      <c r="C472" s="1"/>
      <c r="D472" s="1"/>
      <c r="E472" s="1"/>
      <c r="F472" s="1"/>
    </row>
    <row r="473" spans="1:6">
      <c r="A473" s="1"/>
      <c r="B473" s="1"/>
      <c r="C473" s="1"/>
      <c r="D473" s="1"/>
      <c r="E473" s="1"/>
      <c r="F473" s="1"/>
    </row>
    <row r="474" spans="1:6">
      <c r="A474" s="1"/>
      <c r="B474" s="1"/>
      <c r="C474" s="1"/>
      <c r="D474" s="1"/>
      <c r="E474" s="1"/>
      <c r="F474" s="1"/>
    </row>
    <row r="475" spans="1:6">
      <c r="A475" s="1"/>
      <c r="B475" s="1"/>
      <c r="C475" s="1"/>
      <c r="D475" s="1"/>
      <c r="E475" s="1"/>
      <c r="F475" s="1"/>
    </row>
    <row r="476" spans="1:6">
      <c r="A476" s="1"/>
      <c r="B476" s="1"/>
      <c r="C476" s="1"/>
      <c r="D476" s="1"/>
      <c r="E476" s="1"/>
      <c r="F476" s="1"/>
    </row>
    <row r="477" spans="1:6">
      <c r="A477" s="1"/>
      <c r="B477" s="1"/>
      <c r="C477" s="1"/>
      <c r="D477" s="1"/>
      <c r="E477" s="1"/>
      <c r="F477" s="1"/>
    </row>
    <row r="478" spans="1:6">
      <c r="A478" s="1"/>
      <c r="B478" s="1"/>
      <c r="C478" s="1"/>
      <c r="D478" s="1"/>
      <c r="E478" s="1"/>
      <c r="F478" s="1"/>
    </row>
    <row r="479" spans="1:6">
      <c r="A479" s="1"/>
      <c r="B479" s="1"/>
      <c r="C479" s="1"/>
      <c r="D479" s="1"/>
      <c r="E479" s="1"/>
      <c r="F479" s="1"/>
    </row>
    <row r="480" spans="1:6">
      <c r="A480" s="1"/>
      <c r="B480" s="1"/>
      <c r="C480" s="1"/>
      <c r="D480" s="1"/>
      <c r="E480" s="1"/>
      <c r="F480" s="1"/>
    </row>
    <row r="481" spans="1:6">
      <c r="A481" s="1"/>
      <c r="B481" s="1"/>
      <c r="C481" s="1"/>
      <c r="D481" s="1"/>
      <c r="E481" s="1"/>
      <c r="F481" s="1"/>
    </row>
    <row r="482" spans="1:6">
      <c r="A482" s="1"/>
      <c r="B482" s="1"/>
      <c r="C482" s="1"/>
      <c r="D482" s="1"/>
      <c r="E482" s="1"/>
      <c r="F482" s="1"/>
    </row>
    <row r="483" spans="1:6">
      <c r="A483" s="1"/>
      <c r="B483" s="1"/>
      <c r="C483" s="1"/>
      <c r="D483" s="1"/>
      <c r="E483" s="1"/>
      <c r="F483" s="1"/>
    </row>
    <row r="484" spans="1:6">
      <c r="A484" s="1"/>
      <c r="B484" s="1"/>
      <c r="C484" s="1"/>
      <c r="D484" s="1"/>
      <c r="E484" s="1"/>
      <c r="F484" s="1"/>
    </row>
    <row r="485" spans="1:6">
      <c r="A485" s="1"/>
      <c r="B485" s="1"/>
      <c r="C485" s="1"/>
      <c r="D485" s="1"/>
      <c r="E485" s="1"/>
      <c r="F485" s="1"/>
    </row>
    <row r="486" spans="1:6">
      <c r="A486" s="1"/>
      <c r="B486" s="1"/>
      <c r="C486" s="1"/>
      <c r="D486" s="1"/>
      <c r="E486" s="1"/>
      <c r="F486" s="1"/>
    </row>
    <row r="487" spans="1:6">
      <c r="A487" s="1"/>
      <c r="B487" s="1"/>
      <c r="C487" s="1"/>
      <c r="D487" s="1"/>
      <c r="E487" s="1"/>
      <c r="F487" s="1"/>
    </row>
    <row r="488" spans="1:6">
      <c r="A488" s="1"/>
      <c r="B488" s="1"/>
      <c r="C488" s="1"/>
      <c r="D488" s="1"/>
      <c r="E488" s="1"/>
      <c r="F488" s="1"/>
    </row>
    <row r="489" spans="1:6">
      <c r="A489" s="1"/>
      <c r="B489" s="1"/>
      <c r="C489" s="1"/>
      <c r="D489" s="1"/>
      <c r="E489" s="1"/>
      <c r="F489" s="1"/>
    </row>
    <row r="490" spans="1:6">
      <c r="A490" s="1"/>
      <c r="B490" s="1"/>
      <c r="C490" s="1"/>
      <c r="D490" s="1"/>
      <c r="E490" s="1"/>
      <c r="F490" s="1"/>
    </row>
    <row r="491" spans="1:6">
      <c r="A491" s="1"/>
      <c r="B491" s="1"/>
      <c r="C491" s="1"/>
      <c r="D491" s="1"/>
      <c r="E491" s="1"/>
      <c r="F491" s="1"/>
    </row>
    <row r="492" spans="1:6">
      <c r="A492" s="1"/>
      <c r="B492" s="1"/>
      <c r="C492" s="1"/>
      <c r="D492" s="1"/>
      <c r="E492" s="1"/>
      <c r="F492" s="1"/>
    </row>
    <row r="493" spans="1:6">
      <c r="A493" s="1"/>
      <c r="B493" s="1"/>
      <c r="C493" s="1"/>
      <c r="D493" s="1"/>
      <c r="E493" s="1"/>
      <c r="F493" s="1"/>
    </row>
    <row r="494" spans="1:6">
      <c r="A494" s="1"/>
      <c r="B494" s="1"/>
      <c r="C494" s="1"/>
      <c r="D494" s="1"/>
      <c r="E494" s="1"/>
      <c r="F494" s="1"/>
    </row>
    <row r="495" spans="1:6">
      <c r="A495" s="1"/>
      <c r="B495" s="1"/>
      <c r="C495" s="1"/>
      <c r="D495" s="1"/>
      <c r="E495" s="1"/>
      <c r="F495" s="1"/>
    </row>
    <row r="496" spans="1:6">
      <c r="A496" s="1"/>
      <c r="B496" s="1"/>
      <c r="C496" s="1"/>
      <c r="D496" s="1"/>
      <c r="E496" s="1"/>
      <c r="F496" s="1"/>
    </row>
    <row r="497" spans="1:6">
      <c r="A497" s="1"/>
      <c r="B497" s="1"/>
      <c r="C497" s="1"/>
      <c r="D497" s="1"/>
      <c r="E497" s="1"/>
      <c r="F497" s="1"/>
    </row>
    <row r="498" spans="1:6">
      <c r="A498" s="1"/>
      <c r="B498" s="1"/>
      <c r="C498" s="1"/>
      <c r="D498" s="1"/>
      <c r="E498" s="1"/>
      <c r="F498" s="1"/>
    </row>
    <row r="499" spans="1:6">
      <c r="A499" s="1"/>
      <c r="B499" s="1"/>
      <c r="C499" s="1"/>
      <c r="D499" s="1"/>
      <c r="E499" s="1"/>
      <c r="F499" s="1"/>
    </row>
    <row r="500" spans="1:6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" right="0" top="0.74803149606299213" bottom="0.74803149606299213" header="0.31496062992125984" footer="0.31496062992125984"/>
  <pageSetup paperSize="9" scale="90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A120"/>
  <sheetViews>
    <sheetView workbookViewId="0">
      <pane ySplit="8" topLeftCell="A9" activePane="bottomLeft" state="frozen"/>
      <selection pane="bottomLeft"/>
    </sheetView>
  </sheetViews>
  <sheetFormatPr defaultColWidth="0" defaultRowHeight="14.45"/>
  <cols>
    <col min="1" max="1" width="4.7109375" customWidth="1"/>
    <col min="2" max="2" width="7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hidden="1" customWidth="1"/>
    <col min="17" max="18" width="0" hidden="1" customWidth="1"/>
    <col min="19" max="19" width="7.7109375" hidden="1" customWidth="1"/>
    <col min="20" max="21" width="0" hidden="1" customWidth="1"/>
    <col min="22" max="22" width="7.7109375" hidden="1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>
      <c r="A1" s="11"/>
      <c r="B1" s="206" t="s">
        <v>8</v>
      </c>
      <c r="C1" s="207"/>
      <c r="D1" s="207"/>
      <c r="E1" s="207"/>
      <c r="F1" s="207"/>
      <c r="G1" s="207"/>
      <c r="H1" s="208"/>
      <c r="I1" s="131" t="s">
        <v>5</v>
      </c>
      <c r="J1" s="11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>
      <c r="A2" s="11"/>
      <c r="B2" s="206" t="s">
        <v>11</v>
      </c>
      <c r="C2" s="207"/>
      <c r="D2" s="207"/>
      <c r="E2" s="207"/>
      <c r="F2" s="207"/>
      <c r="G2" s="207"/>
      <c r="H2" s="208"/>
      <c r="I2" s="131" t="s">
        <v>3</v>
      </c>
      <c r="J2" s="11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>
      <c r="A3" s="11"/>
      <c r="B3" s="206" t="s">
        <v>12</v>
      </c>
      <c r="C3" s="207"/>
      <c r="D3" s="207"/>
      <c r="E3" s="207"/>
      <c r="F3" s="207"/>
      <c r="G3" s="207"/>
      <c r="H3" s="208"/>
      <c r="I3" s="131" t="s">
        <v>101</v>
      </c>
      <c r="J3" s="11"/>
      <c r="K3" s="3"/>
      <c r="L3" s="3"/>
      <c r="M3" s="3"/>
      <c r="N3" s="3"/>
      <c r="O3" s="3"/>
      <c r="P3" s="5" t="s">
        <v>7</v>
      </c>
      <c r="Q3" s="1"/>
      <c r="R3" s="1"/>
      <c r="S3" s="3"/>
      <c r="V3" s="3"/>
    </row>
    <row r="4" spans="1:26">
      <c r="A4" s="3"/>
      <c r="B4" s="5" t="s">
        <v>102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>
      <c r="A5" s="3"/>
      <c r="B5" s="146" t="s">
        <v>431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>
      <c r="A7" s="13"/>
      <c r="B7" s="14" t="s">
        <v>103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5.6">
      <c r="A8" s="192" t="s">
        <v>104</v>
      </c>
      <c r="B8" s="192" t="s">
        <v>105</v>
      </c>
      <c r="C8" s="192" t="s">
        <v>106</v>
      </c>
      <c r="D8" s="192" t="s">
        <v>107</v>
      </c>
      <c r="E8" s="192" t="s">
        <v>108</v>
      </c>
      <c r="F8" s="192" t="s">
        <v>109</v>
      </c>
      <c r="G8" s="192" t="s">
        <v>14</v>
      </c>
      <c r="H8" s="192" t="s">
        <v>15</v>
      </c>
      <c r="I8" s="192" t="s">
        <v>110</v>
      </c>
      <c r="J8" s="148"/>
      <c r="K8" s="148"/>
      <c r="L8" s="148"/>
      <c r="M8" s="148"/>
      <c r="N8" s="148"/>
      <c r="O8" s="148"/>
      <c r="P8" s="148" t="s">
        <v>111</v>
      </c>
      <c r="Q8" s="144"/>
      <c r="R8" s="144"/>
      <c r="S8" s="148" t="s">
        <v>112</v>
      </c>
      <c r="T8" s="145"/>
      <c r="U8" s="145"/>
      <c r="V8" s="148" t="s">
        <v>113</v>
      </c>
      <c r="W8" s="143"/>
      <c r="X8" s="143"/>
      <c r="Y8" s="143"/>
      <c r="Z8" s="143"/>
    </row>
    <row r="9" spans="1:26">
      <c r="A9" s="87"/>
      <c r="B9" s="87"/>
      <c r="C9" s="149"/>
      <c r="D9" s="138" t="s">
        <v>81</v>
      </c>
      <c r="E9" s="87"/>
      <c r="F9" s="150"/>
      <c r="G9" s="135"/>
      <c r="H9" s="135"/>
      <c r="I9" s="135"/>
      <c r="J9" s="87"/>
      <c r="K9" s="87"/>
      <c r="L9" s="87"/>
      <c r="M9" s="87"/>
      <c r="N9" s="87"/>
      <c r="O9" s="87"/>
      <c r="P9" s="87"/>
      <c r="Q9" s="61"/>
      <c r="R9" s="61"/>
      <c r="S9" s="87"/>
      <c r="T9" s="137"/>
      <c r="U9" s="137"/>
      <c r="V9" s="87"/>
      <c r="W9" s="137"/>
      <c r="X9" s="137"/>
      <c r="Y9" s="137"/>
      <c r="Z9" s="137"/>
    </row>
    <row r="10" spans="1:26">
      <c r="A10" s="61"/>
      <c r="B10" s="61"/>
      <c r="C10" s="152">
        <v>3</v>
      </c>
      <c r="D10" s="152" t="s">
        <v>82</v>
      </c>
      <c r="E10" s="61"/>
      <c r="F10" s="151"/>
      <c r="G10" s="75"/>
      <c r="H10" s="75"/>
      <c r="I10" s="75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137"/>
      <c r="U10" s="137"/>
      <c r="V10" s="61"/>
      <c r="W10" s="137"/>
      <c r="X10" s="137"/>
      <c r="Y10" s="137"/>
      <c r="Z10" s="137"/>
    </row>
    <row r="11" spans="1:26" ht="24.95" customHeight="1">
      <c r="A11" s="158">
        <v>1</v>
      </c>
      <c r="B11" s="153" t="s">
        <v>114</v>
      </c>
      <c r="C11" s="159" t="s">
        <v>134</v>
      </c>
      <c r="D11" s="153" t="s">
        <v>433</v>
      </c>
      <c r="E11" s="153" t="s">
        <v>131</v>
      </c>
      <c r="F11" s="154">
        <v>3</v>
      </c>
      <c r="G11" s="155">
        <v>0</v>
      </c>
      <c r="H11" s="155">
        <v>0</v>
      </c>
      <c r="I11" s="155">
        <f>ROUND(F11*(G11+H11),2)</f>
        <v>0</v>
      </c>
      <c r="J11" s="153">
        <f>ROUND(F11*(N11),2)</f>
        <v>118.23</v>
      </c>
      <c r="K11" s="156">
        <f>ROUND(F11*(O11),2)</f>
        <v>0</v>
      </c>
      <c r="L11" s="156">
        <f>ROUND(F11*(G11),2)</f>
        <v>0</v>
      </c>
      <c r="M11" s="156">
        <f>ROUND(F11*(H11),2)</f>
        <v>0</v>
      </c>
      <c r="N11" s="156">
        <v>39.409999999999997</v>
      </c>
      <c r="O11" s="156"/>
      <c r="P11" s="160">
        <v>9.1920000000000002E-2</v>
      </c>
      <c r="Q11" s="160"/>
      <c r="R11" s="160">
        <v>9.1920000000000002E-2</v>
      </c>
      <c r="S11" s="156">
        <f>ROUND(F11*(P11),3)</f>
        <v>0.27600000000000002</v>
      </c>
      <c r="T11" s="157"/>
      <c r="U11" s="157"/>
      <c r="V11" s="160"/>
      <c r="Z11">
        <v>0</v>
      </c>
    </row>
    <row r="12" spans="1:26">
      <c r="A12" s="61"/>
      <c r="B12" s="61"/>
      <c r="C12" s="152">
        <v>3</v>
      </c>
      <c r="D12" s="152" t="s">
        <v>82</v>
      </c>
      <c r="E12" s="61"/>
      <c r="F12" s="151"/>
      <c r="G12" s="141">
        <f>ROUND((SUM(L10:L11))/1,2)</f>
        <v>0</v>
      </c>
      <c r="H12" s="141">
        <f>ROUND((SUM(M10:M11))/1,2)</f>
        <v>0</v>
      </c>
      <c r="I12" s="141">
        <f>ROUND((SUM(I10:I11))/1,2)</f>
        <v>0</v>
      </c>
      <c r="J12" s="61"/>
      <c r="K12" s="61"/>
      <c r="L12" s="61">
        <f>ROUND((SUM(L10:L11))/1,2)</f>
        <v>0</v>
      </c>
      <c r="M12" s="61">
        <f>ROUND((SUM(M10:M11))/1,2)</f>
        <v>0</v>
      </c>
      <c r="N12" s="61"/>
      <c r="O12" s="61"/>
      <c r="P12" s="161"/>
      <c r="Q12" s="61"/>
      <c r="R12" s="61"/>
      <c r="S12" s="161">
        <f>ROUND((SUM(S10:S11))/1,2)</f>
        <v>0.28000000000000003</v>
      </c>
      <c r="T12" s="137"/>
      <c r="U12" s="137"/>
      <c r="V12" s="2">
        <f>ROUND((SUM(V10:V11))/1,2)</f>
        <v>0</v>
      </c>
      <c r="W12" s="137"/>
      <c r="X12" s="137"/>
      <c r="Y12" s="137"/>
      <c r="Z12" s="137"/>
    </row>
    <row r="13" spans="1:26">
      <c r="A13" s="1"/>
      <c r="B13" s="1"/>
      <c r="C13" s="1"/>
      <c r="D13" s="1"/>
      <c r="E13" s="1"/>
      <c r="F13" s="147"/>
      <c r="G13" s="134"/>
      <c r="H13" s="134"/>
      <c r="I13" s="134"/>
      <c r="J13" s="1"/>
      <c r="K13" s="1"/>
      <c r="L13" s="1"/>
      <c r="M13" s="1"/>
      <c r="N13" s="1"/>
      <c r="O13" s="1"/>
      <c r="P13" s="1"/>
      <c r="Q13" s="1"/>
      <c r="R13" s="1"/>
      <c r="S13" s="1"/>
      <c r="V13" s="1"/>
    </row>
    <row r="14" spans="1:26">
      <c r="A14" s="61"/>
      <c r="B14" s="61"/>
      <c r="C14" s="152">
        <v>6</v>
      </c>
      <c r="D14" s="152" t="s">
        <v>83</v>
      </c>
      <c r="E14" s="61"/>
      <c r="F14" s="151"/>
      <c r="G14" s="75"/>
      <c r="H14" s="75"/>
      <c r="I14" s="75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137"/>
      <c r="U14" s="137"/>
      <c r="V14" s="61"/>
      <c r="W14" s="137"/>
      <c r="X14" s="137"/>
      <c r="Y14" s="137"/>
      <c r="Z14" s="137"/>
    </row>
    <row r="15" spans="1:26" ht="24.95" customHeight="1">
      <c r="A15" s="158">
        <v>2</v>
      </c>
      <c r="B15" s="153" t="s">
        <v>114</v>
      </c>
      <c r="C15" s="159" t="s">
        <v>143</v>
      </c>
      <c r="D15" s="153" t="s">
        <v>144</v>
      </c>
      <c r="E15" s="153" t="s">
        <v>131</v>
      </c>
      <c r="F15" s="154">
        <v>8.1980000000000004</v>
      </c>
      <c r="G15" s="155">
        <v>0</v>
      </c>
      <c r="H15" s="155">
        <v>0</v>
      </c>
      <c r="I15" s="155">
        <f t="shared" ref="I15:I21" si="0">ROUND(F15*(G15+H15),2)</f>
        <v>0</v>
      </c>
      <c r="J15" s="153">
        <f t="shared" ref="J15:J21" si="1">ROUND(F15*(N15),2)</f>
        <v>44.43</v>
      </c>
      <c r="K15" s="156">
        <f t="shared" ref="K15:K21" si="2">ROUND(F15*(O15),2)</f>
        <v>0</v>
      </c>
      <c r="L15" s="156">
        <f t="shared" ref="L15:L21" si="3">ROUND(F15*(G15),2)</f>
        <v>0</v>
      </c>
      <c r="M15" s="156">
        <f t="shared" ref="M15:M21" si="4">ROUND(F15*(H15),2)</f>
        <v>0</v>
      </c>
      <c r="N15" s="156">
        <v>5.42</v>
      </c>
      <c r="O15" s="156"/>
      <c r="P15" s="160">
        <v>7.3499999999999998E-3</v>
      </c>
      <c r="Q15" s="160"/>
      <c r="R15" s="160">
        <v>7.3499999999999998E-3</v>
      </c>
      <c r="S15" s="156">
        <f t="shared" ref="S15:S21" si="5">ROUND(F15*(P15),3)</f>
        <v>0.06</v>
      </c>
      <c r="T15" s="157"/>
      <c r="U15" s="157"/>
      <c r="V15" s="160"/>
      <c r="Z15">
        <v>0</v>
      </c>
    </row>
    <row r="16" spans="1:26" ht="24.95" customHeight="1">
      <c r="A16" s="158">
        <v>3</v>
      </c>
      <c r="B16" s="153" t="s">
        <v>114</v>
      </c>
      <c r="C16" s="159" t="s">
        <v>145</v>
      </c>
      <c r="D16" s="153" t="s">
        <v>146</v>
      </c>
      <c r="E16" s="153" t="s">
        <v>131</v>
      </c>
      <c r="F16" s="154">
        <v>9.01</v>
      </c>
      <c r="G16" s="155">
        <v>0</v>
      </c>
      <c r="H16" s="155">
        <v>0</v>
      </c>
      <c r="I16" s="155">
        <f t="shared" si="0"/>
        <v>0</v>
      </c>
      <c r="J16" s="153">
        <f t="shared" si="1"/>
        <v>58.93</v>
      </c>
      <c r="K16" s="156">
        <f t="shared" si="2"/>
        <v>0</v>
      </c>
      <c r="L16" s="156">
        <f t="shared" si="3"/>
        <v>0</v>
      </c>
      <c r="M16" s="156">
        <f t="shared" si="4"/>
        <v>0</v>
      </c>
      <c r="N16" s="156">
        <v>6.54</v>
      </c>
      <c r="O16" s="156"/>
      <c r="P16" s="160">
        <v>1.47E-2</v>
      </c>
      <c r="Q16" s="160"/>
      <c r="R16" s="160">
        <v>1.47E-2</v>
      </c>
      <c r="S16" s="156">
        <f t="shared" si="5"/>
        <v>0.13200000000000001</v>
      </c>
      <c r="T16" s="157"/>
      <c r="U16" s="157"/>
      <c r="V16" s="160"/>
      <c r="Z16">
        <v>0</v>
      </c>
    </row>
    <row r="17" spans="1:26" ht="24.95" customHeight="1">
      <c r="A17" s="158">
        <v>4</v>
      </c>
      <c r="B17" s="153" t="s">
        <v>114</v>
      </c>
      <c r="C17" s="159" t="s">
        <v>150</v>
      </c>
      <c r="D17" s="153" t="s">
        <v>151</v>
      </c>
      <c r="E17" s="153" t="s">
        <v>131</v>
      </c>
      <c r="F17" s="154">
        <v>3.3</v>
      </c>
      <c r="G17" s="155">
        <v>0</v>
      </c>
      <c r="H17" s="155">
        <v>0</v>
      </c>
      <c r="I17" s="155">
        <f t="shared" si="0"/>
        <v>0</v>
      </c>
      <c r="J17" s="153">
        <f t="shared" si="1"/>
        <v>13.27</v>
      </c>
      <c r="K17" s="156">
        <f t="shared" si="2"/>
        <v>0</v>
      </c>
      <c r="L17" s="156">
        <f t="shared" si="3"/>
        <v>0</v>
      </c>
      <c r="M17" s="156">
        <f t="shared" si="4"/>
        <v>0</v>
      </c>
      <c r="N17" s="156">
        <v>4.0199999999999996</v>
      </c>
      <c r="O17" s="156"/>
      <c r="P17" s="160">
        <v>2.8800000000000002E-3</v>
      </c>
      <c r="Q17" s="160"/>
      <c r="R17" s="160">
        <v>2.8800000000000002E-3</v>
      </c>
      <c r="S17" s="156">
        <f t="shared" si="5"/>
        <v>0.01</v>
      </c>
      <c r="T17" s="157"/>
      <c r="U17" s="157"/>
      <c r="V17" s="160"/>
      <c r="Z17">
        <v>0</v>
      </c>
    </row>
    <row r="18" spans="1:26" ht="24.95" customHeight="1">
      <c r="A18" s="158">
        <v>5</v>
      </c>
      <c r="B18" s="153" t="s">
        <v>114</v>
      </c>
      <c r="C18" s="159" t="s">
        <v>152</v>
      </c>
      <c r="D18" s="153" t="s">
        <v>153</v>
      </c>
      <c r="E18" s="153" t="s">
        <v>131</v>
      </c>
      <c r="F18" s="154">
        <v>90.35</v>
      </c>
      <c r="G18" s="155">
        <v>0</v>
      </c>
      <c r="H18" s="155">
        <v>0</v>
      </c>
      <c r="I18" s="155">
        <f t="shared" si="0"/>
        <v>0</v>
      </c>
      <c r="J18" s="153">
        <f t="shared" si="1"/>
        <v>1887.41</v>
      </c>
      <c r="K18" s="156">
        <f t="shared" si="2"/>
        <v>0</v>
      </c>
      <c r="L18" s="156">
        <f t="shared" si="3"/>
        <v>0</v>
      </c>
      <c r="M18" s="156">
        <f t="shared" si="4"/>
        <v>0</v>
      </c>
      <c r="N18" s="156">
        <v>20.89</v>
      </c>
      <c r="O18" s="156"/>
      <c r="P18" s="160">
        <v>4.5999999999999999E-3</v>
      </c>
      <c r="Q18" s="160"/>
      <c r="R18" s="160">
        <v>4.5999999999999999E-3</v>
      </c>
      <c r="S18" s="156">
        <f t="shared" si="5"/>
        <v>0.41599999999999998</v>
      </c>
      <c r="T18" s="157"/>
      <c r="U18" s="157"/>
      <c r="V18" s="160"/>
      <c r="Z18">
        <v>0</v>
      </c>
    </row>
    <row r="19" spans="1:26" ht="24.95" customHeight="1">
      <c r="A19" s="158">
        <v>6</v>
      </c>
      <c r="B19" s="153" t="s">
        <v>136</v>
      </c>
      <c r="C19" s="159" t="s">
        <v>154</v>
      </c>
      <c r="D19" s="153" t="s">
        <v>155</v>
      </c>
      <c r="E19" s="153" t="s">
        <v>131</v>
      </c>
      <c r="F19" s="154">
        <v>84.88</v>
      </c>
      <c r="G19" s="155">
        <v>0</v>
      </c>
      <c r="H19" s="155">
        <v>0</v>
      </c>
      <c r="I19" s="155">
        <f t="shared" si="0"/>
        <v>0</v>
      </c>
      <c r="J19" s="153">
        <f t="shared" si="1"/>
        <v>795.33</v>
      </c>
      <c r="K19" s="156">
        <f t="shared" si="2"/>
        <v>0</v>
      </c>
      <c r="L19" s="156">
        <f t="shared" si="3"/>
        <v>0</v>
      </c>
      <c r="M19" s="156">
        <f t="shared" si="4"/>
        <v>0</v>
      </c>
      <c r="N19" s="156">
        <v>9.3699999999999992</v>
      </c>
      <c r="O19" s="156"/>
      <c r="P19" s="160">
        <v>2.0899999999999998E-2</v>
      </c>
      <c r="Q19" s="160"/>
      <c r="R19" s="160">
        <v>2.0899999999999998E-2</v>
      </c>
      <c r="S19" s="156">
        <f t="shared" si="5"/>
        <v>1.774</v>
      </c>
      <c r="T19" s="157"/>
      <c r="U19" s="157"/>
      <c r="V19" s="160"/>
      <c r="Z19">
        <v>0</v>
      </c>
    </row>
    <row r="20" spans="1:26" ht="35.1" customHeight="1">
      <c r="A20" s="158">
        <v>7</v>
      </c>
      <c r="B20" s="153" t="s">
        <v>136</v>
      </c>
      <c r="C20" s="159" t="s">
        <v>156</v>
      </c>
      <c r="D20" s="153" t="s">
        <v>157</v>
      </c>
      <c r="E20" s="153" t="s">
        <v>131</v>
      </c>
      <c r="F20" s="154">
        <v>188.489</v>
      </c>
      <c r="G20" s="155">
        <v>0</v>
      </c>
      <c r="H20" s="155">
        <v>0</v>
      </c>
      <c r="I20" s="155">
        <f t="shared" si="0"/>
        <v>0</v>
      </c>
      <c r="J20" s="153">
        <f t="shared" si="1"/>
        <v>1509.8</v>
      </c>
      <c r="K20" s="156">
        <f t="shared" si="2"/>
        <v>0</v>
      </c>
      <c r="L20" s="156">
        <f t="shared" si="3"/>
        <v>0</v>
      </c>
      <c r="M20" s="156">
        <f t="shared" si="4"/>
        <v>0</v>
      </c>
      <c r="N20" s="156">
        <v>8.01</v>
      </c>
      <c r="O20" s="156"/>
      <c r="P20" s="160">
        <v>1.9009999999999999E-2</v>
      </c>
      <c r="Q20" s="160"/>
      <c r="R20" s="160">
        <v>1.9009999999999999E-2</v>
      </c>
      <c r="S20" s="156">
        <f t="shared" si="5"/>
        <v>3.5830000000000002</v>
      </c>
      <c r="T20" s="157"/>
      <c r="U20" s="157"/>
      <c r="V20" s="160"/>
      <c r="Z20">
        <v>0</v>
      </c>
    </row>
    <row r="21" spans="1:26" ht="24.95" customHeight="1">
      <c r="A21" s="158">
        <v>8</v>
      </c>
      <c r="B21" s="153" t="s">
        <v>136</v>
      </c>
      <c r="C21" s="159" t="s">
        <v>325</v>
      </c>
      <c r="D21" s="153" t="s">
        <v>326</v>
      </c>
      <c r="E21" s="153" t="s">
        <v>131</v>
      </c>
      <c r="F21" s="154">
        <v>0.81200000000000006</v>
      </c>
      <c r="G21" s="155">
        <v>0</v>
      </c>
      <c r="H21" s="155">
        <v>0</v>
      </c>
      <c r="I21" s="155">
        <f t="shared" si="0"/>
        <v>0</v>
      </c>
      <c r="J21" s="153">
        <f t="shared" si="1"/>
        <v>10.11</v>
      </c>
      <c r="K21" s="156">
        <f t="shared" si="2"/>
        <v>0</v>
      </c>
      <c r="L21" s="156">
        <f t="shared" si="3"/>
        <v>0</v>
      </c>
      <c r="M21" s="156">
        <f t="shared" si="4"/>
        <v>0</v>
      </c>
      <c r="N21" s="156">
        <v>12.45</v>
      </c>
      <c r="O21" s="156"/>
      <c r="P21" s="160">
        <v>3.5869999999999999E-2</v>
      </c>
      <c r="Q21" s="160"/>
      <c r="R21" s="160">
        <v>3.5869999999999999E-2</v>
      </c>
      <c r="S21" s="156">
        <f t="shared" si="5"/>
        <v>2.9000000000000001E-2</v>
      </c>
      <c r="T21" s="157"/>
      <c r="U21" s="157"/>
      <c r="V21" s="160"/>
      <c r="Z21">
        <v>0</v>
      </c>
    </row>
    <row r="22" spans="1:26">
      <c r="A22" s="61"/>
      <c r="B22" s="61"/>
      <c r="C22" s="152">
        <v>6</v>
      </c>
      <c r="D22" s="152" t="s">
        <v>83</v>
      </c>
      <c r="E22" s="61"/>
      <c r="F22" s="151"/>
      <c r="G22" s="141">
        <f>ROUND((SUM(L14:L21))/1,2)</f>
        <v>0</v>
      </c>
      <c r="H22" s="141">
        <f>ROUND((SUM(M14:M21))/1,2)</f>
        <v>0</v>
      </c>
      <c r="I22" s="141">
        <f>ROUND((SUM(I14:I21))/1,2)</f>
        <v>0</v>
      </c>
      <c r="J22" s="61"/>
      <c r="K22" s="61"/>
      <c r="L22" s="61">
        <f>ROUND((SUM(L14:L21))/1,2)</f>
        <v>0</v>
      </c>
      <c r="M22" s="61">
        <f>ROUND((SUM(M14:M21))/1,2)</f>
        <v>0</v>
      </c>
      <c r="N22" s="61"/>
      <c r="O22" s="61"/>
      <c r="P22" s="161"/>
      <c r="Q22" s="61"/>
      <c r="R22" s="61"/>
      <c r="S22" s="161">
        <f>ROUND((SUM(S14:S21))/1,2)</f>
        <v>6</v>
      </c>
      <c r="T22" s="137"/>
      <c r="U22" s="137"/>
      <c r="V22" s="2">
        <f>ROUND((SUM(V14:V21))/1,2)</f>
        <v>0</v>
      </c>
      <c r="W22" s="137"/>
      <c r="X22" s="137"/>
      <c r="Y22" s="137"/>
      <c r="Z22" s="137"/>
    </row>
    <row r="23" spans="1:26">
      <c r="A23" s="1"/>
      <c r="B23" s="1"/>
      <c r="C23" s="1"/>
      <c r="D23" s="1"/>
      <c r="E23" s="1"/>
      <c r="F23" s="147"/>
      <c r="G23" s="134"/>
      <c r="H23" s="134"/>
      <c r="I23" s="134"/>
      <c r="J23" s="1"/>
      <c r="K23" s="1"/>
      <c r="L23" s="1"/>
      <c r="M23" s="1"/>
      <c r="N23" s="1"/>
      <c r="O23" s="1"/>
      <c r="P23" s="1"/>
      <c r="Q23" s="1"/>
      <c r="R23" s="1"/>
      <c r="S23" s="1"/>
      <c r="V23" s="1"/>
    </row>
    <row r="24" spans="1:26">
      <c r="A24" s="61"/>
      <c r="B24" s="61"/>
      <c r="C24" s="152">
        <v>9</v>
      </c>
      <c r="D24" s="152" t="s">
        <v>84</v>
      </c>
      <c r="E24" s="61"/>
      <c r="F24" s="151"/>
      <c r="G24" s="75"/>
      <c r="H24" s="75"/>
      <c r="I24" s="75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137"/>
      <c r="U24" s="137"/>
      <c r="V24" s="61"/>
      <c r="W24" s="137"/>
      <c r="X24" s="137"/>
      <c r="Y24" s="137"/>
      <c r="Z24" s="137"/>
    </row>
    <row r="25" spans="1:26" ht="24.95" customHeight="1">
      <c r="A25" s="158">
        <v>9</v>
      </c>
      <c r="B25" s="153" t="s">
        <v>160</v>
      </c>
      <c r="C25" s="159" t="s">
        <v>161</v>
      </c>
      <c r="D25" s="153" t="s">
        <v>162</v>
      </c>
      <c r="E25" s="153" t="s">
        <v>131</v>
      </c>
      <c r="F25" s="154">
        <v>90.287000000000006</v>
      </c>
      <c r="G25" s="155">
        <v>0</v>
      </c>
      <c r="H25" s="155">
        <v>0</v>
      </c>
      <c r="I25" s="155">
        <f t="shared" ref="I25:I43" si="6">ROUND(F25*(G25+H25),2)</f>
        <v>0</v>
      </c>
      <c r="J25" s="153">
        <f t="shared" ref="J25:J43" si="7">ROUND(F25*(N25),2)</f>
        <v>574.23</v>
      </c>
      <c r="K25" s="156">
        <f t="shared" ref="K25:K43" si="8">ROUND(F25*(O25),2)</f>
        <v>0</v>
      </c>
      <c r="L25" s="156">
        <f t="shared" ref="L25:L43" si="9">ROUND(F25*(G25),2)</f>
        <v>0</v>
      </c>
      <c r="M25" s="156">
        <f t="shared" ref="M25:M43" si="10">ROUND(F25*(H25),2)</f>
        <v>0</v>
      </c>
      <c r="N25" s="156">
        <v>6.36</v>
      </c>
      <c r="O25" s="156"/>
      <c r="P25" s="160">
        <v>6.1799999999999997E-3</v>
      </c>
      <c r="Q25" s="160"/>
      <c r="R25" s="160">
        <v>6.1799999999999997E-3</v>
      </c>
      <c r="S25" s="156">
        <f t="shared" ref="S25:S43" si="11">ROUND(F25*(P25),3)</f>
        <v>0.55800000000000005</v>
      </c>
      <c r="T25" s="157"/>
      <c r="U25" s="157"/>
      <c r="V25" s="160"/>
      <c r="Z25">
        <v>0</v>
      </c>
    </row>
    <row r="26" spans="1:26" ht="24.95" customHeight="1">
      <c r="A26" s="158">
        <v>10</v>
      </c>
      <c r="B26" s="153" t="s">
        <v>160</v>
      </c>
      <c r="C26" s="159" t="s">
        <v>161</v>
      </c>
      <c r="D26" s="153" t="s">
        <v>378</v>
      </c>
      <c r="E26" s="153" t="s">
        <v>131</v>
      </c>
      <c r="F26" s="154">
        <v>203.78899999999999</v>
      </c>
      <c r="G26" s="155">
        <v>0</v>
      </c>
      <c r="H26" s="155">
        <v>0</v>
      </c>
      <c r="I26" s="155">
        <f t="shared" si="6"/>
        <v>0</v>
      </c>
      <c r="J26" s="153">
        <f t="shared" si="7"/>
        <v>1296.0999999999999</v>
      </c>
      <c r="K26" s="156">
        <f t="shared" si="8"/>
        <v>0</v>
      </c>
      <c r="L26" s="156">
        <f t="shared" si="9"/>
        <v>0</v>
      </c>
      <c r="M26" s="156">
        <f t="shared" si="10"/>
        <v>0</v>
      </c>
      <c r="N26" s="156">
        <v>6.36</v>
      </c>
      <c r="O26" s="156"/>
      <c r="P26" s="160">
        <v>6.1799999999999997E-3</v>
      </c>
      <c r="Q26" s="160"/>
      <c r="R26" s="160">
        <v>6.1799999999999997E-3</v>
      </c>
      <c r="S26" s="156">
        <f t="shared" si="11"/>
        <v>1.2589999999999999</v>
      </c>
      <c r="T26" s="157"/>
      <c r="U26" s="157"/>
      <c r="V26" s="160"/>
      <c r="Z26">
        <v>0</v>
      </c>
    </row>
    <row r="27" spans="1:26" ht="24.95" customHeight="1">
      <c r="A27" s="158">
        <v>11</v>
      </c>
      <c r="B27" s="153" t="s">
        <v>114</v>
      </c>
      <c r="C27" s="159" t="s">
        <v>164</v>
      </c>
      <c r="D27" s="153" t="s">
        <v>165</v>
      </c>
      <c r="E27" s="153" t="s">
        <v>131</v>
      </c>
      <c r="F27" s="154">
        <v>90.35</v>
      </c>
      <c r="G27" s="155">
        <v>0</v>
      </c>
      <c r="H27" s="155">
        <v>0</v>
      </c>
      <c r="I27" s="155">
        <f t="shared" si="6"/>
        <v>0</v>
      </c>
      <c r="J27" s="153">
        <f t="shared" si="7"/>
        <v>374.95</v>
      </c>
      <c r="K27" s="156">
        <f t="shared" si="8"/>
        <v>0</v>
      </c>
      <c r="L27" s="156">
        <f t="shared" si="9"/>
        <v>0</v>
      </c>
      <c r="M27" s="156">
        <f t="shared" si="10"/>
        <v>0</v>
      </c>
      <c r="N27" s="156">
        <v>4.1500000000000004</v>
      </c>
      <c r="O27" s="156"/>
      <c r="P27" s="160">
        <v>5.0000000000000002E-5</v>
      </c>
      <c r="Q27" s="160"/>
      <c r="R27" s="160">
        <v>5.0000000000000002E-5</v>
      </c>
      <c r="S27" s="156">
        <f t="shared" si="11"/>
        <v>5.0000000000000001E-3</v>
      </c>
      <c r="T27" s="157"/>
      <c r="U27" s="157"/>
      <c r="V27" s="160"/>
      <c r="Z27">
        <v>0</v>
      </c>
    </row>
    <row r="28" spans="1:26" ht="24.95" customHeight="1">
      <c r="A28" s="158">
        <v>12</v>
      </c>
      <c r="B28" s="153" t="s">
        <v>166</v>
      </c>
      <c r="C28" s="159" t="s">
        <v>167</v>
      </c>
      <c r="D28" s="153" t="s">
        <v>434</v>
      </c>
      <c r="E28" s="153" t="s">
        <v>131</v>
      </c>
      <c r="F28" s="154">
        <v>6.141</v>
      </c>
      <c r="G28" s="155">
        <v>0</v>
      </c>
      <c r="H28" s="155">
        <v>0</v>
      </c>
      <c r="I28" s="155">
        <f t="shared" si="6"/>
        <v>0</v>
      </c>
      <c r="J28" s="153">
        <f t="shared" si="7"/>
        <v>16.579999999999998</v>
      </c>
      <c r="K28" s="156">
        <f t="shared" si="8"/>
        <v>0</v>
      </c>
      <c r="L28" s="156">
        <f t="shared" si="9"/>
        <v>0</v>
      </c>
      <c r="M28" s="156">
        <f t="shared" si="10"/>
        <v>0</v>
      </c>
      <c r="N28" s="156">
        <v>2.7</v>
      </c>
      <c r="O28" s="156"/>
      <c r="P28" s="160"/>
      <c r="Q28" s="160"/>
      <c r="R28" s="160"/>
      <c r="S28" s="156">
        <f t="shared" si="11"/>
        <v>0</v>
      </c>
      <c r="T28" s="157"/>
      <c r="U28" s="157"/>
      <c r="V28" s="160">
        <f>ROUND(F28*(X28),3)</f>
        <v>1.204</v>
      </c>
      <c r="X28">
        <v>0.19600000000000001</v>
      </c>
      <c r="Z28">
        <v>0</v>
      </c>
    </row>
    <row r="29" spans="1:26" ht="24.95" customHeight="1">
      <c r="A29" s="158">
        <v>13</v>
      </c>
      <c r="B29" s="153" t="s">
        <v>166</v>
      </c>
      <c r="C29" s="159" t="s">
        <v>175</v>
      </c>
      <c r="D29" s="153" t="s">
        <v>176</v>
      </c>
      <c r="E29" s="153" t="s">
        <v>131</v>
      </c>
      <c r="F29" s="154">
        <v>14.13</v>
      </c>
      <c r="G29" s="155">
        <v>0</v>
      </c>
      <c r="H29" s="155">
        <v>0</v>
      </c>
      <c r="I29" s="155">
        <f t="shared" si="6"/>
        <v>0</v>
      </c>
      <c r="J29" s="153">
        <f t="shared" si="7"/>
        <v>28.83</v>
      </c>
      <c r="K29" s="156">
        <f t="shared" si="8"/>
        <v>0</v>
      </c>
      <c r="L29" s="156">
        <f t="shared" si="9"/>
        <v>0</v>
      </c>
      <c r="M29" s="156">
        <f t="shared" si="10"/>
        <v>0</v>
      </c>
      <c r="N29" s="156">
        <v>2.04</v>
      </c>
      <c r="O29" s="156"/>
      <c r="P29" s="160"/>
      <c r="Q29" s="160"/>
      <c r="R29" s="160"/>
      <c r="S29" s="156">
        <f t="shared" si="11"/>
        <v>0</v>
      </c>
      <c r="T29" s="157"/>
      <c r="U29" s="157"/>
      <c r="V29" s="160">
        <f>ROUND(F29*(X29),3)</f>
        <v>0.28299999999999997</v>
      </c>
      <c r="X29">
        <v>0.02</v>
      </c>
      <c r="Z29">
        <v>0</v>
      </c>
    </row>
    <row r="30" spans="1:26" ht="24.95" customHeight="1">
      <c r="A30" s="158">
        <v>14</v>
      </c>
      <c r="B30" s="153" t="s">
        <v>166</v>
      </c>
      <c r="C30" s="159" t="s">
        <v>177</v>
      </c>
      <c r="D30" s="153" t="s">
        <v>178</v>
      </c>
      <c r="E30" s="153" t="s">
        <v>124</v>
      </c>
      <c r="F30" s="154">
        <v>4</v>
      </c>
      <c r="G30" s="155">
        <v>0</v>
      </c>
      <c r="H30" s="155">
        <v>0</v>
      </c>
      <c r="I30" s="155">
        <f t="shared" si="6"/>
        <v>0</v>
      </c>
      <c r="J30" s="153">
        <f t="shared" si="7"/>
        <v>3</v>
      </c>
      <c r="K30" s="156">
        <f t="shared" si="8"/>
        <v>0</v>
      </c>
      <c r="L30" s="156">
        <f t="shared" si="9"/>
        <v>0</v>
      </c>
      <c r="M30" s="156">
        <f t="shared" si="10"/>
        <v>0</v>
      </c>
      <c r="N30" s="156">
        <v>0.75</v>
      </c>
      <c r="O30" s="156"/>
      <c r="P30" s="160"/>
      <c r="Q30" s="160"/>
      <c r="R30" s="160"/>
      <c r="S30" s="156">
        <f t="shared" si="11"/>
        <v>0</v>
      </c>
      <c r="T30" s="157"/>
      <c r="U30" s="157"/>
      <c r="V30" s="160"/>
      <c r="Z30">
        <v>0</v>
      </c>
    </row>
    <row r="31" spans="1:26" ht="24.95" customHeight="1">
      <c r="A31" s="158">
        <v>15</v>
      </c>
      <c r="B31" s="153" t="s">
        <v>166</v>
      </c>
      <c r="C31" s="159" t="s">
        <v>179</v>
      </c>
      <c r="D31" s="153" t="s">
        <v>180</v>
      </c>
      <c r="E31" s="153" t="s">
        <v>131</v>
      </c>
      <c r="F31" s="154">
        <v>4.7279999999999998</v>
      </c>
      <c r="G31" s="155">
        <v>0</v>
      </c>
      <c r="H31" s="155">
        <v>0</v>
      </c>
      <c r="I31" s="155">
        <f t="shared" si="6"/>
        <v>0</v>
      </c>
      <c r="J31" s="153">
        <f t="shared" si="7"/>
        <v>24.63</v>
      </c>
      <c r="K31" s="156">
        <f t="shared" si="8"/>
        <v>0</v>
      </c>
      <c r="L31" s="156">
        <f t="shared" si="9"/>
        <v>0</v>
      </c>
      <c r="M31" s="156">
        <f t="shared" si="10"/>
        <v>0</v>
      </c>
      <c r="N31" s="156">
        <v>5.21</v>
      </c>
      <c r="O31" s="156"/>
      <c r="P31" s="160">
        <v>1.1460000000000001E-3</v>
      </c>
      <c r="Q31" s="160"/>
      <c r="R31" s="160">
        <v>1.1460000000000001E-3</v>
      </c>
      <c r="S31" s="156">
        <f t="shared" si="11"/>
        <v>5.0000000000000001E-3</v>
      </c>
      <c r="T31" s="157"/>
      <c r="U31" s="157"/>
      <c r="V31" s="160">
        <f>ROUND(F31*(X31),3)</f>
        <v>0.38800000000000001</v>
      </c>
      <c r="X31">
        <v>8.2000000000000003E-2</v>
      </c>
      <c r="Z31">
        <v>0</v>
      </c>
    </row>
    <row r="32" spans="1:26" ht="24.95" customHeight="1">
      <c r="A32" s="158">
        <v>16</v>
      </c>
      <c r="B32" s="153" t="s">
        <v>166</v>
      </c>
      <c r="C32" s="159" t="s">
        <v>183</v>
      </c>
      <c r="D32" s="153" t="s">
        <v>435</v>
      </c>
      <c r="E32" s="153" t="s">
        <v>149</v>
      </c>
      <c r="F32" s="154">
        <v>24.16</v>
      </c>
      <c r="G32" s="155">
        <v>0</v>
      </c>
      <c r="H32" s="155">
        <v>0</v>
      </c>
      <c r="I32" s="155">
        <f t="shared" si="6"/>
        <v>0</v>
      </c>
      <c r="J32" s="153">
        <f t="shared" si="7"/>
        <v>463.63</v>
      </c>
      <c r="K32" s="156">
        <f t="shared" si="8"/>
        <v>0</v>
      </c>
      <c r="L32" s="156">
        <f t="shared" si="9"/>
        <v>0</v>
      </c>
      <c r="M32" s="156">
        <f t="shared" si="10"/>
        <v>0</v>
      </c>
      <c r="N32" s="156">
        <v>19.190000000000001</v>
      </c>
      <c r="O32" s="156"/>
      <c r="P32" s="160">
        <v>1.18416E-4</v>
      </c>
      <c r="Q32" s="160"/>
      <c r="R32" s="160">
        <v>1.18416E-4</v>
      </c>
      <c r="S32" s="156">
        <f t="shared" si="11"/>
        <v>3.0000000000000001E-3</v>
      </c>
      <c r="T32" s="157"/>
      <c r="U32" s="157"/>
      <c r="V32" s="160"/>
      <c r="Z32">
        <v>0</v>
      </c>
    </row>
    <row r="33" spans="1:26" ht="24.95" customHeight="1">
      <c r="A33" s="158">
        <v>17</v>
      </c>
      <c r="B33" s="153" t="s">
        <v>166</v>
      </c>
      <c r="C33" s="159" t="s">
        <v>188</v>
      </c>
      <c r="D33" s="153" t="s">
        <v>189</v>
      </c>
      <c r="E33" s="153" t="s">
        <v>149</v>
      </c>
      <c r="F33" s="154">
        <v>10.96</v>
      </c>
      <c r="G33" s="155">
        <v>0</v>
      </c>
      <c r="H33" s="155">
        <v>0</v>
      </c>
      <c r="I33" s="155">
        <f t="shared" si="6"/>
        <v>0</v>
      </c>
      <c r="J33" s="153">
        <f t="shared" si="7"/>
        <v>37.700000000000003</v>
      </c>
      <c r="K33" s="156">
        <f t="shared" si="8"/>
        <v>0</v>
      </c>
      <c r="L33" s="156">
        <f t="shared" si="9"/>
        <v>0</v>
      </c>
      <c r="M33" s="156">
        <f t="shared" si="10"/>
        <v>0</v>
      </c>
      <c r="N33" s="156">
        <v>3.44</v>
      </c>
      <c r="O33" s="156"/>
      <c r="P33" s="160"/>
      <c r="Q33" s="160"/>
      <c r="R33" s="160"/>
      <c r="S33" s="156">
        <f t="shared" si="11"/>
        <v>0</v>
      </c>
      <c r="T33" s="157"/>
      <c r="U33" s="157"/>
      <c r="V33" s="160"/>
      <c r="Z33">
        <v>0</v>
      </c>
    </row>
    <row r="34" spans="1:26" ht="24.95" customHeight="1">
      <c r="A34" s="158">
        <v>18</v>
      </c>
      <c r="B34" s="153" t="s">
        <v>166</v>
      </c>
      <c r="C34" s="159" t="s">
        <v>190</v>
      </c>
      <c r="D34" s="153" t="s">
        <v>191</v>
      </c>
      <c r="E34" s="153" t="s">
        <v>131</v>
      </c>
      <c r="F34" s="154">
        <v>37.804000000000002</v>
      </c>
      <c r="G34" s="155">
        <v>0</v>
      </c>
      <c r="H34" s="155">
        <v>0</v>
      </c>
      <c r="I34" s="155">
        <f t="shared" si="6"/>
        <v>0</v>
      </c>
      <c r="J34" s="153">
        <f t="shared" si="7"/>
        <v>131.94</v>
      </c>
      <c r="K34" s="156">
        <f t="shared" si="8"/>
        <v>0</v>
      </c>
      <c r="L34" s="156">
        <f t="shared" si="9"/>
        <v>0</v>
      </c>
      <c r="M34" s="156">
        <f t="shared" si="10"/>
        <v>0</v>
      </c>
      <c r="N34" s="156">
        <v>3.49</v>
      </c>
      <c r="O34" s="156"/>
      <c r="P34" s="160"/>
      <c r="Q34" s="160"/>
      <c r="R34" s="160"/>
      <c r="S34" s="156">
        <f t="shared" si="11"/>
        <v>0</v>
      </c>
      <c r="T34" s="157"/>
      <c r="U34" s="157"/>
      <c r="V34" s="160">
        <f>ROUND(F34*(X34),3)</f>
        <v>2.5710000000000002</v>
      </c>
      <c r="X34">
        <v>6.8000000000000005E-2</v>
      </c>
      <c r="Z34">
        <v>0</v>
      </c>
    </row>
    <row r="35" spans="1:26" ht="24.95" customHeight="1">
      <c r="A35" s="158">
        <v>19</v>
      </c>
      <c r="B35" s="153" t="s">
        <v>166</v>
      </c>
      <c r="C35" s="159" t="s">
        <v>436</v>
      </c>
      <c r="D35" s="153" t="s">
        <v>437</v>
      </c>
      <c r="E35" s="153" t="s">
        <v>222</v>
      </c>
      <c r="F35" s="154">
        <v>1</v>
      </c>
      <c r="G35" s="155">
        <v>0</v>
      </c>
      <c r="H35" s="155">
        <v>0</v>
      </c>
      <c r="I35" s="155">
        <f t="shared" si="6"/>
        <v>0</v>
      </c>
      <c r="J35" s="153">
        <f t="shared" si="7"/>
        <v>1500</v>
      </c>
      <c r="K35" s="156">
        <f t="shared" si="8"/>
        <v>0</v>
      </c>
      <c r="L35" s="156">
        <f t="shared" si="9"/>
        <v>0</v>
      </c>
      <c r="M35" s="156">
        <f t="shared" si="10"/>
        <v>0</v>
      </c>
      <c r="N35" s="156">
        <v>1500</v>
      </c>
      <c r="O35" s="156"/>
      <c r="P35" s="160"/>
      <c r="Q35" s="160"/>
      <c r="R35" s="160"/>
      <c r="S35" s="156">
        <f t="shared" si="11"/>
        <v>0</v>
      </c>
      <c r="T35" s="157"/>
      <c r="U35" s="157"/>
      <c r="V35" s="160"/>
      <c r="Z35">
        <v>0</v>
      </c>
    </row>
    <row r="36" spans="1:26" ht="24.95" customHeight="1">
      <c r="A36" s="158">
        <v>20</v>
      </c>
      <c r="B36" s="153" t="s">
        <v>166</v>
      </c>
      <c r="C36" s="159" t="s">
        <v>192</v>
      </c>
      <c r="D36" s="153" t="s">
        <v>193</v>
      </c>
      <c r="E36" s="153" t="s">
        <v>194</v>
      </c>
      <c r="F36" s="154">
        <v>5.6990239999999996</v>
      </c>
      <c r="G36" s="155">
        <v>0</v>
      </c>
      <c r="H36" s="155">
        <v>0</v>
      </c>
      <c r="I36" s="155">
        <f t="shared" si="6"/>
        <v>0</v>
      </c>
      <c r="J36" s="153">
        <f t="shared" si="7"/>
        <v>118.65</v>
      </c>
      <c r="K36" s="156">
        <f t="shared" si="8"/>
        <v>0</v>
      </c>
      <c r="L36" s="156">
        <f t="shared" si="9"/>
        <v>0</v>
      </c>
      <c r="M36" s="156">
        <f t="shared" si="10"/>
        <v>0</v>
      </c>
      <c r="N36" s="156">
        <v>20.82</v>
      </c>
      <c r="O36" s="156"/>
      <c r="P36" s="160"/>
      <c r="Q36" s="160"/>
      <c r="R36" s="160"/>
      <c r="S36" s="156">
        <f t="shared" si="11"/>
        <v>0</v>
      </c>
      <c r="T36" s="157"/>
      <c r="U36" s="157"/>
      <c r="V36" s="160"/>
      <c r="Z36">
        <v>0</v>
      </c>
    </row>
    <row r="37" spans="1:26" ht="24.95" customHeight="1">
      <c r="A37" s="158">
        <v>21</v>
      </c>
      <c r="B37" s="153" t="s">
        <v>166</v>
      </c>
      <c r="C37" s="159" t="s">
        <v>195</v>
      </c>
      <c r="D37" s="153" t="s">
        <v>196</v>
      </c>
      <c r="E37" s="153" t="s">
        <v>194</v>
      </c>
      <c r="F37" s="154">
        <v>5.6989999999999998</v>
      </c>
      <c r="G37" s="155">
        <v>0</v>
      </c>
      <c r="H37" s="155">
        <v>0</v>
      </c>
      <c r="I37" s="155">
        <f t="shared" si="6"/>
        <v>0</v>
      </c>
      <c r="J37" s="153">
        <f t="shared" si="7"/>
        <v>77.28</v>
      </c>
      <c r="K37" s="156">
        <f t="shared" si="8"/>
        <v>0</v>
      </c>
      <c r="L37" s="156">
        <f t="shared" si="9"/>
        <v>0</v>
      </c>
      <c r="M37" s="156">
        <f t="shared" si="10"/>
        <v>0</v>
      </c>
      <c r="N37" s="156">
        <v>13.56</v>
      </c>
      <c r="O37" s="156"/>
      <c r="P37" s="160"/>
      <c r="Q37" s="160"/>
      <c r="R37" s="160"/>
      <c r="S37" s="156">
        <f t="shared" si="11"/>
        <v>0</v>
      </c>
      <c r="T37" s="157"/>
      <c r="U37" s="157"/>
      <c r="V37" s="160"/>
      <c r="Z37">
        <v>0</v>
      </c>
    </row>
    <row r="38" spans="1:26" ht="24.95" customHeight="1">
      <c r="A38" s="158">
        <v>22</v>
      </c>
      <c r="B38" s="153" t="s">
        <v>166</v>
      </c>
      <c r="C38" s="159" t="s">
        <v>197</v>
      </c>
      <c r="D38" s="153" t="s">
        <v>198</v>
      </c>
      <c r="E38" s="153" t="s">
        <v>194</v>
      </c>
      <c r="F38" s="154">
        <v>28.495000000000001</v>
      </c>
      <c r="G38" s="155">
        <v>0</v>
      </c>
      <c r="H38" s="155">
        <v>0</v>
      </c>
      <c r="I38" s="155">
        <f t="shared" si="6"/>
        <v>0</v>
      </c>
      <c r="J38" s="153">
        <f t="shared" si="7"/>
        <v>13.11</v>
      </c>
      <c r="K38" s="156">
        <f t="shared" si="8"/>
        <v>0</v>
      </c>
      <c r="L38" s="156">
        <f t="shared" si="9"/>
        <v>0</v>
      </c>
      <c r="M38" s="156">
        <f t="shared" si="10"/>
        <v>0</v>
      </c>
      <c r="N38" s="156">
        <v>0.46</v>
      </c>
      <c r="O38" s="156"/>
      <c r="P38" s="160"/>
      <c r="Q38" s="160"/>
      <c r="R38" s="160"/>
      <c r="S38" s="156">
        <f t="shared" si="11"/>
        <v>0</v>
      </c>
      <c r="T38" s="157"/>
      <c r="U38" s="157"/>
      <c r="V38" s="160"/>
      <c r="Z38">
        <v>0</v>
      </c>
    </row>
    <row r="39" spans="1:26" ht="24.95" customHeight="1">
      <c r="A39" s="158">
        <v>23</v>
      </c>
      <c r="B39" s="153" t="s">
        <v>166</v>
      </c>
      <c r="C39" s="159" t="s">
        <v>199</v>
      </c>
      <c r="D39" s="153" t="s">
        <v>200</v>
      </c>
      <c r="E39" s="153" t="s">
        <v>194</v>
      </c>
      <c r="F39" s="154">
        <v>5.6989999999999998</v>
      </c>
      <c r="G39" s="155">
        <v>0</v>
      </c>
      <c r="H39" s="155">
        <v>0</v>
      </c>
      <c r="I39" s="155">
        <f t="shared" si="6"/>
        <v>0</v>
      </c>
      <c r="J39" s="153">
        <f t="shared" si="7"/>
        <v>53.57</v>
      </c>
      <c r="K39" s="156">
        <f t="shared" si="8"/>
        <v>0</v>
      </c>
      <c r="L39" s="156">
        <f t="shared" si="9"/>
        <v>0</v>
      </c>
      <c r="M39" s="156">
        <f t="shared" si="10"/>
        <v>0</v>
      </c>
      <c r="N39" s="156">
        <v>9.4</v>
      </c>
      <c r="O39" s="156"/>
      <c r="P39" s="160"/>
      <c r="Q39" s="160"/>
      <c r="R39" s="160"/>
      <c r="S39" s="156">
        <f t="shared" si="11"/>
        <v>0</v>
      </c>
      <c r="T39" s="157"/>
      <c r="U39" s="157"/>
      <c r="V39" s="160"/>
      <c r="Z39">
        <v>0</v>
      </c>
    </row>
    <row r="40" spans="1:26" ht="24.95" customHeight="1">
      <c r="A40" s="158">
        <v>24</v>
      </c>
      <c r="B40" s="153" t="s">
        <v>166</v>
      </c>
      <c r="C40" s="159" t="s">
        <v>201</v>
      </c>
      <c r="D40" s="153" t="s">
        <v>202</v>
      </c>
      <c r="E40" s="153" t="s">
        <v>194</v>
      </c>
      <c r="F40" s="154">
        <v>28.495000000000001</v>
      </c>
      <c r="G40" s="155">
        <v>0</v>
      </c>
      <c r="H40" s="155">
        <v>0</v>
      </c>
      <c r="I40" s="155">
        <f t="shared" si="6"/>
        <v>0</v>
      </c>
      <c r="J40" s="153">
        <f t="shared" si="7"/>
        <v>30.2</v>
      </c>
      <c r="K40" s="156">
        <f t="shared" si="8"/>
        <v>0</v>
      </c>
      <c r="L40" s="156">
        <f t="shared" si="9"/>
        <v>0</v>
      </c>
      <c r="M40" s="156">
        <f t="shared" si="10"/>
        <v>0</v>
      </c>
      <c r="N40" s="156">
        <v>1.06</v>
      </c>
      <c r="O40" s="156"/>
      <c r="P40" s="160"/>
      <c r="Q40" s="160"/>
      <c r="R40" s="160"/>
      <c r="S40" s="156">
        <f t="shared" si="11"/>
        <v>0</v>
      </c>
      <c r="T40" s="157"/>
      <c r="U40" s="157"/>
      <c r="V40" s="160"/>
      <c r="Z40">
        <v>0</v>
      </c>
    </row>
    <row r="41" spans="1:26" ht="24.95" customHeight="1">
      <c r="A41" s="158">
        <v>25</v>
      </c>
      <c r="B41" s="153" t="s">
        <v>166</v>
      </c>
      <c r="C41" s="159" t="s">
        <v>203</v>
      </c>
      <c r="D41" s="153" t="s">
        <v>204</v>
      </c>
      <c r="E41" s="153" t="s">
        <v>194</v>
      </c>
      <c r="F41" s="154">
        <v>5.6989999999999998</v>
      </c>
      <c r="G41" s="155">
        <v>0</v>
      </c>
      <c r="H41" s="155">
        <v>0</v>
      </c>
      <c r="I41" s="155">
        <f t="shared" si="6"/>
        <v>0</v>
      </c>
      <c r="J41" s="153">
        <f t="shared" si="7"/>
        <v>52.2</v>
      </c>
      <c r="K41" s="156">
        <f t="shared" si="8"/>
        <v>0</v>
      </c>
      <c r="L41" s="156">
        <f t="shared" si="9"/>
        <v>0</v>
      </c>
      <c r="M41" s="156">
        <f t="shared" si="10"/>
        <v>0</v>
      </c>
      <c r="N41" s="156">
        <v>9.16</v>
      </c>
      <c r="O41" s="156"/>
      <c r="P41" s="160"/>
      <c r="Q41" s="160"/>
      <c r="R41" s="160"/>
      <c r="S41" s="156">
        <f t="shared" si="11"/>
        <v>0</v>
      </c>
      <c r="T41" s="157"/>
      <c r="U41" s="157"/>
      <c r="V41" s="160"/>
      <c r="Z41">
        <v>0</v>
      </c>
    </row>
    <row r="42" spans="1:26" ht="24.95" customHeight="1">
      <c r="A42" s="158">
        <v>26</v>
      </c>
      <c r="B42" s="153" t="s">
        <v>166</v>
      </c>
      <c r="C42" s="159" t="s">
        <v>205</v>
      </c>
      <c r="D42" s="153" t="s">
        <v>206</v>
      </c>
      <c r="E42" s="153" t="s">
        <v>194</v>
      </c>
      <c r="F42" s="154">
        <v>5.6989999999999998</v>
      </c>
      <c r="G42" s="155">
        <v>0</v>
      </c>
      <c r="H42" s="155">
        <v>0</v>
      </c>
      <c r="I42" s="155">
        <f t="shared" si="6"/>
        <v>0</v>
      </c>
      <c r="J42" s="153">
        <f t="shared" si="7"/>
        <v>0</v>
      </c>
      <c r="K42" s="156">
        <f t="shared" si="8"/>
        <v>0</v>
      </c>
      <c r="L42" s="156">
        <f t="shared" si="9"/>
        <v>0</v>
      </c>
      <c r="M42" s="156">
        <f t="shared" si="10"/>
        <v>0</v>
      </c>
      <c r="N42" s="156">
        <v>0</v>
      </c>
      <c r="O42" s="156"/>
      <c r="P42" s="160"/>
      <c r="Q42" s="160"/>
      <c r="R42" s="160"/>
      <c r="S42" s="156">
        <f t="shared" si="11"/>
        <v>0</v>
      </c>
      <c r="T42" s="157"/>
      <c r="U42" s="157"/>
      <c r="V42" s="160"/>
      <c r="Z42">
        <v>0</v>
      </c>
    </row>
    <row r="43" spans="1:26" ht="24.95" customHeight="1">
      <c r="A43" s="158">
        <v>27</v>
      </c>
      <c r="B43" s="153" t="s">
        <v>166</v>
      </c>
      <c r="C43" s="159" t="s">
        <v>207</v>
      </c>
      <c r="D43" s="153" t="s">
        <v>208</v>
      </c>
      <c r="E43" s="153" t="s">
        <v>124</v>
      </c>
      <c r="F43" s="154">
        <v>1</v>
      </c>
      <c r="G43" s="155">
        <v>0</v>
      </c>
      <c r="H43" s="155">
        <v>0</v>
      </c>
      <c r="I43" s="155">
        <f t="shared" si="6"/>
        <v>0</v>
      </c>
      <c r="J43" s="153">
        <f t="shared" si="7"/>
        <v>165</v>
      </c>
      <c r="K43" s="156">
        <f t="shared" si="8"/>
        <v>0</v>
      </c>
      <c r="L43" s="156">
        <f t="shared" si="9"/>
        <v>0</v>
      </c>
      <c r="M43" s="156">
        <f t="shared" si="10"/>
        <v>0</v>
      </c>
      <c r="N43" s="156">
        <v>165</v>
      </c>
      <c r="O43" s="156"/>
      <c r="P43" s="160"/>
      <c r="Q43" s="160"/>
      <c r="R43" s="160"/>
      <c r="S43" s="156">
        <f t="shared" si="11"/>
        <v>0</v>
      </c>
      <c r="T43" s="157"/>
      <c r="U43" s="157"/>
      <c r="V43" s="160"/>
      <c r="Z43">
        <v>0</v>
      </c>
    </row>
    <row r="44" spans="1:26">
      <c r="A44" s="61"/>
      <c r="B44" s="61"/>
      <c r="C44" s="152">
        <v>9</v>
      </c>
      <c r="D44" s="152" t="s">
        <v>84</v>
      </c>
      <c r="E44" s="61"/>
      <c r="F44" s="151"/>
      <c r="G44" s="141">
        <f>ROUND((SUM(L24:L43))/1,2)</f>
        <v>0</v>
      </c>
      <c r="H44" s="141">
        <f>ROUND((SUM(M24:M43))/1,2)</f>
        <v>0</v>
      </c>
      <c r="I44" s="141">
        <f>ROUND((SUM(I24:I43))/1,2)</f>
        <v>0</v>
      </c>
      <c r="J44" s="61"/>
      <c r="K44" s="61"/>
      <c r="L44" s="61">
        <f>ROUND((SUM(L24:L43))/1,2)</f>
        <v>0</v>
      </c>
      <c r="M44" s="61">
        <f>ROUND((SUM(M24:M43))/1,2)</f>
        <v>0</v>
      </c>
      <c r="N44" s="61"/>
      <c r="O44" s="61"/>
      <c r="P44" s="161"/>
      <c r="Q44" s="61"/>
      <c r="R44" s="61"/>
      <c r="S44" s="161">
        <f>ROUND((SUM(S24:S43))/1,2)</f>
        <v>1.83</v>
      </c>
      <c r="T44" s="137"/>
      <c r="U44" s="137"/>
      <c r="V44" s="2">
        <f>ROUND((SUM(V24:V43))/1,2)</f>
        <v>4.45</v>
      </c>
      <c r="W44" s="137"/>
      <c r="X44" s="137"/>
      <c r="Y44" s="137"/>
      <c r="Z44" s="137"/>
    </row>
    <row r="45" spans="1:26">
      <c r="A45" s="1"/>
      <c r="B45" s="1"/>
      <c r="C45" s="1"/>
      <c r="D45" s="1"/>
      <c r="E45" s="1"/>
      <c r="F45" s="147"/>
      <c r="G45" s="134"/>
      <c r="H45" s="134"/>
      <c r="I45" s="134"/>
      <c r="J45" s="1"/>
      <c r="K45" s="1"/>
      <c r="L45" s="1"/>
      <c r="M45" s="1"/>
      <c r="N45" s="1"/>
      <c r="O45" s="1"/>
      <c r="P45" s="1"/>
      <c r="Q45" s="1"/>
      <c r="R45" s="1"/>
      <c r="S45" s="1"/>
      <c r="V45" s="1"/>
    </row>
    <row r="46" spans="1:26">
      <c r="A46" s="61"/>
      <c r="B46" s="61"/>
      <c r="C46" s="152">
        <v>99</v>
      </c>
      <c r="D46" s="152" t="s">
        <v>85</v>
      </c>
      <c r="E46" s="61"/>
      <c r="F46" s="151"/>
      <c r="G46" s="75"/>
      <c r="H46" s="75"/>
      <c r="I46" s="75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137"/>
      <c r="U46" s="137"/>
      <c r="V46" s="61"/>
      <c r="W46" s="137"/>
      <c r="X46" s="137"/>
      <c r="Y46" s="137"/>
      <c r="Z46" s="137"/>
    </row>
    <row r="47" spans="1:26" ht="24.95" customHeight="1">
      <c r="A47" s="158">
        <v>28</v>
      </c>
      <c r="B47" s="153" t="s">
        <v>136</v>
      </c>
      <c r="C47" s="159" t="s">
        <v>209</v>
      </c>
      <c r="D47" s="153" t="s">
        <v>210</v>
      </c>
      <c r="E47" s="153" t="s">
        <v>194</v>
      </c>
      <c r="F47" s="154">
        <v>8.11005702856</v>
      </c>
      <c r="G47" s="155">
        <v>0</v>
      </c>
      <c r="H47" s="155">
        <v>0</v>
      </c>
      <c r="I47" s="155">
        <f>ROUND(F47*(G47+H47),2)</f>
        <v>0</v>
      </c>
      <c r="J47" s="153">
        <f>ROUND(F47*(N47),2)</f>
        <v>260.5</v>
      </c>
      <c r="K47" s="156">
        <f>ROUND(F47*(O47),2)</f>
        <v>0</v>
      </c>
      <c r="L47" s="156">
        <f>ROUND(F47*(G47),2)</f>
        <v>0</v>
      </c>
      <c r="M47" s="156">
        <f>ROUND(F47*(H47),2)</f>
        <v>0</v>
      </c>
      <c r="N47" s="156">
        <v>32.119999999999997</v>
      </c>
      <c r="O47" s="156"/>
      <c r="P47" s="160"/>
      <c r="Q47" s="160"/>
      <c r="R47" s="160"/>
      <c r="S47" s="156">
        <f>ROUND(F47*(P47),3)</f>
        <v>0</v>
      </c>
      <c r="T47" s="157"/>
      <c r="U47" s="157"/>
      <c r="V47" s="160"/>
      <c r="Z47">
        <v>0</v>
      </c>
    </row>
    <row r="48" spans="1:26">
      <c r="A48" s="61"/>
      <c r="B48" s="61"/>
      <c r="C48" s="152">
        <v>99</v>
      </c>
      <c r="D48" s="152" t="s">
        <v>85</v>
      </c>
      <c r="E48" s="61"/>
      <c r="F48" s="151"/>
      <c r="G48" s="141">
        <f>ROUND((SUM(L46:L47))/1,2)</f>
        <v>0</v>
      </c>
      <c r="H48" s="141">
        <f>ROUND((SUM(M46:M47))/1,2)</f>
        <v>0</v>
      </c>
      <c r="I48" s="141">
        <f>ROUND((SUM(I46:I47))/1,2)</f>
        <v>0</v>
      </c>
      <c r="J48" s="61"/>
      <c r="K48" s="61"/>
      <c r="L48" s="61">
        <f>ROUND((SUM(L46:L47))/1,2)</f>
        <v>0</v>
      </c>
      <c r="M48" s="61">
        <f>ROUND((SUM(M46:M47))/1,2)</f>
        <v>0</v>
      </c>
      <c r="N48" s="61"/>
      <c r="O48" s="61"/>
      <c r="P48" s="161"/>
      <c r="Q48" s="61"/>
      <c r="R48" s="61"/>
      <c r="S48" s="161">
        <f>ROUND((SUM(S46:S47))/1,2)</f>
        <v>0</v>
      </c>
      <c r="T48" s="137"/>
      <c r="U48" s="137"/>
      <c r="V48" s="2">
        <f>ROUND((SUM(V46:V47))/1,2)</f>
        <v>0</v>
      </c>
      <c r="W48" s="137"/>
      <c r="X48" s="137"/>
      <c r="Y48" s="137"/>
      <c r="Z48" s="137"/>
    </row>
    <row r="49" spans="1:26">
      <c r="A49" s="1"/>
      <c r="B49" s="1"/>
      <c r="C49" s="1"/>
      <c r="D49" s="1"/>
      <c r="E49" s="1"/>
      <c r="F49" s="147"/>
      <c r="G49" s="134"/>
      <c r="H49" s="134"/>
      <c r="I49" s="134"/>
      <c r="J49" s="1"/>
      <c r="K49" s="1"/>
      <c r="L49" s="1"/>
      <c r="M49" s="1"/>
      <c r="N49" s="1"/>
      <c r="O49" s="1"/>
      <c r="P49" s="1"/>
      <c r="Q49" s="1"/>
      <c r="R49" s="1"/>
      <c r="S49" s="1"/>
      <c r="V49" s="1"/>
    </row>
    <row r="50" spans="1:26">
      <c r="A50" s="61"/>
      <c r="B50" s="61"/>
      <c r="C50" s="61"/>
      <c r="D50" s="2" t="s">
        <v>81</v>
      </c>
      <c r="E50" s="61"/>
      <c r="F50" s="151"/>
      <c r="G50" s="141">
        <f>ROUND((SUM(L9:L49))/2,2)</f>
        <v>0</v>
      </c>
      <c r="H50" s="141">
        <f>ROUND((SUM(M9:M49))/2,2)</f>
        <v>0</v>
      </c>
      <c r="I50" s="141">
        <f>ROUND((SUM(I9:I49))/2,2)</f>
        <v>0</v>
      </c>
      <c r="J50" s="75"/>
      <c r="K50" s="61"/>
      <c r="L50" s="75">
        <f>ROUND((SUM(L9:L49))/2,2)</f>
        <v>0</v>
      </c>
      <c r="M50" s="75">
        <f>ROUND((SUM(M9:M49))/2,2)</f>
        <v>0</v>
      </c>
      <c r="N50" s="61"/>
      <c r="O50" s="61"/>
      <c r="P50" s="161"/>
      <c r="Q50" s="61"/>
      <c r="R50" s="61"/>
      <c r="S50" s="161">
        <f>ROUND((SUM(S9:S49))/2,2)</f>
        <v>8.11</v>
      </c>
      <c r="T50" s="137"/>
      <c r="U50" s="137"/>
      <c r="V50" s="2">
        <f>ROUND((SUM(V9:V49))/2,2)</f>
        <v>4.45</v>
      </c>
    </row>
    <row r="51" spans="1:26">
      <c r="A51" s="1"/>
      <c r="B51" s="1"/>
      <c r="C51" s="1"/>
      <c r="D51" s="1"/>
      <c r="E51" s="1"/>
      <c r="F51" s="147"/>
      <c r="G51" s="134"/>
      <c r="H51" s="134"/>
      <c r="I51" s="134"/>
      <c r="J51" s="1"/>
      <c r="K51" s="1"/>
      <c r="L51" s="1"/>
      <c r="M51" s="1"/>
      <c r="N51" s="1"/>
      <c r="O51" s="1"/>
      <c r="P51" s="1"/>
      <c r="Q51" s="1"/>
      <c r="R51" s="1"/>
      <c r="S51" s="1"/>
      <c r="V51" s="1"/>
    </row>
    <row r="52" spans="1:26">
      <c r="A52" s="61"/>
      <c r="B52" s="61"/>
      <c r="C52" s="61"/>
      <c r="D52" s="2" t="s">
        <v>86</v>
      </c>
      <c r="E52" s="61"/>
      <c r="F52" s="151"/>
      <c r="G52" s="75"/>
      <c r="H52" s="75"/>
      <c r="I52" s="75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137"/>
      <c r="U52" s="137"/>
      <c r="V52" s="61"/>
      <c r="W52" s="137"/>
      <c r="X52" s="137"/>
      <c r="Y52" s="137"/>
      <c r="Z52" s="137"/>
    </row>
    <row r="53" spans="1:26">
      <c r="A53" s="61"/>
      <c r="B53" s="61"/>
      <c r="C53" s="152">
        <v>721</v>
      </c>
      <c r="D53" s="152" t="s">
        <v>373</v>
      </c>
      <c r="E53" s="61"/>
      <c r="F53" s="151"/>
      <c r="G53" s="75"/>
      <c r="H53" s="75"/>
      <c r="I53" s="75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137"/>
      <c r="U53" s="137"/>
      <c r="V53" s="61"/>
      <c r="W53" s="137"/>
      <c r="X53" s="137"/>
      <c r="Y53" s="137"/>
      <c r="Z53" s="137"/>
    </row>
    <row r="54" spans="1:26" ht="24.95" customHeight="1">
      <c r="A54" s="158">
        <v>29</v>
      </c>
      <c r="B54" s="153" t="s">
        <v>219</v>
      </c>
      <c r="C54" s="159" t="s">
        <v>220</v>
      </c>
      <c r="D54" s="153" t="s">
        <v>221</v>
      </c>
      <c r="E54" s="153" t="s">
        <v>222</v>
      </c>
      <c r="F54" s="154">
        <v>1</v>
      </c>
      <c r="G54" s="155">
        <v>0</v>
      </c>
      <c r="H54" s="155">
        <v>0</v>
      </c>
      <c r="I54" s="155">
        <f>ROUND(F54*(G54+H54),2)</f>
        <v>0</v>
      </c>
      <c r="J54" s="153">
        <f>ROUND(F54*(N54),2)</f>
        <v>3500</v>
      </c>
      <c r="K54" s="156">
        <f>ROUND(F54*(O54),2)</f>
        <v>0</v>
      </c>
      <c r="L54" s="156">
        <f>ROUND(F54*(G54),2)</f>
        <v>0</v>
      </c>
      <c r="M54" s="156">
        <f>ROUND(F54*(H54),2)</f>
        <v>0</v>
      </c>
      <c r="N54" s="156">
        <v>3500</v>
      </c>
      <c r="O54" s="156"/>
      <c r="P54" s="160">
        <v>1.958944E-2</v>
      </c>
      <c r="Q54" s="160"/>
      <c r="R54" s="160">
        <v>1.958944E-2</v>
      </c>
      <c r="S54" s="156">
        <f>ROUND(F54*(P54),3)</f>
        <v>0.02</v>
      </c>
      <c r="T54" s="157"/>
      <c r="U54" s="157"/>
      <c r="V54" s="160"/>
      <c r="Z54">
        <v>0</v>
      </c>
    </row>
    <row r="55" spans="1:26">
      <c r="A55" s="61"/>
      <c r="B55" s="61"/>
      <c r="C55" s="152">
        <v>721</v>
      </c>
      <c r="D55" s="152" t="s">
        <v>373</v>
      </c>
      <c r="E55" s="61"/>
      <c r="F55" s="151"/>
      <c r="G55" s="141">
        <f>ROUND((SUM(L53:L54))/1,2)</f>
        <v>0</v>
      </c>
      <c r="H55" s="141">
        <f>ROUND((SUM(M53:M54))/1,2)</f>
        <v>0</v>
      </c>
      <c r="I55" s="141">
        <f>ROUND((SUM(I53:I54))/1,2)</f>
        <v>0</v>
      </c>
      <c r="J55" s="61"/>
      <c r="K55" s="61"/>
      <c r="L55" s="61">
        <f>ROUND((SUM(L53:L54))/1,2)</f>
        <v>0</v>
      </c>
      <c r="M55" s="61">
        <f>ROUND((SUM(M53:M54))/1,2)</f>
        <v>0</v>
      </c>
      <c r="N55" s="61"/>
      <c r="O55" s="61"/>
      <c r="P55" s="161"/>
      <c r="Q55" s="61"/>
      <c r="R55" s="61"/>
      <c r="S55" s="161">
        <f>ROUND((SUM(S53:S54))/1,2)</f>
        <v>0.02</v>
      </c>
      <c r="T55" s="137"/>
      <c r="U55" s="137"/>
      <c r="V55" s="2">
        <f>ROUND((SUM(V53:V54))/1,2)</f>
        <v>0</v>
      </c>
      <c r="W55" s="137"/>
      <c r="X55" s="137"/>
      <c r="Y55" s="137"/>
      <c r="Z55" s="137"/>
    </row>
    <row r="56" spans="1:26">
      <c r="A56" s="1"/>
      <c r="B56" s="1"/>
      <c r="C56" s="1"/>
      <c r="D56" s="1"/>
      <c r="E56" s="1"/>
      <c r="F56" s="147"/>
      <c r="G56" s="134"/>
      <c r="H56" s="134"/>
      <c r="I56" s="134"/>
      <c r="J56" s="1"/>
      <c r="K56" s="1"/>
      <c r="L56" s="1"/>
      <c r="M56" s="1"/>
      <c r="N56" s="1"/>
      <c r="O56" s="1"/>
      <c r="P56" s="1"/>
      <c r="Q56" s="1"/>
      <c r="R56" s="1"/>
      <c r="S56" s="1"/>
      <c r="V56" s="1"/>
    </row>
    <row r="57" spans="1:26">
      <c r="A57" s="61"/>
      <c r="B57" s="61"/>
      <c r="C57" s="152">
        <v>725</v>
      </c>
      <c r="D57" s="152" t="s">
        <v>89</v>
      </c>
      <c r="E57" s="61"/>
      <c r="F57" s="151"/>
      <c r="G57" s="75"/>
      <c r="H57" s="75"/>
      <c r="I57" s="75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137"/>
      <c r="U57" s="137"/>
      <c r="V57" s="61"/>
      <c r="W57" s="137"/>
      <c r="X57" s="137"/>
      <c r="Y57" s="137"/>
      <c r="Z57" s="137"/>
    </row>
    <row r="58" spans="1:26" ht="24.95" customHeight="1">
      <c r="A58" s="158">
        <v>30</v>
      </c>
      <c r="B58" s="153" t="s">
        <v>223</v>
      </c>
      <c r="C58" s="159" t="s">
        <v>224</v>
      </c>
      <c r="D58" s="153" t="s">
        <v>225</v>
      </c>
      <c r="E58" s="153" t="s">
        <v>218</v>
      </c>
      <c r="F58" s="154">
        <v>2.5</v>
      </c>
      <c r="G58" s="162">
        <v>0</v>
      </c>
      <c r="H58" s="162">
        <v>0</v>
      </c>
      <c r="I58" s="162">
        <f>ROUND(F58*(G58+H58),2)</f>
        <v>0</v>
      </c>
      <c r="J58" s="153">
        <f>ROUND(F58*(N58),2)</f>
        <v>0.73</v>
      </c>
      <c r="K58" s="156">
        <f>ROUND(F58*(O58),2)</f>
        <v>0</v>
      </c>
      <c r="L58" s="156">
        <f>ROUND(F58*(G58),2)</f>
        <v>0</v>
      </c>
      <c r="M58" s="156">
        <f>ROUND(F58*(H58),2)</f>
        <v>0</v>
      </c>
      <c r="N58" s="156">
        <v>0.28999999999999998</v>
      </c>
      <c r="O58" s="156"/>
      <c r="P58" s="160"/>
      <c r="Q58" s="160"/>
      <c r="R58" s="160"/>
      <c r="S58" s="156">
        <f>ROUND(F58*(P58),3)</f>
        <v>0</v>
      </c>
      <c r="T58" s="157"/>
      <c r="U58" s="157"/>
      <c r="V58" s="160"/>
      <c r="Z58">
        <v>0</v>
      </c>
    </row>
    <row r="59" spans="1:26" ht="24.95" customHeight="1">
      <c r="A59" s="158">
        <v>31</v>
      </c>
      <c r="B59" s="153" t="s">
        <v>226</v>
      </c>
      <c r="C59" s="159" t="s">
        <v>227</v>
      </c>
      <c r="D59" s="153" t="s">
        <v>228</v>
      </c>
      <c r="E59" s="153" t="s">
        <v>229</v>
      </c>
      <c r="F59" s="154">
        <v>2</v>
      </c>
      <c r="G59" s="155">
        <v>0</v>
      </c>
      <c r="H59" s="155">
        <v>0</v>
      </c>
      <c r="I59" s="155">
        <f>ROUND(F59*(G59+H59),2)</f>
        <v>0</v>
      </c>
      <c r="J59" s="153">
        <f>ROUND(F59*(N59),2)</f>
        <v>13.86</v>
      </c>
      <c r="K59" s="156">
        <f>ROUND(F59*(O59),2)</f>
        <v>0</v>
      </c>
      <c r="L59" s="156">
        <f>ROUND(F59*(G59),2)</f>
        <v>0</v>
      </c>
      <c r="M59" s="156">
        <f>ROUND(F59*(H59),2)</f>
        <v>0</v>
      </c>
      <c r="N59" s="156">
        <v>6.93</v>
      </c>
      <c r="O59" s="156"/>
      <c r="P59" s="160"/>
      <c r="Q59" s="160"/>
      <c r="R59" s="160"/>
      <c r="S59" s="156">
        <f>ROUND(F59*(P59),3)</f>
        <v>0</v>
      </c>
      <c r="T59" s="157"/>
      <c r="U59" s="157"/>
      <c r="V59" s="160">
        <f>ROUND(F59*(X59),3)</f>
        <v>3.9E-2</v>
      </c>
      <c r="X59">
        <v>1.933E-2</v>
      </c>
      <c r="Z59">
        <v>0</v>
      </c>
    </row>
    <row r="60" spans="1:26" ht="24.95" customHeight="1">
      <c r="A60" s="158">
        <v>32</v>
      </c>
      <c r="B60" s="153" t="s">
        <v>226</v>
      </c>
      <c r="C60" s="159" t="s">
        <v>232</v>
      </c>
      <c r="D60" s="153" t="s">
        <v>233</v>
      </c>
      <c r="E60" s="153" t="s">
        <v>229</v>
      </c>
      <c r="F60" s="154">
        <v>2</v>
      </c>
      <c r="G60" s="155">
        <v>0</v>
      </c>
      <c r="H60" s="155">
        <v>0</v>
      </c>
      <c r="I60" s="155">
        <f>ROUND(F60*(G60+H60),2)</f>
        <v>0</v>
      </c>
      <c r="J60" s="153">
        <f>ROUND(F60*(N60),2)</f>
        <v>9.16</v>
      </c>
      <c r="K60" s="156">
        <f>ROUND(F60*(O60),2)</f>
        <v>0</v>
      </c>
      <c r="L60" s="156">
        <f>ROUND(F60*(G60),2)</f>
        <v>0</v>
      </c>
      <c r="M60" s="156">
        <f>ROUND(F60*(H60),2)</f>
        <v>0</v>
      </c>
      <c r="N60" s="156">
        <v>4.58</v>
      </c>
      <c r="O60" s="156"/>
      <c r="P60" s="160"/>
      <c r="Q60" s="160"/>
      <c r="R60" s="160"/>
      <c r="S60" s="156">
        <f>ROUND(F60*(P60),3)</f>
        <v>0</v>
      </c>
      <c r="T60" s="157"/>
      <c r="U60" s="157"/>
      <c r="V60" s="160">
        <f>ROUND(F60*(X60),3)</f>
        <v>3.9E-2</v>
      </c>
      <c r="X60">
        <v>1.9460000000000002E-2</v>
      </c>
      <c r="Z60">
        <v>0</v>
      </c>
    </row>
    <row r="61" spans="1:26" ht="24.95" customHeight="1">
      <c r="A61" s="158">
        <v>33</v>
      </c>
      <c r="B61" s="153" t="s">
        <v>226</v>
      </c>
      <c r="C61" s="159" t="s">
        <v>234</v>
      </c>
      <c r="D61" s="153" t="s">
        <v>235</v>
      </c>
      <c r="E61" s="153" t="s">
        <v>229</v>
      </c>
      <c r="F61" s="154">
        <v>2</v>
      </c>
      <c r="G61" s="155">
        <v>0</v>
      </c>
      <c r="H61" s="155">
        <v>0</v>
      </c>
      <c r="I61" s="155">
        <f>ROUND(F61*(G61+H61),2)</f>
        <v>0</v>
      </c>
      <c r="J61" s="153">
        <f>ROUND(F61*(N61),2)</f>
        <v>5.62</v>
      </c>
      <c r="K61" s="156">
        <f>ROUND(F61*(O61),2)</f>
        <v>0</v>
      </c>
      <c r="L61" s="156">
        <f>ROUND(F61*(G61),2)</f>
        <v>0</v>
      </c>
      <c r="M61" s="156">
        <f>ROUND(F61*(H61),2)</f>
        <v>0</v>
      </c>
      <c r="N61" s="156">
        <v>2.81</v>
      </c>
      <c r="O61" s="156"/>
      <c r="P61" s="160"/>
      <c r="Q61" s="160"/>
      <c r="R61" s="160"/>
      <c r="S61" s="156">
        <f>ROUND(F61*(P61),3)</f>
        <v>0</v>
      </c>
      <c r="T61" s="157"/>
      <c r="U61" s="157"/>
      <c r="V61" s="160">
        <f>ROUND(F61*(X61),3)</f>
        <v>2E-3</v>
      </c>
      <c r="X61">
        <v>8.5999999999999998E-4</v>
      </c>
      <c r="Z61">
        <v>0</v>
      </c>
    </row>
    <row r="62" spans="1:26">
      <c r="A62" s="61"/>
      <c r="B62" s="61"/>
      <c r="C62" s="152">
        <v>725</v>
      </c>
      <c r="D62" s="152" t="s">
        <v>89</v>
      </c>
      <c r="E62" s="61"/>
      <c r="F62" s="151"/>
      <c r="G62" s="141">
        <f>ROUND((SUM(L57:L61))/1,2)</f>
        <v>0</v>
      </c>
      <c r="H62" s="141">
        <f>ROUND((SUM(M57:M61))/1,2)</f>
        <v>0</v>
      </c>
      <c r="I62" s="141">
        <f>ROUND((SUM(I57:I61))/1,2)</f>
        <v>0</v>
      </c>
      <c r="J62" s="61"/>
      <c r="K62" s="61"/>
      <c r="L62" s="61">
        <f>ROUND((SUM(L57:L61))/1,2)</f>
        <v>0</v>
      </c>
      <c r="M62" s="61">
        <f>ROUND((SUM(M57:M61))/1,2)</f>
        <v>0</v>
      </c>
      <c r="N62" s="61"/>
      <c r="O62" s="61"/>
      <c r="P62" s="161"/>
      <c r="Q62" s="61"/>
      <c r="R62" s="61"/>
      <c r="S62" s="161">
        <f>ROUND((SUM(S57:S61))/1,2)</f>
        <v>0</v>
      </c>
      <c r="T62" s="137"/>
      <c r="U62" s="137"/>
      <c r="V62" s="2">
        <f>ROUND((SUM(V57:V61))/1,2)</f>
        <v>0.08</v>
      </c>
      <c r="W62" s="137"/>
      <c r="X62" s="137"/>
      <c r="Y62" s="137"/>
      <c r="Z62" s="137"/>
    </row>
    <row r="63" spans="1:26">
      <c r="A63" s="1"/>
      <c r="B63" s="1"/>
      <c r="C63" s="1"/>
      <c r="D63" s="1"/>
      <c r="E63" s="1"/>
      <c r="F63" s="147"/>
      <c r="G63" s="134"/>
      <c r="H63" s="134"/>
      <c r="I63" s="134"/>
      <c r="J63" s="1"/>
      <c r="K63" s="1"/>
      <c r="L63" s="1"/>
      <c r="M63" s="1"/>
      <c r="N63" s="1"/>
      <c r="O63" s="1"/>
      <c r="P63" s="1"/>
      <c r="Q63" s="1"/>
      <c r="R63" s="1"/>
      <c r="S63" s="1"/>
      <c r="V63" s="1"/>
    </row>
    <row r="64" spans="1:26">
      <c r="A64" s="61"/>
      <c r="B64" s="61"/>
      <c r="C64" s="152">
        <v>763</v>
      </c>
      <c r="D64" s="152" t="s">
        <v>90</v>
      </c>
      <c r="E64" s="61"/>
      <c r="F64" s="151"/>
      <c r="G64" s="75"/>
      <c r="H64" s="75"/>
      <c r="I64" s="75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137"/>
      <c r="U64" s="137"/>
      <c r="V64" s="61"/>
      <c r="W64" s="137"/>
      <c r="X64" s="137"/>
      <c r="Y64" s="137"/>
      <c r="Z64" s="137"/>
    </row>
    <row r="65" spans="1:26" ht="24.95" customHeight="1">
      <c r="A65" s="158">
        <v>34</v>
      </c>
      <c r="B65" s="153" t="s">
        <v>236</v>
      </c>
      <c r="C65" s="159" t="s">
        <v>237</v>
      </c>
      <c r="D65" s="153" t="s">
        <v>238</v>
      </c>
      <c r="E65" s="153" t="s">
        <v>131</v>
      </c>
      <c r="F65" s="154">
        <v>5.47</v>
      </c>
      <c r="G65" s="155">
        <v>0</v>
      </c>
      <c r="H65" s="155">
        <v>0</v>
      </c>
      <c r="I65" s="155">
        <f>ROUND(F65*(G65+H65),2)</f>
        <v>0</v>
      </c>
      <c r="J65" s="153">
        <f>ROUND(F65*(N65),2)</f>
        <v>181.55</v>
      </c>
      <c r="K65" s="156">
        <f>ROUND(F65*(O65),2)</f>
        <v>0</v>
      </c>
      <c r="L65" s="156">
        <f>ROUND(F65*(G65),2)</f>
        <v>0</v>
      </c>
      <c r="M65" s="156">
        <f>ROUND(F65*(H65),2)</f>
        <v>0</v>
      </c>
      <c r="N65" s="156">
        <v>33.19</v>
      </c>
      <c r="O65" s="156"/>
      <c r="P65" s="160">
        <v>9.9123375E-3</v>
      </c>
      <c r="Q65" s="160"/>
      <c r="R65" s="160">
        <v>9.9123375E-3</v>
      </c>
      <c r="S65" s="156">
        <f>ROUND(F65*(P65),3)</f>
        <v>5.3999999999999999E-2</v>
      </c>
      <c r="T65" s="157"/>
      <c r="U65" s="157"/>
      <c r="V65" s="160"/>
      <c r="Z65">
        <v>0</v>
      </c>
    </row>
    <row r="66" spans="1:26" ht="24.95" customHeight="1">
      <c r="A66" s="158">
        <v>35</v>
      </c>
      <c r="B66" s="153" t="s">
        <v>236</v>
      </c>
      <c r="C66" s="159" t="s">
        <v>239</v>
      </c>
      <c r="D66" s="153" t="s">
        <v>240</v>
      </c>
      <c r="E66" s="153" t="s">
        <v>218</v>
      </c>
      <c r="F66" s="154">
        <v>6.9</v>
      </c>
      <c r="G66" s="162">
        <v>0</v>
      </c>
      <c r="H66" s="162">
        <v>0</v>
      </c>
      <c r="I66" s="162">
        <f>ROUND(F66*(G66+H66),2)</f>
        <v>0</v>
      </c>
      <c r="J66" s="153">
        <f>ROUND(F66*(N66),2)</f>
        <v>12.56</v>
      </c>
      <c r="K66" s="156">
        <f>ROUND(F66*(O66),2)</f>
        <v>0</v>
      </c>
      <c r="L66" s="156">
        <f>ROUND(F66*(G66),2)</f>
        <v>0</v>
      </c>
      <c r="M66" s="156">
        <f>ROUND(F66*(H66),2)</f>
        <v>0</v>
      </c>
      <c r="N66" s="156">
        <v>1.82</v>
      </c>
      <c r="O66" s="156"/>
      <c r="P66" s="160"/>
      <c r="Q66" s="160"/>
      <c r="R66" s="160"/>
      <c r="S66" s="156">
        <f>ROUND(F66*(P66),3)</f>
        <v>0</v>
      </c>
      <c r="T66" s="157"/>
      <c r="U66" s="157"/>
      <c r="V66" s="160"/>
      <c r="Z66">
        <v>0</v>
      </c>
    </row>
    <row r="67" spans="1:26">
      <c r="A67" s="61"/>
      <c r="B67" s="61"/>
      <c r="C67" s="152">
        <v>763</v>
      </c>
      <c r="D67" s="152" t="s">
        <v>90</v>
      </c>
      <c r="E67" s="61"/>
      <c r="F67" s="151"/>
      <c r="G67" s="141">
        <f>ROUND((SUM(L64:L66))/1,2)</f>
        <v>0</v>
      </c>
      <c r="H67" s="141">
        <f>ROUND((SUM(M64:M66))/1,2)</f>
        <v>0</v>
      </c>
      <c r="I67" s="141">
        <f>ROUND((SUM(I64:I66))/1,2)</f>
        <v>0</v>
      </c>
      <c r="J67" s="61"/>
      <c r="K67" s="61"/>
      <c r="L67" s="61">
        <f>ROUND((SUM(L64:L66))/1,2)</f>
        <v>0</v>
      </c>
      <c r="M67" s="61">
        <f>ROUND((SUM(M64:M66))/1,2)</f>
        <v>0</v>
      </c>
      <c r="N67" s="61"/>
      <c r="O67" s="61"/>
      <c r="P67" s="161"/>
      <c r="Q67" s="61"/>
      <c r="R67" s="61"/>
      <c r="S67" s="161">
        <f>ROUND((SUM(S64:S66))/1,2)</f>
        <v>0.05</v>
      </c>
      <c r="T67" s="137"/>
      <c r="U67" s="137"/>
      <c r="V67" s="2">
        <f>ROUND((SUM(V64:V66))/1,2)</f>
        <v>0</v>
      </c>
      <c r="W67" s="137"/>
      <c r="X67" s="137"/>
      <c r="Y67" s="137"/>
      <c r="Z67" s="137"/>
    </row>
    <row r="68" spans="1:26">
      <c r="A68" s="1"/>
      <c r="B68" s="1"/>
      <c r="C68" s="1"/>
      <c r="D68" s="1"/>
      <c r="E68" s="1"/>
      <c r="F68" s="147"/>
      <c r="G68" s="134"/>
      <c r="H68" s="134"/>
      <c r="I68" s="134"/>
      <c r="J68" s="1"/>
      <c r="K68" s="1"/>
      <c r="L68" s="1"/>
      <c r="M68" s="1"/>
      <c r="N68" s="1"/>
      <c r="O68" s="1"/>
      <c r="P68" s="1"/>
      <c r="Q68" s="1"/>
      <c r="R68" s="1"/>
      <c r="S68" s="1"/>
      <c r="V68" s="1"/>
    </row>
    <row r="69" spans="1:26">
      <c r="A69" s="61"/>
      <c r="B69" s="61"/>
      <c r="C69" s="152">
        <v>766</v>
      </c>
      <c r="D69" s="152" t="s">
        <v>91</v>
      </c>
      <c r="E69" s="61"/>
      <c r="F69" s="151"/>
      <c r="G69" s="75"/>
      <c r="H69" s="75"/>
      <c r="I69" s="75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137"/>
      <c r="U69" s="137"/>
      <c r="V69" s="61"/>
      <c r="W69" s="137"/>
      <c r="X69" s="137"/>
      <c r="Y69" s="137"/>
      <c r="Z69" s="137"/>
    </row>
    <row r="70" spans="1:26" ht="24.95" customHeight="1">
      <c r="A70" s="158">
        <v>36</v>
      </c>
      <c r="B70" s="153" t="s">
        <v>241</v>
      </c>
      <c r="C70" s="159" t="s">
        <v>242</v>
      </c>
      <c r="D70" s="153" t="s">
        <v>243</v>
      </c>
      <c r="E70" s="153" t="s">
        <v>124</v>
      </c>
      <c r="F70" s="154">
        <v>4</v>
      </c>
      <c r="G70" s="155">
        <v>0</v>
      </c>
      <c r="H70" s="155">
        <v>0</v>
      </c>
      <c r="I70" s="155">
        <f>ROUND(F70*(G70+H70),2)</f>
        <v>0</v>
      </c>
      <c r="J70" s="153">
        <f>ROUND(F70*(N70),2)</f>
        <v>103.88</v>
      </c>
      <c r="K70" s="156">
        <f>ROUND(F70*(O70),2)</f>
        <v>0</v>
      </c>
      <c r="L70" s="156">
        <f>ROUND(F70*(G70),2)</f>
        <v>0</v>
      </c>
      <c r="M70" s="156">
        <f>ROUND(F70*(H70),2)</f>
        <v>0</v>
      </c>
      <c r="N70" s="156">
        <v>25.97</v>
      </c>
      <c r="O70" s="156"/>
      <c r="P70" s="160"/>
      <c r="Q70" s="160"/>
      <c r="R70" s="160"/>
      <c r="S70" s="156">
        <f>ROUND(F70*(P70),3)</f>
        <v>0</v>
      </c>
      <c r="T70" s="157"/>
      <c r="U70" s="157"/>
      <c r="V70" s="160"/>
      <c r="Z70">
        <v>0</v>
      </c>
    </row>
    <row r="71" spans="1:26" ht="24.95" customHeight="1">
      <c r="A71" s="158">
        <v>37</v>
      </c>
      <c r="B71" s="153" t="s">
        <v>241</v>
      </c>
      <c r="C71" s="159" t="s">
        <v>244</v>
      </c>
      <c r="D71" s="153" t="s">
        <v>245</v>
      </c>
      <c r="E71" s="153" t="s">
        <v>124</v>
      </c>
      <c r="F71" s="154">
        <v>4</v>
      </c>
      <c r="G71" s="155">
        <v>0</v>
      </c>
      <c r="H71" s="155">
        <v>0</v>
      </c>
      <c r="I71" s="155">
        <f>ROUND(F71*(G71+H71),2)</f>
        <v>0</v>
      </c>
      <c r="J71" s="153">
        <f>ROUND(F71*(N71),2)</f>
        <v>173.92</v>
      </c>
      <c r="K71" s="156">
        <f>ROUND(F71*(O71),2)</f>
        <v>0</v>
      </c>
      <c r="L71" s="156">
        <f>ROUND(F71*(G71),2)</f>
        <v>0</v>
      </c>
      <c r="M71" s="156">
        <f>ROUND(F71*(H71),2)</f>
        <v>0</v>
      </c>
      <c r="N71" s="156">
        <v>43.48</v>
      </c>
      <c r="O71" s="156"/>
      <c r="P71" s="160">
        <v>4.5399999999999998E-4</v>
      </c>
      <c r="Q71" s="160"/>
      <c r="R71" s="160">
        <v>4.5399999999999998E-4</v>
      </c>
      <c r="S71" s="156">
        <f>ROUND(F71*(P71),3)</f>
        <v>2E-3</v>
      </c>
      <c r="T71" s="157"/>
      <c r="U71" s="157"/>
      <c r="V71" s="160"/>
      <c r="Z71">
        <v>0</v>
      </c>
    </row>
    <row r="72" spans="1:26" ht="24.95" customHeight="1">
      <c r="A72" s="158">
        <v>38</v>
      </c>
      <c r="B72" s="153" t="s">
        <v>241</v>
      </c>
      <c r="C72" s="159" t="s">
        <v>246</v>
      </c>
      <c r="D72" s="153" t="s">
        <v>247</v>
      </c>
      <c r="E72" s="153" t="s">
        <v>218</v>
      </c>
      <c r="F72" s="154">
        <v>1.1000000000000001</v>
      </c>
      <c r="G72" s="162">
        <v>0</v>
      </c>
      <c r="H72" s="162">
        <v>0</v>
      </c>
      <c r="I72" s="162">
        <f>ROUND(F72*(G72+H72),2)</f>
        <v>0</v>
      </c>
      <c r="J72" s="153">
        <f>ROUND(F72*(N72),2)</f>
        <v>12.6</v>
      </c>
      <c r="K72" s="156">
        <f>ROUND(F72*(O72),2)</f>
        <v>0</v>
      </c>
      <c r="L72" s="156">
        <f>ROUND(F72*(G72),2)</f>
        <v>0</v>
      </c>
      <c r="M72" s="156">
        <f>ROUND(F72*(H72),2)</f>
        <v>0</v>
      </c>
      <c r="N72" s="156">
        <v>11.45</v>
      </c>
      <c r="O72" s="156"/>
      <c r="P72" s="160"/>
      <c r="Q72" s="160"/>
      <c r="R72" s="160"/>
      <c r="S72" s="156">
        <f>ROUND(F72*(P72),3)</f>
        <v>0</v>
      </c>
      <c r="T72" s="157"/>
      <c r="U72" s="157"/>
      <c r="V72" s="160"/>
      <c r="Z72">
        <v>0</v>
      </c>
    </row>
    <row r="73" spans="1:26" ht="24.95" customHeight="1">
      <c r="A73" s="168">
        <v>39</v>
      </c>
      <c r="B73" s="163" t="s">
        <v>248</v>
      </c>
      <c r="C73" s="169" t="s">
        <v>383</v>
      </c>
      <c r="D73" s="163" t="s">
        <v>384</v>
      </c>
      <c r="E73" s="163" t="s">
        <v>124</v>
      </c>
      <c r="F73" s="164">
        <v>4</v>
      </c>
      <c r="G73" s="165">
        <v>0</v>
      </c>
      <c r="H73" s="165">
        <v>0</v>
      </c>
      <c r="I73" s="165">
        <f>ROUND(F73*(G73+H73),2)</f>
        <v>0</v>
      </c>
      <c r="J73" s="163">
        <f>ROUND(F73*(N73),2)</f>
        <v>502.04</v>
      </c>
      <c r="K73" s="166">
        <f>ROUND(F73*(O73),2)</f>
        <v>0</v>
      </c>
      <c r="L73" s="166">
        <f>ROUND(F73*(G73),2)</f>
        <v>0</v>
      </c>
      <c r="M73" s="166">
        <f>ROUND(F73*(H73),2)</f>
        <v>0</v>
      </c>
      <c r="N73" s="166">
        <v>125.51</v>
      </c>
      <c r="O73" s="166"/>
      <c r="P73" s="170">
        <v>1.38E-2</v>
      </c>
      <c r="Q73" s="170"/>
      <c r="R73" s="170">
        <v>1.38E-2</v>
      </c>
      <c r="S73" s="166">
        <f>ROUND(F73*(P73),3)</f>
        <v>5.5E-2</v>
      </c>
      <c r="T73" s="167"/>
      <c r="U73" s="167"/>
      <c r="V73" s="170"/>
      <c r="Z73">
        <v>0</v>
      </c>
    </row>
    <row r="74" spans="1:26" ht="24.95" customHeight="1">
      <c r="A74" s="168">
        <v>40</v>
      </c>
      <c r="B74" s="163" t="s">
        <v>248</v>
      </c>
      <c r="C74" s="169" t="s">
        <v>253</v>
      </c>
      <c r="D74" s="163" t="s">
        <v>254</v>
      </c>
      <c r="E74" s="163" t="s">
        <v>124</v>
      </c>
      <c r="F74" s="164">
        <v>4</v>
      </c>
      <c r="G74" s="165">
        <v>0</v>
      </c>
      <c r="H74" s="165">
        <v>0</v>
      </c>
      <c r="I74" s="165">
        <f>ROUND(F74*(G74+H74),2)</f>
        <v>0</v>
      </c>
      <c r="J74" s="163">
        <f>ROUND(F74*(N74),2)</f>
        <v>365.12</v>
      </c>
      <c r="K74" s="166">
        <f>ROUND(F74*(O74),2)</f>
        <v>0</v>
      </c>
      <c r="L74" s="166">
        <f>ROUND(F74*(G74),2)</f>
        <v>0</v>
      </c>
      <c r="M74" s="166">
        <f>ROUND(F74*(H74),2)</f>
        <v>0</v>
      </c>
      <c r="N74" s="166">
        <v>91.28</v>
      </c>
      <c r="O74" s="166"/>
      <c r="P74" s="170">
        <v>1.4999999999999999E-2</v>
      </c>
      <c r="Q74" s="170"/>
      <c r="R74" s="170">
        <v>1.4999999999999999E-2</v>
      </c>
      <c r="S74" s="166">
        <f>ROUND(F74*(P74),3)</f>
        <v>0.06</v>
      </c>
      <c r="T74" s="167"/>
      <c r="U74" s="167"/>
      <c r="V74" s="170"/>
      <c r="Z74">
        <v>0</v>
      </c>
    </row>
    <row r="75" spans="1:26">
      <c r="A75" s="61"/>
      <c r="B75" s="61"/>
      <c r="C75" s="152">
        <v>766</v>
      </c>
      <c r="D75" s="152" t="s">
        <v>91</v>
      </c>
      <c r="E75" s="61"/>
      <c r="F75" s="151"/>
      <c r="G75" s="141">
        <f>ROUND((SUM(L69:L74))/1,2)</f>
        <v>0</v>
      </c>
      <c r="H75" s="141">
        <f>ROUND((SUM(M69:M74))/1,2)</f>
        <v>0</v>
      </c>
      <c r="I75" s="141">
        <f>ROUND((SUM(I69:I74))/1,2)</f>
        <v>0</v>
      </c>
      <c r="J75" s="61"/>
      <c r="K75" s="61"/>
      <c r="L75" s="61">
        <f>ROUND((SUM(L69:L74))/1,2)</f>
        <v>0</v>
      </c>
      <c r="M75" s="61">
        <f>ROUND((SUM(M69:M74))/1,2)</f>
        <v>0</v>
      </c>
      <c r="N75" s="61"/>
      <c r="O75" s="61"/>
      <c r="P75" s="161"/>
      <c r="Q75" s="61"/>
      <c r="R75" s="61"/>
      <c r="S75" s="161">
        <f>ROUND((SUM(S69:S74))/1,2)</f>
        <v>0.12</v>
      </c>
      <c r="T75" s="137"/>
      <c r="U75" s="137"/>
      <c r="V75" s="2">
        <f>ROUND((SUM(V69:V74))/1,2)</f>
        <v>0</v>
      </c>
      <c r="W75" s="137"/>
      <c r="X75" s="137"/>
      <c r="Y75" s="137"/>
      <c r="Z75" s="137"/>
    </row>
    <row r="76" spans="1:26">
      <c r="A76" s="1"/>
      <c r="B76" s="1"/>
      <c r="C76" s="1"/>
      <c r="D76" s="1"/>
      <c r="E76" s="1"/>
      <c r="F76" s="147"/>
      <c r="G76" s="134"/>
      <c r="H76" s="134"/>
      <c r="I76" s="134"/>
      <c r="J76" s="1"/>
      <c r="K76" s="1"/>
      <c r="L76" s="1"/>
      <c r="M76" s="1"/>
      <c r="N76" s="1"/>
      <c r="O76" s="1"/>
      <c r="P76" s="1"/>
      <c r="Q76" s="1"/>
      <c r="R76" s="1"/>
      <c r="S76" s="1"/>
      <c r="V76" s="1"/>
    </row>
    <row r="77" spans="1:26">
      <c r="A77" s="61"/>
      <c r="B77" s="61"/>
      <c r="C77" s="152">
        <v>767</v>
      </c>
      <c r="D77" s="152" t="s">
        <v>92</v>
      </c>
      <c r="E77" s="61"/>
      <c r="F77" s="151"/>
      <c r="G77" s="75"/>
      <c r="H77" s="75"/>
      <c r="I77" s="75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137"/>
      <c r="U77" s="137"/>
      <c r="V77" s="61"/>
      <c r="W77" s="137"/>
      <c r="X77" s="137"/>
      <c r="Y77" s="137"/>
      <c r="Z77" s="137"/>
    </row>
    <row r="78" spans="1:26" ht="24.95" customHeight="1">
      <c r="A78" s="158">
        <v>41</v>
      </c>
      <c r="B78" s="153" t="s">
        <v>263</v>
      </c>
      <c r="C78" s="159" t="s">
        <v>264</v>
      </c>
      <c r="D78" s="153" t="s">
        <v>265</v>
      </c>
      <c r="E78" s="153" t="s">
        <v>218</v>
      </c>
      <c r="F78" s="154">
        <v>1.1000000000000001</v>
      </c>
      <c r="G78" s="162">
        <v>0</v>
      </c>
      <c r="H78" s="162">
        <v>0</v>
      </c>
      <c r="I78" s="162">
        <f>ROUND(F78*(G78+H78),2)</f>
        <v>0</v>
      </c>
      <c r="J78" s="153">
        <f>ROUND(F78*(N78),2)</f>
        <v>55</v>
      </c>
      <c r="K78" s="156">
        <f>ROUND(F78*(O78),2)</f>
        <v>0</v>
      </c>
      <c r="L78" s="156">
        <f>ROUND(F78*(G78),2)</f>
        <v>0</v>
      </c>
      <c r="M78" s="156">
        <f>ROUND(F78*(H78),2)</f>
        <v>0</v>
      </c>
      <c r="N78" s="156">
        <v>50</v>
      </c>
      <c r="O78" s="156"/>
      <c r="P78" s="160"/>
      <c r="Q78" s="160"/>
      <c r="R78" s="160"/>
      <c r="S78" s="156">
        <f>ROUND(F78*(P78),3)</f>
        <v>0</v>
      </c>
      <c r="T78" s="157"/>
      <c r="U78" s="157"/>
      <c r="V78" s="160"/>
      <c r="Z78">
        <v>0</v>
      </c>
    </row>
    <row r="79" spans="1:26" ht="24.95" customHeight="1">
      <c r="A79" s="158">
        <v>42</v>
      </c>
      <c r="B79" s="153" t="s">
        <v>438</v>
      </c>
      <c r="C79" s="159" t="s">
        <v>439</v>
      </c>
      <c r="D79" s="153" t="s">
        <v>440</v>
      </c>
      <c r="E79" s="153" t="s">
        <v>222</v>
      </c>
      <c r="F79" s="154">
        <v>1</v>
      </c>
      <c r="G79" s="155">
        <v>0</v>
      </c>
      <c r="H79" s="155">
        <v>0</v>
      </c>
      <c r="I79" s="155">
        <f>ROUND(F79*(G79+H79),2)</f>
        <v>0</v>
      </c>
      <c r="J79" s="153">
        <f>ROUND(F79*(N79),2)</f>
        <v>5000</v>
      </c>
      <c r="K79" s="156">
        <f>ROUND(F79*(O79),2)</f>
        <v>0</v>
      </c>
      <c r="L79" s="156">
        <f>ROUND(F79*(G79),2)</f>
        <v>0</v>
      </c>
      <c r="M79" s="156">
        <f>ROUND(F79*(H79),2)</f>
        <v>0</v>
      </c>
      <c r="N79" s="156">
        <v>5000</v>
      </c>
      <c r="O79" s="156"/>
      <c r="P79" s="160"/>
      <c r="Q79" s="160"/>
      <c r="R79" s="160"/>
      <c r="S79" s="156">
        <f>ROUND(F79*(P79),3)</f>
        <v>0</v>
      </c>
      <c r="T79" s="157"/>
      <c r="U79" s="157"/>
      <c r="V79" s="160">
        <f>ROUND(F79*(X79),3)</f>
        <v>0.02</v>
      </c>
      <c r="X79">
        <v>0.02</v>
      </c>
      <c r="Z79">
        <v>0</v>
      </c>
    </row>
    <row r="80" spans="1:26">
      <c r="A80" s="61"/>
      <c r="B80" s="61"/>
      <c r="C80" s="152">
        <v>767</v>
      </c>
      <c r="D80" s="152" t="s">
        <v>92</v>
      </c>
      <c r="E80" s="61"/>
      <c r="F80" s="151"/>
      <c r="G80" s="141">
        <f>ROUND((SUM(L77:L79))/1,2)</f>
        <v>0</v>
      </c>
      <c r="H80" s="141">
        <f>ROUND((SUM(M77:M79))/1,2)</f>
        <v>0</v>
      </c>
      <c r="I80" s="141">
        <f>ROUND((SUM(I77:I79))/1,2)</f>
        <v>0</v>
      </c>
      <c r="J80" s="61"/>
      <c r="K80" s="61"/>
      <c r="L80" s="61">
        <f>ROUND((SUM(L77:L79))/1,2)</f>
        <v>0</v>
      </c>
      <c r="M80" s="61">
        <f>ROUND((SUM(M77:M79))/1,2)</f>
        <v>0</v>
      </c>
      <c r="N80" s="61"/>
      <c r="O80" s="61"/>
      <c r="P80" s="161"/>
      <c r="Q80" s="61"/>
      <c r="R80" s="61"/>
      <c r="S80" s="161">
        <f>ROUND((SUM(S77:S79))/1,2)</f>
        <v>0</v>
      </c>
      <c r="T80" s="137"/>
      <c r="U80" s="137"/>
      <c r="V80" s="2">
        <f>ROUND((SUM(V77:V79))/1,2)</f>
        <v>0.02</v>
      </c>
      <c r="W80" s="137"/>
      <c r="X80" s="137"/>
      <c r="Y80" s="137"/>
      <c r="Z80" s="137"/>
    </row>
    <row r="81" spans="1:26">
      <c r="A81" s="1"/>
      <c r="B81" s="1"/>
      <c r="C81" s="1"/>
      <c r="D81" s="1"/>
      <c r="E81" s="1"/>
      <c r="F81" s="147"/>
      <c r="G81" s="134"/>
      <c r="H81" s="134"/>
      <c r="I81" s="134"/>
      <c r="J81" s="1"/>
      <c r="K81" s="1"/>
      <c r="L81" s="1"/>
      <c r="M81" s="1"/>
      <c r="N81" s="1"/>
      <c r="O81" s="1"/>
      <c r="P81" s="1"/>
      <c r="Q81" s="1"/>
      <c r="R81" s="1"/>
      <c r="S81" s="1"/>
      <c r="V81" s="1"/>
    </row>
    <row r="82" spans="1:26">
      <c r="A82" s="61"/>
      <c r="B82" s="61"/>
      <c r="C82" s="152">
        <v>771</v>
      </c>
      <c r="D82" s="152" t="s">
        <v>93</v>
      </c>
      <c r="E82" s="61"/>
      <c r="F82" s="151"/>
      <c r="G82" s="75"/>
      <c r="H82" s="75"/>
      <c r="I82" s="75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137"/>
      <c r="U82" s="137"/>
      <c r="V82" s="61"/>
      <c r="W82" s="137"/>
      <c r="X82" s="137"/>
      <c r="Y82" s="137"/>
      <c r="Z82" s="137"/>
    </row>
    <row r="83" spans="1:26" ht="24.95" customHeight="1">
      <c r="A83" s="158">
        <v>43</v>
      </c>
      <c r="B83" s="153" t="s">
        <v>266</v>
      </c>
      <c r="C83" s="159" t="s">
        <v>271</v>
      </c>
      <c r="D83" s="153" t="s">
        <v>272</v>
      </c>
      <c r="E83" s="153" t="s">
        <v>149</v>
      </c>
      <c r="F83" s="154">
        <v>11.58</v>
      </c>
      <c r="G83" s="155">
        <v>0</v>
      </c>
      <c r="H83" s="155">
        <v>0</v>
      </c>
      <c r="I83" s="155">
        <f>ROUND(F83*(G83+H83),2)</f>
        <v>0</v>
      </c>
      <c r="J83" s="153">
        <f>ROUND(F83*(N83),2)</f>
        <v>153.19999999999999</v>
      </c>
      <c r="K83" s="156">
        <f>ROUND(F83*(O83),2)</f>
        <v>0</v>
      </c>
      <c r="L83" s="156">
        <f>ROUND(F83*(G83),2)</f>
        <v>0</v>
      </c>
      <c r="M83" s="156">
        <f>ROUND(F83*(H83),2)</f>
        <v>0</v>
      </c>
      <c r="N83" s="156">
        <v>13.23</v>
      </c>
      <c r="O83" s="156"/>
      <c r="P83" s="160">
        <v>9.4068250000000004E-4</v>
      </c>
      <c r="Q83" s="160"/>
      <c r="R83" s="160">
        <v>9.4068250000000004E-4</v>
      </c>
      <c r="S83" s="156">
        <f>ROUND(F83*(P83),3)</f>
        <v>1.0999999999999999E-2</v>
      </c>
      <c r="T83" s="157"/>
      <c r="U83" s="157"/>
      <c r="V83" s="160"/>
      <c r="Z83">
        <v>0</v>
      </c>
    </row>
    <row r="84" spans="1:26" ht="24.95" customHeight="1">
      <c r="A84" s="158">
        <v>44</v>
      </c>
      <c r="B84" s="153" t="s">
        <v>266</v>
      </c>
      <c r="C84" s="159" t="s">
        <v>273</v>
      </c>
      <c r="D84" s="153" t="s">
        <v>274</v>
      </c>
      <c r="E84" s="153" t="s">
        <v>131</v>
      </c>
      <c r="F84" s="154">
        <v>13.95</v>
      </c>
      <c r="G84" s="155">
        <v>0</v>
      </c>
      <c r="H84" s="155">
        <v>0</v>
      </c>
      <c r="I84" s="155">
        <f>ROUND(F84*(G84+H84),2)</f>
        <v>0</v>
      </c>
      <c r="J84" s="153">
        <f>ROUND(F84*(N84),2)</f>
        <v>333.96</v>
      </c>
      <c r="K84" s="156">
        <f>ROUND(F84*(O84),2)</f>
        <v>0</v>
      </c>
      <c r="L84" s="156">
        <f>ROUND(F84*(G84),2)</f>
        <v>0</v>
      </c>
      <c r="M84" s="156">
        <f>ROUND(F84*(H84),2)</f>
        <v>0</v>
      </c>
      <c r="N84" s="156">
        <v>23.94</v>
      </c>
      <c r="O84" s="156"/>
      <c r="P84" s="160">
        <v>5.389E-2</v>
      </c>
      <c r="Q84" s="160"/>
      <c r="R84" s="160">
        <v>5.389E-2</v>
      </c>
      <c r="S84" s="156">
        <f>ROUND(F84*(P84),3)</f>
        <v>0.752</v>
      </c>
      <c r="T84" s="157"/>
      <c r="U84" s="157"/>
      <c r="V84" s="160"/>
      <c r="Z84">
        <v>0</v>
      </c>
    </row>
    <row r="85" spans="1:26" ht="24.95" customHeight="1">
      <c r="A85" s="158">
        <v>45</v>
      </c>
      <c r="B85" s="153" t="s">
        <v>266</v>
      </c>
      <c r="C85" s="159" t="s">
        <v>275</v>
      </c>
      <c r="D85" s="153" t="s">
        <v>276</v>
      </c>
      <c r="E85" s="153" t="s">
        <v>218</v>
      </c>
      <c r="F85" s="154">
        <v>3.9</v>
      </c>
      <c r="G85" s="162">
        <v>0</v>
      </c>
      <c r="H85" s="162">
        <v>0</v>
      </c>
      <c r="I85" s="162">
        <f>ROUND(F85*(G85+H85),2)</f>
        <v>0</v>
      </c>
      <c r="J85" s="153">
        <f>ROUND(F85*(N85),2)</f>
        <v>31.2</v>
      </c>
      <c r="K85" s="156">
        <f>ROUND(F85*(O85),2)</f>
        <v>0</v>
      </c>
      <c r="L85" s="156">
        <f>ROUND(F85*(G85),2)</f>
        <v>0</v>
      </c>
      <c r="M85" s="156">
        <f>ROUND(F85*(H85),2)</f>
        <v>0</v>
      </c>
      <c r="N85" s="156">
        <v>8</v>
      </c>
      <c r="O85" s="156"/>
      <c r="P85" s="160"/>
      <c r="Q85" s="160"/>
      <c r="R85" s="160"/>
      <c r="S85" s="156">
        <f>ROUND(F85*(P85),3)</f>
        <v>0</v>
      </c>
      <c r="T85" s="157"/>
      <c r="U85" s="157"/>
      <c r="V85" s="160"/>
      <c r="Z85">
        <v>0</v>
      </c>
    </row>
    <row r="86" spans="1:26" ht="24.95" customHeight="1">
      <c r="A86" s="168">
        <v>46</v>
      </c>
      <c r="B86" s="163" t="s">
        <v>277</v>
      </c>
      <c r="C86" s="169" t="s">
        <v>278</v>
      </c>
      <c r="D86" s="163" t="s">
        <v>279</v>
      </c>
      <c r="E86" s="163" t="s">
        <v>131</v>
      </c>
      <c r="F86" s="164">
        <v>16.137</v>
      </c>
      <c r="G86" s="165">
        <v>0</v>
      </c>
      <c r="H86" s="165">
        <v>0</v>
      </c>
      <c r="I86" s="165">
        <f>ROUND(F86*(G86+H86),2)</f>
        <v>0</v>
      </c>
      <c r="J86" s="163">
        <f>ROUND(F86*(N86),2)</f>
        <v>312.57</v>
      </c>
      <c r="K86" s="166">
        <f>ROUND(F86*(O86),2)</f>
        <v>0</v>
      </c>
      <c r="L86" s="166">
        <f>ROUND(F86*(G86),2)</f>
        <v>0</v>
      </c>
      <c r="M86" s="166">
        <f>ROUND(F86*(H86),2)</f>
        <v>0</v>
      </c>
      <c r="N86" s="166">
        <v>19.37</v>
      </c>
      <c r="O86" s="166"/>
      <c r="P86" s="170">
        <v>0.02</v>
      </c>
      <c r="Q86" s="170"/>
      <c r="R86" s="170">
        <v>0.02</v>
      </c>
      <c r="S86" s="166">
        <f>ROUND(F86*(P86),3)</f>
        <v>0.32300000000000001</v>
      </c>
      <c r="T86" s="167"/>
      <c r="U86" s="167"/>
      <c r="V86" s="170"/>
      <c r="Z86">
        <v>0</v>
      </c>
    </row>
    <row r="87" spans="1:26">
      <c r="A87" s="61"/>
      <c r="B87" s="61"/>
      <c r="C87" s="152">
        <v>771</v>
      </c>
      <c r="D87" s="152" t="s">
        <v>93</v>
      </c>
      <c r="E87" s="61"/>
      <c r="F87" s="151"/>
      <c r="G87" s="141">
        <f>ROUND((SUM(L82:L86))/1,2)</f>
        <v>0</v>
      </c>
      <c r="H87" s="141">
        <f>ROUND((SUM(M82:M86))/1,2)</f>
        <v>0</v>
      </c>
      <c r="I87" s="141">
        <f>ROUND((SUM(I82:I86))/1,2)</f>
        <v>0</v>
      </c>
      <c r="J87" s="61"/>
      <c r="K87" s="61"/>
      <c r="L87" s="61">
        <f>ROUND((SUM(L82:L86))/1,2)</f>
        <v>0</v>
      </c>
      <c r="M87" s="61">
        <f>ROUND((SUM(M82:M86))/1,2)</f>
        <v>0</v>
      </c>
      <c r="N87" s="61"/>
      <c r="O87" s="61"/>
      <c r="P87" s="161"/>
      <c r="Q87" s="61"/>
      <c r="R87" s="61"/>
      <c r="S87" s="161">
        <f>ROUND((SUM(S82:S86))/1,2)</f>
        <v>1.0900000000000001</v>
      </c>
      <c r="T87" s="137"/>
      <c r="U87" s="137"/>
      <c r="V87" s="2">
        <f>ROUND((SUM(V82:V86))/1,2)</f>
        <v>0</v>
      </c>
      <c r="W87" s="137"/>
      <c r="X87" s="137"/>
      <c r="Y87" s="137"/>
      <c r="Z87" s="137"/>
    </row>
    <row r="88" spans="1:26">
      <c r="A88" s="1"/>
      <c r="B88" s="1"/>
      <c r="C88" s="1"/>
      <c r="D88" s="1"/>
      <c r="E88" s="1"/>
      <c r="F88" s="147"/>
      <c r="G88" s="134"/>
      <c r="H88" s="134"/>
      <c r="I88" s="134"/>
      <c r="J88" s="1"/>
      <c r="K88" s="1"/>
      <c r="L88" s="1"/>
      <c r="M88" s="1"/>
      <c r="N88" s="1"/>
      <c r="O88" s="1"/>
      <c r="P88" s="1"/>
      <c r="Q88" s="1"/>
      <c r="R88" s="1"/>
      <c r="S88" s="1"/>
      <c r="V88" s="1"/>
    </row>
    <row r="89" spans="1:26">
      <c r="A89" s="61"/>
      <c r="B89" s="61"/>
      <c r="C89" s="152">
        <v>775</v>
      </c>
      <c r="D89" s="152" t="s">
        <v>432</v>
      </c>
      <c r="E89" s="61"/>
      <c r="F89" s="151"/>
      <c r="G89" s="75"/>
      <c r="H89" s="75"/>
      <c r="I89" s="75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137"/>
      <c r="U89" s="137"/>
      <c r="V89" s="61"/>
      <c r="W89" s="137"/>
      <c r="X89" s="137"/>
      <c r="Y89" s="137"/>
      <c r="Z89" s="137"/>
    </row>
    <row r="90" spans="1:26" ht="35.1" customHeight="1">
      <c r="A90" s="158">
        <v>47</v>
      </c>
      <c r="B90" s="153" t="s">
        <v>441</v>
      </c>
      <c r="C90" s="159" t="s">
        <v>442</v>
      </c>
      <c r="D90" s="153" t="s">
        <v>443</v>
      </c>
      <c r="E90" s="153" t="s">
        <v>149</v>
      </c>
      <c r="F90" s="154">
        <v>32.1</v>
      </c>
      <c r="G90" s="155">
        <v>0</v>
      </c>
      <c r="H90" s="155">
        <v>0</v>
      </c>
      <c r="I90" s="155">
        <f t="shared" ref="I90:I96" si="12">ROUND(F90*(G90+H90),2)</f>
        <v>0</v>
      </c>
      <c r="J90" s="153">
        <f t="shared" ref="J90:J96" si="13">ROUND(F90*(N90),2)</f>
        <v>51.68</v>
      </c>
      <c r="K90" s="156">
        <f t="shared" ref="K90:K96" si="14">ROUND(F90*(O90),2)</f>
        <v>0</v>
      </c>
      <c r="L90" s="156">
        <f t="shared" ref="L90:L96" si="15">ROUND(F90*(G90),2)</f>
        <v>0</v>
      </c>
      <c r="M90" s="156">
        <f t="shared" ref="M90:M96" si="16">ROUND(F90*(H90),2)</f>
        <v>0</v>
      </c>
      <c r="N90" s="156">
        <v>1.6099999999999999</v>
      </c>
      <c r="O90" s="156"/>
      <c r="P90" s="160"/>
      <c r="Q90" s="160"/>
      <c r="R90" s="160"/>
      <c r="S90" s="156">
        <f t="shared" ref="S90:S96" si="17">ROUND(F90*(P90),3)</f>
        <v>0</v>
      </c>
      <c r="T90" s="157"/>
      <c r="U90" s="157"/>
      <c r="V90" s="160"/>
      <c r="Z90">
        <v>0</v>
      </c>
    </row>
    <row r="91" spans="1:26" ht="24.95" customHeight="1">
      <c r="A91" s="158">
        <v>48</v>
      </c>
      <c r="B91" s="153" t="s">
        <v>441</v>
      </c>
      <c r="C91" s="159" t="s">
        <v>444</v>
      </c>
      <c r="D91" s="153" t="s">
        <v>445</v>
      </c>
      <c r="E91" s="153" t="s">
        <v>131</v>
      </c>
      <c r="F91" s="154">
        <v>76.400000000000006</v>
      </c>
      <c r="G91" s="155">
        <v>0</v>
      </c>
      <c r="H91" s="155">
        <v>0</v>
      </c>
      <c r="I91" s="155">
        <f t="shared" si="12"/>
        <v>0</v>
      </c>
      <c r="J91" s="153">
        <f t="shared" si="13"/>
        <v>1008.48</v>
      </c>
      <c r="K91" s="156">
        <f t="shared" si="14"/>
        <v>0</v>
      </c>
      <c r="L91" s="156">
        <f t="shared" si="15"/>
        <v>0</v>
      </c>
      <c r="M91" s="156">
        <f t="shared" si="16"/>
        <v>0</v>
      </c>
      <c r="N91" s="156">
        <v>13.2</v>
      </c>
      <c r="O91" s="156"/>
      <c r="P91" s="160">
        <v>1.0279600000000001E-3</v>
      </c>
      <c r="Q91" s="160"/>
      <c r="R91" s="160">
        <v>1.0279600000000001E-3</v>
      </c>
      <c r="S91" s="156">
        <f t="shared" si="17"/>
        <v>7.9000000000000001E-2</v>
      </c>
      <c r="T91" s="157"/>
      <c r="U91" s="157"/>
      <c r="V91" s="160"/>
      <c r="Z91">
        <v>0</v>
      </c>
    </row>
    <row r="92" spans="1:26" ht="24.95" customHeight="1">
      <c r="A92" s="158">
        <v>49</v>
      </c>
      <c r="B92" s="153" t="s">
        <v>441</v>
      </c>
      <c r="C92" s="159" t="s">
        <v>446</v>
      </c>
      <c r="D92" s="153" t="s">
        <v>447</v>
      </c>
      <c r="E92" s="153" t="s">
        <v>218</v>
      </c>
      <c r="F92" s="154">
        <v>3.8</v>
      </c>
      <c r="G92" s="162">
        <v>0</v>
      </c>
      <c r="H92" s="162">
        <v>0</v>
      </c>
      <c r="I92" s="162">
        <f t="shared" si="12"/>
        <v>0</v>
      </c>
      <c r="J92" s="153">
        <f t="shared" si="13"/>
        <v>154.28</v>
      </c>
      <c r="K92" s="156">
        <f t="shared" si="14"/>
        <v>0</v>
      </c>
      <c r="L92" s="156">
        <f t="shared" si="15"/>
        <v>0</v>
      </c>
      <c r="M92" s="156">
        <f t="shared" si="16"/>
        <v>0</v>
      </c>
      <c r="N92" s="156">
        <v>40.6</v>
      </c>
      <c r="O92" s="156"/>
      <c r="P92" s="160"/>
      <c r="Q92" s="160"/>
      <c r="R92" s="160"/>
      <c r="S92" s="156">
        <f t="shared" si="17"/>
        <v>0</v>
      </c>
      <c r="T92" s="157"/>
      <c r="U92" s="157"/>
      <c r="V92" s="160"/>
      <c r="Z92">
        <v>0</v>
      </c>
    </row>
    <row r="93" spans="1:26" ht="24.95" customHeight="1">
      <c r="A93" s="158">
        <v>50</v>
      </c>
      <c r="B93" s="153" t="s">
        <v>280</v>
      </c>
      <c r="C93" s="159" t="s">
        <v>448</v>
      </c>
      <c r="D93" s="153" t="s">
        <v>449</v>
      </c>
      <c r="E93" s="153" t="s">
        <v>149</v>
      </c>
      <c r="F93" s="154">
        <v>29.76</v>
      </c>
      <c r="G93" s="155">
        <v>0</v>
      </c>
      <c r="H93" s="155">
        <v>0</v>
      </c>
      <c r="I93" s="155">
        <f t="shared" si="12"/>
        <v>0</v>
      </c>
      <c r="J93" s="153">
        <f t="shared" si="13"/>
        <v>28.27</v>
      </c>
      <c r="K93" s="156">
        <f t="shared" si="14"/>
        <v>0</v>
      </c>
      <c r="L93" s="156">
        <f t="shared" si="15"/>
        <v>0</v>
      </c>
      <c r="M93" s="156">
        <f t="shared" si="16"/>
        <v>0</v>
      </c>
      <c r="N93" s="156">
        <v>0.95</v>
      </c>
      <c r="O93" s="156"/>
      <c r="P93" s="160"/>
      <c r="Q93" s="160"/>
      <c r="R93" s="160"/>
      <c r="S93" s="156">
        <f t="shared" si="17"/>
        <v>0</v>
      </c>
      <c r="T93" s="157"/>
      <c r="U93" s="157"/>
      <c r="V93" s="160">
        <f>ROUND(F93*(X93),3)</f>
        <v>0.03</v>
      </c>
      <c r="X93">
        <v>1E-3</v>
      </c>
      <c r="Z93">
        <v>0</v>
      </c>
    </row>
    <row r="94" spans="1:26" ht="24.95" customHeight="1">
      <c r="A94" s="158">
        <v>51</v>
      </c>
      <c r="B94" s="153" t="s">
        <v>280</v>
      </c>
      <c r="C94" s="159" t="s">
        <v>450</v>
      </c>
      <c r="D94" s="153" t="s">
        <v>451</v>
      </c>
      <c r="E94" s="153" t="s">
        <v>131</v>
      </c>
      <c r="F94" s="154">
        <v>75.024000000000001</v>
      </c>
      <c r="G94" s="155">
        <v>0</v>
      </c>
      <c r="H94" s="155">
        <v>0</v>
      </c>
      <c r="I94" s="155">
        <f t="shared" si="12"/>
        <v>0</v>
      </c>
      <c r="J94" s="153">
        <f t="shared" si="13"/>
        <v>214.57</v>
      </c>
      <c r="K94" s="156">
        <f t="shared" si="14"/>
        <v>0</v>
      </c>
      <c r="L94" s="156">
        <f t="shared" si="15"/>
        <v>0</v>
      </c>
      <c r="M94" s="156">
        <f t="shared" si="16"/>
        <v>0</v>
      </c>
      <c r="N94" s="156">
        <v>2.86</v>
      </c>
      <c r="O94" s="156"/>
      <c r="P94" s="160"/>
      <c r="Q94" s="160"/>
      <c r="R94" s="160"/>
      <c r="S94" s="156">
        <f t="shared" si="17"/>
        <v>0</v>
      </c>
      <c r="T94" s="157"/>
      <c r="U94" s="157"/>
      <c r="V94" s="160">
        <f>ROUND(F94*(X94),3)</f>
        <v>1.125</v>
      </c>
      <c r="X94">
        <v>1.4999999999999999E-2</v>
      </c>
      <c r="Z94">
        <v>0</v>
      </c>
    </row>
    <row r="95" spans="1:26" ht="24.95" customHeight="1">
      <c r="A95" s="168">
        <v>52</v>
      </c>
      <c r="B95" s="163" t="s">
        <v>248</v>
      </c>
      <c r="C95" s="169" t="s">
        <v>452</v>
      </c>
      <c r="D95" s="163" t="s">
        <v>453</v>
      </c>
      <c r="E95" s="163" t="s">
        <v>131</v>
      </c>
      <c r="F95" s="164">
        <v>87.86</v>
      </c>
      <c r="G95" s="165">
        <v>0</v>
      </c>
      <c r="H95" s="165">
        <v>0</v>
      </c>
      <c r="I95" s="165">
        <f t="shared" si="12"/>
        <v>0</v>
      </c>
      <c r="J95" s="163">
        <f t="shared" si="13"/>
        <v>2654.25</v>
      </c>
      <c r="K95" s="166">
        <f t="shared" si="14"/>
        <v>0</v>
      </c>
      <c r="L95" s="166">
        <f t="shared" si="15"/>
        <v>0</v>
      </c>
      <c r="M95" s="166">
        <f t="shared" si="16"/>
        <v>0</v>
      </c>
      <c r="N95" s="166">
        <v>30.21</v>
      </c>
      <c r="O95" s="166"/>
      <c r="P95" s="170">
        <v>7.4999999999999997E-3</v>
      </c>
      <c r="Q95" s="170"/>
      <c r="R95" s="170">
        <v>7.4999999999999997E-3</v>
      </c>
      <c r="S95" s="166">
        <f t="shared" si="17"/>
        <v>0.65900000000000003</v>
      </c>
      <c r="T95" s="167"/>
      <c r="U95" s="167"/>
      <c r="V95" s="170"/>
      <c r="Z95">
        <v>0</v>
      </c>
    </row>
    <row r="96" spans="1:26" ht="24.95" customHeight="1">
      <c r="A96" s="168">
        <v>53</v>
      </c>
      <c r="B96" s="163" t="s">
        <v>248</v>
      </c>
      <c r="C96" s="169" t="s">
        <v>454</v>
      </c>
      <c r="D96" s="163" t="s">
        <v>455</v>
      </c>
      <c r="E96" s="163" t="s">
        <v>149</v>
      </c>
      <c r="F96" s="164">
        <v>36.914999999999999</v>
      </c>
      <c r="G96" s="165">
        <v>0</v>
      </c>
      <c r="H96" s="165">
        <v>0</v>
      </c>
      <c r="I96" s="165">
        <f t="shared" si="12"/>
        <v>0</v>
      </c>
      <c r="J96" s="163">
        <f t="shared" si="13"/>
        <v>103.36</v>
      </c>
      <c r="K96" s="166">
        <f t="shared" si="14"/>
        <v>0</v>
      </c>
      <c r="L96" s="166">
        <f t="shared" si="15"/>
        <v>0</v>
      </c>
      <c r="M96" s="166">
        <f t="shared" si="16"/>
        <v>0</v>
      </c>
      <c r="N96" s="166">
        <v>2.8</v>
      </c>
      <c r="O96" s="166"/>
      <c r="P96" s="170">
        <v>5.9999999999999995E-4</v>
      </c>
      <c r="Q96" s="170"/>
      <c r="R96" s="170">
        <v>5.9999999999999995E-4</v>
      </c>
      <c r="S96" s="166">
        <f t="shared" si="17"/>
        <v>2.1999999999999999E-2</v>
      </c>
      <c r="T96" s="167"/>
      <c r="U96" s="167"/>
      <c r="V96" s="170"/>
      <c r="Z96">
        <v>0</v>
      </c>
    </row>
    <row r="97" spans="1:26">
      <c r="A97" s="61"/>
      <c r="B97" s="61"/>
      <c r="C97" s="152">
        <v>775</v>
      </c>
      <c r="D97" s="152" t="s">
        <v>432</v>
      </c>
      <c r="E97" s="61"/>
      <c r="F97" s="151"/>
      <c r="G97" s="141">
        <f>ROUND((SUM(L89:L96))/1,2)</f>
        <v>0</v>
      </c>
      <c r="H97" s="141">
        <f>ROUND((SUM(M89:M96))/1,2)</f>
        <v>0</v>
      </c>
      <c r="I97" s="141">
        <f>ROUND((SUM(I89:I96))/1,2)</f>
        <v>0</v>
      </c>
      <c r="J97" s="61"/>
      <c r="K97" s="61"/>
      <c r="L97" s="61">
        <f>ROUND((SUM(L89:L96))/1,2)</f>
        <v>0</v>
      </c>
      <c r="M97" s="61">
        <f>ROUND((SUM(M89:M96))/1,2)</f>
        <v>0</v>
      </c>
      <c r="N97" s="61"/>
      <c r="O97" s="61"/>
      <c r="P97" s="161"/>
      <c r="Q97" s="61"/>
      <c r="R97" s="61"/>
      <c r="S97" s="161">
        <f>ROUND((SUM(S89:S96))/1,2)</f>
        <v>0.76</v>
      </c>
      <c r="T97" s="137"/>
      <c r="U97" s="137"/>
      <c r="V97" s="2">
        <f>ROUND((SUM(V89:V96))/1,2)</f>
        <v>1.1599999999999999</v>
      </c>
      <c r="W97" s="137"/>
      <c r="X97" s="137"/>
      <c r="Y97" s="137"/>
      <c r="Z97" s="137"/>
    </row>
    <row r="98" spans="1:26">
      <c r="A98" s="1"/>
      <c r="B98" s="1"/>
      <c r="C98" s="1"/>
      <c r="D98" s="1"/>
      <c r="E98" s="1"/>
      <c r="F98" s="147"/>
      <c r="G98" s="134"/>
      <c r="H98" s="134"/>
      <c r="I98" s="134"/>
      <c r="J98" s="1"/>
      <c r="K98" s="1"/>
      <c r="L98" s="1"/>
      <c r="M98" s="1"/>
      <c r="N98" s="1"/>
      <c r="O98" s="1"/>
      <c r="P98" s="1"/>
      <c r="Q98" s="1"/>
      <c r="R98" s="1"/>
      <c r="S98" s="1"/>
      <c r="V98" s="1"/>
    </row>
    <row r="99" spans="1:26">
      <c r="A99" s="61"/>
      <c r="B99" s="61"/>
      <c r="C99" s="152">
        <v>781</v>
      </c>
      <c r="D99" s="152" t="s">
        <v>95</v>
      </c>
      <c r="E99" s="61"/>
      <c r="F99" s="151"/>
      <c r="G99" s="75"/>
      <c r="H99" s="75"/>
      <c r="I99" s="75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137"/>
      <c r="U99" s="137"/>
      <c r="V99" s="61"/>
      <c r="W99" s="137"/>
      <c r="X99" s="137"/>
      <c r="Y99" s="137"/>
      <c r="Z99" s="137"/>
    </row>
    <row r="100" spans="1:26" ht="24.95" customHeight="1">
      <c r="A100" s="158">
        <v>54</v>
      </c>
      <c r="B100" s="153" t="s">
        <v>290</v>
      </c>
      <c r="C100" s="159" t="s">
        <v>291</v>
      </c>
      <c r="D100" s="153" t="s">
        <v>292</v>
      </c>
      <c r="E100" s="153" t="s">
        <v>131</v>
      </c>
      <c r="F100" s="154">
        <v>43.66</v>
      </c>
      <c r="G100" s="155">
        <v>0</v>
      </c>
      <c r="H100" s="155">
        <v>0</v>
      </c>
      <c r="I100" s="155">
        <f>ROUND(F100*(G100+H100),2)</f>
        <v>0</v>
      </c>
      <c r="J100" s="153">
        <f>ROUND(F100*(N100),2)</f>
        <v>1269.2</v>
      </c>
      <c r="K100" s="156">
        <f>ROUND(F100*(O100),2)</f>
        <v>0</v>
      </c>
      <c r="L100" s="156">
        <f>ROUND(F100*(G100),2)</f>
        <v>0</v>
      </c>
      <c r="M100" s="156">
        <f>ROUND(F100*(H100),2)</f>
        <v>0</v>
      </c>
      <c r="N100" s="156">
        <v>29.07</v>
      </c>
      <c r="O100" s="156"/>
      <c r="P100" s="160">
        <v>3.4680000000000002E-2</v>
      </c>
      <c r="Q100" s="160"/>
      <c r="R100" s="160">
        <v>3.4680000000000002E-2</v>
      </c>
      <c r="S100" s="156">
        <f>ROUND(F100*(P100),3)</f>
        <v>1.514</v>
      </c>
      <c r="T100" s="157"/>
      <c r="U100" s="157"/>
      <c r="V100" s="160"/>
      <c r="Z100">
        <v>0</v>
      </c>
    </row>
    <row r="101" spans="1:26" ht="24.95" customHeight="1">
      <c r="A101" s="158">
        <v>55</v>
      </c>
      <c r="B101" s="153" t="s">
        <v>290</v>
      </c>
      <c r="C101" s="159" t="s">
        <v>293</v>
      </c>
      <c r="D101" s="153" t="s">
        <v>294</v>
      </c>
      <c r="E101" s="153" t="s">
        <v>149</v>
      </c>
      <c r="F101" s="154">
        <v>4.8</v>
      </c>
      <c r="G101" s="155">
        <v>0</v>
      </c>
      <c r="H101" s="155">
        <v>0</v>
      </c>
      <c r="I101" s="155">
        <f>ROUND(F101*(G101+H101),2)</f>
        <v>0</v>
      </c>
      <c r="J101" s="153">
        <f>ROUND(F101*(N101),2)</f>
        <v>52.99</v>
      </c>
      <c r="K101" s="156">
        <f>ROUND(F101*(O101),2)</f>
        <v>0</v>
      </c>
      <c r="L101" s="156">
        <f>ROUND(F101*(G101),2)</f>
        <v>0</v>
      </c>
      <c r="M101" s="156">
        <f>ROUND(F101*(H101),2)</f>
        <v>0</v>
      </c>
      <c r="N101" s="156">
        <v>11.04</v>
      </c>
      <c r="O101" s="156"/>
      <c r="P101" s="160">
        <v>5.2909200000000002E-3</v>
      </c>
      <c r="Q101" s="160"/>
      <c r="R101" s="160">
        <v>5.2909200000000002E-3</v>
      </c>
      <c r="S101" s="156">
        <f>ROUND(F101*(P101),3)</f>
        <v>2.5000000000000001E-2</v>
      </c>
      <c r="T101" s="157"/>
      <c r="U101" s="157"/>
      <c r="V101" s="160"/>
      <c r="Z101">
        <v>0</v>
      </c>
    </row>
    <row r="102" spans="1:26" ht="24.95" customHeight="1">
      <c r="A102" s="158">
        <v>56</v>
      </c>
      <c r="B102" s="153" t="s">
        <v>290</v>
      </c>
      <c r="C102" s="159" t="s">
        <v>295</v>
      </c>
      <c r="D102" s="153" t="s">
        <v>296</v>
      </c>
      <c r="E102" s="153" t="s">
        <v>218</v>
      </c>
      <c r="F102" s="154">
        <v>3.7</v>
      </c>
      <c r="G102" s="162">
        <v>0</v>
      </c>
      <c r="H102" s="162">
        <v>0</v>
      </c>
      <c r="I102" s="162">
        <f>ROUND(F102*(G102+H102),2)</f>
        <v>0</v>
      </c>
      <c r="J102" s="153">
        <f>ROUND(F102*(N102),2)</f>
        <v>80.069999999999993</v>
      </c>
      <c r="K102" s="156">
        <f>ROUND(F102*(O102),2)</f>
        <v>0</v>
      </c>
      <c r="L102" s="156">
        <f>ROUND(F102*(G102),2)</f>
        <v>0</v>
      </c>
      <c r="M102" s="156">
        <f>ROUND(F102*(H102),2)</f>
        <v>0</v>
      </c>
      <c r="N102" s="156">
        <v>21.64</v>
      </c>
      <c r="O102" s="156"/>
      <c r="P102" s="160"/>
      <c r="Q102" s="160"/>
      <c r="R102" s="160"/>
      <c r="S102" s="156">
        <f>ROUND(F102*(P102),3)</f>
        <v>0</v>
      </c>
      <c r="T102" s="157"/>
      <c r="U102" s="157"/>
      <c r="V102" s="160"/>
      <c r="Z102">
        <v>0</v>
      </c>
    </row>
    <row r="103" spans="1:26" ht="24.95" customHeight="1">
      <c r="A103" s="168">
        <v>57</v>
      </c>
      <c r="B103" s="163" t="s">
        <v>277</v>
      </c>
      <c r="C103" s="169" t="s">
        <v>297</v>
      </c>
      <c r="D103" s="163" t="s">
        <v>298</v>
      </c>
      <c r="E103" s="163" t="s">
        <v>299</v>
      </c>
      <c r="F103" s="164">
        <v>48.026000000000003</v>
      </c>
      <c r="G103" s="165">
        <v>0</v>
      </c>
      <c r="H103" s="165">
        <v>0</v>
      </c>
      <c r="I103" s="165">
        <f>ROUND(F103*(G103+H103),2)</f>
        <v>0</v>
      </c>
      <c r="J103" s="163">
        <f>ROUND(F103*(N103),2)</f>
        <v>841.9</v>
      </c>
      <c r="K103" s="166">
        <f>ROUND(F103*(O103),2)</f>
        <v>0</v>
      </c>
      <c r="L103" s="166">
        <f>ROUND(F103*(G103),2)</f>
        <v>0</v>
      </c>
      <c r="M103" s="166">
        <f>ROUND(F103*(H103),2)</f>
        <v>0</v>
      </c>
      <c r="N103" s="166">
        <v>17.53</v>
      </c>
      <c r="O103" s="166"/>
      <c r="P103" s="170">
        <v>2.1000000000000001E-2</v>
      </c>
      <c r="Q103" s="170"/>
      <c r="R103" s="170">
        <v>2.1000000000000001E-2</v>
      </c>
      <c r="S103" s="166">
        <f>ROUND(F103*(P103),3)</f>
        <v>1.0089999999999999</v>
      </c>
      <c r="T103" s="167"/>
      <c r="U103" s="167"/>
      <c r="V103" s="170"/>
      <c r="Z103">
        <v>0</v>
      </c>
    </row>
    <row r="104" spans="1:26">
      <c r="A104" s="61"/>
      <c r="B104" s="61"/>
      <c r="C104" s="152">
        <v>781</v>
      </c>
      <c r="D104" s="152" t="s">
        <v>95</v>
      </c>
      <c r="E104" s="61"/>
      <c r="F104" s="151"/>
      <c r="G104" s="141">
        <f>ROUND((SUM(L99:L103))/1,2)</f>
        <v>0</v>
      </c>
      <c r="H104" s="141">
        <f>ROUND((SUM(M99:M103))/1,2)</f>
        <v>0</v>
      </c>
      <c r="I104" s="141">
        <f>ROUND((SUM(I99:I103))/1,2)</f>
        <v>0</v>
      </c>
      <c r="J104" s="61"/>
      <c r="K104" s="61"/>
      <c r="L104" s="61">
        <f>ROUND((SUM(L99:L103))/1,2)</f>
        <v>0</v>
      </c>
      <c r="M104" s="61">
        <f>ROUND((SUM(M99:M103))/1,2)</f>
        <v>0</v>
      </c>
      <c r="N104" s="61"/>
      <c r="O104" s="61"/>
      <c r="P104" s="161"/>
      <c r="Q104" s="61"/>
      <c r="R104" s="61"/>
      <c r="S104" s="161">
        <f>ROUND((SUM(S99:S103))/1,2)</f>
        <v>2.5499999999999998</v>
      </c>
      <c r="T104" s="137"/>
      <c r="U104" s="137"/>
      <c r="V104" s="2">
        <f>ROUND((SUM(V99:V103))/1,2)</f>
        <v>0</v>
      </c>
      <c r="W104" s="137"/>
      <c r="X104" s="137"/>
      <c r="Y104" s="137"/>
      <c r="Z104" s="137"/>
    </row>
    <row r="105" spans="1:26">
      <c r="A105" s="1"/>
      <c r="B105" s="1"/>
      <c r="C105" s="1"/>
      <c r="D105" s="1"/>
      <c r="E105" s="1"/>
      <c r="F105" s="147"/>
      <c r="G105" s="134"/>
      <c r="H105" s="134"/>
      <c r="I105" s="134"/>
      <c r="J105" s="1"/>
      <c r="K105" s="1"/>
      <c r="L105" s="1"/>
      <c r="M105" s="1"/>
      <c r="N105" s="1"/>
      <c r="O105" s="1"/>
      <c r="P105" s="1"/>
      <c r="Q105" s="1"/>
      <c r="R105" s="1"/>
      <c r="S105" s="1"/>
      <c r="V105" s="1"/>
    </row>
    <row r="106" spans="1:26">
      <c r="A106" s="61"/>
      <c r="B106" s="61"/>
      <c r="C106" s="152">
        <v>784</v>
      </c>
      <c r="D106" s="152" t="s">
        <v>96</v>
      </c>
      <c r="E106" s="61"/>
      <c r="F106" s="151"/>
      <c r="G106" s="75"/>
      <c r="H106" s="75"/>
      <c r="I106" s="75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137"/>
      <c r="U106" s="137"/>
      <c r="V106" s="61"/>
      <c r="W106" s="137"/>
      <c r="X106" s="137"/>
      <c r="Y106" s="137"/>
      <c r="Z106" s="137"/>
    </row>
    <row r="107" spans="1:26" ht="24.95" customHeight="1">
      <c r="A107" s="158">
        <v>58</v>
      </c>
      <c r="B107" s="153" t="s">
        <v>300</v>
      </c>
      <c r="C107" s="159" t="s">
        <v>301</v>
      </c>
      <c r="D107" s="153" t="s">
        <v>302</v>
      </c>
      <c r="E107" s="153" t="s">
        <v>131</v>
      </c>
      <c r="F107" s="154">
        <v>229.709</v>
      </c>
      <c r="G107" s="155">
        <v>0</v>
      </c>
      <c r="H107" s="155">
        <v>0</v>
      </c>
      <c r="I107" s="155">
        <f>ROUND(F107*(G107+H107),2)</f>
        <v>0</v>
      </c>
      <c r="J107" s="153">
        <f>ROUND(F107*(N107),2)</f>
        <v>179.17</v>
      </c>
      <c r="K107" s="156">
        <f>ROUND(F107*(O107),2)</f>
        <v>0</v>
      </c>
      <c r="L107" s="156">
        <f>ROUND(F107*(G107),2)</f>
        <v>0</v>
      </c>
      <c r="M107" s="156">
        <f>ROUND(F107*(H107),2)</f>
        <v>0</v>
      </c>
      <c r="N107" s="156">
        <v>0.78</v>
      </c>
      <c r="O107" s="156"/>
      <c r="P107" s="160">
        <v>1E-4</v>
      </c>
      <c r="Q107" s="160"/>
      <c r="R107" s="160">
        <v>1E-4</v>
      </c>
      <c r="S107" s="156">
        <f>ROUND(F107*(P107),3)</f>
        <v>2.3E-2</v>
      </c>
      <c r="T107" s="157"/>
      <c r="U107" s="157"/>
      <c r="V107" s="160"/>
      <c r="Z107">
        <v>0</v>
      </c>
    </row>
    <row r="108" spans="1:26" ht="24.95" customHeight="1">
      <c r="A108" s="158">
        <v>59</v>
      </c>
      <c r="B108" s="153" t="s">
        <v>300</v>
      </c>
      <c r="C108" s="159" t="s">
        <v>303</v>
      </c>
      <c r="D108" s="153" t="s">
        <v>304</v>
      </c>
      <c r="E108" s="153" t="s">
        <v>131</v>
      </c>
      <c r="F108" s="154">
        <v>90.35</v>
      </c>
      <c r="G108" s="155">
        <v>0</v>
      </c>
      <c r="H108" s="155">
        <v>0</v>
      </c>
      <c r="I108" s="155">
        <f>ROUND(F108*(G108+H108),2)</f>
        <v>0</v>
      </c>
      <c r="J108" s="153">
        <f>ROUND(F108*(N108),2)</f>
        <v>91.25</v>
      </c>
      <c r="K108" s="156">
        <f>ROUND(F108*(O108),2)</f>
        <v>0</v>
      </c>
      <c r="L108" s="156">
        <f>ROUND(F108*(G108),2)</f>
        <v>0</v>
      </c>
      <c r="M108" s="156">
        <f>ROUND(F108*(H108),2)</f>
        <v>0</v>
      </c>
      <c r="N108" s="156">
        <v>1.01</v>
      </c>
      <c r="O108" s="156"/>
      <c r="P108" s="160">
        <v>4.0000000000000003E-5</v>
      </c>
      <c r="Q108" s="160"/>
      <c r="R108" s="160">
        <v>4.0000000000000003E-5</v>
      </c>
      <c r="S108" s="156">
        <f>ROUND(F108*(P108),3)</f>
        <v>4.0000000000000001E-3</v>
      </c>
      <c r="T108" s="157"/>
      <c r="U108" s="157"/>
      <c r="V108" s="160"/>
      <c r="Z108">
        <v>0</v>
      </c>
    </row>
    <row r="109" spans="1:26" ht="24.95" customHeight="1">
      <c r="A109" s="158">
        <v>60</v>
      </c>
      <c r="B109" s="153" t="s">
        <v>300</v>
      </c>
      <c r="C109" s="159" t="s">
        <v>305</v>
      </c>
      <c r="D109" s="153" t="s">
        <v>306</v>
      </c>
      <c r="E109" s="153" t="s">
        <v>131</v>
      </c>
      <c r="F109" s="154">
        <v>229.709</v>
      </c>
      <c r="G109" s="155">
        <v>0</v>
      </c>
      <c r="H109" s="155">
        <v>0</v>
      </c>
      <c r="I109" s="155">
        <f>ROUND(F109*(G109+H109),2)</f>
        <v>0</v>
      </c>
      <c r="J109" s="153">
        <f>ROUND(F109*(N109),2)</f>
        <v>404.29</v>
      </c>
      <c r="K109" s="156">
        <f>ROUND(F109*(O109),2)</f>
        <v>0</v>
      </c>
      <c r="L109" s="156">
        <f>ROUND(F109*(G109),2)</f>
        <v>0</v>
      </c>
      <c r="M109" s="156">
        <f>ROUND(F109*(H109),2)</f>
        <v>0</v>
      </c>
      <c r="N109" s="156">
        <v>1.76</v>
      </c>
      <c r="O109" s="156"/>
      <c r="P109" s="160">
        <v>3.3E-4</v>
      </c>
      <c r="Q109" s="160"/>
      <c r="R109" s="160">
        <v>3.3E-4</v>
      </c>
      <c r="S109" s="156">
        <f>ROUND(F109*(P109),3)</f>
        <v>7.5999999999999998E-2</v>
      </c>
      <c r="T109" s="157"/>
      <c r="U109" s="157"/>
      <c r="V109" s="160"/>
      <c r="Z109">
        <v>0</v>
      </c>
    </row>
    <row r="110" spans="1:26">
      <c r="A110" s="61"/>
      <c r="B110" s="61"/>
      <c r="C110" s="152">
        <v>784</v>
      </c>
      <c r="D110" s="152" t="s">
        <v>96</v>
      </c>
      <c r="E110" s="61"/>
      <c r="F110" s="151"/>
      <c r="G110" s="141">
        <f>ROUND((SUM(L106:L109))/1,2)</f>
        <v>0</v>
      </c>
      <c r="H110" s="141">
        <f>ROUND((SUM(M106:M109))/1,2)</f>
        <v>0</v>
      </c>
      <c r="I110" s="141">
        <f>ROUND((SUM(I106:I109))/1,2)</f>
        <v>0</v>
      </c>
      <c r="J110" s="61"/>
      <c r="K110" s="61"/>
      <c r="L110" s="61">
        <f>ROUND((SUM(L106:L109))/1,2)</f>
        <v>0</v>
      </c>
      <c r="M110" s="61">
        <f>ROUND((SUM(M106:M109))/1,2)</f>
        <v>0</v>
      </c>
      <c r="N110" s="61"/>
      <c r="O110" s="61"/>
      <c r="P110" s="161"/>
      <c r="Q110" s="61"/>
      <c r="R110" s="61"/>
      <c r="S110" s="161">
        <f>ROUND((SUM(S106:S109))/1,2)</f>
        <v>0.1</v>
      </c>
      <c r="T110" s="137"/>
      <c r="U110" s="137"/>
      <c r="V110" s="2">
        <f>ROUND((SUM(V106:V109))/1,2)</f>
        <v>0</v>
      </c>
      <c r="W110" s="137"/>
      <c r="X110" s="137"/>
      <c r="Y110" s="137"/>
      <c r="Z110" s="137"/>
    </row>
    <row r="111" spans="1:26">
      <c r="A111" s="1"/>
      <c r="B111" s="1"/>
      <c r="C111" s="1"/>
      <c r="D111" s="1"/>
      <c r="E111" s="1"/>
      <c r="F111" s="147"/>
      <c r="G111" s="134"/>
      <c r="H111" s="134"/>
      <c r="I111" s="134"/>
      <c r="J111" s="1"/>
      <c r="K111" s="1"/>
      <c r="L111" s="1"/>
      <c r="M111" s="1"/>
      <c r="N111" s="1"/>
      <c r="O111" s="1"/>
      <c r="P111" s="1"/>
      <c r="Q111" s="1"/>
      <c r="R111" s="1"/>
      <c r="S111" s="1"/>
      <c r="V111" s="1"/>
    </row>
    <row r="112" spans="1:26">
      <c r="A112" s="61"/>
      <c r="B112" s="61"/>
      <c r="C112" s="61"/>
      <c r="D112" s="2" t="s">
        <v>86</v>
      </c>
      <c r="E112" s="61"/>
      <c r="F112" s="151"/>
      <c r="G112" s="141">
        <f>ROUND((SUM(L52:L111))/2,2)</f>
        <v>0</v>
      </c>
      <c r="H112" s="141">
        <f>ROUND((SUM(M52:M111))/2,2)</f>
        <v>0</v>
      </c>
      <c r="I112" s="141">
        <f>ROUND((SUM(I52:I111))/2,2)</f>
        <v>0</v>
      </c>
      <c r="J112" s="75"/>
      <c r="K112" s="61"/>
      <c r="L112" s="75">
        <f>ROUND((SUM(L52:L111))/2,2)</f>
        <v>0</v>
      </c>
      <c r="M112" s="75">
        <f>ROUND((SUM(M52:M111))/2,2)</f>
        <v>0</v>
      </c>
      <c r="N112" s="61"/>
      <c r="O112" s="61"/>
      <c r="P112" s="161"/>
      <c r="Q112" s="61"/>
      <c r="R112" s="61"/>
      <c r="S112" s="161">
        <f>ROUND((SUM(S52:S111))/2,2)</f>
        <v>4.6900000000000004</v>
      </c>
      <c r="T112" s="137"/>
      <c r="U112" s="137"/>
      <c r="V112" s="2">
        <f>ROUND((SUM(V52:V111))/2,2)</f>
        <v>1.26</v>
      </c>
    </row>
    <row r="113" spans="1:26">
      <c r="A113" s="1"/>
      <c r="B113" s="1"/>
      <c r="C113" s="1"/>
      <c r="D113" s="1"/>
      <c r="E113" s="1"/>
      <c r="F113" s="147"/>
      <c r="G113" s="134"/>
      <c r="H113" s="134"/>
      <c r="I113" s="134"/>
      <c r="J113" s="1"/>
      <c r="K113" s="1"/>
      <c r="L113" s="1"/>
      <c r="M113" s="1"/>
      <c r="N113" s="1"/>
      <c r="O113" s="1"/>
      <c r="P113" s="1"/>
      <c r="Q113" s="1"/>
      <c r="R113" s="1"/>
      <c r="S113" s="1"/>
      <c r="V113" s="1"/>
    </row>
    <row r="114" spans="1:26">
      <c r="A114" s="61"/>
      <c r="B114" s="61"/>
      <c r="C114" s="61"/>
      <c r="D114" s="2" t="s">
        <v>97</v>
      </c>
      <c r="E114" s="61"/>
      <c r="F114" s="151"/>
      <c r="G114" s="75"/>
      <c r="H114" s="75"/>
      <c r="I114" s="75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137"/>
      <c r="U114" s="137"/>
      <c r="V114" s="61"/>
      <c r="W114" s="137"/>
      <c r="X114" s="137"/>
      <c r="Y114" s="137"/>
      <c r="Z114" s="137"/>
    </row>
    <row r="115" spans="1:26">
      <c r="A115" s="61"/>
      <c r="B115" s="61"/>
      <c r="C115" s="152">
        <v>924</v>
      </c>
      <c r="D115" s="152" t="s">
        <v>99</v>
      </c>
      <c r="E115" s="61"/>
      <c r="F115" s="151"/>
      <c r="G115" s="75"/>
      <c r="H115" s="75"/>
      <c r="I115" s="75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137"/>
      <c r="U115" s="137"/>
      <c r="V115" s="61"/>
      <c r="W115" s="137"/>
      <c r="X115" s="137"/>
      <c r="Y115" s="137"/>
      <c r="Z115" s="137"/>
    </row>
    <row r="116" spans="1:26" ht="24.95" customHeight="1">
      <c r="A116" s="158">
        <v>61</v>
      </c>
      <c r="B116" s="153" t="s">
        <v>307</v>
      </c>
      <c r="C116" s="159" t="s">
        <v>312</v>
      </c>
      <c r="D116" s="153" t="s">
        <v>313</v>
      </c>
      <c r="E116" s="153" t="s">
        <v>222</v>
      </c>
      <c r="F116" s="154">
        <v>1</v>
      </c>
      <c r="G116" s="155">
        <v>0</v>
      </c>
      <c r="H116" s="155">
        <v>0</v>
      </c>
      <c r="I116" s="155">
        <f>ROUND(F116*(G116+H116),2)</f>
        <v>0</v>
      </c>
      <c r="J116" s="153">
        <f>ROUND(F116*(N116),2)</f>
        <v>1500</v>
      </c>
      <c r="K116" s="156">
        <f>ROUND(F116*(O116),2)</f>
        <v>0</v>
      </c>
      <c r="L116" s="156">
        <f>ROUND(F116*(G116),2)</f>
        <v>0</v>
      </c>
      <c r="M116" s="156">
        <f>ROUND(F116*(H116),2)</f>
        <v>0</v>
      </c>
      <c r="N116" s="156">
        <v>1500</v>
      </c>
      <c r="O116" s="156"/>
      <c r="P116" s="160"/>
      <c r="Q116" s="160"/>
      <c r="R116" s="160"/>
      <c r="S116" s="156">
        <f>ROUND(F116*(P116),3)</f>
        <v>0</v>
      </c>
      <c r="T116" s="157"/>
      <c r="U116" s="157"/>
      <c r="V116" s="160"/>
      <c r="Z116">
        <v>0</v>
      </c>
    </row>
    <row r="117" spans="1:26">
      <c r="A117" s="61"/>
      <c r="B117" s="61"/>
      <c r="C117" s="152">
        <v>924</v>
      </c>
      <c r="D117" s="152" t="s">
        <v>99</v>
      </c>
      <c r="E117" s="61"/>
      <c r="F117" s="151"/>
      <c r="G117" s="141">
        <f>ROUND((SUM(L115:L116))/1,2)</f>
        <v>0</v>
      </c>
      <c r="H117" s="141">
        <f>ROUND((SUM(M115:M116))/1,2)</f>
        <v>0</v>
      </c>
      <c r="I117" s="141">
        <f>ROUND((SUM(I115:I116))/1,2)</f>
        <v>0</v>
      </c>
      <c r="J117" s="61"/>
      <c r="K117" s="61"/>
      <c r="L117" s="61">
        <f>ROUND((SUM(L115:L116))/1,2)</f>
        <v>0</v>
      </c>
      <c r="M117" s="61">
        <f>ROUND((SUM(M115:M116))/1,2)</f>
        <v>0</v>
      </c>
      <c r="N117" s="61"/>
      <c r="O117" s="61"/>
      <c r="P117" s="161"/>
      <c r="Q117" s="1"/>
      <c r="R117" s="1"/>
      <c r="S117" s="161">
        <f>ROUND((SUM(S115:S116))/1,2)</f>
        <v>0</v>
      </c>
      <c r="T117" s="171"/>
      <c r="U117" s="171"/>
      <c r="V117" s="2">
        <f>ROUND((SUM(V115:V116))/1,2)</f>
        <v>0</v>
      </c>
    </row>
    <row r="118" spans="1:26">
      <c r="A118" s="1"/>
      <c r="B118" s="1"/>
      <c r="C118" s="1"/>
      <c r="D118" s="1"/>
      <c r="E118" s="1"/>
      <c r="F118" s="147"/>
      <c r="G118" s="134"/>
      <c r="H118" s="134"/>
      <c r="I118" s="134"/>
      <c r="J118" s="1"/>
      <c r="K118" s="1"/>
      <c r="L118" s="1"/>
      <c r="M118" s="1"/>
      <c r="N118" s="1"/>
      <c r="O118" s="1"/>
      <c r="P118" s="1"/>
      <c r="Q118" s="1"/>
      <c r="R118" s="1"/>
      <c r="S118" s="1"/>
      <c r="V118" s="1"/>
    </row>
    <row r="119" spans="1:26">
      <c r="A119" s="61"/>
      <c r="B119" s="61"/>
      <c r="C119" s="61"/>
      <c r="D119" s="2" t="s">
        <v>97</v>
      </c>
      <c r="E119" s="61"/>
      <c r="F119" s="151"/>
      <c r="G119" s="141">
        <f>ROUND((SUM(L114:L118))/2,2)</f>
        <v>0</v>
      </c>
      <c r="H119" s="141">
        <f>ROUND((SUM(M114:M118))/2,2)</f>
        <v>0</v>
      </c>
      <c r="I119" s="141">
        <f>ROUND((SUM(I114:I118))/2,2)</f>
        <v>0</v>
      </c>
      <c r="J119" s="61"/>
      <c r="K119" s="61"/>
      <c r="L119" s="61">
        <f>ROUND((SUM(L114:L118))/2,2)</f>
        <v>0</v>
      </c>
      <c r="M119" s="61">
        <f>ROUND((SUM(M114:M118))/2,2)</f>
        <v>0</v>
      </c>
      <c r="N119" s="61"/>
      <c r="O119" s="61"/>
      <c r="P119" s="161"/>
      <c r="Q119" s="1"/>
      <c r="R119" s="1"/>
      <c r="S119" s="161">
        <f>ROUND((SUM(S114:S118))/2,2)</f>
        <v>0</v>
      </c>
      <c r="V119" s="2">
        <f>ROUND((SUM(V114:V118))/2,2)</f>
        <v>0</v>
      </c>
    </row>
    <row r="120" spans="1:26">
      <c r="A120" s="172"/>
      <c r="B120" s="172"/>
      <c r="C120" s="172"/>
      <c r="D120" s="172" t="s">
        <v>100</v>
      </c>
      <c r="E120" s="172"/>
      <c r="F120" s="173"/>
      <c r="G120" s="174">
        <f>ROUND((SUM(L9:L119))/3,2)</f>
        <v>0</v>
      </c>
      <c r="H120" s="174">
        <f>ROUND((SUM(M9:M119))/3,2)</f>
        <v>0</v>
      </c>
      <c r="I120" s="174">
        <f>ROUND((SUM(I9:I119))/3,2)</f>
        <v>0</v>
      </c>
      <c r="J120" s="172"/>
      <c r="K120" s="172">
        <f>ROUND((SUM(K9:K119))/3,2)</f>
        <v>0</v>
      </c>
      <c r="L120" s="172">
        <f>ROUND((SUM(L9:L119))/3,2)</f>
        <v>0</v>
      </c>
      <c r="M120" s="172">
        <f>ROUND((SUM(M9:M119))/3,2)</f>
        <v>0</v>
      </c>
      <c r="N120" s="172"/>
      <c r="O120" s="172"/>
      <c r="P120" s="173"/>
      <c r="Q120" s="172"/>
      <c r="R120" s="172"/>
      <c r="S120" s="173">
        <f>ROUND((SUM(S9:S119))/3,2)</f>
        <v>12.8</v>
      </c>
      <c r="T120" s="175"/>
      <c r="U120" s="175"/>
      <c r="V120" s="172">
        <f>ROUND((SUM(V9:V119))/3,2)</f>
        <v>5.71</v>
      </c>
      <c r="Z120">
        <f>(SUM(Z9:Z119))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scale="90" orientation="landscape" verticalDpi="0" r:id="rId1"/>
  <headerFooter>
    <oddHeader>&amp;C&amp;B&amp; Rozpočet Kultúrny dom KUBÁŇ - obnova sociálneho zázemia / Časť "B" - 1.NP - Oprávnené náklady</oddHeader>
    <oddFooter>&amp;RStrana &amp;P z &amp;N    &amp;L&amp;7Spracované systémom Systematic® Kalkulus, tel.: 051 77 10 585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A41"/>
  <sheetViews>
    <sheetView workbookViewId="0">
      <selection sqref="A1:D1"/>
    </sheetView>
  </sheetViews>
  <sheetFormatPr defaultColWidth="0" defaultRowHeight="14.4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>
      <c r="A1" s="3"/>
      <c r="B1" s="13"/>
      <c r="C1" s="13"/>
      <c r="D1" s="13"/>
      <c r="E1" s="13"/>
      <c r="F1" s="14" t="s">
        <v>69</v>
      </c>
      <c r="G1" s="13"/>
      <c r="H1" s="13"/>
      <c r="I1" s="13"/>
      <c r="J1" s="13"/>
      <c r="W1">
        <v>30.126000000000001</v>
      </c>
    </row>
    <row r="2" spans="1:23" ht="30" customHeight="1" thickTop="1">
      <c r="A2" s="12"/>
      <c r="B2" s="203" t="s">
        <v>1</v>
      </c>
      <c r="C2" s="204"/>
      <c r="D2" s="204"/>
      <c r="E2" s="204"/>
      <c r="F2" s="204"/>
      <c r="G2" s="204"/>
      <c r="H2" s="204"/>
      <c r="I2" s="204"/>
      <c r="J2" s="205"/>
    </row>
    <row r="3" spans="1:23" ht="18" customHeight="1">
      <c r="A3" s="12"/>
      <c r="B3" s="33" t="s">
        <v>456</v>
      </c>
      <c r="C3" s="34"/>
      <c r="D3" s="35"/>
      <c r="E3" s="35"/>
      <c r="F3" s="35"/>
      <c r="G3" s="16"/>
      <c r="H3" s="16"/>
      <c r="I3" s="36" t="s">
        <v>2</v>
      </c>
      <c r="J3" s="29"/>
    </row>
    <row r="4" spans="1:23" ht="18" customHeight="1">
      <c r="A4" s="12"/>
      <c r="B4" s="22"/>
      <c r="C4" s="19"/>
      <c r="D4" s="16"/>
      <c r="E4" s="16"/>
      <c r="F4" s="16"/>
      <c r="G4" s="16"/>
      <c r="H4" s="16"/>
      <c r="I4" s="36" t="s">
        <v>3</v>
      </c>
      <c r="J4" s="29"/>
    </row>
    <row r="5" spans="1:23" ht="18" customHeight="1" thickBot="1">
      <c r="A5" s="12"/>
      <c r="B5" s="37" t="s">
        <v>4</v>
      </c>
      <c r="C5" s="19"/>
      <c r="D5" s="16"/>
      <c r="E5" s="16"/>
      <c r="F5" s="38" t="s">
        <v>5</v>
      </c>
      <c r="G5" s="16"/>
      <c r="H5" s="16"/>
      <c r="I5" s="36" t="s">
        <v>6</v>
      </c>
      <c r="J5" s="39" t="s">
        <v>7</v>
      </c>
    </row>
    <row r="6" spans="1:23" ht="20.100000000000001" customHeight="1" thickTop="1">
      <c r="A6" s="12"/>
      <c r="B6" s="196" t="s">
        <v>8</v>
      </c>
      <c r="C6" s="197"/>
      <c r="D6" s="197"/>
      <c r="E6" s="197"/>
      <c r="F6" s="197"/>
      <c r="G6" s="197"/>
      <c r="H6" s="197"/>
      <c r="I6" s="197"/>
      <c r="J6" s="198"/>
    </row>
    <row r="7" spans="1:23" ht="18" customHeight="1">
      <c r="A7" s="12"/>
      <c r="B7" s="48" t="s">
        <v>9</v>
      </c>
      <c r="C7" s="41"/>
      <c r="D7" s="17"/>
      <c r="E7" s="17"/>
      <c r="F7" s="17"/>
      <c r="G7" s="49" t="s">
        <v>10</v>
      </c>
      <c r="H7" s="17"/>
      <c r="I7" s="27"/>
      <c r="J7" s="42"/>
    </row>
    <row r="8" spans="1:23" ht="20.100000000000001" customHeight="1">
      <c r="A8" s="12"/>
      <c r="B8" s="199" t="s">
        <v>11</v>
      </c>
      <c r="C8" s="200"/>
      <c r="D8" s="200"/>
      <c r="E8" s="200"/>
      <c r="F8" s="200"/>
      <c r="G8" s="200"/>
      <c r="H8" s="200"/>
      <c r="I8" s="200"/>
      <c r="J8" s="201"/>
    </row>
    <row r="9" spans="1:23" ht="18" customHeight="1">
      <c r="A9" s="12"/>
      <c r="B9" s="37" t="s">
        <v>9</v>
      </c>
      <c r="C9" s="19"/>
      <c r="D9" s="16"/>
      <c r="E9" s="16"/>
      <c r="F9" s="16"/>
      <c r="G9" s="38" t="s">
        <v>10</v>
      </c>
      <c r="H9" s="16"/>
      <c r="I9" s="26"/>
      <c r="J9" s="29"/>
    </row>
    <row r="10" spans="1:23" ht="20.100000000000001" customHeight="1">
      <c r="A10" s="12"/>
      <c r="B10" s="199" t="s">
        <v>12</v>
      </c>
      <c r="C10" s="200"/>
      <c r="D10" s="200"/>
      <c r="E10" s="200"/>
      <c r="F10" s="200"/>
      <c r="G10" s="200"/>
      <c r="H10" s="200"/>
      <c r="I10" s="200"/>
      <c r="J10" s="201"/>
    </row>
    <row r="11" spans="1:23" ht="18" customHeight="1" thickBot="1">
      <c r="A11" s="12"/>
      <c r="B11" s="37" t="s">
        <v>9</v>
      </c>
      <c r="C11" s="19"/>
      <c r="D11" s="16"/>
      <c r="E11" s="16"/>
      <c r="F11" s="16"/>
      <c r="G11" s="38" t="s">
        <v>10</v>
      </c>
      <c r="H11" s="16"/>
      <c r="I11" s="26"/>
      <c r="J11" s="29"/>
    </row>
    <row r="12" spans="1:23" ht="18" customHeight="1" thickTop="1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thickBot="1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Top="1">
      <c r="A14" s="12"/>
      <c r="B14" s="51" t="s">
        <v>13</v>
      </c>
      <c r="C14" s="79" t="s">
        <v>51</v>
      </c>
      <c r="D14" s="80" t="s">
        <v>14</v>
      </c>
      <c r="E14" s="81" t="s">
        <v>15</v>
      </c>
      <c r="F14" s="79" t="s">
        <v>16</v>
      </c>
      <c r="G14" s="51" t="s">
        <v>17</v>
      </c>
      <c r="H14" s="44"/>
      <c r="I14" s="46"/>
      <c r="J14" s="47"/>
    </row>
    <row r="15" spans="1:23" ht="18" customHeight="1">
      <c r="A15" s="12"/>
      <c r="B15" s="86">
        <v>1</v>
      </c>
      <c r="C15" s="87" t="s">
        <v>18</v>
      </c>
      <c r="D15" s="88"/>
      <c r="E15" s="89"/>
      <c r="F15" s="87"/>
      <c r="G15" s="52">
        <v>7</v>
      </c>
      <c r="H15" s="54" t="s">
        <v>71</v>
      </c>
      <c r="I15" s="27"/>
      <c r="J15" s="56">
        <v>0</v>
      </c>
    </row>
    <row r="16" spans="1:23" ht="18" customHeight="1">
      <c r="A16" s="12"/>
      <c r="B16" s="84">
        <v>2</v>
      </c>
      <c r="C16" s="85" t="s">
        <v>20</v>
      </c>
      <c r="D16" s="90"/>
      <c r="E16" s="91"/>
      <c r="F16" s="100"/>
      <c r="G16" s="103"/>
      <c r="H16" s="114"/>
      <c r="I16" s="116"/>
      <c r="J16" s="109"/>
    </row>
    <row r="17" spans="1:26" ht="18" customHeight="1">
      <c r="A17" s="12"/>
      <c r="B17" s="58">
        <v>3</v>
      </c>
      <c r="C17" s="61" t="s">
        <v>21</v>
      </c>
      <c r="D17" s="82">
        <f>'Rekap Časť "B"-1.NP-nn II'!B12</f>
        <v>0</v>
      </c>
      <c r="E17" s="83">
        <f>'Rekap Časť "B"-1.NP-nn II'!C12</f>
        <v>0</v>
      </c>
      <c r="F17" s="75">
        <f>'Rekap Časť "B"-1.NP-nn II'!D12</f>
        <v>0</v>
      </c>
      <c r="G17" s="52">
        <v>8</v>
      </c>
      <c r="H17" s="62" t="s">
        <v>22</v>
      </c>
      <c r="I17" s="116"/>
      <c r="J17" s="109">
        <f>'Časť "B"-1.NP-nn II_VV'!Z16</f>
        <v>0</v>
      </c>
    </row>
    <row r="18" spans="1:26" ht="18" customHeight="1">
      <c r="A18" s="12"/>
      <c r="B18" s="52">
        <v>4</v>
      </c>
      <c r="C18" s="62" t="s">
        <v>72</v>
      </c>
      <c r="D18" s="66"/>
      <c r="E18" s="65"/>
      <c r="F18" s="68"/>
      <c r="G18" s="52">
        <v>9</v>
      </c>
      <c r="H18" s="62" t="s">
        <v>24</v>
      </c>
      <c r="I18" s="116"/>
      <c r="J18" s="109">
        <v>0</v>
      </c>
    </row>
    <row r="19" spans="1:26" ht="18" customHeight="1">
      <c r="A19" s="12"/>
      <c r="B19" s="52">
        <v>5</v>
      </c>
      <c r="C19" s="62" t="s">
        <v>25</v>
      </c>
      <c r="D19" s="66"/>
      <c r="E19" s="65"/>
      <c r="F19" s="68"/>
      <c r="G19" s="103"/>
      <c r="H19" s="114"/>
      <c r="I19" s="116"/>
      <c r="J19" s="115"/>
    </row>
    <row r="20" spans="1:26" ht="18" customHeight="1" thickBot="1">
      <c r="A20" s="12"/>
      <c r="B20" s="52">
        <v>6</v>
      </c>
      <c r="C20" s="63" t="s">
        <v>26</v>
      </c>
      <c r="D20" s="67"/>
      <c r="E20" s="95"/>
      <c r="F20" s="101">
        <f>SUM(F15:F19)</f>
        <v>0</v>
      </c>
      <c r="G20" s="52">
        <v>10</v>
      </c>
      <c r="H20" s="62" t="s">
        <v>26</v>
      </c>
      <c r="I20" s="118"/>
      <c r="J20" s="94">
        <f>SUM(J15:J19)</f>
        <v>0</v>
      </c>
    </row>
    <row r="21" spans="1:26" ht="18" customHeight="1" thickTop="1">
      <c r="A21" s="12"/>
      <c r="B21" s="57" t="s">
        <v>27</v>
      </c>
      <c r="C21" s="60" t="s">
        <v>28</v>
      </c>
      <c r="D21" s="64"/>
      <c r="E21" s="18"/>
      <c r="F21" s="93"/>
      <c r="G21" s="57" t="s">
        <v>29</v>
      </c>
      <c r="H21" s="53" t="s">
        <v>28</v>
      </c>
      <c r="I21" s="27"/>
      <c r="J21" s="119"/>
    </row>
    <row r="22" spans="1:26" ht="18" customHeight="1">
      <c r="A22" s="12"/>
      <c r="B22" s="58">
        <v>11</v>
      </c>
      <c r="C22" s="54" t="s">
        <v>30</v>
      </c>
      <c r="D22" s="74"/>
      <c r="E22" s="77" t="s">
        <v>73</v>
      </c>
      <c r="F22" s="75">
        <f>((F16*U22*0)+(F17*V22*0)+(F18*W22*0))/100</f>
        <v>0</v>
      </c>
      <c r="G22" s="58">
        <v>16</v>
      </c>
      <c r="H22" s="61" t="s">
        <v>31</v>
      </c>
      <c r="I22" s="117" t="s">
        <v>73</v>
      </c>
      <c r="J22" s="108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>
      <c r="A23" s="12"/>
      <c r="B23" s="52">
        <v>12</v>
      </c>
      <c r="C23" s="55" t="s">
        <v>32</v>
      </c>
      <c r="D23" s="59"/>
      <c r="E23" s="77" t="s">
        <v>74</v>
      </c>
      <c r="F23" s="68">
        <f>((F16*U23*0)+(F17*V23*0)+(F18*W23*0))/100</f>
        <v>0</v>
      </c>
      <c r="G23" s="52">
        <v>17</v>
      </c>
      <c r="H23" s="62" t="s">
        <v>33</v>
      </c>
      <c r="I23" s="117" t="s">
        <v>73</v>
      </c>
      <c r="J23" s="109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>
      <c r="A24" s="12"/>
      <c r="B24" s="52">
        <v>13</v>
      </c>
      <c r="C24" s="55" t="s">
        <v>34</v>
      </c>
      <c r="D24" s="59"/>
      <c r="E24" s="77" t="s">
        <v>73</v>
      </c>
      <c r="F24" s="68">
        <f>((F16*U24*0)+(F17*V24*0)+(F18*W24*0))/100</f>
        <v>0</v>
      </c>
      <c r="G24" s="52">
        <v>18</v>
      </c>
      <c r="H24" s="62" t="s">
        <v>35</v>
      </c>
      <c r="I24" s="117" t="s">
        <v>74</v>
      </c>
      <c r="J24" s="109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>
      <c r="A25" s="12"/>
      <c r="B25" s="52">
        <v>14</v>
      </c>
      <c r="C25" s="19"/>
      <c r="D25" s="59"/>
      <c r="E25" s="78"/>
      <c r="F25" s="76"/>
      <c r="G25" s="52">
        <v>19</v>
      </c>
      <c r="H25" s="114"/>
      <c r="I25" s="116"/>
      <c r="J25" s="115"/>
    </row>
    <row r="26" spans="1:26" ht="18" customHeight="1" thickBot="1">
      <c r="A26" s="12"/>
      <c r="B26" s="52">
        <v>15</v>
      </c>
      <c r="C26" s="55"/>
      <c r="D26" s="59"/>
      <c r="E26" s="59"/>
      <c r="F26" s="102"/>
      <c r="G26" s="52">
        <v>20</v>
      </c>
      <c r="H26" s="62" t="s">
        <v>26</v>
      </c>
      <c r="I26" s="118"/>
      <c r="J26" s="94">
        <f>SUM(J22:J25)+SUM(F22:F25)</f>
        <v>0</v>
      </c>
    </row>
    <row r="27" spans="1:26" ht="18" customHeight="1" thickTop="1">
      <c r="A27" s="12"/>
      <c r="B27" s="96"/>
      <c r="C27" s="130" t="s">
        <v>36</v>
      </c>
      <c r="D27" s="123"/>
      <c r="E27" s="97"/>
      <c r="F27" s="28"/>
      <c r="G27" s="104" t="s">
        <v>37</v>
      </c>
      <c r="H27" s="99" t="s">
        <v>38</v>
      </c>
      <c r="I27" s="27"/>
      <c r="J27" s="30"/>
    </row>
    <row r="28" spans="1:26" ht="18" customHeight="1">
      <c r="A28" s="12"/>
      <c r="B28" s="25"/>
      <c r="C28" s="121"/>
      <c r="D28" s="124"/>
      <c r="E28" s="21"/>
      <c r="F28" s="12"/>
      <c r="G28" s="84">
        <v>21</v>
      </c>
      <c r="H28" s="85" t="s">
        <v>39</v>
      </c>
      <c r="I28" s="111"/>
      <c r="J28" s="92">
        <f>F20+J20+F26+J26</f>
        <v>0</v>
      </c>
    </row>
    <row r="29" spans="1:26" ht="18" customHeight="1">
      <c r="A29" s="12"/>
      <c r="B29" s="69"/>
      <c r="C29" s="122"/>
      <c r="D29" s="125"/>
      <c r="E29" s="21"/>
      <c r="F29" s="12"/>
      <c r="G29" s="58">
        <v>22</v>
      </c>
      <c r="H29" s="61" t="s">
        <v>40</v>
      </c>
      <c r="I29" s="112">
        <f ca="1">J28-SUM('Časť "B"-1.NP-nn II_VV'!K9:'Časť "B"-1.NP-nn II_VV'!K15)</f>
        <v>0</v>
      </c>
      <c r="J29" s="108">
        <f>ROUND(((ROUND(I29,2)*20)*1/100),2)</f>
        <v>0</v>
      </c>
    </row>
    <row r="30" spans="1:26" ht="18" customHeight="1">
      <c r="A30" s="12"/>
      <c r="B30" s="22"/>
      <c r="C30" s="114"/>
      <c r="D30" s="116"/>
      <c r="E30" s="21"/>
      <c r="F30" s="12"/>
      <c r="G30" s="52">
        <v>23</v>
      </c>
      <c r="H30" s="62" t="s">
        <v>41</v>
      </c>
      <c r="I30" s="77">
        <f ca="1">SUM('Časť "B"-1.NP-nn II_VV'!K9:'Časť "B"-1.NP-nn II_VV'!K15)</f>
        <v>0</v>
      </c>
      <c r="J30" s="109">
        <f>ROUND(((ROUND(I30,2)*0)/100),2)</f>
        <v>0</v>
      </c>
    </row>
    <row r="31" spans="1:26" ht="18" customHeight="1">
      <c r="A31" s="12"/>
      <c r="B31" s="23"/>
      <c r="C31" s="126"/>
      <c r="D31" s="127"/>
      <c r="E31" s="21"/>
      <c r="F31" s="12"/>
      <c r="G31" s="84">
        <v>24</v>
      </c>
      <c r="H31" s="85" t="s">
        <v>42</v>
      </c>
      <c r="I31" s="107"/>
      <c r="J31" s="120">
        <f>SUM(J28:J30)</f>
        <v>0</v>
      </c>
    </row>
    <row r="32" spans="1:26" ht="18" customHeight="1" thickBot="1">
      <c r="A32" s="12"/>
      <c r="B32" s="40"/>
      <c r="C32" s="1"/>
      <c r="D32" s="113"/>
      <c r="E32" s="70"/>
      <c r="F32" s="71"/>
      <c r="G32" s="58" t="s">
        <v>43</v>
      </c>
      <c r="H32" s="1"/>
      <c r="I32" s="113"/>
      <c r="J32" s="110"/>
    </row>
    <row r="33" spans="1:10" ht="18" customHeight="1" thickTop="1">
      <c r="A33" s="12"/>
      <c r="B33" s="96"/>
      <c r="C33" s="97"/>
      <c r="D33" s="128" t="s">
        <v>44</v>
      </c>
      <c r="E33" s="73"/>
      <c r="F33" s="98"/>
      <c r="G33" s="105">
        <v>26</v>
      </c>
      <c r="H33" s="129" t="s">
        <v>45</v>
      </c>
      <c r="I33" s="28"/>
      <c r="J33" s="106"/>
    </row>
    <row r="34" spans="1:10" ht="18" customHeight="1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>
      <c r="A40" s="12"/>
      <c r="B40" s="69"/>
      <c r="C40" s="70"/>
      <c r="D40" s="13"/>
      <c r="E40" s="13"/>
      <c r="F40" s="13"/>
      <c r="G40" s="13"/>
      <c r="H40" s="13"/>
      <c r="I40" s="71"/>
      <c r="J40" s="72"/>
    </row>
    <row r="41" spans="1:10" ht="15" thickTop="1">
      <c r="A41" s="12"/>
      <c r="B41" s="73"/>
      <c r="C41" s="73"/>
      <c r="D41" s="73"/>
      <c r="E41" s="73"/>
      <c r="F41" s="73"/>
      <c r="G41" s="73"/>
      <c r="H41" s="73"/>
      <c r="I41" s="73"/>
      <c r="J41" s="73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Z500"/>
  <sheetViews>
    <sheetView workbookViewId="0">
      <selection sqref="A1:D1"/>
    </sheetView>
  </sheetViews>
  <sheetFormatPr defaultColWidth="0" defaultRowHeight="14.45"/>
  <cols>
    <col min="1" max="1" width="40.7109375" customWidth="1"/>
    <col min="2" max="4" width="12.7109375" customWidth="1"/>
    <col min="5" max="6" width="14.855468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>
      <c r="A1" s="206" t="s">
        <v>8</v>
      </c>
      <c r="B1" s="207"/>
      <c r="C1" s="207"/>
      <c r="D1" s="208"/>
      <c r="E1" s="131" t="s">
        <v>5</v>
      </c>
      <c r="F1" s="11"/>
      <c r="W1">
        <v>30.126000000000001</v>
      </c>
    </row>
    <row r="2" spans="1:26" ht="20.100000000000001" customHeight="1">
      <c r="A2" s="206" t="s">
        <v>11</v>
      </c>
      <c r="B2" s="207"/>
      <c r="C2" s="207"/>
      <c r="D2" s="208"/>
      <c r="E2" s="131" t="s">
        <v>3</v>
      </c>
      <c r="F2" s="11"/>
    </row>
    <row r="3" spans="1:26" ht="20.100000000000001" customHeight="1">
      <c r="A3" s="206" t="s">
        <v>12</v>
      </c>
      <c r="B3" s="207"/>
      <c r="C3" s="207"/>
      <c r="D3" s="208"/>
      <c r="E3" s="131" t="s">
        <v>76</v>
      </c>
      <c r="F3" s="11"/>
    </row>
    <row r="4" spans="1:26">
      <c r="A4" s="5" t="s">
        <v>1</v>
      </c>
      <c r="B4" s="3"/>
      <c r="C4" s="3"/>
      <c r="D4" s="3"/>
      <c r="E4" s="3"/>
      <c r="F4" s="3"/>
    </row>
    <row r="5" spans="1:26">
      <c r="A5" s="5" t="s">
        <v>456</v>
      </c>
      <c r="B5" s="3"/>
      <c r="C5" s="3"/>
      <c r="D5" s="3"/>
      <c r="E5" s="3"/>
      <c r="F5" s="3"/>
    </row>
    <row r="6" spans="1:26">
      <c r="A6" s="3"/>
      <c r="B6" s="3"/>
      <c r="C6" s="3"/>
      <c r="D6" s="3"/>
      <c r="E6" s="3"/>
      <c r="F6" s="3"/>
    </row>
    <row r="7" spans="1:26">
      <c r="A7" s="3"/>
      <c r="B7" s="3"/>
      <c r="C7" s="3"/>
      <c r="D7" s="3"/>
      <c r="E7" s="3"/>
      <c r="F7" s="3"/>
    </row>
    <row r="8" spans="1:26">
      <c r="A8" s="4" t="s">
        <v>77</v>
      </c>
      <c r="B8" s="3"/>
      <c r="C8" s="3"/>
      <c r="D8" s="3"/>
      <c r="E8" s="3"/>
      <c r="F8" s="3"/>
    </row>
    <row r="9" spans="1:26">
      <c r="A9" s="132" t="s">
        <v>78</v>
      </c>
      <c r="B9" s="132" t="s">
        <v>14</v>
      </c>
      <c r="C9" s="132" t="s">
        <v>15</v>
      </c>
      <c r="D9" s="132" t="s">
        <v>26</v>
      </c>
      <c r="E9" s="132" t="s">
        <v>79</v>
      </c>
      <c r="F9" s="132" t="s">
        <v>80</v>
      </c>
    </row>
    <row r="10" spans="1:26">
      <c r="A10" s="138" t="s">
        <v>97</v>
      </c>
      <c r="B10" s="139"/>
      <c r="C10" s="135"/>
      <c r="D10" s="135"/>
      <c r="E10" s="136"/>
      <c r="F10" s="136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</row>
    <row r="11" spans="1:26">
      <c r="A11" s="61" t="s">
        <v>98</v>
      </c>
      <c r="B11" s="75">
        <f>'Časť "B"-1.NP-nn II_VV'!L13</f>
        <v>0</v>
      </c>
      <c r="C11" s="75">
        <f>'Časť "B"-1.NP-nn II_VV'!M13</f>
        <v>0</v>
      </c>
      <c r="D11" s="75">
        <f>'Časť "B"-1.NP-nn II_VV'!I13</f>
        <v>0</v>
      </c>
      <c r="E11" s="140">
        <f>'Časť "B"-1.NP-nn II_VV'!S13</f>
        <v>0</v>
      </c>
      <c r="F11" s="140">
        <f>'Časť "B"-1.NP-nn II_VV'!V13</f>
        <v>0</v>
      </c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</row>
    <row r="12" spans="1:26">
      <c r="A12" s="2" t="s">
        <v>97</v>
      </c>
      <c r="B12" s="141">
        <f>'Časť "B"-1.NP-nn II_VV'!L15</f>
        <v>0</v>
      </c>
      <c r="C12" s="141">
        <f>'Časť "B"-1.NP-nn II_VV'!M15</f>
        <v>0</v>
      </c>
      <c r="D12" s="141">
        <f>'Časť "B"-1.NP-nn II_VV'!I15</f>
        <v>0</v>
      </c>
      <c r="E12" s="142">
        <f>'Časť "B"-1.NP-nn II_VV'!S15</f>
        <v>0</v>
      </c>
      <c r="F12" s="142">
        <f>'Časť "B"-1.NP-nn II_VV'!V15</f>
        <v>0</v>
      </c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</row>
    <row r="13" spans="1:26">
      <c r="A13" s="1"/>
      <c r="B13" s="134"/>
      <c r="C13" s="134"/>
      <c r="D13" s="134"/>
      <c r="E13" s="133"/>
      <c r="F13" s="133"/>
    </row>
    <row r="14" spans="1:26">
      <c r="A14" s="2" t="s">
        <v>100</v>
      </c>
      <c r="B14" s="141">
        <f>'Časť "B"-1.NP-nn II_VV'!L16</f>
        <v>0</v>
      </c>
      <c r="C14" s="141">
        <f>'Časť "B"-1.NP-nn II_VV'!M16</f>
        <v>0</v>
      </c>
      <c r="D14" s="141">
        <f>'Časť "B"-1.NP-nn II_VV'!I16</f>
        <v>0</v>
      </c>
      <c r="E14" s="142">
        <f>'Časť "B"-1.NP-nn II_VV'!S16</f>
        <v>0</v>
      </c>
      <c r="F14" s="142">
        <f>'Časť "B"-1.NP-nn II_VV'!V16</f>
        <v>0</v>
      </c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</row>
    <row r="15" spans="1:26">
      <c r="A15" s="1"/>
      <c r="B15" s="134"/>
      <c r="C15" s="134"/>
      <c r="D15" s="134"/>
      <c r="E15" s="133"/>
      <c r="F15" s="133"/>
    </row>
    <row r="16" spans="1:26">
      <c r="A16" s="1"/>
      <c r="B16" s="134"/>
      <c r="C16" s="134"/>
      <c r="D16" s="134"/>
      <c r="E16" s="133"/>
      <c r="F16" s="133"/>
    </row>
    <row r="17" spans="1:6">
      <c r="A17" s="1"/>
      <c r="B17" s="134"/>
      <c r="C17" s="134"/>
      <c r="D17" s="134"/>
      <c r="E17" s="133"/>
      <c r="F17" s="133"/>
    </row>
    <row r="18" spans="1:6">
      <c r="A18" s="1"/>
      <c r="B18" s="134"/>
      <c r="C18" s="134"/>
      <c r="D18" s="134"/>
      <c r="E18" s="133"/>
      <c r="F18" s="133"/>
    </row>
    <row r="19" spans="1:6">
      <c r="A19" s="1"/>
      <c r="B19" s="134"/>
      <c r="C19" s="134"/>
      <c r="D19" s="134"/>
      <c r="E19" s="133"/>
      <c r="F19" s="133"/>
    </row>
    <row r="20" spans="1:6">
      <c r="A20" s="1"/>
      <c r="B20" s="134"/>
      <c r="C20" s="134"/>
      <c r="D20" s="134"/>
      <c r="E20" s="133"/>
      <c r="F20" s="133"/>
    </row>
    <row r="21" spans="1:6">
      <c r="A21" s="1"/>
      <c r="B21" s="134"/>
      <c r="C21" s="134"/>
      <c r="D21" s="134"/>
      <c r="E21" s="133"/>
      <c r="F21" s="133"/>
    </row>
    <row r="22" spans="1:6">
      <c r="A22" s="1"/>
      <c r="B22" s="134"/>
      <c r="C22" s="134"/>
      <c r="D22" s="134"/>
      <c r="E22" s="133"/>
      <c r="F22" s="133"/>
    </row>
    <row r="23" spans="1:6">
      <c r="A23" s="1"/>
      <c r="B23" s="134"/>
      <c r="C23" s="134"/>
      <c r="D23" s="134"/>
      <c r="E23" s="133"/>
      <c r="F23" s="133"/>
    </row>
    <row r="24" spans="1:6">
      <c r="A24" s="1"/>
      <c r="B24" s="134"/>
      <c r="C24" s="134"/>
      <c r="D24" s="134"/>
      <c r="E24" s="133"/>
      <c r="F24" s="133"/>
    </row>
    <row r="25" spans="1:6">
      <c r="A25" s="1"/>
      <c r="B25" s="134"/>
      <c r="C25" s="134"/>
      <c r="D25" s="134"/>
      <c r="E25" s="133"/>
      <c r="F25" s="133"/>
    </row>
    <row r="26" spans="1:6">
      <c r="A26" s="1"/>
      <c r="B26" s="134"/>
      <c r="C26" s="134"/>
      <c r="D26" s="134"/>
      <c r="E26" s="133"/>
      <c r="F26" s="133"/>
    </row>
    <row r="27" spans="1:6">
      <c r="A27" s="1"/>
      <c r="B27" s="134"/>
      <c r="C27" s="134"/>
      <c r="D27" s="134"/>
      <c r="E27" s="133"/>
      <c r="F27" s="133"/>
    </row>
    <row r="28" spans="1:6">
      <c r="A28" s="1"/>
      <c r="B28" s="134"/>
      <c r="C28" s="134"/>
      <c r="D28" s="134"/>
      <c r="E28" s="133"/>
      <c r="F28" s="133"/>
    </row>
    <row r="29" spans="1:6">
      <c r="A29" s="1"/>
      <c r="B29" s="134"/>
      <c r="C29" s="134"/>
      <c r="D29" s="134"/>
      <c r="E29" s="133"/>
      <c r="F29" s="133"/>
    </row>
    <row r="30" spans="1:6">
      <c r="A30" s="1"/>
      <c r="B30" s="134"/>
      <c r="C30" s="134"/>
      <c r="D30" s="134"/>
      <c r="E30" s="133"/>
      <c r="F30" s="133"/>
    </row>
    <row r="31" spans="1:6">
      <c r="A31" s="1"/>
      <c r="B31" s="134"/>
      <c r="C31" s="134"/>
      <c r="D31" s="134"/>
      <c r="E31" s="133"/>
      <c r="F31" s="133"/>
    </row>
    <row r="32" spans="1:6">
      <c r="A32" s="1"/>
      <c r="B32" s="134"/>
      <c r="C32" s="134"/>
      <c r="D32" s="134"/>
      <c r="E32" s="133"/>
      <c r="F32" s="133"/>
    </row>
    <row r="33" spans="1:6">
      <c r="A33" s="1"/>
      <c r="B33" s="134"/>
      <c r="C33" s="134"/>
      <c r="D33" s="134"/>
      <c r="E33" s="133"/>
      <c r="F33" s="133"/>
    </row>
    <row r="34" spans="1:6">
      <c r="A34" s="1"/>
      <c r="B34" s="134"/>
      <c r="C34" s="134"/>
      <c r="D34" s="134"/>
      <c r="E34" s="133"/>
      <c r="F34" s="133"/>
    </row>
    <row r="35" spans="1:6">
      <c r="A35" s="1"/>
      <c r="B35" s="134"/>
      <c r="C35" s="134"/>
      <c r="D35" s="134"/>
      <c r="E35" s="133"/>
      <c r="F35" s="133"/>
    </row>
    <row r="36" spans="1:6">
      <c r="A36" s="1"/>
      <c r="B36" s="134"/>
      <c r="C36" s="134"/>
      <c r="D36" s="134"/>
      <c r="E36" s="133"/>
      <c r="F36" s="133"/>
    </row>
    <row r="37" spans="1:6">
      <c r="A37" s="1"/>
      <c r="B37" s="134"/>
      <c r="C37" s="134"/>
      <c r="D37" s="134"/>
      <c r="E37" s="133"/>
      <c r="F37" s="133"/>
    </row>
    <row r="38" spans="1:6">
      <c r="A38" s="1"/>
      <c r="B38" s="134"/>
      <c r="C38" s="134"/>
      <c r="D38" s="134"/>
      <c r="E38" s="133"/>
      <c r="F38" s="133"/>
    </row>
    <row r="39" spans="1:6">
      <c r="A39" s="1"/>
      <c r="B39" s="134"/>
      <c r="C39" s="134"/>
      <c r="D39" s="134"/>
      <c r="E39" s="133"/>
      <c r="F39" s="133"/>
    </row>
    <row r="40" spans="1:6">
      <c r="A40" s="1"/>
      <c r="B40" s="134"/>
      <c r="C40" s="134"/>
      <c r="D40" s="134"/>
      <c r="E40" s="133"/>
      <c r="F40" s="133"/>
    </row>
    <row r="41" spans="1:6">
      <c r="A41" s="1"/>
      <c r="B41" s="134"/>
      <c r="C41" s="134"/>
      <c r="D41" s="134"/>
      <c r="E41" s="133"/>
      <c r="F41" s="133"/>
    </row>
    <row r="42" spans="1:6">
      <c r="A42" s="1"/>
      <c r="B42" s="134"/>
      <c r="C42" s="134"/>
      <c r="D42" s="134"/>
      <c r="E42" s="133"/>
      <c r="F42" s="133"/>
    </row>
    <row r="43" spans="1:6">
      <c r="A43" s="1"/>
      <c r="B43" s="134"/>
      <c r="C43" s="134"/>
      <c r="D43" s="134"/>
      <c r="E43" s="133"/>
      <c r="F43" s="133"/>
    </row>
    <row r="44" spans="1:6">
      <c r="A44" s="1"/>
      <c r="B44" s="134"/>
      <c r="C44" s="134"/>
      <c r="D44" s="134"/>
      <c r="E44" s="133"/>
      <c r="F44" s="133"/>
    </row>
    <row r="45" spans="1:6">
      <c r="A45" s="1"/>
      <c r="B45" s="134"/>
      <c r="C45" s="134"/>
      <c r="D45" s="134"/>
      <c r="E45" s="133"/>
      <c r="F45" s="133"/>
    </row>
    <row r="46" spans="1:6">
      <c r="A46" s="1"/>
      <c r="B46" s="134"/>
      <c r="C46" s="134"/>
      <c r="D46" s="134"/>
      <c r="E46" s="133"/>
      <c r="F46" s="133"/>
    </row>
    <row r="47" spans="1:6">
      <c r="A47" s="1"/>
      <c r="B47" s="134"/>
      <c r="C47" s="134"/>
      <c r="D47" s="134"/>
      <c r="E47" s="133"/>
      <c r="F47" s="133"/>
    </row>
    <row r="48" spans="1:6">
      <c r="A48" s="1"/>
      <c r="B48" s="134"/>
      <c r="C48" s="134"/>
      <c r="D48" s="134"/>
      <c r="E48" s="133"/>
      <c r="F48" s="133"/>
    </row>
    <row r="49" spans="1:6">
      <c r="A49" s="1"/>
      <c r="B49" s="134"/>
      <c r="C49" s="134"/>
      <c r="D49" s="134"/>
      <c r="E49" s="133"/>
      <c r="F49" s="133"/>
    </row>
    <row r="50" spans="1:6">
      <c r="A50" s="1"/>
      <c r="B50" s="134"/>
      <c r="C50" s="134"/>
      <c r="D50" s="134"/>
      <c r="E50" s="133"/>
      <c r="F50" s="133"/>
    </row>
    <row r="51" spans="1:6">
      <c r="A51" s="1"/>
      <c r="B51" s="134"/>
      <c r="C51" s="134"/>
      <c r="D51" s="134"/>
      <c r="E51" s="133"/>
      <c r="F51" s="133"/>
    </row>
    <row r="52" spans="1:6">
      <c r="A52" s="1"/>
      <c r="B52" s="134"/>
      <c r="C52" s="134"/>
      <c r="D52" s="134"/>
      <c r="E52" s="133"/>
      <c r="F52" s="133"/>
    </row>
    <row r="53" spans="1:6">
      <c r="A53" s="1"/>
      <c r="B53" s="134"/>
      <c r="C53" s="134"/>
      <c r="D53" s="134"/>
      <c r="E53" s="133"/>
      <c r="F53" s="133"/>
    </row>
    <row r="54" spans="1:6">
      <c r="A54" s="1"/>
      <c r="B54" s="134"/>
      <c r="C54" s="134"/>
      <c r="D54" s="134"/>
      <c r="E54" s="133"/>
      <c r="F54" s="133"/>
    </row>
    <row r="55" spans="1:6">
      <c r="A55" s="1"/>
      <c r="B55" s="134"/>
      <c r="C55" s="134"/>
      <c r="D55" s="134"/>
      <c r="E55" s="133"/>
      <c r="F55" s="133"/>
    </row>
    <row r="56" spans="1:6">
      <c r="A56" s="1"/>
      <c r="B56" s="134"/>
      <c r="C56" s="134"/>
      <c r="D56" s="134"/>
      <c r="E56" s="133"/>
      <c r="F56" s="133"/>
    </row>
    <row r="57" spans="1:6">
      <c r="A57" s="1"/>
      <c r="B57" s="134"/>
      <c r="C57" s="134"/>
      <c r="D57" s="134"/>
      <c r="E57" s="133"/>
      <c r="F57" s="133"/>
    </row>
    <row r="58" spans="1:6">
      <c r="A58" s="1"/>
      <c r="B58" s="134"/>
      <c r="C58" s="134"/>
      <c r="D58" s="134"/>
      <c r="E58" s="133"/>
      <c r="F58" s="133"/>
    </row>
    <row r="59" spans="1:6">
      <c r="A59" s="1"/>
      <c r="B59" s="134"/>
      <c r="C59" s="134"/>
      <c r="D59" s="134"/>
      <c r="E59" s="133"/>
      <c r="F59" s="133"/>
    </row>
    <row r="60" spans="1:6">
      <c r="A60" s="1"/>
      <c r="B60" s="134"/>
      <c r="C60" s="134"/>
      <c r="D60" s="134"/>
      <c r="E60" s="133"/>
      <c r="F60" s="133"/>
    </row>
    <row r="61" spans="1:6">
      <c r="A61" s="1"/>
      <c r="B61" s="134"/>
      <c r="C61" s="134"/>
      <c r="D61" s="134"/>
      <c r="E61" s="133"/>
      <c r="F61" s="133"/>
    </row>
    <row r="62" spans="1:6">
      <c r="A62" s="1"/>
      <c r="B62" s="134"/>
      <c r="C62" s="134"/>
      <c r="D62" s="134"/>
      <c r="E62" s="133"/>
      <c r="F62" s="133"/>
    </row>
    <row r="63" spans="1:6">
      <c r="A63" s="1"/>
      <c r="B63" s="134"/>
      <c r="C63" s="134"/>
      <c r="D63" s="134"/>
      <c r="E63" s="133"/>
      <c r="F63" s="133"/>
    </row>
    <row r="64" spans="1:6">
      <c r="A64" s="1"/>
      <c r="B64" s="134"/>
      <c r="C64" s="134"/>
      <c r="D64" s="134"/>
      <c r="E64" s="133"/>
      <c r="F64" s="133"/>
    </row>
    <row r="65" spans="1:6">
      <c r="A65" s="1"/>
      <c r="B65" s="134"/>
      <c r="C65" s="134"/>
      <c r="D65" s="134"/>
      <c r="E65" s="133"/>
      <c r="F65" s="133"/>
    </row>
    <row r="66" spans="1:6">
      <c r="A66" s="1"/>
      <c r="B66" s="134"/>
      <c r="C66" s="134"/>
      <c r="D66" s="134"/>
      <c r="E66" s="133"/>
      <c r="F66" s="133"/>
    </row>
    <row r="67" spans="1:6">
      <c r="A67" s="1"/>
      <c r="B67" s="134"/>
      <c r="C67" s="134"/>
      <c r="D67" s="134"/>
      <c r="E67" s="133"/>
      <c r="F67" s="133"/>
    </row>
    <row r="68" spans="1:6">
      <c r="A68" s="1"/>
      <c r="B68" s="134"/>
      <c r="C68" s="134"/>
      <c r="D68" s="134"/>
      <c r="E68" s="133"/>
      <c r="F68" s="133"/>
    </row>
    <row r="69" spans="1:6">
      <c r="A69" s="1"/>
      <c r="B69" s="134"/>
      <c r="C69" s="134"/>
      <c r="D69" s="134"/>
      <c r="E69" s="133"/>
      <c r="F69" s="133"/>
    </row>
    <row r="70" spans="1:6">
      <c r="A70" s="1"/>
      <c r="B70" s="134"/>
      <c r="C70" s="134"/>
      <c r="D70" s="134"/>
      <c r="E70" s="133"/>
      <c r="F70" s="133"/>
    </row>
    <row r="71" spans="1:6">
      <c r="A71" s="1"/>
      <c r="B71" s="134"/>
      <c r="C71" s="134"/>
      <c r="D71" s="134"/>
      <c r="E71" s="133"/>
      <c r="F71" s="133"/>
    </row>
    <row r="72" spans="1:6">
      <c r="A72" s="1"/>
      <c r="B72" s="134"/>
      <c r="C72" s="134"/>
      <c r="D72" s="134"/>
      <c r="E72" s="133"/>
      <c r="F72" s="133"/>
    </row>
    <row r="73" spans="1:6">
      <c r="A73" s="1"/>
      <c r="B73" s="134"/>
      <c r="C73" s="134"/>
      <c r="D73" s="134"/>
      <c r="E73" s="133"/>
      <c r="F73" s="133"/>
    </row>
    <row r="74" spans="1:6">
      <c r="A74" s="1"/>
      <c r="B74" s="134"/>
      <c r="C74" s="134"/>
      <c r="D74" s="134"/>
      <c r="E74" s="133"/>
      <c r="F74" s="133"/>
    </row>
    <row r="75" spans="1:6">
      <c r="A75" s="1"/>
      <c r="B75" s="134"/>
      <c r="C75" s="134"/>
      <c r="D75" s="134"/>
      <c r="E75" s="133"/>
      <c r="F75" s="133"/>
    </row>
    <row r="76" spans="1:6">
      <c r="A76" s="1"/>
      <c r="B76" s="134"/>
      <c r="C76" s="134"/>
      <c r="D76" s="134"/>
      <c r="E76" s="133"/>
      <c r="F76" s="133"/>
    </row>
    <row r="77" spans="1:6">
      <c r="A77" s="1"/>
      <c r="B77" s="134"/>
      <c r="C77" s="134"/>
      <c r="D77" s="134"/>
      <c r="E77" s="133"/>
      <c r="F77" s="133"/>
    </row>
    <row r="78" spans="1:6">
      <c r="A78" s="1"/>
      <c r="B78" s="134"/>
      <c r="C78" s="134"/>
      <c r="D78" s="134"/>
      <c r="E78" s="133"/>
      <c r="F78" s="133"/>
    </row>
    <row r="79" spans="1:6">
      <c r="A79" s="1"/>
      <c r="B79" s="134"/>
      <c r="C79" s="134"/>
      <c r="D79" s="134"/>
      <c r="E79" s="133"/>
      <c r="F79" s="133"/>
    </row>
    <row r="80" spans="1:6">
      <c r="A80" s="1"/>
      <c r="B80" s="134"/>
      <c r="C80" s="134"/>
      <c r="D80" s="134"/>
      <c r="E80" s="133"/>
      <c r="F80" s="133"/>
    </row>
    <row r="81" spans="1:6">
      <c r="A81" s="1"/>
      <c r="B81" s="134"/>
      <c r="C81" s="134"/>
      <c r="D81" s="134"/>
      <c r="E81" s="133"/>
      <c r="F81" s="133"/>
    </row>
    <row r="82" spans="1:6">
      <c r="A82" s="1"/>
      <c r="B82" s="134"/>
      <c r="C82" s="134"/>
      <c r="D82" s="134"/>
      <c r="E82" s="133"/>
      <c r="F82" s="133"/>
    </row>
    <row r="83" spans="1:6">
      <c r="A83" s="1"/>
      <c r="B83" s="134"/>
      <c r="C83" s="134"/>
      <c r="D83" s="134"/>
      <c r="E83" s="133"/>
      <c r="F83" s="133"/>
    </row>
    <row r="84" spans="1:6">
      <c r="A84" s="1"/>
      <c r="B84" s="134"/>
      <c r="C84" s="134"/>
      <c r="D84" s="134"/>
      <c r="E84" s="133"/>
      <c r="F84" s="133"/>
    </row>
    <row r="85" spans="1:6">
      <c r="A85" s="1"/>
      <c r="B85" s="134"/>
      <c r="C85" s="134"/>
      <c r="D85" s="134"/>
      <c r="E85" s="133"/>
      <c r="F85" s="133"/>
    </row>
    <row r="86" spans="1:6">
      <c r="A86" s="1"/>
      <c r="B86" s="134"/>
      <c r="C86" s="134"/>
      <c r="D86" s="134"/>
      <c r="E86" s="133"/>
      <c r="F86" s="133"/>
    </row>
    <row r="87" spans="1:6">
      <c r="A87" s="1"/>
      <c r="B87" s="134"/>
      <c r="C87" s="134"/>
      <c r="D87" s="134"/>
      <c r="E87" s="133"/>
      <c r="F87" s="133"/>
    </row>
    <row r="88" spans="1:6">
      <c r="A88" s="1"/>
      <c r="B88" s="134"/>
      <c r="C88" s="134"/>
      <c r="D88" s="134"/>
      <c r="E88" s="133"/>
      <c r="F88" s="133"/>
    </row>
    <row r="89" spans="1:6">
      <c r="A89" s="1"/>
      <c r="B89" s="134"/>
      <c r="C89" s="134"/>
      <c r="D89" s="134"/>
      <c r="E89" s="133"/>
      <c r="F89" s="133"/>
    </row>
    <row r="90" spans="1:6">
      <c r="A90" s="1"/>
      <c r="B90" s="134"/>
      <c r="C90" s="134"/>
      <c r="D90" s="134"/>
      <c r="E90" s="133"/>
      <c r="F90" s="133"/>
    </row>
    <row r="91" spans="1:6">
      <c r="A91" s="1"/>
      <c r="B91" s="134"/>
      <c r="C91" s="134"/>
      <c r="D91" s="134"/>
      <c r="E91" s="133"/>
      <c r="F91" s="133"/>
    </row>
    <row r="92" spans="1:6">
      <c r="A92" s="1"/>
      <c r="B92" s="134"/>
      <c r="C92" s="134"/>
      <c r="D92" s="134"/>
      <c r="E92" s="133"/>
      <c r="F92" s="133"/>
    </row>
    <row r="93" spans="1:6">
      <c r="A93" s="1"/>
      <c r="B93" s="134"/>
      <c r="C93" s="134"/>
      <c r="D93" s="134"/>
      <c r="E93" s="133"/>
      <c r="F93" s="133"/>
    </row>
    <row r="94" spans="1:6">
      <c r="A94" s="1"/>
      <c r="B94" s="134"/>
      <c r="C94" s="134"/>
      <c r="D94" s="134"/>
      <c r="E94" s="133"/>
      <c r="F94" s="133"/>
    </row>
    <row r="95" spans="1:6">
      <c r="A95" s="1"/>
      <c r="B95" s="134"/>
      <c r="C95" s="134"/>
      <c r="D95" s="134"/>
      <c r="E95" s="133"/>
      <c r="F95" s="133"/>
    </row>
    <row r="96" spans="1:6">
      <c r="A96" s="1"/>
      <c r="B96" s="134"/>
      <c r="C96" s="134"/>
      <c r="D96" s="134"/>
      <c r="E96" s="133"/>
      <c r="F96" s="133"/>
    </row>
    <row r="97" spans="1:6">
      <c r="A97" s="1"/>
      <c r="B97" s="134"/>
      <c r="C97" s="134"/>
      <c r="D97" s="134"/>
      <c r="E97" s="133"/>
      <c r="F97" s="133"/>
    </row>
    <row r="98" spans="1:6">
      <c r="A98" s="1"/>
      <c r="B98" s="134"/>
      <c r="C98" s="134"/>
      <c r="D98" s="134"/>
      <c r="E98" s="133"/>
      <c r="F98" s="133"/>
    </row>
    <row r="99" spans="1:6">
      <c r="A99" s="1"/>
      <c r="B99" s="134"/>
      <c r="C99" s="134"/>
      <c r="D99" s="134"/>
      <c r="E99" s="133"/>
      <c r="F99" s="133"/>
    </row>
    <row r="100" spans="1:6">
      <c r="A100" s="1"/>
      <c r="B100" s="134"/>
      <c r="C100" s="134"/>
      <c r="D100" s="134"/>
      <c r="E100" s="133"/>
      <c r="F100" s="133"/>
    </row>
    <row r="101" spans="1:6">
      <c r="A101" s="1"/>
      <c r="B101" s="134"/>
      <c r="C101" s="134"/>
      <c r="D101" s="134"/>
      <c r="E101" s="133"/>
      <c r="F101" s="133"/>
    </row>
    <row r="102" spans="1:6">
      <c r="A102" s="1"/>
      <c r="B102" s="134"/>
      <c r="C102" s="134"/>
      <c r="D102" s="134"/>
      <c r="E102" s="133"/>
      <c r="F102" s="133"/>
    </row>
    <row r="103" spans="1:6">
      <c r="A103" s="1"/>
      <c r="B103" s="134"/>
      <c r="C103" s="134"/>
      <c r="D103" s="134"/>
      <c r="E103" s="133"/>
      <c r="F103" s="133"/>
    </row>
    <row r="104" spans="1:6">
      <c r="A104" s="1"/>
      <c r="B104" s="134"/>
      <c r="C104" s="134"/>
      <c r="D104" s="134"/>
      <c r="E104" s="133"/>
      <c r="F104" s="133"/>
    </row>
    <row r="105" spans="1:6">
      <c r="A105" s="1"/>
      <c r="B105" s="134"/>
      <c r="C105" s="134"/>
      <c r="D105" s="134"/>
      <c r="E105" s="133"/>
      <c r="F105" s="133"/>
    </row>
    <row r="106" spans="1:6">
      <c r="A106" s="1"/>
      <c r="B106" s="134"/>
      <c r="C106" s="134"/>
      <c r="D106" s="134"/>
      <c r="E106" s="133"/>
      <c r="F106" s="133"/>
    </row>
    <row r="107" spans="1:6">
      <c r="A107" s="1"/>
      <c r="B107" s="134"/>
      <c r="C107" s="134"/>
      <c r="D107" s="134"/>
      <c r="E107" s="133"/>
      <c r="F107" s="133"/>
    </row>
    <row r="108" spans="1:6">
      <c r="A108" s="1"/>
      <c r="B108" s="134"/>
      <c r="C108" s="134"/>
      <c r="D108" s="134"/>
      <c r="E108" s="133"/>
      <c r="F108" s="133"/>
    </row>
    <row r="109" spans="1:6">
      <c r="A109" s="1"/>
      <c r="B109" s="134"/>
      <c r="C109" s="134"/>
      <c r="D109" s="134"/>
      <c r="E109" s="133"/>
      <c r="F109" s="133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/>
      <c r="B147" s="1"/>
      <c r="C147" s="1"/>
      <c r="D147" s="1"/>
      <c r="E147" s="1"/>
      <c r="F147" s="1"/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1" spans="1:6">
      <c r="A151" s="1"/>
      <c r="B151" s="1"/>
      <c r="C151" s="1"/>
      <c r="D151" s="1"/>
      <c r="E151" s="1"/>
      <c r="F151" s="1"/>
    </row>
    <row r="152" spans="1:6">
      <c r="A152" s="1"/>
      <c r="B152" s="1"/>
      <c r="C152" s="1"/>
      <c r="D152" s="1"/>
      <c r="E152" s="1"/>
      <c r="F152" s="1"/>
    </row>
    <row r="153" spans="1:6">
      <c r="A153" s="1"/>
      <c r="B153" s="1"/>
      <c r="C153" s="1"/>
      <c r="D153" s="1"/>
      <c r="E153" s="1"/>
      <c r="F153" s="1"/>
    </row>
    <row r="154" spans="1:6">
      <c r="A154" s="1"/>
      <c r="B154" s="1"/>
      <c r="C154" s="1"/>
      <c r="D154" s="1"/>
      <c r="E154" s="1"/>
      <c r="F154" s="1"/>
    </row>
    <row r="155" spans="1:6">
      <c r="A155" s="1"/>
      <c r="B155" s="1"/>
      <c r="C155" s="1"/>
      <c r="D155" s="1"/>
      <c r="E155" s="1"/>
      <c r="F155" s="1"/>
    </row>
    <row r="156" spans="1:6">
      <c r="A156" s="1"/>
      <c r="B156" s="1"/>
      <c r="C156" s="1"/>
      <c r="D156" s="1"/>
      <c r="E156" s="1"/>
      <c r="F156" s="1"/>
    </row>
    <row r="157" spans="1:6">
      <c r="A157" s="1"/>
      <c r="B157" s="1"/>
      <c r="C157" s="1"/>
      <c r="D157" s="1"/>
      <c r="E157" s="1"/>
      <c r="F157" s="1"/>
    </row>
    <row r="158" spans="1:6">
      <c r="A158" s="1"/>
      <c r="B158" s="1"/>
      <c r="C158" s="1"/>
      <c r="D158" s="1"/>
      <c r="E158" s="1"/>
      <c r="F158" s="1"/>
    </row>
    <row r="159" spans="1:6">
      <c r="A159" s="1"/>
      <c r="B159" s="1"/>
      <c r="C159" s="1"/>
      <c r="D159" s="1"/>
      <c r="E159" s="1"/>
      <c r="F159" s="1"/>
    </row>
    <row r="160" spans="1:6">
      <c r="A160" s="1"/>
      <c r="B160" s="1"/>
      <c r="C160" s="1"/>
      <c r="D160" s="1"/>
      <c r="E160" s="1"/>
      <c r="F160" s="1"/>
    </row>
    <row r="161" spans="1:6">
      <c r="A161" s="1"/>
      <c r="B161" s="1"/>
      <c r="C161" s="1"/>
      <c r="D161" s="1"/>
      <c r="E161" s="1"/>
      <c r="F161" s="1"/>
    </row>
    <row r="162" spans="1:6">
      <c r="A162" s="1"/>
      <c r="B162" s="1"/>
      <c r="C162" s="1"/>
      <c r="D162" s="1"/>
      <c r="E162" s="1"/>
      <c r="F162" s="1"/>
    </row>
    <row r="163" spans="1:6">
      <c r="A163" s="1"/>
      <c r="B163" s="1"/>
      <c r="C163" s="1"/>
      <c r="D163" s="1"/>
      <c r="E163" s="1"/>
      <c r="F163" s="1"/>
    </row>
    <row r="164" spans="1:6">
      <c r="A164" s="1"/>
      <c r="B164" s="1"/>
      <c r="C164" s="1"/>
      <c r="D164" s="1"/>
      <c r="E164" s="1"/>
      <c r="F164" s="1"/>
    </row>
    <row r="165" spans="1:6">
      <c r="A165" s="1"/>
      <c r="B165" s="1"/>
      <c r="C165" s="1"/>
      <c r="D165" s="1"/>
      <c r="E165" s="1"/>
      <c r="F165" s="1"/>
    </row>
    <row r="166" spans="1:6">
      <c r="A166" s="1"/>
      <c r="B166" s="1"/>
      <c r="C166" s="1"/>
      <c r="D166" s="1"/>
      <c r="E166" s="1"/>
      <c r="F166" s="1"/>
    </row>
    <row r="167" spans="1:6">
      <c r="A167" s="1"/>
      <c r="B167" s="1"/>
      <c r="C167" s="1"/>
      <c r="D167" s="1"/>
      <c r="E167" s="1"/>
      <c r="F167" s="1"/>
    </row>
    <row r="168" spans="1:6">
      <c r="A168" s="1"/>
      <c r="B168" s="1"/>
      <c r="C168" s="1"/>
      <c r="D168" s="1"/>
      <c r="E168" s="1"/>
      <c r="F168" s="1"/>
    </row>
    <row r="169" spans="1:6">
      <c r="A169" s="1"/>
      <c r="B169" s="1"/>
      <c r="C169" s="1"/>
      <c r="D169" s="1"/>
      <c r="E169" s="1"/>
      <c r="F169" s="1"/>
    </row>
    <row r="170" spans="1:6">
      <c r="A170" s="1"/>
      <c r="B170" s="1"/>
      <c r="C170" s="1"/>
      <c r="D170" s="1"/>
      <c r="E170" s="1"/>
      <c r="F170" s="1"/>
    </row>
    <row r="171" spans="1:6">
      <c r="A171" s="1"/>
      <c r="B171" s="1"/>
      <c r="C171" s="1"/>
      <c r="D171" s="1"/>
      <c r="E171" s="1"/>
      <c r="F171" s="1"/>
    </row>
    <row r="172" spans="1:6">
      <c r="A172" s="1"/>
      <c r="B172" s="1"/>
      <c r="C172" s="1"/>
      <c r="D172" s="1"/>
      <c r="E172" s="1"/>
      <c r="F172" s="1"/>
    </row>
    <row r="173" spans="1:6">
      <c r="A173" s="1"/>
      <c r="B173" s="1"/>
      <c r="C173" s="1"/>
      <c r="D173" s="1"/>
      <c r="E173" s="1"/>
      <c r="F173" s="1"/>
    </row>
    <row r="174" spans="1:6">
      <c r="A174" s="1"/>
      <c r="B174" s="1"/>
      <c r="C174" s="1"/>
      <c r="D174" s="1"/>
      <c r="E174" s="1"/>
      <c r="F174" s="1"/>
    </row>
    <row r="175" spans="1:6">
      <c r="A175" s="1"/>
      <c r="B175" s="1"/>
      <c r="C175" s="1"/>
      <c r="D175" s="1"/>
      <c r="E175" s="1"/>
      <c r="F175" s="1"/>
    </row>
    <row r="176" spans="1:6">
      <c r="A176" s="1"/>
      <c r="B176" s="1"/>
      <c r="C176" s="1"/>
      <c r="D176" s="1"/>
      <c r="E176" s="1"/>
      <c r="F176" s="1"/>
    </row>
    <row r="177" spans="1:6">
      <c r="A177" s="1"/>
      <c r="B177" s="1"/>
      <c r="C177" s="1"/>
      <c r="D177" s="1"/>
      <c r="E177" s="1"/>
      <c r="F177" s="1"/>
    </row>
    <row r="178" spans="1:6">
      <c r="A178" s="1"/>
      <c r="B178" s="1"/>
      <c r="C178" s="1"/>
      <c r="D178" s="1"/>
      <c r="E178" s="1"/>
      <c r="F178" s="1"/>
    </row>
    <row r="179" spans="1:6">
      <c r="A179" s="1"/>
      <c r="B179" s="1"/>
      <c r="C179" s="1"/>
      <c r="D179" s="1"/>
      <c r="E179" s="1"/>
      <c r="F179" s="1"/>
    </row>
    <row r="180" spans="1:6">
      <c r="A180" s="1"/>
      <c r="B180" s="1"/>
      <c r="C180" s="1"/>
      <c r="D180" s="1"/>
      <c r="E180" s="1"/>
      <c r="F180" s="1"/>
    </row>
    <row r="181" spans="1:6">
      <c r="A181" s="1"/>
      <c r="B181" s="1"/>
      <c r="C181" s="1"/>
      <c r="D181" s="1"/>
      <c r="E181" s="1"/>
      <c r="F181" s="1"/>
    </row>
    <row r="182" spans="1:6">
      <c r="A182" s="1"/>
      <c r="B182" s="1"/>
      <c r="C182" s="1"/>
      <c r="D182" s="1"/>
      <c r="E182" s="1"/>
      <c r="F182" s="1"/>
    </row>
    <row r="183" spans="1:6">
      <c r="A183" s="1"/>
      <c r="B183" s="1"/>
      <c r="C183" s="1"/>
      <c r="D183" s="1"/>
      <c r="E183" s="1"/>
      <c r="F183" s="1"/>
    </row>
    <row r="184" spans="1:6">
      <c r="A184" s="1"/>
      <c r="B184" s="1"/>
      <c r="C184" s="1"/>
      <c r="D184" s="1"/>
      <c r="E184" s="1"/>
      <c r="F184" s="1"/>
    </row>
    <row r="185" spans="1:6">
      <c r="A185" s="1"/>
      <c r="B185" s="1"/>
      <c r="C185" s="1"/>
      <c r="D185" s="1"/>
      <c r="E185" s="1"/>
      <c r="F185" s="1"/>
    </row>
    <row r="186" spans="1:6">
      <c r="A186" s="1"/>
      <c r="B186" s="1"/>
      <c r="C186" s="1"/>
      <c r="D186" s="1"/>
      <c r="E186" s="1"/>
      <c r="F186" s="1"/>
    </row>
    <row r="187" spans="1:6">
      <c r="A187" s="1"/>
      <c r="B187" s="1"/>
      <c r="C187" s="1"/>
      <c r="D187" s="1"/>
      <c r="E187" s="1"/>
      <c r="F187" s="1"/>
    </row>
    <row r="188" spans="1:6">
      <c r="A188" s="1"/>
      <c r="B188" s="1"/>
      <c r="C188" s="1"/>
      <c r="D188" s="1"/>
      <c r="E188" s="1"/>
      <c r="F188" s="1"/>
    </row>
    <row r="189" spans="1:6">
      <c r="A189" s="1"/>
      <c r="B189" s="1"/>
      <c r="C189" s="1"/>
      <c r="D189" s="1"/>
      <c r="E189" s="1"/>
      <c r="F189" s="1"/>
    </row>
    <row r="190" spans="1:6">
      <c r="A190" s="1"/>
      <c r="B190" s="1"/>
      <c r="C190" s="1"/>
      <c r="D190" s="1"/>
      <c r="E190" s="1"/>
      <c r="F190" s="1"/>
    </row>
    <row r="191" spans="1:6">
      <c r="A191" s="1"/>
      <c r="B191" s="1"/>
      <c r="C191" s="1"/>
      <c r="D191" s="1"/>
      <c r="E191" s="1"/>
      <c r="F191" s="1"/>
    </row>
    <row r="192" spans="1:6">
      <c r="A192" s="1"/>
      <c r="B192" s="1"/>
      <c r="C192" s="1"/>
      <c r="D192" s="1"/>
      <c r="E192" s="1"/>
      <c r="F192" s="1"/>
    </row>
    <row r="193" spans="1:6">
      <c r="A193" s="1"/>
      <c r="B193" s="1"/>
      <c r="C193" s="1"/>
      <c r="D193" s="1"/>
      <c r="E193" s="1"/>
      <c r="F193" s="1"/>
    </row>
    <row r="194" spans="1:6">
      <c r="A194" s="1"/>
      <c r="B194" s="1"/>
      <c r="C194" s="1"/>
      <c r="D194" s="1"/>
      <c r="E194" s="1"/>
      <c r="F194" s="1"/>
    </row>
    <row r="195" spans="1:6">
      <c r="A195" s="1"/>
      <c r="B195" s="1"/>
      <c r="C195" s="1"/>
      <c r="D195" s="1"/>
      <c r="E195" s="1"/>
      <c r="F195" s="1"/>
    </row>
    <row r="196" spans="1:6">
      <c r="A196" s="1"/>
      <c r="B196" s="1"/>
      <c r="C196" s="1"/>
      <c r="D196" s="1"/>
      <c r="E196" s="1"/>
      <c r="F196" s="1"/>
    </row>
    <row r="197" spans="1:6">
      <c r="A197" s="1"/>
      <c r="B197" s="1"/>
      <c r="C197" s="1"/>
      <c r="D197" s="1"/>
      <c r="E197" s="1"/>
      <c r="F197" s="1"/>
    </row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"/>
      <c r="C207" s="1"/>
      <c r="D207" s="1"/>
      <c r="E207" s="1"/>
      <c r="F207" s="1"/>
    </row>
    <row r="208" spans="1:6">
      <c r="A208" s="1"/>
      <c r="B208" s="1"/>
      <c r="C208" s="1"/>
      <c r="D208" s="1"/>
      <c r="E208" s="1"/>
      <c r="F208" s="1"/>
    </row>
    <row r="209" spans="1:6">
      <c r="A209" s="1"/>
      <c r="B209" s="1"/>
      <c r="C209" s="1"/>
      <c r="D209" s="1"/>
      <c r="E209" s="1"/>
      <c r="F209" s="1"/>
    </row>
    <row r="210" spans="1:6">
      <c r="A210" s="1"/>
      <c r="B210" s="1"/>
      <c r="C210" s="1"/>
      <c r="D210" s="1"/>
      <c r="E210" s="1"/>
      <c r="F210" s="1"/>
    </row>
    <row r="211" spans="1:6">
      <c r="A211" s="1"/>
      <c r="B211" s="1"/>
      <c r="C211" s="1"/>
      <c r="D211" s="1"/>
      <c r="E211" s="1"/>
      <c r="F211" s="1"/>
    </row>
    <row r="212" spans="1:6">
      <c r="A212" s="1"/>
      <c r="B212" s="1"/>
      <c r="C212" s="1"/>
      <c r="D212" s="1"/>
      <c r="E212" s="1"/>
      <c r="F212" s="1"/>
    </row>
    <row r="213" spans="1:6">
      <c r="A213" s="1"/>
      <c r="B213" s="1"/>
      <c r="C213" s="1"/>
      <c r="D213" s="1"/>
      <c r="E213" s="1"/>
      <c r="F213" s="1"/>
    </row>
    <row r="214" spans="1:6">
      <c r="A214" s="1"/>
      <c r="B214" s="1"/>
      <c r="C214" s="1"/>
      <c r="D214" s="1"/>
      <c r="E214" s="1"/>
      <c r="F214" s="1"/>
    </row>
    <row r="215" spans="1:6">
      <c r="A215" s="1"/>
      <c r="B215" s="1"/>
      <c r="C215" s="1"/>
      <c r="D215" s="1"/>
      <c r="E215" s="1"/>
      <c r="F215" s="1"/>
    </row>
    <row r="216" spans="1:6">
      <c r="A216" s="1"/>
      <c r="B216" s="1"/>
      <c r="C216" s="1"/>
      <c r="D216" s="1"/>
      <c r="E216" s="1"/>
      <c r="F216" s="1"/>
    </row>
    <row r="217" spans="1:6">
      <c r="A217" s="1"/>
      <c r="B217" s="1"/>
      <c r="C217" s="1"/>
      <c r="D217" s="1"/>
      <c r="E217" s="1"/>
      <c r="F217" s="1"/>
    </row>
    <row r="218" spans="1:6">
      <c r="A218" s="1"/>
      <c r="B218" s="1"/>
      <c r="C218" s="1"/>
      <c r="D218" s="1"/>
      <c r="E218" s="1"/>
      <c r="F218" s="1"/>
    </row>
    <row r="219" spans="1:6">
      <c r="A219" s="1"/>
      <c r="B219" s="1"/>
      <c r="C219" s="1"/>
      <c r="D219" s="1"/>
      <c r="E219" s="1"/>
      <c r="F219" s="1"/>
    </row>
    <row r="220" spans="1:6">
      <c r="A220" s="1"/>
      <c r="B220" s="1"/>
      <c r="C220" s="1"/>
      <c r="D220" s="1"/>
      <c r="E220" s="1"/>
      <c r="F220" s="1"/>
    </row>
    <row r="221" spans="1:6">
      <c r="A221" s="1"/>
      <c r="B221" s="1"/>
      <c r="C221" s="1"/>
      <c r="D221" s="1"/>
      <c r="E221" s="1"/>
      <c r="F221" s="1"/>
    </row>
    <row r="222" spans="1:6">
      <c r="A222" s="1"/>
      <c r="B222" s="1"/>
      <c r="C222" s="1"/>
      <c r="D222" s="1"/>
      <c r="E222" s="1"/>
      <c r="F222" s="1"/>
    </row>
    <row r="223" spans="1:6">
      <c r="A223" s="1"/>
      <c r="B223" s="1"/>
      <c r="C223" s="1"/>
      <c r="D223" s="1"/>
      <c r="E223" s="1"/>
      <c r="F223" s="1"/>
    </row>
    <row r="224" spans="1:6">
      <c r="A224" s="1"/>
      <c r="B224" s="1"/>
      <c r="C224" s="1"/>
      <c r="D224" s="1"/>
      <c r="E224" s="1"/>
      <c r="F224" s="1"/>
    </row>
    <row r="225" spans="1:6">
      <c r="A225" s="1"/>
      <c r="B225" s="1"/>
      <c r="C225" s="1"/>
      <c r="D225" s="1"/>
      <c r="E225" s="1"/>
      <c r="F225" s="1"/>
    </row>
    <row r="226" spans="1:6">
      <c r="A226" s="1"/>
      <c r="B226" s="1"/>
      <c r="C226" s="1"/>
      <c r="D226" s="1"/>
      <c r="E226" s="1"/>
      <c r="F226" s="1"/>
    </row>
    <row r="227" spans="1:6">
      <c r="A227" s="1"/>
      <c r="B227" s="1"/>
      <c r="C227" s="1"/>
      <c r="D227" s="1"/>
      <c r="E227" s="1"/>
      <c r="F227" s="1"/>
    </row>
    <row r="228" spans="1:6">
      <c r="A228" s="1"/>
      <c r="B228" s="1"/>
      <c r="C228" s="1"/>
      <c r="D228" s="1"/>
      <c r="E228" s="1"/>
      <c r="F228" s="1"/>
    </row>
    <row r="229" spans="1:6">
      <c r="A229" s="1"/>
      <c r="B229" s="1"/>
      <c r="C229" s="1"/>
      <c r="D229" s="1"/>
      <c r="E229" s="1"/>
      <c r="F229" s="1"/>
    </row>
    <row r="230" spans="1:6">
      <c r="A230" s="1"/>
      <c r="B230" s="1"/>
      <c r="C230" s="1"/>
      <c r="D230" s="1"/>
      <c r="E230" s="1"/>
      <c r="F230" s="1"/>
    </row>
    <row r="231" spans="1:6">
      <c r="A231" s="1"/>
      <c r="B231" s="1"/>
      <c r="C231" s="1"/>
      <c r="D231" s="1"/>
      <c r="E231" s="1"/>
      <c r="F231" s="1"/>
    </row>
    <row r="232" spans="1:6">
      <c r="A232" s="1"/>
      <c r="B232" s="1"/>
      <c r="C232" s="1"/>
      <c r="D232" s="1"/>
      <c r="E232" s="1"/>
      <c r="F232" s="1"/>
    </row>
    <row r="233" spans="1:6">
      <c r="A233" s="1"/>
      <c r="B233" s="1"/>
      <c r="C233" s="1"/>
      <c r="D233" s="1"/>
      <c r="E233" s="1"/>
      <c r="F233" s="1"/>
    </row>
    <row r="234" spans="1:6">
      <c r="A234" s="1"/>
      <c r="B234" s="1"/>
      <c r="C234" s="1"/>
      <c r="D234" s="1"/>
      <c r="E234" s="1"/>
      <c r="F234" s="1"/>
    </row>
    <row r="235" spans="1:6">
      <c r="A235" s="1"/>
      <c r="B235" s="1"/>
      <c r="C235" s="1"/>
      <c r="D235" s="1"/>
      <c r="E235" s="1"/>
      <c r="F235" s="1"/>
    </row>
    <row r="236" spans="1:6">
      <c r="A236" s="1"/>
      <c r="B236" s="1"/>
      <c r="C236" s="1"/>
      <c r="D236" s="1"/>
      <c r="E236" s="1"/>
      <c r="F236" s="1"/>
    </row>
    <row r="237" spans="1:6">
      <c r="A237" s="1"/>
      <c r="B237" s="1"/>
      <c r="C237" s="1"/>
      <c r="D237" s="1"/>
      <c r="E237" s="1"/>
      <c r="F237" s="1"/>
    </row>
    <row r="238" spans="1:6">
      <c r="A238" s="1"/>
      <c r="B238" s="1"/>
      <c r="C238" s="1"/>
      <c r="D238" s="1"/>
      <c r="E238" s="1"/>
      <c r="F238" s="1"/>
    </row>
    <row r="239" spans="1:6">
      <c r="A239" s="1"/>
      <c r="B239" s="1"/>
      <c r="C239" s="1"/>
      <c r="D239" s="1"/>
      <c r="E239" s="1"/>
      <c r="F239" s="1"/>
    </row>
    <row r="240" spans="1:6">
      <c r="A240" s="1"/>
      <c r="B240" s="1"/>
      <c r="C240" s="1"/>
      <c r="D240" s="1"/>
      <c r="E240" s="1"/>
      <c r="F240" s="1"/>
    </row>
    <row r="241" spans="1:6">
      <c r="A241" s="1"/>
      <c r="B241" s="1"/>
      <c r="C241" s="1"/>
      <c r="D241" s="1"/>
      <c r="E241" s="1"/>
      <c r="F241" s="1"/>
    </row>
    <row r="242" spans="1:6">
      <c r="A242" s="1"/>
      <c r="B242" s="1"/>
      <c r="C242" s="1"/>
      <c r="D242" s="1"/>
      <c r="E242" s="1"/>
      <c r="F242" s="1"/>
    </row>
    <row r="243" spans="1:6">
      <c r="A243" s="1"/>
      <c r="B243" s="1"/>
      <c r="C243" s="1"/>
      <c r="D243" s="1"/>
      <c r="E243" s="1"/>
      <c r="F243" s="1"/>
    </row>
    <row r="244" spans="1:6">
      <c r="A244" s="1"/>
      <c r="B244" s="1"/>
      <c r="C244" s="1"/>
      <c r="D244" s="1"/>
      <c r="E244" s="1"/>
      <c r="F244" s="1"/>
    </row>
    <row r="245" spans="1:6">
      <c r="A245" s="1"/>
      <c r="B245" s="1"/>
      <c r="C245" s="1"/>
      <c r="D245" s="1"/>
      <c r="E245" s="1"/>
      <c r="F245" s="1"/>
    </row>
    <row r="246" spans="1:6">
      <c r="A246" s="1"/>
      <c r="B246" s="1"/>
      <c r="C246" s="1"/>
      <c r="D246" s="1"/>
      <c r="E246" s="1"/>
      <c r="F246" s="1"/>
    </row>
    <row r="247" spans="1:6">
      <c r="A247" s="1"/>
      <c r="B247" s="1"/>
      <c r="C247" s="1"/>
      <c r="D247" s="1"/>
      <c r="E247" s="1"/>
      <c r="F247" s="1"/>
    </row>
    <row r="248" spans="1:6">
      <c r="A248" s="1"/>
      <c r="B248" s="1"/>
      <c r="C248" s="1"/>
      <c r="D248" s="1"/>
      <c r="E248" s="1"/>
      <c r="F248" s="1"/>
    </row>
    <row r="249" spans="1:6">
      <c r="A249" s="1"/>
      <c r="B249" s="1"/>
      <c r="C249" s="1"/>
      <c r="D249" s="1"/>
      <c r="E249" s="1"/>
      <c r="F249" s="1"/>
    </row>
    <row r="250" spans="1:6">
      <c r="A250" s="1"/>
      <c r="B250" s="1"/>
      <c r="C250" s="1"/>
      <c r="D250" s="1"/>
      <c r="E250" s="1"/>
      <c r="F250" s="1"/>
    </row>
    <row r="251" spans="1:6">
      <c r="A251" s="1"/>
      <c r="B251" s="1"/>
      <c r="C251" s="1"/>
      <c r="D251" s="1"/>
      <c r="E251" s="1"/>
      <c r="F251" s="1"/>
    </row>
    <row r="252" spans="1:6">
      <c r="A252" s="1"/>
      <c r="B252" s="1"/>
      <c r="C252" s="1"/>
      <c r="D252" s="1"/>
      <c r="E252" s="1"/>
      <c r="F252" s="1"/>
    </row>
    <row r="253" spans="1:6">
      <c r="A253" s="1"/>
      <c r="B253" s="1"/>
      <c r="C253" s="1"/>
      <c r="D253" s="1"/>
      <c r="E253" s="1"/>
      <c r="F253" s="1"/>
    </row>
    <row r="254" spans="1:6">
      <c r="A254" s="1"/>
      <c r="B254" s="1"/>
      <c r="C254" s="1"/>
      <c r="D254" s="1"/>
      <c r="E254" s="1"/>
      <c r="F254" s="1"/>
    </row>
    <row r="255" spans="1:6">
      <c r="A255" s="1"/>
      <c r="B255" s="1"/>
      <c r="C255" s="1"/>
      <c r="D255" s="1"/>
      <c r="E255" s="1"/>
      <c r="F255" s="1"/>
    </row>
    <row r="256" spans="1:6">
      <c r="A256" s="1"/>
      <c r="B256" s="1"/>
      <c r="C256" s="1"/>
      <c r="D256" s="1"/>
      <c r="E256" s="1"/>
      <c r="F256" s="1"/>
    </row>
    <row r="257" spans="1:6">
      <c r="A257" s="1"/>
      <c r="B257" s="1"/>
      <c r="C257" s="1"/>
      <c r="D257" s="1"/>
      <c r="E257" s="1"/>
      <c r="F257" s="1"/>
    </row>
    <row r="258" spans="1:6">
      <c r="A258" s="1"/>
      <c r="B258" s="1"/>
      <c r="C258" s="1"/>
      <c r="D258" s="1"/>
      <c r="E258" s="1"/>
      <c r="F258" s="1"/>
    </row>
    <row r="259" spans="1:6">
      <c r="A259" s="1"/>
      <c r="B259" s="1"/>
      <c r="C259" s="1"/>
      <c r="D259" s="1"/>
      <c r="E259" s="1"/>
      <c r="F259" s="1"/>
    </row>
    <row r="260" spans="1:6">
      <c r="A260" s="1"/>
      <c r="B260" s="1"/>
      <c r="C260" s="1"/>
      <c r="D260" s="1"/>
      <c r="E260" s="1"/>
      <c r="F260" s="1"/>
    </row>
    <row r="261" spans="1:6">
      <c r="A261" s="1"/>
      <c r="B261" s="1"/>
      <c r="C261" s="1"/>
      <c r="D261" s="1"/>
      <c r="E261" s="1"/>
      <c r="F261" s="1"/>
    </row>
    <row r="262" spans="1:6">
      <c r="A262" s="1"/>
      <c r="B262" s="1"/>
      <c r="C262" s="1"/>
      <c r="D262" s="1"/>
      <c r="E262" s="1"/>
      <c r="F262" s="1"/>
    </row>
    <row r="263" spans="1:6">
      <c r="A263" s="1"/>
      <c r="B263" s="1"/>
      <c r="C263" s="1"/>
      <c r="D263" s="1"/>
      <c r="E263" s="1"/>
      <c r="F263" s="1"/>
    </row>
    <row r="264" spans="1:6">
      <c r="A264" s="1"/>
      <c r="B264" s="1"/>
      <c r="C264" s="1"/>
      <c r="D264" s="1"/>
      <c r="E264" s="1"/>
      <c r="F264" s="1"/>
    </row>
    <row r="265" spans="1:6">
      <c r="A265" s="1"/>
      <c r="B265" s="1"/>
      <c r="C265" s="1"/>
      <c r="D265" s="1"/>
      <c r="E265" s="1"/>
      <c r="F265" s="1"/>
    </row>
    <row r="266" spans="1:6">
      <c r="A266" s="1"/>
      <c r="B266" s="1"/>
      <c r="C266" s="1"/>
      <c r="D266" s="1"/>
      <c r="E266" s="1"/>
      <c r="F266" s="1"/>
    </row>
    <row r="267" spans="1:6">
      <c r="A267" s="1"/>
      <c r="B267" s="1"/>
      <c r="C267" s="1"/>
      <c r="D267" s="1"/>
      <c r="E267" s="1"/>
      <c r="F267" s="1"/>
    </row>
    <row r="268" spans="1:6">
      <c r="A268" s="1"/>
      <c r="B268" s="1"/>
      <c r="C268" s="1"/>
      <c r="D268" s="1"/>
      <c r="E268" s="1"/>
      <c r="F268" s="1"/>
    </row>
    <row r="269" spans="1:6">
      <c r="A269" s="1"/>
      <c r="B269" s="1"/>
      <c r="C269" s="1"/>
      <c r="D269" s="1"/>
      <c r="E269" s="1"/>
      <c r="F269" s="1"/>
    </row>
    <row r="270" spans="1:6">
      <c r="A270" s="1"/>
      <c r="B270" s="1"/>
      <c r="C270" s="1"/>
      <c r="D270" s="1"/>
      <c r="E270" s="1"/>
      <c r="F270" s="1"/>
    </row>
    <row r="271" spans="1:6">
      <c r="A271" s="1"/>
      <c r="B271" s="1"/>
      <c r="C271" s="1"/>
      <c r="D271" s="1"/>
      <c r="E271" s="1"/>
      <c r="F271" s="1"/>
    </row>
    <row r="272" spans="1:6">
      <c r="A272" s="1"/>
      <c r="B272" s="1"/>
      <c r="C272" s="1"/>
      <c r="D272" s="1"/>
      <c r="E272" s="1"/>
      <c r="F272" s="1"/>
    </row>
    <row r="273" spans="1:6">
      <c r="A273" s="1"/>
      <c r="B273" s="1"/>
      <c r="C273" s="1"/>
      <c r="D273" s="1"/>
      <c r="E273" s="1"/>
      <c r="F273" s="1"/>
    </row>
    <row r="274" spans="1:6">
      <c r="A274" s="1"/>
      <c r="B274" s="1"/>
      <c r="C274" s="1"/>
      <c r="D274" s="1"/>
      <c r="E274" s="1"/>
      <c r="F274" s="1"/>
    </row>
    <row r="275" spans="1:6">
      <c r="A275" s="1"/>
      <c r="B275" s="1"/>
      <c r="C275" s="1"/>
      <c r="D275" s="1"/>
      <c r="E275" s="1"/>
      <c r="F275" s="1"/>
    </row>
    <row r="276" spans="1:6">
      <c r="A276" s="1"/>
      <c r="B276" s="1"/>
      <c r="C276" s="1"/>
      <c r="D276" s="1"/>
      <c r="E276" s="1"/>
      <c r="F276" s="1"/>
    </row>
    <row r="277" spans="1:6">
      <c r="A277" s="1"/>
      <c r="B277" s="1"/>
      <c r="C277" s="1"/>
      <c r="D277" s="1"/>
      <c r="E277" s="1"/>
      <c r="F277" s="1"/>
    </row>
    <row r="278" spans="1:6">
      <c r="A278" s="1"/>
      <c r="B278" s="1"/>
      <c r="C278" s="1"/>
      <c r="D278" s="1"/>
      <c r="E278" s="1"/>
      <c r="F278" s="1"/>
    </row>
    <row r="279" spans="1:6">
      <c r="A279" s="1"/>
      <c r="B279" s="1"/>
      <c r="C279" s="1"/>
      <c r="D279" s="1"/>
      <c r="E279" s="1"/>
      <c r="F279" s="1"/>
    </row>
    <row r="280" spans="1:6">
      <c r="A280" s="1"/>
      <c r="B280" s="1"/>
      <c r="C280" s="1"/>
      <c r="D280" s="1"/>
      <c r="E280" s="1"/>
      <c r="F280" s="1"/>
    </row>
    <row r="281" spans="1:6">
      <c r="A281" s="1"/>
      <c r="B281" s="1"/>
      <c r="C281" s="1"/>
      <c r="D281" s="1"/>
      <c r="E281" s="1"/>
      <c r="F281" s="1"/>
    </row>
    <row r="282" spans="1:6">
      <c r="A282" s="1"/>
      <c r="B282" s="1"/>
      <c r="C282" s="1"/>
      <c r="D282" s="1"/>
      <c r="E282" s="1"/>
      <c r="F282" s="1"/>
    </row>
    <row r="283" spans="1:6">
      <c r="A283" s="1"/>
      <c r="B283" s="1"/>
      <c r="C283" s="1"/>
      <c r="D283" s="1"/>
      <c r="E283" s="1"/>
      <c r="F283" s="1"/>
    </row>
    <row r="284" spans="1:6">
      <c r="A284" s="1"/>
      <c r="B284" s="1"/>
      <c r="C284" s="1"/>
      <c r="D284" s="1"/>
      <c r="E284" s="1"/>
      <c r="F284" s="1"/>
    </row>
    <row r="285" spans="1:6">
      <c r="A285" s="1"/>
      <c r="B285" s="1"/>
      <c r="C285" s="1"/>
      <c r="D285" s="1"/>
      <c r="E285" s="1"/>
      <c r="F285" s="1"/>
    </row>
    <row r="286" spans="1:6">
      <c r="A286" s="1"/>
      <c r="B286" s="1"/>
      <c r="C286" s="1"/>
      <c r="D286" s="1"/>
      <c r="E286" s="1"/>
      <c r="F286" s="1"/>
    </row>
    <row r="287" spans="1:6">
      <c r="A287" s="1"/>
      <c r="B287" s="1"/>
      <c r="C287" s="1"/>
      <c r="D287" s="1"/>
      <c r="E287" s="1"/>
      <c r="F287" s="1"/>
    </row>
    <row r="288" spans="1:6">
      <c r="A288" s="1"/>
      <c r="B288" s="1"/>
      <c r="C288" s="1"/>
      <c r="D288" s="1"/>
      <c r="E288" s="1"/>
      <c r="F288" s="1"/>
    </row>
    <row r="289" spans="1:6">
      <c r="A289" s="1"/>
      <c r="B289" s="1"/>
      <c r="C289" s="1"/>
      <c r="D289" s="1"/>
      <c r="E289" s="1"/>
      <c r="F289" s="1"/>
    </row>
    <row r="290" spans="1:6">
      <c r="A290" s="1"/>
      <c r="B290" s="1"/>
      <c r="C290" s="1"/>
      <c r="D290" s="1"/>
      <c r="E290" s="1"/>
      <c r="F290" s="1"/>
    </row>
    <row r="291" spans="1:6">
      <c r="A291" s="1"/>
      <c r="B291" s="1"/>
      <c r="C291" s="1"/>
      <c r="D291" s="1"/>
      <c r="E291" s="1"/>
      <c r="F291" s="1"/>
    </row>
    <row r="292" spans="1:6">
      <c r="A292" s="1"/>
      <c r="B292" s="1"/>
      <c r="C292" s="1"/>
      <c r="D292" s="1"/>
      <c r="E292" s="1"/>
      <c r="F292" s="1"/>
    </row>
    <row r="293" spans="1:6">
      <c r="A293" s="1"/>
      <c r="B293" s="1"/>
      <c r="C293" s="1"/>
      <c r="D293" s="1"/>
      <c r="E293" s="1"/>
      <c r="F293" s="1"/>
    </row>
    <row r="294" spans="1:6">
      <c r="A294" s="1"/>
      <c r="B294" s="1"/>
      <c r="C294" s="1"/>
      <c r="D294" s="1"/>
      <c r="E294" s="1"/>
      <c r="F294" s="1"/>
    </row>
    <row r="295" spans="1:6">
      <c r="A295" s="1"/>
      <c r="B295" s="1"/>
      <c r="C295" s="1"/>
      <c r="D295" s="1"/>
      <c r="E295" s="1"/>
      <c r="F295" s="1"/>
    </row>
    <row r="296" spans="1:6">
      <c r="A296" s="1"/>
      <c r="B296" s="1"/>
      <c r="C296" s="1"/>
      <c r="D296" s="1"/>
      <c r="E296" s="1"/>
      <c r="F296" s="1"/>
    </row>
    <row r="297" spans="1:6">
      <c r="A297" s="1"/>
      <c r="B297" s="1"/>
      <c r="C297" s="1"/>
      <c r="D297" s="1"/>
      <c r="E297" s="1"/>
      <c r="F297" s="1"/>
    </row>
    <row r="298" spans="1:6">
      <c r="A298" s="1"/>
      <c r="B298" s="1"/>
      <c r="C298" s="1"/>
      <c r="D298" s="1"/>
      <c r="E298" s="1"/>
      <c r="F298" s="1"/>
    </row>
    <row r="299" spans="1:6">
      <c r="A299" s="1"/>
      <c r="B299" s="1"/>
      <c r="C299" s="1"/>
      <c r="D299" s="1"/>
      <c r="E299" s="1"/>
      <c r="F299" s="1"/>
    </row>
    <row r="300" spans="1:6">
      <c r="A300" s="1"/>
      <c r="B300" s="1"/>
      <c r="C300" s="1"/>
      <c r="D300" s="1"/>
      <c r="E300" s="1"/>
      <c r="F300" s="1"/>
    </row>
    <row r="301" spans="1:6">
      <c r="A301" s="1"/>
      <c r="B301" s="1"/>
      <c r="C301" s="1"/>
      <c r="D301" s="1"/>
      <c r="E301" s="1"/>
      <c r="F301" s="1"/>
    </row>
    <row r="302" spans="1:6">
      <c r="A302" s="1"/>
      <c r="B302" s="1"/>
      <c r="C302" s="1"/>
      <c r="D302" s="1"/>
      <c r="E302" s="1"/>
      <c r="F302" s="1"/>
    </row>
    <row r="303" spans="1:6">
      <c r="A303" s="1"/>
      <c r="B303" s="1"/>
      <c r="C303" s="1"/>
      <c r="D303" s="1"/>
      <c r="E303" s="1"/>
      <c r="F303" s="1"/>
    </row>
    <row r="304" spans="1:6">
      <c r="A304" s="1"/>
      <c r="B304" s="1"/>
      <c r="C304" s="1"/>
      <c r="D304" s="1"/>
      <c r="E304" s="1"/>
      <c r="F304" s="1"/>
    </row>
    <row r="305" spans="1:6">
      <c r="A305" s="1"/>
      <c r="B305" s="1"/>
      <c r="C305" s="1"/>
      <c r="D305" s="1"/>
      <c r="E305" s="1"/>
      <c r="F305" s="1"/>
    </row>
    <row r="306" spans="1:6">
      <c r="A306" s="1"/>
      <c r="B306" s="1"/>
      <c r="C306" s="1"/>
      <c r="D306" s="1"/>
      <c r="E306" s="1"/>
      <c r="F306" s="1"/>
    </row>
    <row r="307" spans="1:6">
      <c r="A307" s="1"/>
      <c r="B307" s="1"/>
      <c r="C307" s="1"/>
      <c r="D307" s="1"/>
      <c r="E307" s="1"/>
      <c r="F307" s="1"/>
    </row>
    <row r="308" spans="1:6">
      <c r="A308" s="1"/>
      <c r="B308" s="1"/>
      <c r="C308" s="1"/>
      <c r="D308" s="1"/>
      <c r="E308" s="1"/>
      <c r="F308" s="1"/>
    </row>
    <row r="309" spans="1:6">
      <c r="A309" s="1"/>
      <c r="B309" s="1"/>
      <c r="C309" s="1"/>
      <c r="D309" s="1"/>
      <c r="E309" s="1"/>
      <c r="F309" s="1"/>
    </row>
    <row r="310" spans="1:6">
      <c r="A310" s="1"/>
      <c r="B310" s="1"/>
      <c r="C310" s="1"/>
      <c r="D310" s="1"/>
      <c r="E310" s="1"/>
      <c r="F310" s="1"/>
    </row>
    <row r="311" spans="1:6">
      <c r="A311" s="1"/>
      <c r="B311" s="1"/>
      <c r="C311" s="1"/>
      <c r="D311" s="1"/>
      <c r="E311" s="1"/>
      <c r="F311" s="1"/>
    </row>
    <row r="312" spans="1:6">
      <c r="A312" s="1"/>
      <c r="B312" s="1"/>
      <c r="C312" s="1"/>
      <c r="D312" s="1"/>
      <c r="E312" s="1"/>
      <c r="F312" s="1"/>
    </row>
    <row r="313" spans="1:6">
      <c r="A313" s="1"/>
      <c r="B313" s="1"/>
      <c r="C313" s="1"/>
      <c r="D313" s="1"/>
      <c r="E313" s="1"/>
      <c r="F313" s="1"/>
    </row>
    <row r="314" spans="1:6">
      <c r="A314" s="1"/>
      <c r="B314" s="1"/>
      <c r="C314" s="1"/>
      <c r="D314" s="1"/>
      <c r="E314" s="1"/>
      <c r="F314" s="1"/>
    </row>
    <row r="315" spans="1:6">
      <c r="A315" s="1"/>
      <c r="B315" s="1"/>
      <c r="C315" s="1"/>
      <c r="D315" s="1"/>
      <c r="E315" s="1"/>
      <c r="F315" s="1"/>
    </row>
    <row r="316" spans="1:6">
      <c r="A316" s="1"/>
      <c r="B316" s="1"/>
      <c r="C316" s="1"/>
      <c r="D316" s="1"/>
      <c r="E316" s="1"/>
      <c r="F316" s="1"/>
    </row>
    <row r="317" spans="1:6">
      <c r="A317" s="1"/>
      <c r="B317" s="1"/>
      <c r="C317" s="1"/>
      <c r="D317" s="1"/>
      <c r="E317" s="1"/>
      <c r="F317" s="1"/>
    </row>
    <row r="318" spans="1:6">
      <c r="A318" s="1"/>
      <c r="B318" s="1"/>
      <c r="C318" s="1"/>
      <c r="D318" s="1"/>
      <c r="E318" s="1"/>
      <c r="F318" s="1"/>
    </row>
    <row r="319" spans="1:6">
      <c r="A319" s="1"/>
      <c r="B319" s="1"/>
      <c r="C319" s="1"/>
      <c r="D319" s="1"/>
      <c r="E319" s="1"/>
      <c r="F319" s="1"/>
    </row>
    <row r="320" spans="1:6">
      <c r="A320" s="1"/>
      <c r="B320" s="1"/>
      <c r="C320" s="1"/>
      <c r="D320" s="1"/>
      <c r="E320" s="1"/>
      <c r="F320" s="1"/>
    </row>
    <row r="321" spans="1:6">
      <c r="A321" s="1"/>
      <c r="B321" s="1"/>
      <c r="C321" s="1"/>
      <c r="D321" s="1"/>
      <c r="E321" s="1"/>
      <c r="F321" s="1"/>
    </row>
    <row r="322" spans="1:6">
      <c r="A322" s="1"/>
      <c r="B322" s="1"/>
      <c r="C322" s="1"/>
      <c r="D322" s="1"/>
      <c r="E322" s="1"/>
      <c r="F322" s="1"/>
    </row>
    <row r="323" spans="1:6">
      <c r="A323" s="1"/>
      <c r="B323" s="1"/>
      <c r="C323" s="1"/>
      <c r="D323" s="1"/>
      <c r="E323" s="1"/>
      <c r="F323" s="1"/>
    </row>
    <row r="324" spans="1:6">
      <c r="A324" s="1"/>
      <c r="B324" s="1"/>
      <c r="C324" s="1"/>
      <c r="D324" s="1"/>
      <c r="E324" s="1"/>
      <c r="F324" s="1"/>
    </row>
    <row r="325" spans="1:6">
      <c r="A325" s="1"/>
      <c r="B325" s="1"/>
      <c r="C325" s="1"/>
      <c r="D325" s="1"/>
      <c r="E325" s="1"/>
      <c r="F325" s="1"/>
    </row>
    <row r="326" spans="1:6">
      <c r="A326" s="1"/>
      <c r="B326" s="1"/>
      <c r="C326" s="1"/>
      <c r="D326" s="1"/>
      <c r="E326" s="1"/>
      <c r="F326" s="1"/>
    </row>
    <row r="327" spans="1:6">
      <c r="A327" s="1"/>
      <c r="B327" s="1"/>
      <c r="C327" s="1"/>
      <c r="D327" s="1"/>
      <c r="E327" s="1"/>
      <c r="F327" s="1"/>
    </row>
    <row r="328" spans="1:6">
      <c r="A328" s="1"/>
      <c r="B328" s="1"/>
      <c r="C328" s="1"/>
      <c r="D328" s="1"/>
      <c r="E328" s="1"/>
      <c r="F328" s="1"/>
    </row>
    <row r="329" spans="1:6">
      <c r="A329" s="1"/>
      <c r="B329" s="1"/>
      <c r="C329" s="1"/>
      <c r="D329" s="1"/>
      <c r="E329" s="1"/>
      <c r="F329" s="1"/>
    </row>
    <row r="330" spans="1:6">
      <c r="A330" s="1"/>
      <c r="B330" s="1"/>
      <c r="C330" s="1"/>
      <c r="D330" s="1"/>
      <c r="E330" s="1"/>
      <c r="F330" s="1"/>
    </row>
    <row r="331" spans="1:6">
      <c r="A331" s="1"/>
      <c r="B331" s="1"/>
      <c r="C331" s="1"/>
      <c r="D331" s="1"/>
      <c r="E331" s="1"/>
      <c r="F331" s="1"/>
    </row>
    <row r="332" spans="1:6">
      <c r="A332" s="1"/>
      <c r="B332" s="1"/>
      <c r="C332" s="1"/>
      <c r="D332" s="1"/>
      <c r="E332" s="1"/>
      <c r="F332" s="1"/>
    </row>
    <row r="333" spans="1:6">
      <c r="A333" s="1"/>
      <c r="B333" s="1"/>
      <c r="C333" s="1"/>
      <c r="D333" s="1"/>
      <c r="E333" s="1"/>
      <c r="F333" s="1"/>
    </row>
    <row r="334" spans="1:6">
      <c r="A334" s="1"/>
      <c r="B334" s="1"/>
      <c r="C334" s="1"/>
      <c r="D334" s="1"/>
      <c r="E334" s="1"/>
      <c r="F334" s="1"/>
    </row>
    <row r="335" spans="1:6">
      <c r="A335" s="1"/>
      <c r="B335" s="1"/>
      <c r="C335" s="1"/>
      <c r="D335" s="1"/>
      <c r="E335" s="1"/>
      <c r="F335" s="1"/>
    </row>
    <row r="336" spans="1:6">
      <c r="A336" s="1"/>
      <c r="B336" s="1"/>
      <c r="C336" s="1"/>
      <c r="D336" s="1"/>
      <c r="E336" s="1"/>
      <c r="F336" s="1"/>
    </row>
    <row r="337" spans="1:6">
      <c r="A337" s="1"/>
      <c r="B337" s="1"/>
      <c r="C337" s="1"/>
      <c r="D337" s="1"/>
      <c r="E337" s="1"/>
      <c r="F337" s="1"/>
    </row>
    <row r="338" spans="1:6">
      <c r="A338" s="1"/>
      <c r="B338" s="1"/>
      <c r="C338" s="1"/>
      <c r="D338" s="1"/>
      <c r="E338" s="1"/>
      <c r="F338" s="1"/>
    </row>
    <row r="339" spans="1:6">
      <c r="A339" s="1"/>
      <c r="B339" s="1"/>
      <c r="C339" s="1"/>
      <c r="D339" s="1"/>
      <c r="E339" s="1"/>
      <c r="F339" s="1"/>
    </row>
    <row r="340" spans="1:6">
      <c r="A340" s="1"/>
      <c r="B340" s="1"/>
      <c r="C340" s="1"/>
      <c r="D340" s="1"/>
      <c r="E340" s="1"/>
      <c r="F340" s="1"/>
    </row>
    <row r="341" spans="1:6">
      <c r="A341" s="1"/>
      <c r="B341" s="1"/>
      <c r="C341" s="1"/>
      <c r="D341" s="1"/>
      <c r="E341" s="1"/>
      <c r="F341" s="1"/>
    </row>
    <row r="342" spans="1:6">
      <c r="A342" s="1"/>
      <c r="B342" s="1"/>
      <c r="C342" s="1"/>
      <c r="D342" s="1"/>
      <c r="E342" s="1"/>
      <c r="F342" s="1"/>
    </row>
    <row r="343" spans="1:6">
      <c r="A343" s="1"/>
      <c r="B343" s="1"/>
      <c r="C343" s="1"/>
      <c r="D343" s="1"/>
      <c r="E343" s="1"/>
      <c r="F343" s="1"/>
    </row>
    <row r="344" spans="1:6">
      <c r="A344" s="1"/>
      <c r="B344" s="1"/>
      <c r="C344" s="1"/>
      <c r="D344" s="1"/>
      <c r="E344" s="1"/>
      <c r="F344" s="1"/>
    </row>
    <row r="345" spans="1:6">
      <c r="A345" s="1"/>
      <c r="B345" s="1"/>
      <c r="C345" s="1"/>
      <c r="D345" s="1"/>
      <c r="E345" s="1"/>
      <c r="F345" s="1"/>
    </row>
    <row r="346" spans="1:6">
      <c r="A346" s="1"/>
      <c r="B346" s="1"/>
      <c r="C346" s="1"/>
      <c r="D346" s="1"/>
      <c r="E346" s="1"/>
      <c r="F346" s="1"/>
    </row>
    <row r="347" spans="1:6">
      <c r="A347" s="1"/>
      <c r="B347" s="1"/>
      <c r="C347" s="1"/>
      <c r="D347" s="1"/>
      <c r="E347" s="1"/>
      <c r="F347" s="1"/>
    </row>
    <row r="348" spans="1:6">
      <c r="A348" s="1"/>
      <c r="B348" s="1"/>
      <c r="C348" s="1"/>
      <c r="D348" s="1"/>
      <c r="E348" s="1"/>
      <c r="F348" s="1"/>
    </row>
    <row r="349" spans="1:6">
      <c r="A349" s="1"/>
      <c r="B349" s="1"/>
      <c r="C349" s="1"/>
      <c r="D349" s="1"/>
      <c r="E349" s="1"/>
      <c r="F349" s="1"/>
    </row>
    <row r="350" spans="1:6">
      <c r="A350" s="1"/>
      <c r="B350" s="1"/>
      <c r="C350" s="1"/>
      <c r="D350" s="1"/>
      <c r="E350" s="1"/>
      <c r="F350" s="1"/>
    </row>
    <row r="351" spans="1:6">
      <c r="A351" s="1"/>
      <c r="B351" s="1"/>
      <c r="C351" s="1"/>
      <c r="D351" s="1"/>
      <c r="E351" s="1"/>
      <c r="F351" s="1"/>
    </row>
    <row r="352" spans="1:6">
      <c r="A352" s="1"/>
      <c r="B352" s="1"/>
      <c r="C352" s="1"/>
      <c r="D352" s="1"/>
      <c r="E352" s="1"/>
      <c r="F352" s="1"/>
    </row>
    <row r="353" spans="1:6">
      <c r="A353" s="1"/>
      <c r="B353" s="1"/>
      <c r="C353" s="1"/>
      <c r="D353" s="1"/>
      <c r="E353" s="1"/>
      <c r="F353" s="1"/>
    </row>
    <row r="354" spans="1:6">
      <c r="A354" s="1"/>
      <c r="B354" s="1"/>
      <c r="C354" s="1"/>
      <c r="D354" s="1"/>
      <c r="E354" s="1"/>
      <c r="F354" s="1"/>
    </row>
    <row r="355" spans="1:6">
      <c r="A355" s="1"/>
      <c r="B355" s="1"/>
      <c r="C355" s="1"/>
      <c r="D355" s="1"/>
      <c r="E355" s="1"/>
      <c r="F355" s="1"/>
    </row>
    <row r="356" spans="1:6">
      <c r="A356" s="1"/>
      <c r="B356" s="1"/>
      <c r="C356" s="1"/>
      <c r="D356" s="1"/>
      <c r="E356" s="1"/>
      <c r="F356" s="1"/>
    </row>
    <row r="357" spans="1:6">
      <c r="A357" s="1"/>
      <c r="B357" s="1"/>
      <c r="C357" s="1"/>
      <c r="D357" s="1"/>
      <c r="E357" s="1"/>
      <c r="F357" s="1"/>
    </row>
    <row r="358" spans="1:6">
      <c r="A358" s="1"/>
      <c r="B358" s="1"/>
      <c r="C358" s="1"/>
      <c r="D358" s="1"/>
      <c r="E358" s="1"/>
      <c r="F358" s="1"/>
    </row>
    <row r="359" spans="1:6">
      <c r="A359" s="1"/>
      <c r="B359" s="1"/>
      <c r="C359" s="1"/>
      <c r="D359" s="1"/>
      <c r="E359" s="1"/>
      <c r="F359" s="1"/>
    </row>
    <row r="360" spans="1:6">
      <c r="A360" s="1"/>
      <c r="B360" s="1"/>
      <c r="C360" s="1"/>
      <c r="D360" s="1"/>
      <c r="E360" s="1"/>
      <c r="F360" s="1"/>
    </row>
    <row r="361" spans="1:6">
      <c r="A361" s="1"/>
      <c r="B361" s="1"/>
      <c r="C361" s="1"/>
      <c r="D361" s="1"/>
      <c r="E361" s="1"/>
      <c r="F361" s="1"/>
    </row>
    <row r="362" spans="1:6">
      <c r="A362" s="1"/>
      <c r="B362" s="1"/>
      <c r="C362" s="1"/>
      <c r="D362" s="1"/>
      <c r="E362" s="1"/>
      <c r="F362" s="1"/>
    </row>
    <row r="363" spans="1:6">
      <c r="A363" s="1"/>
      <c r="B363" s="1"/>
      <c r="C363" s="1"/>
      <c r="D363" s="1"/>
      <c r="E363" s="1"/>
      <c r="F363" s="1"/>
    </row>
    <row r="364" spans="1:6">
      <c r="A364" s="1"/>
      <c r="B364" s="1"/>
      <c r="C364" s="1"/>
      <c r="D364" s="1"/>
      <c r="E364" s="1"/>
      <c r="F364" s="1"/>
    </row>
    <row r="365" spans="1:6">
      <c r="A365" s="1"/>
      <c r="B365" s="1"/>
      <c r="C365" s="1"/>
      <c r="D365" s="1"/>
      <c r="E365" s="1"/>
      <c r="F365" s="1"/>
    </row>
    <row r="366" spans="1:6">
      <c r="A366" s="1"/>
      <c r="B366" s="1"/>
      <c r="C366" s="1"/>
      <c r="D366" s="1"/>
      <c r="E366" s="1"/>
      <c r="F366" s="1"/>
    </row>
    <row r="367" spans="1:6">
      <c r="A367" s="1"/>
      <c r="B367" s="1"/>
      <c r="C367" s="1"/>
      <c r="D367" s="1"/>
      <c r="E367" s="1"/>
      <c r="F367" s="1"/>
    </row>
    <row r="368" spans="1:6">
      <c r="A368" s="1"/>
      <c r="B368" s="1"/>
      <c r="C368" s="1"/>
      <c r="D368" s="1"/>
      <c r="E368" s="1"/>
      <c r="F368" s="1"/>
    </row>
    <row r="369" spans="1:6">
      <c r="A369" s="1"/>
      <c r="B369" s="1"/>
      <c r="C369" s="1"/>
      <c r="D369" s="1"/>
      <c r="E369" s="1"/>
      <c r="F369" s="1"/>
    </row>
    <row r="370" spans="1:6">
      <c r="A370" s="1"/>
      <c r="B370" s="1"/>
      <c r="C370" s="1"/>
      <c r="D370" s="1"/>
      <c r="E370" s="1"/>
      <c r="F370" s="1"/>
    </row>
    <row r="371" spans="1:6">
      <c r="A371" s="1"/>
      <c r="B371" s="1"/>
      <c r="C371" s="1"/>
      <c r="D371" s="1"/>
      <c r="E371" s="1"/>
      <c r="F371" s="1"/>
    </row>
    <row r="372" spans="1:6">
      <c r="A372" s="1"/>
      <c r="B372" s="1"/>
      <c r="C372" s="1"/>
      <c r="D372" s="1"/>
      <c r="E372" s="1"/>
      <c r="F372" s="1"/>
    </row>
    <row r="373" spans="1:6">
      <c r="A373" s="1"/>
      <c r="B373" s="1"/>
      <c r="C373" s="1"/>
      <c r="D373" s="1"/>
      <c r="E373" s="1"/>
      <c r="F373" s="1"/>
    </row>
    <row r="374" spans="1:6">
      <c r="A374" s="1"/>
      <c r="B374" s="1"/>
      <c r="C374" s="1"/>
      <c r="D374" s="1"/>
      <c r="E374" s="1"/>
      <c r="F374" s="1"/>
    </row>
    <row r="375" spans="1:6">
      <c r="A375" s="1"/>
      <c r="B375" s="1"/>
      <c r="C375" s="1"/>
      <c r="D375" s="1"/>
      <c r="E375" s="1"/>
      <c r="F375" s="1"/>
    </row>
    <row r="376" spans="1:6">
      <c r="A376" s="1"/>
      <c r="B376" s="1"/>
      <c r="C376" s="1"/>
      <c r="D376" s="1"/>
      <c r="E376" s="1"/>
      <c r="F376" s="1"/>
    </row>
    <row r="377" spans="1:6">
      <c r="A377" s="1"/>
      <c r="B377" s="1"/>
      <c r="C377" s="1"/>
      <c r="D377" s="1"/>
      <c r="E377" s="1"/>
      <c r="F377" s="1"/>
    </row>
    <row r="378" spans="1:6">
      <c r="A378" s="1"/>
      <c r="B378" s="1"/>
      <c r="C378" s="1"/>
      <c r="D378" s="1"/>
      <c r="E378" s="1"/>
      <c r="F378" s="1"/>
    </row>
    <row r="379" spans="1:6">
      <c r="A379" s="1"/>
      <c r="B379" s="1"/>
      <c r="C379" s="1"/>
      <c r="D379" s="1"/>
      <c r="E379" s="1"/>
      <c r="F379" s="1"/>
    </row>
    <row r="380" spans="1:6">
      <c r="A380" s="1"/>
      <c r="B380" s="1"/>
      <c r="C380" s="1"/>
      <c r="D380" s="1"/>
      <c r="E380" s="1"/>
      <c r="F380" s="1"/>
    </row>
    <row r="381" spans="1:6">
      <c r="A381" s="1"/>
      <c r="B381" s="1"/>
      <c r="C381" s="1"/>
      <c r="D381" s="1"/>
      <c r="E381" s="1"/>
      <c r="F381" s="1"/>
    </row>
    <row r="382" spans="1:6">
      <c r="A382" s="1"/>
      <c r="B382" s="1"/>
      <c r="C382" s="1"/>
      <c r="D382" s="1"/>
      <c r="E382" s="1"/>
      <c r="F382" s="1"/>
    </row>
    <row r="383" spans="1:6">
      <c r="A383" s="1"/>
      <c r="B383" s="1"/>
      <c r="C383" s="1"/>
      <c r="D383" s="1"/>
      <c r="E383" s="1"/>
      <c r="F383" s="1"/>
    </row>
    <row r="384" spans="1:6">
      <c r="A384" s="1"/>
      <c r="B384" s="1"/>
      <c r="C384" s="1"/>
      <c r="D384" s="1"/>
      <c r="E384" s="1"/>
      <c r="F384" s="1"/>
    </row>
    <row r="385" spans="1:6">
      <c r="A385" s="1"/>
      <c r="B385" s="1"/>
      <c r="C385" s="1"/>
      <c r="D385" s="1"/>
      <c r="E385" s="1"/>
      <c r="F385" s="1"/>
    </row>
    <row r="386" spans="1:6">
      <c r="A386" s="1"/>
      <c r="B386" s="1"/>
      <c r="C386" s="1"/>
      <c r="D386" s="1"/>
      <c r="E386" s="1"/>
      <c r="F386" s="1"/>
    </row>
    <row r="387" spans="1:6">
      <c r="A387" s="1"/>
      <c r="B387" s="1"/>
      <c r="C387" s="1"/>
      <c r="D387" s="1"/>
      <c r="E387" s="1"/>
      <c r="F387" s="1"/>
    </row>
    <row r="388" spans="1:6">
      <c r="A388" s="1"/>
      <c r="B388" s="1"/>
      <c r="C388" s="1"/>
      <c r="D388" s="1"/>
      <c r="E388" s="1"/>
      <c r="F388" s="1"/>
    </row>
    <row r="389" spans="1:6">
      <c r="A389" s="1"/>
      <c r="B389" s="1"/>
      <c r="C389" s="1"/>
      <c r="D389" s="1"/>
      <c r="E389" s="1"/>
      <c r="F389" s="1"/>
    </row>
    <row r="390" spans="1:6">
      <c r="A390" s="1"/>
      <c r="B390" s="1"/>
      <c r="C390" s="1"/>
      <c r="D390" s="1"/>
      <c r="E390" s="1"/>
      <c r="F390" s="1"/>
    </row>
    <row r="391" spans="1:6">
      <c r="A391" s="1"/>
      <c r="B391" s="1"/>
      <c r="C391" s="1"/>
      <c r="D391" s="1"/>
      <c r="E391" s="1"/>
      <c r="F391" s="1"/>
    </row>
    <row r="392" spans="1:6">
      <c r="A392" s="1"/>
      <c r="B392" s="1"/>
      <c r="C392" s="1"/>
      <c r="D392" s="1"/>
      <c r="E392" s="1"/>
      <c r="F392" s="1"/>
    </row>
    <row r="393" spans="1:6">
      <c r="A393" s="1"/>
      <c r="B393" s="1"/>
      <c r="C393" s="1"/>
      <c r="D393" s="1"/>
      <c r="E393" s="1"/>
      <c r="F393" s="1"/>
    </row>
    <row r="394" spans="1:6">
      <c r="A394" s="1"/>
      <c r="B394" s="1"/>
      <c r="C394" s="1"/>
      <c r="D394" s="1"/>
      <c r="E394" s="1"/>
      <c r="F394" s="1"/>
    </row>
    <row r="395" spans="1:6">
      <c r="A395" s="1"/>
      <c r="B395" s="1"/>
      <c r="C395" s="1"/>
      <c r="D395" s="1"/>
      <c r="E395" s="1"/>
      <c r="F395" s="1"/>
    </row>
    <row r="396" spans="1:6">
      <c r="A396" s="1"/>
      <c r="B396" s="1"/>
      <c r="C396" s="1"/>
      <c r="D396" s="1"/>
      <c r="E396" s="1"/>
      <c r="F396" s="1"/>
    </row>
    <row r="397" spans="1:6">
      <c r="A397" s="1"/>
      <c r="B397" s="1"/>
      <c r="C397" s="1"/>
      <c r="D397" s="1"/>
      <c r="E397" s="1"/>
      <c r="F397" s="1"/>
    </row>
    <row r="398" spans="1:6">
      <c r="A398" s="1"/>
      <c r="B398" s="1"/>
      <c r="C398" s="1"/>
      <c r="D398" s="1"/>
      <c r="E398" s="1"/>
      <c r="F398" s="1"/>
    </row>
    <row r="399" spans="1:6">
      <c r="A399" s="1"/>
      <c r="B399" s="1"/>
      <c r="C399" s="1"/>
      <c r="D399" s="1"/>
      <c r="E399" s="1"/>
      <c r="F399" s="1"/>
    </row>
    <row r="400" spans="1:6">
      <c r="A400" s="1"/>
      <c r="B400" s="1"/>
      <c r="C400" s="1"/>
      <c r="D400" s="1"/>
      <c r="E400" s="1"/>
      <c r="F400" s="1"/>
    </row>
    <row r="401" spans="1:6">
      <c r="A401" s="1"/>
      <c r="B401" s="1"/>
      <c r="C401" s="1"/>
      <c r="D401" s="1"/>
      <c r="E401" s="1"/>
      <c r="F401" s="1"/>
    </row>
    <row r="402" spans="1:6">
      <c r="A402" s="1"/>
      <c r="B402" s="1"/>
      <c r="C402" s="1"/>
      <c r="D402" s="1"/>
      <c r="E402" s="1"/>
      <c r="F402" s="1"/>
    </row>
    <row r="403" spans="1:6">
      <c r="A403" s="1"/>
      <c r="B403" s="1"/>
      <c r="C403" s="1"/>
      <c r="D403" s="1"/>
      <c r="E403" s="1"/>
      <c r="F403" s="1"/>
    </row>
    <row r="404" spans="1:6">
      <c r="A404" s="1"/>
      <c r="B404" s="1"/>
      <c r="C404" s="1"/>
      <c r="D404" s="1"/>
      <c r="E404" s="1"/>
      <c r="F404" s="1"/>
    </row>
    <row r="405" spans="1:6">
      <c r="A405" s="1"/>
      <c r="B405" s="1"/>
      <c r="C405" s="1"/>
      <c r="D405" s="1"/>
      <c r="E405" s="1"/>
      <c r="F405" s="1"/>
    </row>
    <row r="406" spans="1:6">
      <c r="A406" s="1"/>
      <c r="B406" s="1"/>
      <c r="C406" s="1"/>
      <c r="D406" s="1"/>
      <c r="E406" s="1"/>
      <c r="F406" s="1"/>
    </row>
    <row r="407" spans="1:6">
      <c r="A407" s="1"/>
      <c r="B407" s="1"/>
      <c r="C407" s="1"/>
      <c r="D407" s="1"/>
      <c r="E407" s="1"/>
      <c r="F407" s="1"/>
    </row>
    <row r="408" spans="1:6">
      <c r="A408" s="1"/>
      <c r="B408" s="1"/>
      <c r="C408" s="1"/>
      <c r="D408" s="1"/>
      <c r="E408" s="1"/>
      <c r="F408" s="1"/>
    </row>
    <row r="409" spans="1:6">
      <c r="A409" s="1"/>
      <c r="B409" s="1"/>
      <c r="C409" s="1"/>
      <c r="D409" s="1"/>
      <c r="E409" s="1"/>
      <c r="F409" s="1"/>
    </row>
    <row r="410" spans="1:6">
      <c r="A410" s="1"/>
      <c r="B410" s="1"/>
      <c r="C410" s="1"/>
      <c r="D410" s="1"/>
      <c r="E410" s="1"/>
      <c r="F410" s="1"/>
    </row>
    <row r="411" spans="1:6">
      <c r="A411" s="1"/>
      <c r="B411" s="1"/>
      <c r="C411" s="1"/>
      <c r="D411" s="1"/>
      <c r="E411" s="1"/>
      <c r="F411" s="1"/>
    </row>
    <row r="412" spans="1:6">
      <c r="A412" s="1"/>
      <c r="B412" s="1"/>
      <c r="C412" s="1"/>
      <c r="D412" s="1"/>
      <c r="E412" s="1"/>
      <c r="F412" s="1"/>
    </row>
    <row r="413" spans="1:6">
      <c r="A413" s="1"/>
      <c r="B413" s="1"/>
      <c r="C413" s="1"/>
      <c r="D413" s="1"/>
      <c r="E413" s="1"/>
      <c r="F413" s="1"/>
    </row>
    <row r="414" spans="1:6">
      <c r="A414" s="1"/>
      <c r="B414" s="1"/>
      <c r="C414" s="1"/>
      <c r="D414" s="1"/>
      <c r="E414" s="1"/>
      <c r="F414" s="1"/>
    </row>
    <row r="415" spans="1:6">
      <c r="A415" s="1"/>
      <c r="B415" s="1"/>
      <c r="C415" s="1"/>
      <c r="D415" s="1"/>
      <c r="E415" s="1"/>
      <c r="F415" s="1"/>
    </row>
    <row r="416" spans="1:6">
      <c r="A416" s="1"/>
      <c r="B416" s="1"/>
      <c r="C416" s="1"/>
      <c r="D416" s="1"/>
      <c r="E416" s="1"/>
      <c r="F416" s="1"/>
    </row>
    <row r="417" spans="1:6">
      <c r="A417" s="1"/>
      <c r="B417" s="1"/>
      <c r="C417" s="1"/>
      <c r="D417" s="1"/>
      <c r="E417" s="1"/>
      <c r="F417" s="1"/>
    </row>
    <row r="418" spans="1:6">
      <c r="A418" s="1"/>
      <c r="B418" s="1"/>
      <c r="C418" s="1"/>
      <c r="D418" s="1"/>
      <c r="E418" s="1"/>
      <c r="F418" s="1"/>
    </row>
    <row r="419" spans="1:6">
      <c r="A419" s="1"/>
      <c r="B419" s="1"/>
      <c r="C419" s="1"/>
      <c r="D419" s="1"/>
      <c r="E419" s="1"/>
      <c r="F419" s="1"/>
    </row>
    <row r="420" spans="1:6">
      <c r="A420" s="1"/>
      <c r="B420" s="1"/>
      <c r="C420" s="1"/>
      <c r="D420" s="1"/>
      <c r="E420" s="1"/>
      <c r="F420" s="1"/>
    </row>
    <row r="421" spans="1:6">
      <c r="A421" s="1"/>
      <c r="B421" s="1"/>
      <c r="C421" s="1"/>
      <c r="D421" s="1"/>
      <c r="E421" s="1"/>
      <c r="F421" s="1"/>
    </row>
    <row r="422" spans="1:6">
      <c r="A422" s="1"/>
      <c r="B422" s="1"/>
      <c r="C422" s="1"/>
      <c r="D422" s="1"/>
      <c r="E422" s="1"/>
      <c r="F422" s="1"/>
    </row>
    <row r="423" spans="1:6">
      <c r="A423" s="1"/>
      <c r="B423" s="1"/>
      <c r="C423" s="1"/>
      <c r="D423" s="1"/>
      <c r="E423" s="1"/>
      <c r="F423" s="1"/>
    </row>
    <row r="424" spans="1:6">
      <c r="A424" s="1"/>
      <c r="B424" s="1"/>
      <c r="C424" s="1"/>
      <c r="D424" s="1"/>
      <c r="E424" s="1"/>
      <c r="F424" s="1"/>
    </row>
    <row r="425" spans="1:6">
      <c r="A425" s="1"/>
      <c r="B425" s="1"/>
      <c r="C425" s="1"/>
      <c r="D425" s="1"/>
      <c r="E425" s="1"/>
      <c r="F425" s="1"/>
    </row>
    <row r="426" spans="1:6">
      <c r="A426" s="1"/>
      <c r="B426" s="1"/>
      <c r="C426" s="1"/>
      <c r="D426" s="1"/>
      <c r="E426" s="1"/>
      <c r="F426" s="1"/>
    </row>
    <row r="427" spans="1:6">
      <c r="A427" s="1"/>
      <c r="B427" s="1"/>
      <c r="C427" s="1"/>
      <c r="D427" s="1"/>
      <c r="E427" s="1"/>
      <c r="F427" s="1"/>
    </row>
    <row r="428" spans="1:6">
      <c r="A428" s="1"/>
      <c r="B428" s="1"/>
      <c r="C428" s="1"/>
      <c r="D428" s="1"/>
      <c r="E428" s="1"/>
      <c r="F428" s="1"/>
    </row>
    <row r="429" spans="1:6">
      <c r="A429" s="1"/>
      <c r="B429" s="1"/>
      <c r="C429" s="1"/>
      <c r="D429" s="1"/>
      <c r="E429" s="1"/>
      <c r="F429" s="1"/>
    </row>
    <row r="430" spans="1:6">
      <c r="A430" s="1"/>
      <c r="B430" s="1"/>
      <c r="C430" s="1"/>
      <c r="D430" s="1"/>
      <c r="E430" s="1"/>
      <c r="F430" s="1"/>
    </row>
    <row r="431" spans="1:6">
      <c r="A431" s="1"/>
      <c r="B431" s="1"/>
      <c r="C431" s="1"/>
      <c r="D431" s="1"/>
      <c r="E431" s="1"/>
      <c r="F431" s="1"/>
    </row>
    <row r="432" spans="1:6">
      <c r="A432" s="1"/>
      <c r="B432" s="1"/>
      <c r="C432" s="1"/>
      <c r="D432" s="1"/>
      <c r="E432" s="1"/>
      <c r="F432" s="1"/>
    </row>
    <row r="433" spans="1:6">
      <c r="A433" s="1"/>
      <c r="B433" s="1"/>
      <c r="C433" s="1"/>
      <c r="D433" s="1"/>
      <c r="E433" s="1"/>
      <c r="F433" s="1"/>
    </row>
    <row r="434" spans="1:6">
      <c r="A434" s="1"/>
      <c r="B434" s="1"/>
      <c r="C434" s="1"/>
      <c r="D434" s="1"/>
      <c r="E434" s="1"/>
      <c r="F434" s="1"/>
    </row>
    <row r="435" spans="1:6">
      <c r="A435" s="1"/>
      <c r="B435" s="1"/>
      <c r="C435" s="1"/>
      <c r="D435" s="1"/>
      <c r="E435" s="1"/>
      <c r="F435" s="1"/>
    </row>
    <row r="436" spans="1:6">
      <c r="A436" s="1"/>
      <c r="B436" s="1"/>
      <c r="C436" s="1"/>
      <c r="D436" s="1"/>
      <c r="E436" s="1"/>
      <c r="F436" s="1"/>
    </row>
    <row r="437" spans="1:6">
      <c r="A437" s="1"/>
      <c r="B437" s="1"/>
      <c r="C437" s="1"/>
      <c r="D437" s="1"/>
      <c r="E437" s="1"/>
      <c r="F437" s="1"/>
    </row>
    <row r="438" spans="1:6">
      <c r="A438" s="1"/>
      <c r="B438" s="1"/>
      <c r="C438" s="1"/>
      <c r="D438" s="1"/>
      <c r="E438" s="1"/>
      <c r="F438" s="1"/>
    </row>
    <row r="439" spans="1:6">
      <c r="A439" s="1"/>
      <c r="B439" s="1"/>
      <c r="C439" s="1"/>
      <c r="D439" s="1"/>
      <c r="E439" s="1"/>
      <c r="F439" s="1"/>
    </row>
    <row r="440" spans="1:6">
      <c r="A440" s="1"/>
      <c r="B440" s="1"/>
      <c r="C440" s="1"/>
      <c r="D440" s="1"/>
      <c r="E440" s="1"/>
      <c r="F440" s="1"/>
    </row>
    <row r="441" spans="1:6">
      <c r="A441" s="1"/>
      <c r="B441" s="1"/>
      <c r="C441" s="1"/>
      <c r="D441" s="1"/>
      <c r="E441" s="1"/>
      <c r="F441" s="1"/>
    </row>
    <row r="442" spans="1:6">
      <c r="A442" s="1"/>
      <c r="B442" s="1"/>
      <c r="C442" s="1"/>
      <c r="D442" s="1"/>
      <c r="E442" s="1"/>
      <c r="F442" s="1"/>
    </row>
    <row r="443" spans="1:6">
      <c r="A443" s="1"/>
      <c r="B443" s="1"/>
      <c r="C443" s="1"/>
      <c r="D443" s="1"/>
      <c r="E443" s="1"/>
      <c r="F443" s="1"/>
    </row>
    <row r="444" spans="1:6">
      <c r="A444" s="1"/>
      <c r="B444" s="1"/>
      <c r="C444" s="1"/>
      <c r="D444" s="1"/>
      <c r="E444" s="1"/>
      <c r="F444" s="1"/>
    </row>
    <row r="445" spans="1:6">
      <c r="A445" s="1"/>
      <c r="B445" s="1"/>
      <c r="C445" s="1"/>
      <c r="D445" s="1"/>
      <c r="E445" s="1"/>
      <c r="F445" s="1"/>
    </row>
    <row r="446" spans="1:6">
      <c r="A446" s="1"/>
      <c r="B446" s="1"/>
      <c r="C446" s="1"/>
      <c r="D446" s="1"/>
      <c r="E446" s="1"/>
      <c r="F446" s="1"/>
    </row>
    <row r="447" spans="1:6">
      <c r="A447" s="1"/>
      <c r="B447" s="1"/>
      <c r="C447" s="1"/>
      <c r="D447" s="1"/>
      <c r="E447" s="1"/>
      <c r="F447" s="1"/>
    </row>
    <row r="448" spans="1:6">
      <c r="A448" s="1"/>
      <c r="B448" s="1"/>
      <c r="C448" s="1"/>
      <c r="D448" s="1"/>
      <c r="E448" s="1"/>
      <c r="F448" s="1"/>
    </row>
    <row r="449" spans="1:6">
      <c r="A449" s="1"/>
      <c r="B449" s="1"/>
      <c r="C449" s="1"/>
      <c r="D449" s="1"/>
      <c r="E449" s="1"/>
      <c r="F449" s="1"/>
    </row>
    <row r="450" spans="1:6">
      <c r="A450" s="1"/>
      <c r="B450" s="1"/>
      <c r="C450" s="1"/>
      <c r="D450" s="1"/>
      <c r="E450" s="1"/>
      <c r="F450" s="1"/>
    </row>
    <row r="451" spans="1:6">
      <c r="A451" s="1"/>
      <c r="B451" s="1"/>
      <c r="C451" s="1"/>
      <c r="D451" s="1"/>
      <c r="E451" s="1"/>
      <c r="F451" s="1"/>
    </row>
    <row r="452" spans="1:6">
      <c r="A452" s="1"/>
      <c r="B452" s="1"/>
      <c r="C452" s="1"/>
      <c r="D452" s="1"/>
      <c r="E452" s="1"/>
      <c r="F452" s="1"/>
    </row>
    <row r="453" spans="1:6">
      <c r="A453" s="1"/>
      <c r="B453" s="1"/>
      <c r="C453" s="1"/>
      <c r="D453" s="1"/>
      <c r="E453" s="1"/>
      <c r="F453" s="1"/>
    </row>
    <row r="454" spans="1:6">
      <c r="A454" s="1"/>
      <c r="B454" s="1"/>
      <c r="C454" s="1"/>
      <c r="D454" s="1"/>
      <c r="E454" s="1"/>
      <c r="F454" s="1"/>
    </row>
    <row r="455" spans="1:6">
      <c r="A455" s="1"/>
      <c r="B455" s="1"/>
      <c r="C455" s="1"/>
      <c r="D455" s="1"/>
      <c r="E455" s="1"/>
      <c r="F455" s="1"/>
    </row>
    <row r="456" spans="1:6">
      <c r="A456" s="1"/>
      <c r="B456" s="1"/>
      <c r="C456" s="1"/>
      <c r="D456" s="1"/>
      <c r="E456" s="1"/>
      <c r="F456" s="1"/>
    </row>
    <row r="457" spans="1:6">
      <c r="A457" s="1"/>
      <c r="B457" s="1"/>
      <c r="C457" s="1"/>
      <c r="D457" s="1"/>
      <c r="E457" s="1"/>
      <c r="F457" s="1"/>
    </row>
    <row r="458" spans="1:6">
      <c r="A458" s="1"/>
      <c r="B458" s="1"/>
      <c r="C458" s="1"/>
      <c r="D458" s="1"/>
      <c r="E458" s="1"/>
      <c r="F458" s="1"/>
    </row>
    <row r="459" spans="1:6">
      <c r="A459" s="1"/>
      <c r="B459" s="1"/>
      <c r="C459" s="1"/>
      <c r="D459" s="1"/>
      <c r="E459" s="1"/>
      <c r="F459" s="1"/>
    </row>
    <row r="460" spans="1:6">
      <c r="A460" s="1"/>
      <c r="B460" s="1"/>
      <c r="C460" s="1"/>
      <c r="D460" s="1"/>
      <c r="E460" s="1"/>
      <c r="F460" s="1"/>
    </row>
    <row r="461" spans="1:6">
      <c r="A461" s="1"/>
      <c r="B461" s="1"/>
      <c r="C461" s="1"/>
      <c r="D461" s="1"/>
      <c r="E461" s="1"/>
      <c r="F461" s="1"/>
    </row>
    <row r="462" spans="1:6">
      <c r="A462" s="1"/>
      <c r="B462" s="1"/>
      <c r="C462" s="1"/>
      <c r="D462" s="1"/>
      <c r="E462" s="1"/>
      <c r="F462" s="1"/>
    </row>
    <row r="463" spans="1:6">
      <c r="A463" s="1"/>
      <c r="B463" s="1"/>
      <c r="C463" s="1"/>
      <c r="D463" s="1"/>
      <c r="E463" s="1"/>
      <c r="F463" s="1"/>
    </row>
    <row r="464" spans="1:6">
      <c r="A464" s="1"/>
      <c r="B464" s="1"/>
      <c r="C464" s="1"/>
      <c r="D464" s="1"/>
      <c r="E464" s="1"/>
      <c r="F464" s="1"/>
    </row>
    <row r="465" spans="1:6">
      <c r="A465" s="1"/>
      <c r="B465" s="1"/>
      <c r="C465" s="1"/>
      <c r="D465" s="1"/>
      <c r="E465" s="1"/>
      <c r="F465" s="1"/>
    </row>
    <row r="466" spans="1:6">
      <c r="A466" s="1"/>
      <c r="B466" s="1"/>
      <c r="C466" s="1"/>
      <c r="D466" s="1"/>
      <c r="E466" s="1"/>
      <c r="F466" s="1"/>
    </row>
    <row r="467" spans="1:6">
      <c r="A467" s="1"/>
      <c r="B467" s="1"/>
      <c r="C467" s="1"/>
      <c r="D467" s="1"/>
      <c r="E467" s="1"/>
      <c r="F467" s="1"/>
    </row>
    <row r="468" spans="1:6">
      <c r="A468" s="1"/>
      <c r="B468" s="1"/>
      <c r="C468" s="1"/>
      <c r="D468" s="1"/>
      <c r="E468" s="1"/>
      <c r="F468" s="1"/>
    </row>
    <row r="469" spans="1:6">
      <c r="A469" s="1"/>
      <c r="B469" s="1"/>
      <c r="C469" s="1"/>
      <c r="D469" s="1"/>
      <c r="E469" s="1"/>
      <c r="F469" s="1"/>
    </row>
    <row r="470" spans="1:6">
      <c r="A470" s="1"/>
      <c r="B470" s="1"/>
      <c r="C470" s="1"/>
      <c r="D470" s="1"/>
      <c r="E470" s="1"/>
      <c r="F470" s="1"/>
    </row>
    <row r="471" spans="1:6">
      <c r="A471" s="1"/>
      <c r="B471" s="1"/>
      <c r="C471" s="1"/>
      <c r="D471" s="1"/>
      <c r="E471" s="1"/>
      <c r="F471" s="1"/>
    </row>
    <row r="472" spans="1:6">
      <c r="A472" s="1"/>
      <c r="B472" s="1"/>
      <c r="C472" s="1"/>
      <c r="D472" s="1"/>
      <c r="E472" s="1"/>
      <c r="F472" s="1"/>
    </row>
    <row r="473" spans="1:6">
      <c r="A473" s="1"/>
      <c r="B473" s="1"/>
      <c r="C473" s="1"/>
      <c r="D473" s="1"/>
      <c r="E473" s="1"/>
      <c r="F473" s="1"/>
    </row>
    <row r="474" spans="1:6">
      <c r="A474" s="1"/>
      <c r="B474" s="1"/>
      <c r="C474" s="1"/>
      <c r="D474" s="1"/>
      <c r="E474" s="1"/>
      <c r="F474" s="1"/>
    </row>
    <row r="475" spans="1:6">
      <c r="A475" s="1"/>
      <c r="B475" s="1"/>
      <c r="C475" s="1"/>
      <c r="D475" s="1"/>
      <c r="E475" s="1"/>
      <c r="F475" s="1"/>
    </row>
    <row r="476" spans="1:6">
      <c r="A476" s="1"/>
      <c r="B476" s="1"/>
      <c r="C476" s="1"/>
      <c r="D476" s="1"/>
      <c r="E476" s="1"/>
      <c r="F476" s="1"/>
    </row>
    <row r="477" spans="1:6">
      <c r="A477" s="1"/>
      <c r="B477" s="1"/>
      <c r="C477" s="1"/>
      <c r="D477" s="1"/>
      <c r="E477" s="1"/>
      <c r="F477" s="1"/>
    </row>
    <row r="478" spans="1:6">
      <c r="A478" s="1"/>
      <c r="B478" s="1"/>
      <c r="C478" s="1"/>
      <c r="D478" s="1"/>
      <c r="E478" s="1"/>
      <c r="F478" s="1"/>
    </row>
    <row r="479" spans="1:6">
      <c r="A479" s="1"/>
      <c r="B479" s="1"/>
      <c r="C479" s="1"/>
      <c r="D479" s="1"/>
      <c r="E479" s="1"/>
      <c r="F479" s="1"/>
    </row>
    <row r="480" spans="1:6">
      <c r="A480" s="1"/>
      <c r="B480" s="1"/>
      <c r="C480" s="1"/>
      <c r="D480" s="1"/>
      <c r="E480" s="1"/>
      <c r="F480" s="1"/>
    </row>
    <row r="481" spans="1:6">
      <c r="A481" s="1"/>
      <c r="B481" s="1"/>
      <c r="C481" s="1"/>
      <c r="D481" s="1"/>
      <c r="E481" s="1"/>
      <c r="F481" s="1"/>
    </row>
    <row r="482" spans="1:6">
      <c r="A482" s="1"/>
      <c r="B482" s="1"/>
      <c r="C482" s="1"/>
      <c r="D482" s="1"/>
      <c r="E482" s="1"/>
      <c r="F482" s="1"/>
    </row>
    <row r="483" spans="1:6">
      <c r="A483" s="1"/>
      <c r="B483" s="1"/>
      <c r="C483" s="1"/>
      <c r="D483" s="1"/>
      <c r="E483" s="1"/>
      <c r="F483" s="1"/>
    </row>
    <row r="484" spans="1:6">
      <c r="A484" s="1"/>
      <c r="B484" s="1"/>
      <c r="C484" s="1"/>
      <c r="D484" s="1"/>
      <c r="E484" s="1"/>
      <c r="F484" s="1"/>
    </row>
    <row r="485" spans="1:6">
      <c r="A485" s="1"/>
      <c r="B485" s="1"/>
      <c r="C485" s="1"/>
      <c r="D485" s="1"/>
      <c r="E485" s="1"/>
      <c r="F485" s="1"/>
    </row>
    <row r="486" spans="1:6">
      <c r="A486" s="1"/>
      <c r="B486" s="1"/>
      <c r="C486" s="1"/>
      <c r="D486" s="1"/>
      <c r="E486" s="1"/>
      <c r="F486" s="1"/>
    </row>
    <row r="487" spans="1:6">
      <c r="A487" s="1"/>
      <c r="B487" s="1"/>
      <c r="C487" s="1"/>
      <c r="D487" s="1"/>
      <c r="E487" s="1"/>
      <c r="F487" s="1"/>
    </row>
    <row r="488" spans="1:6">
      <c r="A488" s="1"/>
      <c r="B488" s="1"/>
      <c r="C488" s="1"/>
      <c r="D488" s="1"/>
      <c r="E488" s="1"/>
      <c r="F488" s="1"/>
    </row>
    <row r="489" spans="1:6">
      <c r="A489" s="1"/>
      <c r="B489" s="1"/>
      <c r="C489" s="1"/>
      <c r="D489" s="1"/>
      <c r="E489" s="1"/>
      <c r="F489" s="1"/>
    </row>
    <row r="490" spans="1:6">
      <c r="A490" s="1"/>
      <c r="B490" s="1"/>
      <c r="C490" s="1"/>
      <c r="D490" s="1"/>
      <c r="E490" s="1"/>
      <c r="F490" s="1"/>
    </row>
    <row r="491" spans="1:6">
      <c r="A491" s="1"/>
      <c r="B491" s="1"/>
      <c r="C491" s="1"/>
      <c r="D491" s="1"/>
      <c r="E491" s="1"/>
      <c r="F491" s="1"/>
    </row>
    <row r="492" spans="1:6">
      <c r="A492" s="1"/>
      <c r="B492" s="1"/>
      <c r="C492" s="1"/>
      <c r="D492" s="1"/>
      <c r="E492" s="1"/>
      <c r="F492" s="1"/>
    </row>
    <row r="493" spans="1:6">
      <c r="A493" s="1"/>
      <c r="B493" s="1"/>
      <c r="C493" s="1"/>
      <c r="D493" s="1"/>
      <c r="E493" s="1"/>
      <c r="F493" s="1"/>
    </row>
    <row r="494" spans="1:6">
      <c r="A494" s="1"/>
      <c r="B494" s="1"/>
      <c r="C494" s="1"/>
      <c r="D494" s="1"/>
      <c r="E494" s="1"/>
      <c r="F494" s="1"/>
    </row>
    <row r="495" spans="1:6">
      <c r="A495" s="1"/>
      <c r="B495" s="1"/>
      <c r="C495" s="1"/>
      <c r="D495" s="1"/>
      <c r="E495" s="1"/>
      <c r="F495" s="1"/>
    </row>
    <row r="496" spans="1:6">
      <c r="A496" s="1"/>
      <c r="B496" s="1"/>
      <c r="C496" s="1"/>
      <c r="D496" s="1"/>
      <c r="E496" s="1"/>
      <c r="F496" s="1"/>
    </row>
    <row r="497" spans="1:6">
      <c r="A497" s="1"/>
      <c r="B497" s="1"/>
      <c r="C497" s="1"/>
      <c r="D497" s="1"/>
      <c r="E497" s="1"/>
      <c r="F497" s="1"/>
    </row>
    <row r="498" spans="1:6">
      <c r="A498" s="1"/>
      <c r="B498" s="1"/>
      <c r="C498" s="1"/>
      <c r="D498" s="1"/>
      <c r="E498" s="1"/>
      <c r="F498" s="1"/>
    </row>
    <row r="499" spans="1:6">
      <c r="A499" s="1"/>
      <c r="B499" s="1"/>
      <c r="C499" s="1"/>
      <c r="D499" s="1"/>
      <c r="E499" s="1"/>
      <c r="F499" s="1"/>
    </row>
    <row r="500" spans="1:6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" right="0" top="0.74803149606299213" bottom="0.74803149606299213" header="0.31496062992125984" footer="0.31496062992125984"/>
  <pageSetup paperSize="9" scale="90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A16"/>
  <sheetViews>
    <sheetView workbookViewId="0">
      <pane ySplit="8" topLeftCell="A9" activePane="bottomLeft" state="frozen"/>
      <selection pane="bottomLeft"/>
    </sheetView>
  </sheetViews>
  <sheetFormatPr defaultColWidth="0" defaultRowHeight="14.45"/>
  <cols>
    <col min="1" max="1" width="4.7109375" customWidth="1"/>
    <col min="2" max="2" width="7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hidden="1" customWidth="1"/>
    <col min="17" max="18" width="0" hidden="1" customWidth="1"/>
    <col min="19" max="19" width="7.7109375" hidden="1" customWidth="1"/>
    <col min="20" max="21" width="0" hidden="1" customWidth="1"/>
    <col min="22" max="22" width="7.7109375" hidden="1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>
      <c r="A1" s="11"/>
      <c r="B1" s="206" t="s">
        <v>8</v>
      </c>
      <c r="C1" s="207"/>
      <c r="D1" s="207"/>
      <c r="E1" s="207"/>
      <c r="F1" s="207"/>
      <c r="G1" s="207"/>
      <c r="H1" s="208"/>
      <c r="I1" s="131" t="s">
        <v>5</v>
      </c>
      <c r="J1" s="11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>
      <c r="A2" s="11"/>
      <c r="B2" s="206" t="s">
        <v>11</v>
      </c>
      <c r="C2" s="207"/>
      <c r="D2" s="207"/>
      <c r="E2" s="207"/>
      <c r="F2" s="207"/>
      <c r="G2" s="207"/>
      <c r="H2" s="208"/>
      <c r="I2" s="131" t="s">
        <v>3</v>
      </c>
      <c r="J2" s="11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>
      <c r="A3" s="11"/>
      <c r="B3" s="206" t="s">
        <v>12</v>
      </c>
      <c r="C3" s="207"/>
      <c r="D3" s="207"/>
      <c r="E3" s="207"/>
      <c r="F3" s="207"/>
      <c r="G3" s="207"/>
      <c r="H3" s="208"/>
      <c r="I3" s="131" t="s">
        <v>101</v>
      </c>
      <c r="J3" s="11"/>
      <c r="K3" s="3"/>
      <c r="L3" s="3"/>
      <c r="M3" s="3"/>
      <c r="N3" s="3"/>
      <c r="O3" s="3"/>
      <c r="P3" s="5" t="s">
        <v>7</v>
      </c>
      <c r="Q3" s="1"/>
      <c r="R3" s="1"/>
      <c r="S3" s="3"/>
      <c r="V3" s="3"/>
    </row>
    <row r="4" spans="1:26">
      <c r="A4" s="3"/>
      <c r="B4" s="5" t="s">
        <v>102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>
      <c r="A5" s="3"/>
      <c r="B5" s="146" t="s">
        <v>456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>
      <c r="A7" s="13"/>
      <c r="B7" s="14" t="s">
        <v>103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5.6">
      <c r="A8" s="192" t="s">
        <v>104</v>
      </c>
      <c r="B8" s="192" t="s">
        <v>105</v>
      </c>
      <c r="C8" s="192" t="s">
        <v>106</v>
      </c>
      <c r="D8" s="192" t="s">
        <v>107</v>
      </c>
      <c r="E8" s="192" t="s">
        <v>108</v>
      </c>
      <c r="F8" s="192" t="s">
        <v>109</v>
      </c>
      <c r="G8" s="192" t="s">
        <v>14</v>
      </c>
      <c r="H8" s="192" t="s">
        <v>15</v>
      </c>
      <c r="I8" s="192" t="s">
        <v>110</v>
      </c>
      <c r="J8" s="148"/>
      <c r="K8" s="148"/>
      <c r="L8" s="148"/>
      <c r="M8" s="148"/>
      <c r="N8" s="148"/>
      <c r="O8" s="148"/>
      <c r="P8" s="148" t="s">
        <v>111</v>
      </c>
      <c r="Q8" s="144"/>
      <c r="R8" s="144"/>
      <c r="S8" s="148" t="s">
        <v>112</v>
      </c>
      <c r="T8" s="145"/>
      <c r="U8" s="145"/>
      <c r="V8" s="148" t="s">
        <v>113</v>
      </c>
      <c r="W8" s="143"/>
      <c r="X8" s="143"/>
      <c r="Y8" s="143"/>
      <c r="Z8" s="143"/>
    </row>
    <row r="9" spans="1:26">
      <c r="A9" s="87"/>
      <c r="B9" s="87"/>
      <c r="C9" s="149"/>
      <c r="D9" s="138" t="s">
        <v>97</v>
      </c>
      <c r="E9" s="87"/>
      <c r="F9" s="150"/>
      <c r="G9" s="135"/>
      <c r="H9" s="135"/>
      <c r="I9" s="135"/>
      <c r="J9" s="87"/>
      <c r="K9" s="87"/>
      <c r="L9" s="87"/>
      <c r="M9" s="87"/>
      <c r="N9" s="87"/>
      <c r="O9" s="87"/>
      <c r="P9" s="87"/>
      <c r="Q9" s="61"/>
      <c r="R9" s="61"/>
      <c r="S9" s="87"/>
      <c r="T9" s="137"/>
      <c r="U9" s="137"/>
      <c r="V9" s="87"/>
      <c r="W9" s="137"/>
      <c r="X9" s="137"/>
      <c r="Y9" s="137"/>
      <c r="Z9" s="137"/>
    </row>
    <row r="10" spans="1:26">
      <c r="A10" s="61"/>
      <c r="B10" s="61"/>
      <c r="C10" s="152">
        <v>921</v>
      </c>
      <c r="D10" s="152" t="s">
        <v>98</v>
      </c>
      <c r="E10" s="61"/>
      <c r="F10" s="151"/>
      <c r="G10" s="75"/>
      <c r="H10" s="75"/>
      <c r="I10" s="75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137"/>
      <c r="U10" s="137"/>
      <c r="V10" s="61"/>
      <c r="W10" s="137"/>
      <c r="X10" s="137"/>
      <c r="Y10" s="137"/>
      <c r="Z10" s="137"/>
    </row>
    <row r="11" spans="1:26" ht="24.95" customHeight="1">
      <c r="A11" s="158">
        <v>1</v>
      </c>
      <c r="B11" s="153" t="s">
        <v>307</v>
      </c>
      <c r="C11" s="159" t="s">
        <v>308</v>
      </c>
      <c r="D11" s="153" t="s">
        <v>309</v>
      </c>
      <c r="E11" s="153" t="s">
        <v>222</v>
      </c>
      <c r="F11" s="154">
        <v>1</v>
      </c>
      <c r="G11" s="155">
        <v>0</v>
      </c>
      <c r="H11" s="155">
        <v>0</v>
      </c>
      <c r="I11" s="155">
        <f>ROUND(F11*(G11+H11),2)</f>
        <v>0</v>
      </c>
      <c r="J11" s="153">
        <f>ROUND(F11*(N11),2)</f>
        <v>1250</v>
      </c>
      <c r="K11" s="156">
        <f>ROUND(F11*(O11),2)</f>
        <v>0</v>
      </c>
      <c r="L11" s="156">
        <f>ROUND(F11*(G11),2)</f>
        <v>0</v>
      </c>
      <c r="M11" s="156">
        <f>ROUND(F11*(H11),2)</f>
        <v>0</v>
      </c>
      <c r="N11" s="156">
        <v>1250</v>
      </c>
      <c r="O11" s="156"/>
      <c r="P11" s="160"/>
      <c r="Q11" s="160"/>
      <c r="R11" s="160"/>
      <c r="S11" s="156">
        <f>ROUND(F11*(P11),3)</f>
        <v>0</v>
      </c>
      <c r="T11" s="157"/>
      <c r="U11" s="157"/>
      <c r="V11" s="160"/>
      <c r="Z11">
        <v>0</v>
      </c>
    </row>
    <row r="12" spans="1:26" ht="24.95" customHeight="1">
      <c r="A12" s="158">
        <v>2</v>
      </c>
      <c r="B12" s="153" t="s">
        <v>307</v>
      </c>
      <c r="C12" s="159" t="s">
        <v>310</v>
      </c>
      <c r="D12" s="153" t="s">
        <v>311</v>
      </c>
      <c r="E12" s="153" t="s">
        <v>222</v>
      </c>
      <c r="F12" s="154">
        <v>1</v>
      </c>
      <c r="G12" s="155">
        <v>0</v>
      </c>
      <c r="H12" s="155">
        <v>0</v>
      </c>
      <c r="I12" s="155">
        <f>ROUND(F12*(G12+H12),2)</f>
        <v>0</v>
      </c>
      <c r="J12" s="153">
        <f>ROUND(F12*(N12),2)</f>
        <v>15000</v>
      </c>
      <c r="K12" s="156">
        <f>ROUND(F12*(O12),2)</f>
        <v>0</v>
      </c>
      <c r="L12" s="156">
        <f>ROUND(F12*(G12),2)</f>
        <v>0</v>
      </c>
      <c r="M12" s="156">
        <f>ROUND(F12*(H12),2)</f>
        <v>0</v>
      </c>
      <c r="N12" s="156">
        <v>15000</v>
      </c>
      <c r="O12" s="156"/>
      <c r="P12" s="160"/>
      <c r="Q12" s="160"/>
      <c r="R12" s="160"/>
      <c r="S12" s="156">
        <f>ROUND(F12*(P12),3)</f>
        <v>0</v>
      </c>
      <c r="T12" s="157"/>
      <c r="U12" s="157"/>
      <c r="V12" s="160"/>
      <c r="Z12">
        <v>0</v>
      </c>
    </row>
    <row r="13" spans="1:26">
      <c r="A13" s="61"/>
      <c r="B13" s="61"/>
      <c r="C13" s="152">
        <v>921</v>
      </c>
      <c r="D13" s="152" t="s">
        <v>98</v>
      </c>
      <c r="E13" s="61"/>
      <c r="F13" s="151"/>
      <c r="G13" s="141">
        <f>ROUND((SUM(L10:L12))/1,2)</f>
        <v>0</v>
      </c>
      <c r="H13" s="141">
        <f>ROUND((SUM(M10:M12))/1,2)</f>
        <v>0</v>
      </c>
      <c r="I13" s="141">
        <f>ROUND((SUM(I10:I12))/1,2)</f>
        <v>0</v>
      </c>
      <c r="J13" s="61"/>
      <c r="K13" s="61"/>
      <c r="L13" s="61">
        <f>ROUND((SUM(L10:L12))/1,2)</f>
        <v>0</v>
      </c>
      <c r="M13" s="61">
        <f>ROUND((SUM(M10:M12))/1,2)</f>
        <v>0</v>
      </c>
      <c r="N13" s="61"/>
      <c r="O13" s="61"/>
      <c r="P13" s="161"/>
      <c r="Q13" s="1"/>
      <c r="R13" s="1"/>
      <c r="S13" s="161">
        <f>ROUND((SUM(S10:S12))/1,2)</f>
        <v>0</v>
      </c>
      <c r="T13" s="171"/>
      <c r="U13" s="171"/>
      <c r="V13" s="2">
        <f>ROUND((SUM(V10:V12))/1,2)</f>
        <v>0</v>
      </c>
    </row>
    <row r="14" spans="1:26">
      <c r="A14" s="1"/>
      <c r="B14" s="1"/>
      <c r="C14" s="1"/>
      <c r="D14" s="1"/>
      <c r="E14" s="1"/>
      <c r="F14" s="147"/>
      <c r="G14" s="134"/>
      <c r="H14" s="134"/>
      <c r="I14" s="134"/>
      <c r="J14" s="1"/>
      <c r="K14" s="1"/>
      <c r="L14" s="1"/>
      <c r="M14" s="1"/>
      <c r="N14" s="1"/>
      <c r="O14" s="1"/>
      <c r="P14" s="1"/>
      <c r="Q14" s="1"/>
      <c r="R14" s="1"/>
      <c r="S14" s="1"/>
      <c r="V14" s="1"/>
    </row>
    <row r="15" spans="1:26">
      <c r="A15" s="61"/>
      <c r="B15" s="61"/>
      <c r="C15" s="61"/>
      <c r="D15" s="2" t="s">
        <v>97</v>
      </c>
      <c r="E15" s="61"/>
      <c r="F15" s="151"/>
      <c r="G15" s="141">
        <f>ROUND((SUM(L9:L14))/2,2)</f>
        <v>0</v>
      </c>
      <c r="H15" s="141">
        <f>ROUND((SUM(M9:M14))/2,2)</f>
        <v>0</v>
      </c>
      <c r="I15" s="141">
        <f>ROUND((SUM(I9:I14))/2,2)</f>
        <v>0</v>
      </c>
      <c r="J15" s="61"/>
      <c r="K15" s="61"/>
      <c r="L15" s="61">
        <f>ROUND((SUM(L9:L14))/2,2)</f>
        <v>0</v>
      </c>
      <c r="M15" s="61">
        <f>ROUND((SUM(M9:M14))/2,2)</f>
        <v>0</v>
      </c>
      <c r="N15" s="61"/>
      <c r="O15" s="61"/>
      <c r="P15" s="161"/>
      <c r="Q15" s="1"/>
      <c r="R15" s="1"/>
      <c r="S15" s="161">
        <f>ROUND((SUM(S9:S14))/2,2)</f>
        <v>0</v>
      </c>
      <c r="V15" s="2">
        <f>ROUND((SUM(V9:V14))/2,2)</f>
        <v>0</v>
      </c>
    </row>
    <row r="16" spans="1:26">
      <c r="A16" s="172"/>
      <c r="B16" s="172"/>
      <c r="C16" s="172"/>
      <c r="D16" s="172" t="s">
        <v>100</v>
      </c>
      <c r="E16" s="172"/>
      <c r="F16" s="173"/>
      <c r="G16" s="174">
        <f>ROUND((SUM(L9:L15))/3,2)</f>
        <v>0</v>
      </c>
      <c r="H16" s="174">
        <f>ROUND((SUM(M9:M15))/3,2)</f>
        <v>0</v>
      </c>
      <c r="I16" s="174">
        <f>ROUND((SUM(I9:I15))/3,2)</f>
        <v>0</v>
      </c>
      <c r="J16" s="172"/>
      <c r="K16" s="172">
        <f>ROUND((SUM(K9:K15))/3,2)</f>
        <v>0</v>
      </c>
      <c r="L16" s="172">
        <f>ROUND((SUM(L9:L15))/3,2)</f>
        <v>0</v>
      </c>
      <c r="M16" s="172">
        <f>ROUND((SUM(M9:M15))/3,2)</f>
        <v>0</v>
      </c>
      <c r="N16" s="172"/>
      <c r="O16" s="172"/>
      <c r="P16" s="173"/>
      <c r="Q16" s="172"/>
      <c r="R16" s="172"/>
      <c r="S16" s="173">
        <f>ROUND((SUM(S9:S15))/3,2)</f>
        <v>0</v>
      </c>
      <c r="T16" s="175"/>
      <c r="U16" s="175"/>
      <c r="V16" s="172">
        <f>ROUND((SUM(V9:V15))/3,2)</f>
        <v>0</v>
      </c>
      <c r="Z16">
        <f>(SUM(Z9:Z15))</f>
        <v>0</v>
      </c>
    </row>
  </sheetData>
  <mergeCells count="3">
    <mergeCell ref="B1:H1"/>
    <mergeCell ref="B2:H2"/>
    <mergeCell ref="B3:H3"/>
  </mergeCells>
  <printOptions horizontalCentered="1" gridLines="1"/>
  <pageMargins left="0" right="0" top="0.74803149606299213" bottom="0.74803149606299213" header="0.31496062992125984" footer="0.31496062992125984"/>
  <pageSetup paperSize="9" scale="85" orientation="portrait" r:id="rId1"/>
  <headerFooter>
    <oddHeader>&amp;C&amp;B&amp; Rozpočet Kultúrny dom KUBÁŇ - obnova sociálneho zázemia / Časť "B" - 1.NP - Neoprávnené náklady</oddHeader>
    <oddFooter>&amp;RStrana &amp;P z &amp;N    &amp;L&amp;7Spracované systémom Systematic® Kalkulus, tel.: 051 77 10 585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41"/>
  <sheetViews>
    <sheetView workbookViewId="0">
      <selection sqref="A1:D1"/>
    </sheetView>
  </sheetViews>
  <sheetFormatPr defaultColWidth="0" defaultRowHeight="14.4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>
      <c r="A1" s="3"/>
      <c r="B1" s="13"/>
      <c r="C1" s="13"/>
      <c r="D1" s="13"/>
      <c r="E1" s="13"/>
      <c r="F1" s="14" t="s">
        <v>69</v>
      </c>
      <c r="G1" s="13"/>
      <c r="H1" s="13"/>
      <c r="I1" s="13"/>
      <c r="J1" s="13"/>
      <c r="W1">
        <v>30.126000000000001</v>
      </c>
    </row>
    <row r="2" spans="1:23" ht="30" customHeight="1" thickTop="1">
      <c r="A2" s="12"/>
      <c r="B2" s="203" t="s">
        <v>1</v>
      </c>
      <c r="C2" s="204"/>
      <c r="D2" s="204"/>
      <c r="E2" s="204"/>
      <c r="F2" s="204"/>
      <c r="G2" s="204"/>
      <c r="H2" s="204"/>
      <c r="I2" s="204"/>
      <c r="J2" s="205"/>
    </row>
    <row r="3" spans="1:23" ht="18" customHeight="1">
      <c r="A3" s="12"/>
      <c r="B3" s="33" t="s">
        <v>70</v>
      </c>
      <c r="C3" s="34"/>
      <c r="D3" s="35"/>
      <c r="E3" s="35"/>
      <c r="F3" s="35"/>
      <c r="G3" s="16"/>
      <c r="H3" s="16"/>
      <c r="I3" s="36" t="s">
        <v>2</v>
      </c>
      <c r="J3" s="29"/>
    </row>
    <row r="4" spans="1:23" ht="18" customHeight="1">
      <c r="A4" s="12"/>
      <c r="B4" s="22"/>
      <c r="C4" s="19"/>
      <c r="D4" s="16"/>
      <c r="E4" s="16"/>
      <c r="F4" s="16"/>
      <c r="G4" s="16"/>
      <c r="H4" s="16"/>
      <c r="I4" s="36" t="s">
        <v>3</v>
      </c>
      <c r="J4" s="29"/>
    </row>
    <row r="5" spans="1:23" ht="18" customHeight="1" thickBot="1">
      <c r="A5" s="12"/>
      <c r="B5" s="37" t="s">
        <v>4</v>
      </c>
      <c r="C5" s="19"/>
      <c r="D5" s="16"/>
      <c r="E5" s="16"/>
      <c r="F5" s="38" t="s">
        <v>5</v>
      </c>
      <c r="G5" s="16"/>
      <c r="H5" s="16"/>
      <c r="I5" s="36" t="s">
        <v>6</v>
      </c>
      <c r="J5" s="39" t="s">
        <v>7</v>
      </c>
    </row>
    <row r="6" spans="1:23" ht="20.100000000000001" customHeight="1" thickTop="1">
      <c r="A6" s="12"/>
      <c r="B6" s="196" t="s">
        <v>8</v>
      </c>
      <c r="C6" s="197"/>
      <c r="D6" s="197"/>
      <c r="E6" s="197"/>
      <c r="F6" s="197"/>
      <c r="G6" s="197"/>
      <c r="H6" s="197"/>
      <c r="I6" s="197"/>
      <c r="J6" s="198"/>
    </row>
    <row r="7" spans="1:23" ht="18" customHeight="1">
      <c r="A7" s="12"/>
      <c r="B7" s="48" t="s">
        <v>9</v>
      </c>
      <c r="C7" s="41"/>
      <c r="D7" s="17"/>
      <c r="E7" s="17"/>
      <c r="F7" s="17"/>
      <c r="G7" s="49" t="s">
        <v>10</v>
      </c>
      <c r="H7" s="17"/>
      <c r="I7" s="27"/>
      <c r="J7" s="42"/>
    </row>
    <row r="8" spans="1:23" ht="20.100000000000001" customHeight="1">
      <c r="A8" s="12"/>
      <c r="B8" s="199" t="s">
        <v>11</v>
      </c>
      <c r="C8" s="200"/>
      <c r="D8" s="200"/>
      <c r="E8" s="200"/>
      <c r="F8" s="200"/>
      <c r="G8" s="200"/>
      <c r="H8" s="200"/>
      <c r="I8" s="200"/>
      <c r="J8" s="201"/>
    </row>
    <row r="9" spans="1:23" ht="18" customHeight="1">
      <c r="A9" s="12"/>
      <c r="B9" s="37" t="s">
        <v>9</v>
      </c>
      <c r="C9" s="19"/>
      <c r="D9" s="16"/>
      <c r="E9" s="16"/>
      <c r="F9" s="16"/>
      <c r="G9" s="38" t="s">
        <v>10</v>
      </c>
      <c r="H9" s="16"/>
      <c r="I9" s="26"/>
      <c r="J9" s="29"/>
    </row>
    <row r="10" spans="1:23" ht="20.100000000000001" customHeight="1">
      <c r="A10" s="12"/>
      <c r="B10" s="199" t="s">
        <v>12</v>
      </c>
      <c r="C10" s="200"/>
      <c r="D10" s="200"/>
      <c r="E10" s="200"/>
      <c r="F10" s="200"/>
      <c r="G10" s="200"/>
      <c r="H10" s="200"/>
      <c r="I10" s="200"/>
      <c r="J10" s="201"/>
    </row>
    <row r="11" spans="1:23" ht="18" customHeight="1" thickBot="1">
      <c r="A11" s="12"/>
      <c r="B11" s="37" t="s">
        <v>9</v>
      </c>
      <c r="C11" s="19"/>
      <c r="D11" s="16"/>
      <c r="E11" s="16"/>
      <c r="F11" s="16"/>
      <c r="G11" s="38" t="s">
        <v>10</v>
      </c>
      <c r="H11" s="16"/>
      <c r="I11" s="26"/>
      <c r="J11" s="29"/>
    </row>
    <row r="12" spans="1:23" ht="18" customHeight="1" thickTop="1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thickBot="1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Top="1">
      <c r="A14" s="12"/>
      <c r="B14" s="51" t="s">
        <v>13</v>
      </c>
      <c r="C14" s="79" t="s">
        <v>51</v>
      </c>
      <c r="D14" s="80" t="s">
        <v>14</v>
      </c>
      <c r="E14" s="81" t="s">
        <v>15</v>
      </c>
      <c r="F14" s="79" t="s">
        <v>16</v>
      </c>
      <c r="G14" s="51" t="s">
        <v>17</v>
      </c>
      <c r="H14" s="44"/>
      <c r="I14" s="46"/>
      <c r="J14" s="47"/>
    </row>
    <row r="15" spans="1:23" ht="18" customHeight="1">
      <c r="A15" s="12"/>
      <c r="B15" s="86">
        <v>1</v>
      </c>
      <c r="C15" s="87" t="s">
        <v>18</v>
      </c>
      <c r="D15" s="88">
        <f>'Rekap Časť "A"-1.NP-on'!B15</f>
        <v>0</v>
      </c>
      <c r="E15" s="89">
        <f>'Rekap Časť "A"-1.NP-on'!C15</f>
        <v>0</v>
      </c>
      <c r="F15" s="87">
        <f>'Rekap Časť "A"-1.NP-on'!D15</f>
        <v>0</v>
      </c>
      <c r="G15" s="52">
        <v>7</v>
      </c>
      <c r="H15" s="54" t="s">
        <v>71</v>
      </c>
      <c r="I15" s="27"/>
      <c r="J15" s="56">
        <v>0</v>
      </c>
    </row>
    <row r="16" spans="1:23" ht="18" customHeight="1">
      <c r="A16" s="12"/>
      <c r="B16" s="84">
        <v>2</v>
      </c>
      <c r="C16" s="85" t="s">
        <v>20</v>
      </c>
      <c r="D16" s="90">
        <f>'Rekap Časť "A"-1.NP-on'!B28</f>
        <v>0</v>
      </c>
      <c r="E16" s="91">
        <f>'Rekap Časť "A"-1.NP-on'!C28</f>
        <v>0</v>
      </c>
      <c r="F16" s="100">
        <f>'Rekap Časť "A"-1.NP-on'!D28</f>
        <v>0</v>
      </c>
      <c r="G16" s="103"/>
      <c r="H16" s="114"/>
      <c r="I16" s="116"/>
      <c r="J16" s="109"/>
    </row>
    <row r="17" spans="1:26" ht="18" customHeight="1">
      <c r="A17" s="12"/>
      <c r="B17" s="58">
        <v>3</v>
      </c>
      <c r="C17" s="61" t="s">
        <v>21</v>
      </c>
      <c r="D17" s="82">
        <f>'Rekap Časť "A"-1.NP-on'!B33</f>
        <v>0</v>
      </c>
      <c r="E17" s="83">
        <f>'Rekap Časť "A"-1.NP-on'!C33</f>
        <v>0</v>
      </c>
      <c r="F17" s="75">
        <f>'Rekap Časť "A"-1.NP-on'!D33</f>
        <v>0</v>
      </c>
      <c r="G17" s="52">
        <v>8</v>
      </c>
      <c r="H17" s="62" t="s">
        <v>22</v>
      </c>
      <c r="I17" s="116"/>
      <c r="J17" s="109">
        <f>'Časť "A"-1.NP-on_VV'!Z151</f>
        <v>0</v>
      </c>
    </row>
    <row r="18" spans="1:26" ht="18" customHeight="1">
      <c r="A18" s="12"/>
      <c r="B18" s="52">
        <v>4</v>
      </c>
      <c r="C18" s="62" t="s">
        <v>72</v>
      </c>
      <c r="D18" s="66"/>
      <c r="E18" s="65"/>
      <c r="F18" s="68"/>
      <c r="G18" s="52">
        <v>9</v>
      </c>
      <c r="H18" s="62" t="s">
        <v>24</v>
      </c>
      <c r="I18" s="116"/>
      <c r="J18" s="109">
        <v>0</v>
      </c>
    </row>
    <row r="19" spans="1:26" ht="18" customHeight="1">
      <c r="A19" s="12"/>
      <c r="B19" s="52">
        <v>5</v>
      </c>
      <c r="C19" s="62" t="s">
        <v>25</v>
      </c>
      <c r="D19" s="66"/>
      <c r="E19" s="65"/>
      <c r="F19" s="68"/>
      <c r="G19" s="103"/>
      <c r="H19" s="114"/>
      <c r="I19" s="116"/>
      <c r="J19" s="115"/>
    </row>
    <row r="20" spans="1:26" ht="18" customHeight="1" thickBot="1">
      <c r="A20" s="12"/>
      <c r="B20" s="52">
        <v>6</v>
      </c>
      <c r="C20" s="63" t="s">
        <v>26</v>
      </c>
      <c r="D20" s="67"/>
      <c r="E20" s="95"/>
      <c r="F20" s="101">
        <f>SUM(F15:F19)</f>
        <v>0</v>
      </c>
      <c r="G20" s="52">
        <v>10</v>
      </c>
      <c r="H20" s="62" t="s">
        <v>26</v>
      </c>
      <c r="I20" s="118"/>
      <c r="J20" s="94">
        <f>SUM(J15:J19)</f>
        <v>0</v>
      </c>
    </row>
    <row r="21" spans="1:26" ht="18" customHeight="1" thickTop="1">
      <c r="A21" s="12"/>
      <c r="B21" s="57" t="s">
        <v>27</v>
      </c>
      <c r="C21" s="60" t="s">
        <v>28</v>
      </c>
      <c r="D21" s="64"/>
      <c r="E21" s="18"/>
      <c r="F21" s="93"/>
      <c r="G21" s="57" t="s">
        <v>29</v>
      </c>
      <c r="H21" s="53" t="s">
        <v>28</v>
      </c>
      <c r="I21" s="27"/>
      <c r="J21" s="119"/>
    </row>
    <row r="22" spans="1:26" ht="18" customHeight="1">
      <c r="A22" s="12"/>
      <c r="B22" s="58">
        <v>11</v>
      </c>
      <c r="C22" s="54" t="s">
        <v>30</v>
      </c>
      <c r="D22" s="74"/>
      <c r="E22" s="77" t="s">
        <v>73</v>
      </c>
      <c r="F22" s="75">
        <f>((F16*U22*0)+(F17*V22*0)+(F18*W22*0))/100</f>
        <v>0</v>
      </c>
      <c r="G22" s="58">
        <v>16</v>
      </c>
      <c r="H22" s="61" t="s">
        <v>31</v>
      </c>
      <c r="I22" s="117" t="s">
        <v>73</v>
      </c>
      <c r="J22" s="108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>
      <c r="A23" s="12"/>
      <c r="B23" s="52">
        <v>12</v>
      </c>
      <c r="C23" s="55" t="s">
        <v>32</v>
      </c>
      <c r="D23" s="59"/>
      <c r="E23" s="77" t="s">
        <v>74</v>
      </c>
      <c r="F23" s="68">
        <f>((F16*U23*0)+(F17*V23*0)+(F18*W23*0))/100</f>
        <v>0</v>
      </c>
      <c r="G23" s="52">
        <v>17</v>
      </c>
      <c r="H23" s="62" t="s">
        <v>33</v>
      </c>
      <c r="I23" s="117" t="s">
        <v>73</v>
      </c>
      <c r="J23" s="109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>
      <c r="A24" s="12"/>
      <c r="B24" s="52">
        <v>13</v>
      </c>
      <c r="C24" s="55" t="s">
        <v>34</v>
      </c>
      <c r="D24" s="59"/>
      <c r="E24" s="77" t="s">
        <v>73</v>
      </c>
      <c r="F24" s="68">
        <f>((F16*U24*0)+(F17*V24*0)+(F18*W24*0))/100</f>
        <v>0</v>
      </c>
      <c r="G24" s="52">
        <v>18</v>
      </c>
      <c r="H24" s="62" t="s">
        <v>35</v>
      </c>
      <c r="I24" s="117" t="s">
        <v>74</v>
      </c>
      <c r="J24" s="109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>
      <c r="A25" s="12"/>
      <c r="B25" s="52">
        <v>14</v>
      </c>
      <c r="C25" s="19"/>
      <c r="D25" s="59"/>
      <c r="E25" s="78"/>
      <c r="F25" s="76"/>
      <c r="G25" s="52">
        <v>19</v>
      </c>
      <c r="H25" s="114"/>
      <c r="I25" s="116"/>
      <c r="J25" s="115"/>
    </row>
    <row r="26" spans="1:26" ht="18" customHeight="1" thickBot="1">
      <c r="A26" s="12"/>
      <c r="B26" s="52">
        <v>15</v>
      </c>
      <c r="C26" s="55"/>
      <c r="D26" s="59"/>
      <c r="E26" s="59"/>
      <c r="F26" s="102"/>
      <c r="G26" s="52">
        <v>20</v>
      </c>
      <c r="H26" s="62" t="s">
        <v>26</v>
      </c>
      <c r="I26" s="118"/>
      <c r="J26" s="94">
        <f>SUM(J22:J25)+SUM(F22:F25)</f>
        <v>0</v>
      </c>
    </row>
    <row r="27" spans="1:26" ht="18" customHeight="1" thickTop="1">
      <c r="A27" s="12"/>
      <c r="B27" s="96"/>
      <c r="C27" s="130" t="s">
        <v>36</v>
      </c>
      <c r="D27" s="123"/>
      <c r="E27" s="97"/>
      <c r="F27" s="28"/>
      <c r="G27" s="104" t="s">
        <v>37</v>
      </c>
      <c r="H27" s="99" t="s">
        <v>38</v>
      </c>
      <c r="I27" s="27"/>
      <c r="J27" s="30"/>
    </row>
    <row r="28" spans="1:26" ht="18" customHeight="1">
      <c r="A28" s="12"/>
      <c r="B28" s="25"/>
      <c r="C28" s="121"/>
      <c r="D28" s="124"/>
      <c r="E28" s="21"/>
      <c r="F28" s="12"/>
      <c r="G28" s="84">
        <v>21</v>
      </c>
      <c r="H28" s="85" t="s">
        <v>39</v>
      </c>
      <c r="I28" s="111"/>
      <c r="J28" s="92">
        <f>F20+J20+F26+J26</f>
        <v>0</v>
      </c>
    </row>
    <row r="29" spans="1:26" ht="18" customHeight="1">
      <c r="A29" s="12"/>
      <c r="B29" s="69"/>
      <c r="C29" s="122"/>
      <c r="D29" s="125"/>
      <c r="E29" s="21"/>
      <c r="F29" s="12"/>
      <c r="G29" s="58">
        <v>22</v>
      </c>
      <c r="H29" s="61" t="s">
        <v>40</v>
      </c>
      <c r="I29" s="112">
        <f ca="1">J28-SUM('Časť "A"-1.NP-on_VV'!K9:'Časť "A"-1.NP-on_VV'!K150)</f>
        <v>0</v>
      </c>
      <c r="J29" s="108">
        <f>ROUND(((ROUND(I29,2)*20)*1/100),2)</f>
        <v>0</v>
      </c>
    </row>
    <row r="30" spans="1:26" ht="18" customHeight="1">
      <c r="A30" s="12"/>
      <c r="B30" s="22"/>
      <c r="C30" s="114"/>
      <c r="D30" s="116"/>
      <c r="E30" s="21"/>
      <c r="F30" s="12"/>
      <c r="G30" s="52">
        <v>23</v>
      </c>
      <c r="H30" s="62" t="s">
        <v>41</v>
      </c>
      <c r="I30" s="77">
        <f ca="1">SUM('Časť "A"-1.NP-on_VV'!K9:'Časť "A"-1.NP-on_VV'!K150)</f>
        <v>0</v>
      </c>
      <c r="J30" s="109">
        <f>ROUND(((ROUND(I30,2)*0)/100),2)</f>
        <v>0</v>
      </c>
    </row>
    <row r="31" spans="1:26" ht="18" customHeight="1">
      <c r="A31" s="12"/>
      <c r="B31" s="23"/>
      <c r="C31" s="126"/>
      <c r="D31" s="127"/>
      <c r="E31" s="21"/>
      <c r="F31" s="12"/>
      <c r="G31" s="84">
        <v>24</v>
      </c>
      <c r="H31" s="85" t="s">
        <v>42</v>
      </c>
      <c r="I31" s="107"/>
      <c r="J31" s="120">
        <f>SUM(J28:J30)</f>
        <v>0</v>
      </c>
    </row>
    <row r="32" spans="1:26" ht="18" customHeight="1" thickBot="1">
      <c r="A32" s="12"/>
      <c r="B32" s="40"/>
      <c r="C32" s="1"/>
      <c r="D32" s="113"/>
      <c r="E32" s="70"/>
      <c r="F32" s="71"/>
      <c r="G32" s="58" t="s">
        <v>43</v>
      </c>
      <c r="H32" s="1"/>
      <c r="I32" s="113"/>
      <c r="J32" s="110"/>
    </row>
    <row r="33" spans="1:10" ht="18" customHeight="1" thickTop="1">
      <c r="A33" s="12"/>
      <c r="B33" s="96"/>
      <c r="C33" s="97"/>
      <c r="D33" s="128" t="s">
        <v>44</v>
      </c>
      <c r="E33" s="73"/>
      <c r="F33" s="98"/>
      <c r="G33" s="105">
        <v>26</v>
      </c>
      <c r="H33" s="129" t="s">
        <v>45</v>
      </c>
      <c r="I33" s="28"/>
      <c r="J33" s="106"/>
    </row>
    <row r="34" spans="1:10" ht="18" customHeight="1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>
      <c r="A40" s="12"/>
      <c r="B40" s="69"/>
      <c r="C40" s="70"/>
      <c r="D40" s="13"/>
      <c r="E40" s="13"/>
      <c r="F40" s="13"/>
      <c r="G40" s="13"/>
      <c r="H40" s="13"/>
      <c r="I40" s="71"/>
      <c r="J40" s="72"/>
    </row>
    <row r="41" spans="1:10" ht="15" thickTop="1">
      <c r="A41" s="12"/>
      <c r="B41" s="73"/>
      <c r="C41" s="73"/>
      <c r="D41" s="73"/>
      <c r="E41" s="73"/>
      <c r="F41" s="73"/>
      <c r="G41" s="73"/>
      <c r="H41" s="73"/>
      <c r="I41" s="73"/>
      <c r="J41" s="73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500"/>
  <sheetViews>
    <sheetView workbookViewId="0">
      <selection sqref="A1:D1"/>
    </sheetView>
  </sheetViews>
  <sheetFormatPr defaultColWidth="0" defaultRowHeight="14.45"/>
  <cols>
    <col min="1" max="1" width="40.7109375" customWidth="1"/>
    <col min="2" max="4" width="12.7109375" customWidth="1"/>
    <col min="5" max="6" width="1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>
      <c r="A1" s="206" t="s">
        <v>8</v>
      </c>
      <c r="B1" s="207"/>
      <c r="C1" s="207"/>
      <c r="D1" s="208"/>
      <c r="E1" s="131" t="s">
        <v>5</v>
      </c>
      <c r="F1" s="11"/>
      <c r="W1">
        <v>30.126000000000001</v>
      </c>
    </row>
    <row r="2" spans="1:26" ht="20.100000000000001" customHeight="1">
      <c r="A2" s="206" t="s">
        <v>11</v>
      </c>
      <c r="B2" s="207"/>
      <c r="C2" s="207"/>
      <c r="D2" s="208"/>
      <c r="E2" s="131" t="s">
        <v>3</v>
      </c>
      <c r="F2" s="11"/>
    </row>
    <row r="3" spans="1:26" ht="20.100000000000001" customHeight="1">
      <c r="A3" s="206" t="s">
        <v>75</v>
      </c>
      <c r="B3" s="207"/>
      <c r="C3" s="207"/>
      <c r="D3" s="208"/>
      <c r="E3" s="131" t="s">
        <v>76</v>
      </c>
      <c r="F3" s="11"/>
    </row>
    <row r="4" spans="1:26">
      <c r="A4" s="5" t="s">
        <v>1</v>
      </c>
      <c r="B4" s="3"/>
      <c r="C4" s="3"/>
      <c r="D4" s="3"/>
      <c r="E4" s="3"/>
      <c r="F4" s="3"/>
    </row>
    <row r="5" spans="1:26">
      <c r="A5" s="5" t="s">
        <v>70</v>
      </c>
      <c r="B5" s="3"/>
      <c r="C5" s="3"/>
      <c r="D5" s="3"/>
      <c r="E5" s="3"/>
      <c r="F5" s="3"/>
    </row>
    <row r="6" spans="1:26">
      <c r="A6" s="3"/>
      <c r="B6" s="3"/>
      <c r="C6" s="3"/>
      <c r="D6" s="3"/>
      <c r="E6" s="3"/>
      <c r="F6" s="3"/>
    </row>
    <row r="7" spans="1:26">
      <c r="A7" s="3"/>
      <c r="B7" s="3"/>
      <c r="C7" s="3"/>
      <c r="D7" s="3"/>
      <c r="E7" s="3"/>
      <c r="F7" s="3"/>
    </row>
    <row r="8" spans="1:26">
      <c r="A8" s="4" t="s">
        <v>77</v>
      </c>
      <c r="B8" s="3"/>
      <c r="C8" s="3"/>
      <c r="D8" s="3"/>
      <c r="E8" s="3"/>
      <c r="F8" s="3"/>
    </row>
    <row r="9" spans="1:26">
      <c r="A9" s="132" t="s">
        <v>78</v>
      </c>
      <c r="B9" s="132" t="s">
        <v>14</v>
      </c>
      <c r="C9" s="132" t="s">
        <v>15</v>
      </c>
      <c r="D9" s="132" t="s">
        <v>26</v>
      </c>
      <c r="E9" s="132" t="s">
        <v>79</v>
      </c>
      <c r="F9" s="132" t="s">
        <v>80</v>
      </c>
    </row>
    <row r="10" spans="1:26">
      <c r="A10" s="138" t="s">
        <v>81</v>
      </c>
      <c r="B10" s="139"/>
      <c r="C10" s="135"/>
      <c r="D10" s="135"/>
      <c r="E10" s="136"/>
      <c r="F10" s="136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</row>
    <row r="11" spans="1:26">
      <c r="A11" s="61" t="s">
        <v>82</v>
      </c>
      <c r="B11" s="75">
        <f>'Časť "A"-1.NP-on_VV'!L23</f>
        <v>0</v>
      </c>
      <c r="C11" s="75">
        <f>'Časť "A"-1.NP-on_VV'!M23</f>
        <v>0</v>
      </c>
      <c r="D11" s="75">
        <f>'Časť "A"-1.NP-on_VV'!I23</f>
        <v>0</v>
      </c>
      <c r="E11" s="140">
        <f>'Časť "A"-1.NP-on_VV'!S23</f>
        <v>18.739999999999998</v>
      </c>
      <c r="F11" s="140">
        <f>'Časť "A"-1.NP-on_VV'!V23</f>
        <v>0</v>
      </c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</row>
    <row r="12" spans="1:26">
      <c r="A12" s="61" t="s">
        <v>83</v>
      </c>
      <c r="B12" s="75">
        <f>'Časť "A"-1.NP-on_VV'!L34</f>
        <v>0</v>
      </c>
      <c r="C12" s="75">
        <f>'Časť "A"-1.NP-on_VV'!M34</f>
        <v>0</v>
      </c>
      <c r="D12" s="75">
        <f>'Časť "A"-1.NP-on_VV'!I34</f>
        <v>0</v>
      </c>
      <c r="E12" s="140">
        <f>'Časť "A"-1.NP-on_VV'!S34</f>
        <v>14.45</v>
      </c>
      <c r="F12" s="140">
        <f>'Časť "A"-1.NP-on_VV'!V34</f>
        <v>0</v>
      </c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</row>
    <row r="13" spans="1:26">
      <c r="A13" s="61" t="s">
        <v>84</v>
      </c>
      <c r="B13" s="75">
        <f>'Časť "A"-1.NP-on_VV'!L61</f>
        <v>0</v>
      </c>
      <c r="C13" s="75">
        <f>'Časť "A"-1.NP-on_VV'!M61</f>
        <v>0</v>
      </c>
      <c r="D13" s="75">
        <f>'Časť "A"-1.NP-on_VV'!I61</f>
        <v>0</v>
      </c>
      <c r="E13" s="140">
        <f>'Časť "A"-1.NP-on_VV'!S61</f>
        <v>3.65</v>
      </c>
      <c r="F13" s="140">
        <f>'Časť "A"-1.NP-on_VV'!V61</f>
        <v>153.29</v>
      </c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</row>
    <row r="14" spans="1:26">
      <c r="A14" s="61" t="s">
        <v>85</v>
      </c>
      <c r="B14" s="75">
        <f>'Časť "A"-1.NP-on_VV'!L65</f>
        <v>0</v>
      </c>
      <c r="C14" s="75">
        <f>'Časť "A"-1.NP-on_VV'!M65</f>
        <v>0</v>
      </c>
      <c r="D14" s="75">
        <f>'Časť "A"-1.NP-on_VV'!I65</f>
        <v>0</v>
      </c>
      <c r="E14" s="140">
        <f>'Časť "A"-1.NP-on_VV'!S65</f>
        <v>0</v>
      </c>
      <c r="F14" s="140">
        <f>'Časť "A"-1.NP-on_VV'!V65</f>
        <v>0</v>
      </c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</row>
    <row r="15" spans="1:26">
      <c r="A15" s="2" t="s">
        <v>81</v>
      </c>
      <c r="B15" s="141">
        <f>'Časť "A"-1.NP-on_VV'!L67</f>
        <v>0</v>
      </c>
      <c r="C15" s="141">
        <f>'Časť "A"-1.NP-on_VV'!M67</f>
        <v>0</v>
      </c>
      <c r="D15" s="141">
        <f>'Časť "A"-1.NP-on_VV'!I67</f>
        <v>0</v>
      </c>
      <c r="E15" s="142">
        <f>'Časť "A"-1.NP-on_VV'!S67</f>
        <v>36.83</v>
      </c>
      <c r="F15" s="142">
        <f>'Časť "A"-1.NP-on_VV'!V67</f>
        <v>153.29</v>
      </c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</row>
    <row r="16" spans="1:26">
      <c r="A16" s="1"/>
      <c r="B16" s="134"/>
      <c r="C16" s="134"/>
      <c r="D16" s="134"/>
      <c r="E16" s="133"/>
      <c r="F16" s="133"/>
    </row>
    <row r="17" spans="1:26">
      <c r="A17" s="2" t="s">
        <v>86</v>
      </c>
      <c r="B17" s="141"/>
      <c r="C17" s="75"/>
      <c r="D17" s="75"/>
      <c r="E17" s="140"/>
      <c r="F17" s="140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</row>
    <row r="18" spans="1:26">
      <c r="A18" s="61" t="s">
        <v>87</v>
      </c>
      <c r="B18" s="75">
        <f>'Časť "A"-1.NP-on_VV'!L74</f>
        <v>0</v>
      </c>
      <c r="C18" s="75">
        <f>'Časť "A"-1.NP-on_VV'!M74</f>
        <v>0</v>
      </c>
      <c r="D18" s="75">
        <f>'Časť "A"-1.NP-on_VV'!I74</f>
        <v>0</v>
      </c>
      <c r="E18" s="140">
        <f>'Časť "A"-1.NP-on_VV'!S74</f>
        <v>0.04</v>
      </c>
      <c r="F18" s="140">
        <f>'Časť "A"-1.NP-on_VV'!V74</f>
        <v>0</v>
      </c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</row>
    <row r="19" spans="1:26">
      <c r="A19" s="61" t="s">
        <v>88</v>
      </c>
      <c r="B19" s="75">
        <f>'Časť "A"-1.NP-on_VV'!L78</f>
        <v>0</v>
      </c>
      <c r="C19" s="75">
        <f>'Časť "A"-1.NP-on_VV'!M78</f>
        <v>0</v>
      </c>
      <c r="D19" s="75">
        <f>'Časť "A"-1.NP-on_VV'!I78</f>
        <v>0</v>
      </c>
      <c r="E19" s="140">
        <f>'Časť "A"-1.NP-on_VV'!S78</f>
        <v>0.02</v>
      </c>
      <c r="F19" s="140">
        <f>'Časť "A"-1.NP-on_VV'!V78</f>
        <v>0</v>
      </c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</row>
    <row r="20" spans="1:26">
      <c r="A20" s="61" t="s">
        <v>89</v>
      </c>
      <c r="B20" s="75">
        <f>'Časť "A"-1.NP-on_VV'!L86</f>
        <v>0</v>
      </c>
      <c r="C20" s="75">
        <f>'Časť "A"-1.NP-on_VV'!M86</f>
        <v>0</v>
      </c>
      <c r="D20" s="75">
        <f>'Časť "A"-1.NP-on_VV'!I86</f>
        <v>0</v>
      </c>
      <c r="E20" s="140">
        <f>'Časť "A"-1.NP-on_VV'!S86</f>
        <v>0</v>
      </c>
      <c r="F20" s="140">
        <f>'Časť "A"-1.NP-on_VV'!V86</f>
        <v>0.23</v>
      </c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</row>
    <row r="21" spans="1:26">
      <c r="A21" s="61" t="s">
        <v>90</v>
      </c>
      <c r="B21" s="75">
        <f>'Časť "A"-1.NP-on_VV'!L91</f>
        <v>0</v>
      </c>
      <c r="C21" s="75">
        <f>'Časť "A"-1.NP-on_VV'!M91</f>
        <v>0</v>
      </c>
      <c r="D21" s="75">
        <f>'Časť "A"-1.NP-on_VV'!I91</f>
        <v>0</v>
      </c>
      <c r="E21" s="140">
        <f>'Časť "A"-1.NP-on_VV'!S91</f>
        <v>0.25</v>
      </c>
      <c r="F21" s="140">
        <f>'Časť "A"-1.NP-on_VV'!V91</f>
        <v>0</v>
      </c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</row>
    <row r="22" spans="1:26">
      <c r="A22" s="61" t="s">
        <v>91</v>
      </c>
      <c r="B22" s="75">
        <f>'Časť "A"-1.NP-on_VV'!L100</f>
        <v>0</v>
      </c>
      <c r="C22" s="75">
        <f>'Časť "A"-1.NP-on_VV'!M100</f>
        <v>0</v>
      </c>
      <c r="D22" s="75">
        <f>'Časť "A"-1.NP-on_VV'!I100</f>
        <v>0</v>
      </c>
      <c r="E22" s="140">
        <f>'Časť "A"-1.NP-on_VV'!S100</f>
        <v>0.22</v>
      </c>
      <c r="F22" s="140">
        <f>'Časť "A"-1.NP-on_VV'!V100</f>
        <v>0</v>
      </c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</row>
    <row r="23" spans="1:26">
      <c r="A23" s="61" t="s">
        <v>92</v>
      </c>
      <c r="B23" s="75">
        <f>'Časť "A"-1.NP-on_VV'!L107</f>
        <v>0</v>
      </c>
      <c r="C23" s="75">
        <f>'Časť "A"-1.NP-on_VV'!M107</f>
        <v>0</v>
      </c>
      <c r="D23" s="75">
        <f>'Časť "A"-1.NP-on_VV'!I107</f>
        <v>0</v>
      </c>
      <c r="E23" s="140">
        <f>'Časť "A"-1.NP-on_VV'!S107</f>
        <v>0</v>
      </c>
      <c r="F23" s="140">
        <f>'Časť "A"-1.NP-on_VV'!V107</f>
        <v>0</v>
      </c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</row>
    <row r="24" spans="1:26">
      <c r="A24" s="61" t="s">
        <v>93</v>
      </c>
      <c r="B24" s="75">
        <f>'Časť "A"-1.NP-on_VV'!L116</f>
        <v>0</v>
      </c>
      <c r="C24" s="75">
        <f>'Časť "A"-1.NP-on_VV'!M116</f>
        <v>0</v>
      </c>
      <c r="D24" s="75">
        <f>'Časť "A"-1.NP-on_VV'!I116</f>
        <v>0</v>
      </c>
      <c r="E24" s="140">
        <f>'Časť "A"-1.NP-on_VV'!S116</f>
        <v>4.9800000000000004</v>
      </c>
      <c r="F24" s="140">
        <f>'Časť "A"-1.NP-on_VV'!V116</f>
        <v>0</v>
      </c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</row>
    <row r="25" spans="1:26">
      <c r="A25" s="61" t="s">
        <v>94</v>
      </c>
      <c r="B25" s="75">
        <f>'Časť "A"-1.NP-on_VV'!L123</f>
        <v>0</v>
      </c>
      <c r="C25" s="75">
        <f>'Časť "A"-1.NP-on_VV'!M123</f>
        <v>0</v>
      </c>
      <c r="D25" s="75">
        <f>'Časť "A"-1.NP-on_VV'!I123</f>
        <v>0</v>
      </c>
      <c r="E25" s="140">
        <f>'Časť "A"-1.NP-on_VV'!S123</f>
        <v>0</v>
      </c>
      <c r="F25" s="140">
        <f>'Časť "A"-1.NP-on_VV'!V123</f>
        <v>0.03</v>
      </c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</row>
    <row r="26" spans="1:26">
      <c r="A26" s="61" t="s">
        <v>95</v>
      </c>
      <c r="B26" s="75">
        <f>'Časť "A"-1.NP-on_VV'!L130</f>
        <v>0</v>
      </c>
      <c r="C26" s="75">
        <f>'Časť "A"-1.NP-on_VV'!M130</f>
        <v>0</v>
      </c>
      <c r="D26" s="75">
        <f>'Časť "A"-1.NP-on_VV'!I130</f>
        <v>0</v>
      </c>
      <c r="E26" s="140">
        <f>'Časť "A"-1.NP-on_VV'!S130</f>
        <v>8.5500000000000007</v>
      </c>
      <c r="F26" s="140">
        <f>'Časť "A"-1.NP-on_VV'!V130</f>
        <v>0</v>
      </c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</row>
    <row r="27" spans="1:26">
      <c r="A27" s="61" t="s">
        <v>96</v>
      </c>
      <c r="B27" s="75">
        <f>'Časť "A"-1.NP-on_VV'!L136</f>
        <v>0</v>
      </c>
      <c r="C27" s="75">
        <f>'Časť "A"-1.NP-on_VV'!M136</f>
        <v>0</v>
      </c>
      <c r="D27" s="75">
        <f>'Časť "A"-1.NP-on_VV'!I136</f>
        <v>0</v>
      </c>
      <c r="E27" s="140">
        <f>'Časť "A"-1.NP-on_VV'!S136</f>
        <v>0.17</v>
      </c>
      <c r="F27" s="140">
        <f>'Časť "A"-1.NP-on_VV'!V136</f>
        <v>0</v>
      </c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7"/>
    </row>
    <row r="28" spans="1:26">
      <c r="A28" s="2" t="s">
        <v>86</v>
      </c>
      <c r="B28" s="141">
        <f>'Časť "A"-1.NP-on_VV'!L138</f>
        <v>0</v>
      </c>
      <c r="C28" s="141">
        <f>'Časť "A"-1.NP-on_VV'!M138</f>
        <v>0</v>
      </c>
      <c r="D28" s="141">
        <f>'Časť "A"-1.NP-on_VV'!I138</f>
        <v>0</v>
      </c>
      <c r="E28" s="142">
        <f>'Časť "A"-1.NP-on_VV'!S138</f>
        <v>14.23</v>
      </c>
      <c r="F28" s="142">
        <f>'Časť "A"-1.NP-on_VV'!V138</f>
        <v>0.26</v>
      </c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</row>
    <row r="29" spans="1:26">
      <c r="A29" s="1"/>
      <c r="B29" s="134"/>
      <c r="C29" s="134"/>
      <c r="D29" s="134"/>
      <c r="E29" s="133"/>
      <c r="F29" s="133"/>
    </row>
    <row r="30" spans="1:26">
      <c r="A30" s="2" t="s">
        <v>97</v>
      </c>
      <c r="B30" s="141"/>
      <c r="C30" s="75"/>
      <c r="D30" s="75"/>
      <c r="E30" s="140"/>
      <c r="F30" s="140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7"/>
      <c r="V30" s="137"/>
      <c r="W30" s="137"/>
      <c r="X30" s="137"/>
      <c r="Y30" s="137"/>
      <c r="Z30" s="137"/>
    </row>
    <row r="31" spans="1:26">
      <c r="A31" s="61" t="s">
        <v>98</v>
      </c>
      <c r="B31" s="75">
        <f>'Časť "A"-1.NP-on_VV'!L144</f>
        <v>0</v>
      </c>
      <c r="C31" s="75">
        <f>'Časť "A"-1.NP-on_VV'!M144</f>
        <v>0</v>
      </c>
      <c r="D31" s="75">
        <f>'Časť "A"-1.NP-on_VV'!I144</f>
        <v>0</v>
      </c>
      <c r="E31" s="140">
        <f>'Časť "A"-1.NP-on_VV'!S144</f>
        <v>0</v>
      </c>
      <c r="F31" s="140">
        <f>'Časť "A"-1.NP-on_VV'!V144</f>
        <v>0</v>
      </c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</row>
    <row r="32" spans="1:26">
      <c r="A32" s="61" t="s">
        <v>99</v>
      </c>
      <c r="B32" s="75">
        <f>'Časť "A"-1.NP-on_VV'!L148</f>
        <v>0</v>
      </c>
      <c r="C32" s="75">
        <f>'Časť "A"-1.NP-on_VV'!M148</f>
        <v>0</v>
      </c>
      <c r="D32" s="75">
        <f>'Časť "A"-1.NP-on_VV'!I148</f>
        <v>0</v>
      </c>
      <c r="E32" s="140">
        <f>'Časť "A"-1.NP-on_VV'!S148</f>
        <v>0</v>
      </c>
      <c r="F32" s="140">
        <f>'Časť "A"-1.NP-on_VV'!V148</f>
        <v>0</v>
      </c>
      <c r="G32" s="137"/>
      <c r="H32" s="137"/>
      <c r="I32" s="137"/>
      <c r="J32" s="137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</row>
    <row r="33" spans="1:26">
      <c r="A33" s="2" t="s">
        <v>97</v>
      </c>
      <c r="B33" s="141">
        <f>'Časť "A"-1.NP-on_VV'!L150</f>
        <v>0</v>
      </c>
      <c r="C33" s="141">
        <f>'Časť "A"-1.NP-on_VV'!M150</f>
        <v>0</v>
      </c>
      <c r="D33" s="141">
        <f>'Časť "A"-1.NP-on_VV'!I150</f>
        <v>0</v>
      </c>
      <c r="E33" s="142">
        <f>'Časť "A"-1.NP-on_VV'!S150</f>
        <v>0</v>
      </c>
      <c r="F33" s="142">
        <f>'Časť "A"-1.NP-on_VV'!V150</f>
        <v>0</v>
      </c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</row>
    <row r="34" spans="1:26">
      <c r="A34" s="1"/>
      <c r="B34" s="134"/>
      <c r="C34" s="134"/>
      <c r="D34" s="134"/>
      <c r="E34" s="133"/>
      <c r="F34" s="133"/>
    </row>
    <row r="35" spans="1:26">
      <c r="A35" s="2" t="s">
        <v>100</v>
      </c>
      <c r="B35" s="141">
        <f>'Časť "A"-1.NP-on_VV'!L151</f>
        <v>0</v>
      </c>
      <c r="C35" s="141">
        <f>'Časť "A"-1.NP-on_VV'!M151</f>
        <v>0</v>
      </c>
      <c r="D35" s="141">
        <f>'Časť "A"-1.NP-on_VV'!I151</f>
        <v>0</v>
      </c>
      <c r="E35" s="142">
        <f>'Časť "A"-1.NP-on_VV'!S151</f>
        <v>51.06</v>
      </c>
      <c r="F35" s="142">
        <f>'Časť "A"-1.NP-on_VV'!V151</f>
        <v>153.55000000000001</v>
      </c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  <c r="Z35" s="137"/>
    </row>
    <row r="36" spans="1:26">
      <c r="A36" s="1"/>
      <c r="B36" s="134"/>
      <c r="C36" s="134"/>
      <c r="D36" s="134"/>
      <c r="E36" s="133"/>
      <c r="F36" s="133"/>
    </row>
    <row r="37" spans="1:26">
      <c r="A37" s="1"/>
      <c r="B37" s="134"/>
      <c r="C37" s="134"/>
      <c r="D37" s="134"/>
      <c r="E37" s="133"/>
      <c r="F37" s="133"/>
    </row>
    <row r="38" spans="1:26">
      <c r="A38" s="1"/>
      <c r="B38" s="134"/>
      <c r="C38" s="134"/>
      <c r="D38" s="134"/>
      <c r="E38" s="133"/>
      <c r="F38" s="133"/>
    </row>
    <row r="39" spans="1:26">
      <c r="A39" s="1"/>
      <c r="B39" s="134"/>
      <c r="C39" s="134"/>
      <c r="D39" s="134"/>
      <c r="E39" s="133"/>
      <c r="F39" s="133"/>
    </row>
    <row r="40" spans="1:26">
      <c r="A40" s="1"/>
      <c r="B40" s="134"/>
      <c r="C40" s="134"/>
      <c r="D40" s="134"/>
      <c r="E40" s="133"/>
      <c r="F40" s="133"/>
    </row>
    <row r="41" spans="1:26">
      <c r="A41" s="1"/>
      <c r="B41" s="134"/>
      <c r="C41" s="134"/>
      <c r="D41" s="134"/>
      <c r="E41" s="133"/>
      <c r="F41" s="133"/>
    </row>
    <row r="42" spans="1:26">
      <c r="A42" s="1"/>
      <c r="B42" s="134"/>
      <c r="C42" s="134"/>
      <c r="D42" s="134"/>
      <c r="E42" s="133"/>
      <c r="F42" s="133"/>
    </row>
    <row r="43" spans="1:26">
      <c r="A43" s="1"/>
      <c r="B43" s="134"/>
      <c r="C43" s="134"/>
      <c r="D43" s="134"/>
      <c r="E43" s="133"/>
      <c r="F43" s="133"/>
    </row>
    <row r="44" spans="1:26">
      <c r="A44" s="1"/>
      <c r="B44" s="134"/>
      <c r="C44" s="134"/>
      <c r="D44" s="134"/>
      <c r="E44" s="133"/>
      <c r="F44" s="133"/>
    </row>
    <row r="45" spans="1:26">
      <c r="A45" s="1"/>
      <c r="B45" s="134"/>
      <c r="C45" s="134"/>
      <c r="D45" s="134"/>
      <c r="E45" s="133"/>
      <c r="F45" s="133"/>
    </row>
    <row r="46" spans="1:26">
      <c r="A46" s="1"/>
      <c r="B46" s="134"/>
      <c r="C46" s="134"/>
      <c r="D46" s="134"/>
      <c r="E46" s="133"/>
      <c r="F46" s="133"/>
    </row>
    <row r="47" spans="1:26">
      <c r="A47" s="1"/>
      <c r="B47" s="134"/>
      <c r="C47" s="134"/>
      <c r="D47" s="134"/>
      <c r="E47" s="133"/>
      <c r="F47" s="133"/>
    </row>
    <row r="48" spans="1:26">
      <c r="A48" s="1"/>
      <c r="B48" s="134"/>
      <c r="C48" s="134"/>
      <c r="D48" s="134"/>
      <c r="E48" s="133"/>
      <c r="F48" s="133"/>
    </row>
    <row r="49" spans="1:6">
      <c r="A49" s="1"/>
      <c r="B49" s="134"/>
      <c r="C49" s="134"/>
      <c r="D49" s="134"/>
      <c r="E49" s="133"/>
      <c r="F49" s="133"/>
    </row>
    <row r="50" spans="1:6">
      <c r="A50" s="1"/>
      <c r="B50" s="134"/>
      <c r="C50" s="134"/>
      <c r="D50" s="134"/>
      <c r="E50" s="133"/>
      <c r="F50" s="133"/>
    </row>
    <row r="51" spans="1:6">
      <c r="A51" s="1"/>
      <c r="B51" s="134"/>
      <c r="C51" s="134"/>
      <c r="D51" s="134"/>
      <c r="E51" s="133"/>
      <c r="F51" s="133"/>
    </row>
    <row r="52" spans="1:6">
      <c r="A52" s="1"/>
      <c r="B52" s="134"/>
      <c r="C52" s="134"/>
      <c r="D52" s="134"/>
      <c r="E52" s="133"/>
      <c r="F52" s="133"/>
    </row>
    <row r="53" spans="1:6">
      <c r="A53" s="1"/>
      <c r="B53" s="134"/>
      <c r="C53" s="134"/>
      <c r="D53" s="134"/>
      <c r="E53" s="133"/>
      <c r="F53" s="133"/>
    </row>
    <row r="54" spans="1:6">
      <c r="A54" s="1"/>
      <c r="B54" s="134"/>
      <c r="C54" s="134"/>
      <c r="D54" s="134"/>
      <c r="E54" s="133"/>
      <c r="F54" s="133"/>
    </row>
    <row r="55" spans="1:6">
      <c r="A55" s="1"/>
      <c r="B55" s="134"/>
      <c r="C55" s="134"/>
      <c r="D55" s="134"/>
      <c r="E55" s="133"/>
      <c r="F55" s="133"/>
    </row>
    <row r="56" spans="1:6">
      <c r="A56" s="1"/>
      <c r="B56" s="134"/>
      <c r="C56" s="134"/>
      <c r="D56" s="134"/>
      <c r="E56" s="133"/>
      <c r="F56" s="133"/>
    </row>
    <row r="57" spans="1:6">
      <c r="A57" s="1"/>
      <c r="B57" s="134"/>
      <c r="C57" s="134"/>
      <c r="D57" s="134"/>
      <c r="E57" s="133"/>
      <c r="F57" s="133"/>
    </row>
    <row r="58" spans="1:6">
      <c r="A58" s="1"/>
      <c r="B58" s="134"/>
      <c r="C58" s="134"/>
      <c r="D58" s="134"/>
      <c r="E58" s="133"/>
      <c r="F58" s="133"/>
    </row>
    <row r="59" spans="1:6">
      <c r="A59" s="1"/>
      <c r="B59" s="134"/>
      <c r="C59" s="134"/>
      <c r="D59" s="134"/>
      <c r="E59" s="133"/>
      <c r="F59" s="133"/>
    </row>
    <row r="60" spans="1:6">
      <c r="A60" s="1"/>
      <c r="B60" s="134"/>
      <c r="C60" s="134"/>
      <c r="D60" s="134"/>
      <c r="E60" s="133"/>
      <c r="F60" s="133"/>
    </row>
    <row r="61" spans="1:6">
      <c r="A61" s="1"/>
      <c r="B61" s="134"/>
      <c r="C61" s="134"/>
      <c r="D61" s="134"/>
      <c r="E61" s="133"/>
      <c r="F61" s="133"/>
    </row>
    <row r="62" spans="1:6">
      <c r="A62" s="1"/>
      <c r="B62" s="134"/>
      <c r="C62" s="134"/>
      <c r="D62" s="134"/>
      <c r="E62" s="133"/>
      <c r="F62" s="133"/>
    </row>
    <row r="63" spans="1:6">
      <c r="A63" s="1"/>
      <c r="B63" s="134"/>
      <c r="C63" s="134"/>
      <c r="D63" s="134"/>
      <c r="E63" s="133"/>
      <c r="F63" s="133"/>
    </row>
    <row r="64" spans="1:6">
      <c r="A64" s="1"/>
      <c r="B64" s="134"/>
      <c r="C64" s="134"/>
      <c r="D64" s="134"/>
      <c r="E64" s="133"/>
      <c r="F64" s="133"/>
    </row>
    <row r="65" spans="1:6">
      <c r="A65" s="1"/>
      <c r="B65" s="134"/>
      <c r="C65" s="134"/>
      <c r="D65" s="134"/>
      <c r="E65" s="133"/>
      <c r="F65" s="133"/>
    </row>
    <row r="66" spans="1:6">
      <c r="A66" s="1"/>
      <c r="B66" s="134"/>
      <c r="C66" s="134"/>
      <c r="D66" s="134"/>
      <c r="E66" s="133"/>
      <c r="F66" s="133"/>
    </row>
    <row r="67" spans="1:6">
      <c r="A67" s="1"/>
      <c r="B67" s="134"/>
      <c r="C67" s="134"/>
      <c r="D67" s="134"/>
      <c r="E67" s="133"/>
      <c r="F67" s="133"/>
    </row>
    <row r="68" spans="1:6">
      <c r="A68" s="1"/>
      <c r="B68" s="134"/>
      <c r="C68" s="134"/>
      <c r="D68" s="134"/>
      <c r="E68" s="133"/>
      <c r="F68" s="133"/>
    </row>
    <row r="69" spans="1:6">
      <c r="A69" s="1"/>
      <c r="B69" s="134"/>
      <c r="C69" s="134"/>
      <c r="D69" s="134"/>
      <c r="E69" s="133"/>
      <c r="F69" s="133"/>
    </row>
    <row r="70" spans="1:6">
      <c r="A70" s="1"/>
      <c r="B70" s="134"/>
      <c r="C70" s="134"/>
      <c r="D70" s="134"/>
      <c r="E70" s="133"/>
      <c r="F70" s="133"/>
    </row>
    <row r="71" spans="1:6">
      <c r="A71" s="1"/>
      <c r="B71" s="134"/>
      <c r="C71" s="134"/>
      <c r="D71" s="134"/>
      <c r="E71" s="133"/>
      <c r="F71" s="133"/>
    </row>
    <row r="72" spans="1:6">
      <c r="A72" s="1"/>
      <c r="B72" s="134"/>
      <c r="C72" s="134"/>
      <c r="D72" s="134"/>
      <c r="E72" s="133"/>
      <c r="F72" s="133"/>
    </row>
    <row r="73" spans="1:6">
      <c r="A73" s="1"/>
      <c r="B73" s="134"/>
      <c r="C73" s="134"/>
      <c r="D73" s="134"/>
      <c r="E73" s="133"/>
      <c r="F73" s="133"/>
    </row>
    <row r="74" spans="1:6">
      <c r="A74" s="1"/>
      <c r="B74" s="134"/>
      <c r="C74" s="134"/>
      <c r="D74" s="134"/>
      <c r="E74" s="133"/>
      <c r="F74" s="133"/>
    </row>
    <row r="75" spans="1:6">
      <c r="A75" s="1"/>
      <c r="B75" s="134"/>
      <c r="C75" s="134"/>
      <c r="D75" s="134"/>
      <c r="E75" s="133"/>
      <c r="F75" s="133"/>
    </row>
    <row r="76" spans="1:6">
      <c r="A76" s="1"/>
      <c r="B76" s="134"/>
      <c r="C76" s="134"/>
      <c r="D76" s="134"/>
      <c r="E76" s="133"/>
      <c r="F76" s="133"/>
    </row>
    <row r="77" spans="1:6">
      <c r="A77" s="1"/>
      <c r="B77" s="134"/>
      <c r="C77" s="134"/>
      <c r="D77" s="134"/>
      <c r="E77" s="133"/>
      <c r="F77" s="133"/>
    </row>
    <row r="78" spans="1:6">
      <c r="A78" s="1"/>
      <c r="B78" s="134"/>
      <c r="C78" s="134"/>
      <c r="D78" s="134"/>
      <c r="E78" s="133"/>
      <c r="F78" s="133"/>
    </row>
    <row r="79" spans="1:6">
      <c r="A79" s="1"/>
      <c r="B79" s="134"/>
      <c r="C79" s="134"/>
      <c r="D79" s="134"/>
      <c r="E79" s="133"/>
      <c r="F79" s="133"/>
    </row>
    <row r="80" spans="1:6">
      <c r="A80" s="1"/>
      <c r="B80" s="134"/>
      <c r="C80" s="134"/>
      <c r="D80" s="134"/>
      <c r="E80" s="133"/>
      <c r="F80" s="133"/>
    </row>
    <row r="81" spans="1:6">
      <c r="A81" s="1"/>
      <c r="B81" s="134"/>
      <c r="C81" s="134"/>
      <c r="D81" s="134"/>
      <c r="E81" s="133"/>
      <c r="F81" s="133"/>
    </row>
    <row r="82" spans="1:6">
      <c r="A82" s="1"/>
      <c r="B82" s="134"/>
      <c r="C82" s="134"/>
      <c r="D82" s="134"/>
      <c r="E82" s="133"/>
      <c r="F82" s="133"/>
    </row>
    <row r="83" spans="1:6">
      <c r="A83" s="1"/>
      <c r="B83" s="134"/>
      <c r="C83" s="134"/>
      <c r="D83" s="134"/>
      <c r="E83" s="133"/>
      <c r="F83" s="133"/>
    </row>
    <row r="84" spans="1:6">
      <c r="A84" s="1"/>
      <c r="B84" s="134"/>
      <c r="C84" s="134"/>
      <c r="D84" s="134"/>
      <c r="E84" s="133"/>
      <c r="F84" s="133"/>
    </row>
    <row r="85" spans="1:6">
      <c r="A85" s="1"/>
      <c r="B85" s="134"/>
      <c r="C85" s="134"/>
      <c r="D85" s="134"/>
      <c r="E85" s="133"/>
      <c r="F85" s="133"/>
    </row>
    <row r="86" spans="1:6">
      <c r="A86" s="1"/>
      <c r="B86" s="134"/>
      <c r="C86" s="134"/>
      <c r="D86" s="134"/>
      <c r="E86" s="133"/>
      <c r="F86" s="133"/>
    </row>
    <row r="87" spans="1:6">
      <c r="A87" s="1"/>
      <c r="B87" s="134"/>
      <c r="C87" s="134"/>
      <c r="D87" s="134"/>
      <c r="E87" s="133"/>
      <c r="F87" s="133"/>
    </row>
    <row r="88" spans="1:6">
      <c r="A88" s="1"/>
      <c r="B88" s="134"/>
      <c r="C88" s="134"/>
      <c r="D88" s="134"/>
      <c r="E88" s="133"/>
      <c r="F88" s="133"/>
    </row>
    <row r="89" spans="1:6">
      <c r="A89" s="1"/>
      <c r="B89" s="134"/>
      <c r="C89" s="134"/>
      <c r="D89" s="134"/>
      <c r="E89" s="133"/>
      <c r="F89" s="133"/>
    </row>
    <row r="90" spans="1:6">
      <c r="A90" s="1"/>
      <c r="B90" s="134"/>
      <c r="C90" s="134"/>
      <c r="D90" s="134"/>
      <c r="E90" s="133"/>
      <c r="F90" s="133"/>
    </row>
    <row r="91" spans="1:6">
      <c r="A91" s="1"/>
      <c r="B91" s="134"/>
      <c r="C91" s="134"/>
      <c r="D91" s="134"/>
      <c r="E91" s="133"/>
      <c r="F91" s="133"/>
    </row>
    <row r="92" spans="1:6">
      <c r="A92" s="1"/>
      <c r="B92" s="134"/>
      <c r="C92" s="134"/>
      <c r="D92" s="134"/>
      <c r="E92" s="133"/>
      <c r="F92" s="133"/>
    </row>
    <row r="93" spans="1:6">
      <c r="A93" s="1"/>
      <c r="B93" s="134"/>
      <c r="C93" s="134"/>
      <c r="D93" s="134"/>
      <c r="E93" s="133"/>
      <c r="F93" s="133"/>
    </row>
    <row r="94" spans="1:6">
      <c r="A94" s="1"/>
      <c r="B94" s="134"/>
      <c r="C94" s="134"/>
      <c r="D94" s="134"/>
      <c r="E94" s="133"/>
      <c r="F94" s="133"/>
    </row>
    <row r="95" spans="1:6">
      <c r="A95" s="1"/>
      <c r="B95" s="134"/>
      <c r="C95" s="134"/>
      <c r="D95" s="134"/>
      <c r="E95" s="133"/>
      <c r="F95" s="133"/>
    </row>
    <row r="96" spans="1:6">
      <c r="A96" s="1"/>
      <c r="B96" s="134"/>
      <c r="C96" s="134"/>
      <c r="D96" s="134"/>
      <c r="E96" s="133"/>
      <c r="F96" s="133"/>
    </row>
    <row r="97" spans="1:6">
      <c r="A97" s="1"/>
      <c r="B97" s="134"/>
      <c r="C97" s="134"/>
      <c r="D97" s="134"/>
      <c r="E97" s="133"/>
      <c r="F97" s="133"/>
    </row>
    <row r="98" spans="1:6">
      <c r="A98" s="1"/>
      <c r="B98" s="134"/>
      <c r="C98" s="134"/>
      <c r="D98" s="134"/>
      <c r="E98" s="133"/>
      <c r="F98" s="133"/>
    </row>
    <row r="99" spans="1:6">
      <c r="A99" s="1"/>
      <c r="B99" s="134"/>
      <c r="C99" s="134"/>
      <c r="D99" s="134"/>
      <c r="E99" s="133"/>
      <c r="F99" s="133"/>
    </row>
    <row r="100" spans="1:6">
      <c r="A100" s="1"/>
      <c r="B100" s="134"/>
      <c r="C100" s="134"/>
      <c r="D100" s="134"/>
      <c r="E100" s="133"/>
      <c r="F100" s="133"/>
    </row>
    <row r="101" spans="1:6">
      <c r="A101" s="1"/>
      <c r="B101" s="134"/>
      <c r="C101" s="134"/>
      <c r="D101" s="134"/>
      <c r="E101" s="133"/>
      <c r="F101" s="133"/>
    </row>
    <row r="102" spans="1:6">
      <c r="A102" s="1"/>
      <c r="B102" s="134"/>
      <c r="C102" s="134"/>
      <c r="D102" s="134"/>
      <c r="E102" s="133"/>
      <c r="F102" s="133"/>
    </row>
    <row r="103" spans="1:6">
      <c r="A103" s="1"/>
      <c r="B103" s="134"/>
      <c r="C103" s="134"/>
      <c r="D103" s="134"/>
      <c r="E103" s="133"/>
      <c r="F103" s="133"/>
    </row>
    <row r="104" spans="1:6">
      <c r="A104" s="1"/>
      <c r="B104" s="134"/>
      <c r="C104" s="134"/>
      <c r="D104" s="134"/>
      <c r="E104" s="133"/>
      <c r="F104" s="133"/>
    </row>
    <row r="105" spans="1:6">
      <c r="A105" s="1"/>
      <c r="B105" s="134"/>
      <c r="C105" s="134"/>
      <c r="D105" s="134"/>
      <c r="E105" s="133"/>
      <c r="F105" s="133"/>
    </row>
    <row r="106" spans="1:6">
      <c r="A106" s="1"/>
      <c r="B106" s="134"/>
      <c r="C106" s="134"/>
      <c r="D106" s="134"/>
      <c r="E106" s="133"/>
      <c r="F106" s="133"/>
    </row>
    <row r="107" spans="1:6">
      <c r="A107" s="1"/>
      <c r="B107" s="134"/>
      <c r="C107" s="134"/>
      <c r="D107" s="134"/>
      <c r="E107" s="133"/>
      <c r="F107" s="133"/>
    </row>
    <row r="108" spans="1:6">
      <c r="A108" s="1"/>
      <c r="B108" s="134"/>
      <c r="C108" s="134"/>
      <c r="D108" s="134"/>
      <c r="E108" s="133"/>
      <c r="F108" s="133"/>
    </row>
    <row r="109" spans="1:6">
      <c r="A109" s="1"/>
      <c r="B109" s="134"/>
      <c r="C109" s="134"/>
      <c r="D109" s="134"/>
      <c r="E109" s="133"/>
      <c r="F109" s="133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/>
      <c r="B147" s="1"/>
      <c r="C147" s="1"/>
      <c r="D147" s="1"/>
      <c r="E147" s="1"/>
      <c r="F147" s="1"/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1" spans="1:6">
      <c r="A151" s="1"/>
      <c r="B151" s="1"/>
      <c r="C151" s="1"/>
      <c r="D151" s="1"/>
      <c r="E151" s="1"/>
      <c r="F151" s="1"/>
    </row>
    <row r="152" spans="1:6">
      <c r="A152" s="1"/>
      <c r="B152" s="1"/>
      <c r="C152" s="1"/>
      <c r="D152" s="1"/>
      <c r="E152" s="1"/>
      <c r="F152" s="1"/>
    </row>
    <row r="153" spans="1:6">
      <c r="A153" s="1"/>
      <c r="B153" s="1"/>
      <c r="C153" s="1"/>
      <c r="D153" s="1"/>
      <c r="E153" s="1"/>
      <c r="F153" s="1"/>
    </row>
    <row r="154" spans="1:6">
      <c r="A154" s="1"/>
      <c r="B154" s="1"/>
      <c r="C154" s="1"/>
      <c r="D154" s="1"/>
      <c r="E154" s="1"/>
      <c r="F154" s="1"/>
    </row>
    <row r="155" spans="1:6">
      <c r="A155" s="1"/>
      <c r="B155" s="1"/>
      <c r="C155" s="1"/>
      <c r="D155" s="1"/>
      <c r="E155" s="1"/>
      <c r="F155" s="1"/>
    </row>
    <row r="156" spans="1:6">
      <c r="A156" s="1"/>
      <c r="B156" s="1"/>
      <c r="C156" s="1"/>
      <c r="D156" s="1"/>
      <c r="E156" s="1"/>
      <c r="F156" s="1"/>
    </row>
    <row r="157" spans="1:6">
      <c r="A157" s="1"/>
      <c r="B157" s="1"/>
      <c r="C157" s="1"/>
      <c r="D157" s="1"/>
      <c r="E157" s="1"/>
      <c r="F157" s="1"/>
    </row>
    <row r="158" spans="1:6">
      <c r="A158" s="1"/>
      <c r="B158" s="1"/>
      <c r="C158" s="1"/>
      <c r="D158" s="1"/>
      <c r="E158" s="1"/>
      <c r="F158" s="1"/>
    </row>
    <row r="159" spans="1:6">
      <c r="A159" s="1"/>
      <c r="B159" s="1"/>
      <c r="C159" s="1"/>
      <c r="D159" s="1"/>
      <c r="E159" s="1"/>
      <c r="F159" s="1"/>
    </row>
    <row r="160" spans="1:6">
      <c r="A160" s="1"/>
      <c r="B160" s="1"/>
      <c r="C160" s="1"/>
      <c r="D160" s="1"/>
      <c r="E160" s="1"/>
      <c r="F160" s="1"/>
    </row>
    <row r="161" spans="1:6">
      <c r="A161" s="1"/>
      <c r="B161" s="1"/>
      <c r="C161" s="1"/>
      <c r="D161" s="1"/>
      <c r="E161" s="1"/>
      <c r="F161" s="1"/>
    </row>
    <row r="162" spans="1:6">
      <c r="A162" s="1"/>
      <c r="B162" s="1"/>
      <c r="C162" s="1"/>
      <c r="D162" s="1"/>
      <c r="E162" s="1"/>
      <c r="F162" s="1"/>
    </row>
    <row r="163" spans="1:6">
      <c r="A163" s="1"/>
      <c r="B163" s="1"/>
      <c r="C163" s="1"/>
      <c r="D163" s="1"/>
      <c r="E163" s="1"/>
      <c r="F163" s="1"/>
    </row>
    <row r="164" spans="1:6">
      <c r="A164" s="1"/>
      <c r="B164" s="1"/>
      <c r="C164" s="1"/>
      <c r="D164" s="1"/>
      <c r="E164" s="1"/>
      <c r="F164" s="1"/>
    </row>
    <row r="165" spans="1:6">
      <c r="A165" s="1"/>
      <c r="B165" s="1"/>
      <c r="C165" s="1"/>
      <c r="D165" s="1"/>
      <c r="E165" s="1"/>
      <c r="F165" s="1"/>
    </row>
    <row r="166" spans="1:6">
      <c r="A166" s="1"/>
      <c r="B166" s="1"/>
      <c r="C166" s="1"/>
      <c r="D166" s="1"/>
      <c r="E166" s="1"/>
      <c r="F166" s="1"/>
    </row>
    <row r="167" spans="1:6">
      <c r="A167" s="1"/>
      <c r="B167" s="1"/>
      <c r="C167" s="1"/>
      <c r="D167" s="1"/>
      <c r="E167" s="1"/>
      <c r="F167" s="1"/>
    </row>
    <row r="168" spans="1:6">
      <c r="A168" s="1"/>
      <c r="B168" s="1"/>
      <c r="C168" s="1"/>
      <c r="D168" s="1"/>
      <c r="E168" s="1"/>
      <c r="F168" s="1"/>
    </row>
    <row r="169" spans="1:6">
      <c r="A169" s="1"/>
      <c r="B169" s="1"/>
      <c r="C169" s="1"/>
      <c r="D169" s="1"/>
      <c r="E169" s="1"/>
      <c r="F169" s="1"/>
    </row>
    <row r="170" spans="1:6">
      <c r="A170" s="1"/>
      <c r="B170" s="1"/>
      <c r="C170" s="1"/>
      <c r="D170" s="1"/>
      <c r="E170" s="1"/>
      <c r="F170" s="1"/>
    </row>
    <row r="171" spans="1:6">
      <c r="A171" s="1"/>
      <c r="B171" s="1"/>
      <c r="C171" s="1"/>
      <c r="D171" s="1"/>
      <c r="E171" s="1"/>
      <c r="F171" s="1"/>
    </row>
    <row r="172" spans="1:6">
      <c r="A172" s="1"/>
      <c r="B172" s="1"/>
      <c r="C172" s="1"/>
      <c r="D172" s="1"/>
      <c r="E172" s="1"/>
      <c r="F172" s="1"/>
    </row>
    <row r="173" spans="1:6">
      <c r="A173" s="1"/>
      <c r="B173" s="1"/>
      <c r="C173" s="1"/>
      <c r="D173" s="1"/>
      <c r="E173" s="1"/>
      <c r="F173" s="1"/>
    </row>
    <row r="174" spans="1:6">
      <c r="A174" s="1"/>
      <c r="B174" s="1"/>
      <c r="C174" s="1"/>
      <c r="D174" s="1"/>
      <c r="E174" s="1"/>
      <c r="F174" s="1"/>
    </row>
    <row r="175" spans="1:6">
      <c r="A175" s="1"/>
      <c r="B175" s="1"/>
      <c r="C175" s="1"/>
      <c r="D175" s="1"/>
      <c r="E175" s="1"/>
      <c r="F175" s="1"/>
    </row>
    <row r="176" spans="1:6">
      <c r="A176" s="1"/>
      <c r="B176" s="1"/>
      <c r="C176" s="1"/>
      <c r="D176" s="1"/>
      <c r="E176" s="1"/>
      <c r="F176" s="1"/>
    </row>
    <row r="177" spans="1:6">
      <c r="A177" s="1"/>
      <c r="B177" s="1"/>
      <c r="C177" s="1"/>
      <c r="D177" s="1"/>
      <c r="E177" s="1"/>
      <c r="F177" s="1"/>
    </row>
    <row r="178" spans="1:6">
      <c r="A178" s="1"/>
      <c r="B178" s="1"/>
      <c r="C178" s="1"/>
      <c r="D178" s="1"/>
      <c r="E178" s="1"/>
      <c r="F178" s="1"/>
    </row>
    <row r="179" spans="1:6">
      <c r="A179" s="1"/>
      <c r="B179" s="1"/>
      <c r="C179" s="1"/>
      <c r="D179" s="1"/>
      <c r="E179" s="1"/>
      <c r="F179" s="1"/>
    </row>
    <row r="180" spans="1:6">
      <c r="A180" s="1"/>
      <c r="B180" s="1"/>
      <c r="C180" s="1"/>
      <c r="D180" s="1"/>
      <c r="E180" s="1"/>
      <c r="F180" s="1"/>
    </row>
    <row r="181" spans="1:6">
      <c r="A181" s="1"/>
      <c r="B181" s="1"/>
      <c r="C181" s="1"/>
      <c r="D181" s="1"/>
      <c r="E181" s="1"/>
      <c r="F181" s="1"/>
    </row>
    <row r="182" spans="1:6">
      <c r="A182" s="1"/>
      <c r="B182" s="1"/>
      <c r="C182" s="1"/>
      <c r="D182" s="1"/>
      <c r="E182" s="1"/>
      <c r="F182" s="1"/>
    </row>
    <row r="183" spans="1:6">
      <c r="A183" s="1"/>
      <c r="B183" s="1"/>
      <c r="C183" s="1"/>
      <c r="D183" s="1"/>
      <c r="E183" s="1"/>
      <c r="F183" s="1"/>
    </row>
    <row r="184" spans="1:6">
      <c r="A184" s="1"/>
      <c r="B184" s="1"/>
      <c r="C184" s="1"/>
      <c r="D184" s="1"/>
      <c r="E184" s="1"/>
      <c r="F184" s="1"/>
    </row>
    <row r="185" spans="1:6">
      <c r="A185" s="1"/>
      <c r="B185" s="1"/>
      <c r="C185" s="1"/>
      <c r="D185" s="1"/>
      <c r="E185" s="1"/>
      <c r="F185" s="1"/>
    </row>
    <row r="186" spans="1:6">
      <c r="A186" s="1"/>
      <c r="B186" s="1"/>
      <c r="C186" s="1"/>
      <c r="D186" s="1"/>
      <c r="E186" s="1"/>
      <c r="F186" s="1"/>
    </row>
    <row r="187" spans="1:6">
      <c r="A187" s="1"/>
      <c r="B187" s="1"/>
      <c r="C187" s="1"/>
      <c r="D187" s="1"/>
      <c r="E187" s="1"/>
      <c r="F187" s="1"/>
    </row>
    <row r="188" spans="1:6">
      <c r="A188" s="1"/>
      <c r="B188" s="1"/>
      <c r="C188" s="1"/>
      <c r="D188" s="1"/>
      <c r="E188" s="1"/>
      <c r="F188" s="1"/>
    </row>
    <row r="189" spans="1:6">
      <c r="A189" s="1"/>
      <c r="B189" s="1"/>
      <c r="C189" s="1"/>
      <c r="D189" s="1"/>
      <c r="E189" s="1"/>
      <c r="F189" s="1"/>
    </row>
    <row r="190" spans="1:6">
      <c r="A190" s="1"/>
      <c r="B190" s="1"/>
      <c r="C190" s="1"/>
      <c r="D190" s="1"/>
      <c r="E190" s="1"/>
      <c r="F190" s="1"/>
    </row>
    <row r="191" spans="1:6">
      <c r="A191" s="1"/>
      <c r="B191" s="1"/>
      <c r="C191" s="1"/>
      <c r="D191" s="1"/>
      <c r="E191" s="1"/>
      <c r="F191" s="1"/>
    </row>
    <row r="192" spans="1:6">
      <c r="A192" s="1"/>
      <c r="B192" s="1"/>
      <c r="C192" s="1"/>
      <c r="D192" s="1"/>
      <c r="E192" s="1"/>
      <c r="F192" s="1"/>
    </row>
    <row r="193" spans="1:6">
      <c r="A193" s="1"/>
      <c r="B193" s="1"/>
      <c r="C193" s="1"/>
      <c r="D193" s="1"/>
      <c r="E193" s="1"/>
      <c r="F193" s="1"/>
    </row>
    <row r="194" spans="1:6">
      <c r="A194" s="1"/>
      <c r="B194" s="1"/>
      <c r="C194" s="1"/>
      <c r="D194" s="1"/>
      <c r="E194" s="1"/>
      <c r="F194" s="1"/>
    </row>
    <row r="195" spans="1:6">
      <c r="A195" s="1"/>
      <c r="B195" s="1"/>
      <c r="C195" s="1"/>
      <c r="D195" s="1"/>
      <c r="E195" s="1"/>
      <c r="F195" s="1"/>
    </row>
    <row r="196" spans="1:6">
      <c r="A196" s="1"/>
      <c r="B196" s="1"/>
      <c r="C196" s="1"/>
      <c r="D196" s="1"/>
      <c r="E196" s="1"/>
      <c r="F196" s="1"/>
    </row>
    <row r="197" spans="1:6">
      <c r="A197" s="1"/>
      <c r="B197" s="1"/>
      <c r="C197" s="1"/>
      <c r="D197" s="1"/>
      <c r="E197" s="1"/>
      <c r="F197" s="1"/>
    </row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"/>
      <c r="C207" s="1"/>
      <c r="D207" s="1"/>
      <c r="E207" s="1"/>
      <c r="F207" s="1"/>
    </row>
    <row r="208" spans="1:6">
      <c r="A208" s="1"/>
      <c r="B208" s="1"/>
      <c r="C208" s="1"/>
      <c r="D208" s="1"/>
      <c r="E208" s="1"/>
      <c r="F208" s="1"/>
    </row>
    <row r="209" spans="1:6">
      <c r="A209" s="1"/>
      <c r="B209" s="1"/>
      <c r="C209" s="1"/>
      <c r="D209" s="1"/>
      <c r="E209" s="1"/>
      <c r="F209" s="1"/>
    </row>
    <row r="210" spans="1:6">
      <c r="A210" s="1"/>
      <c r="B210" s="1"/>
      <c r="C210" s="1"/>
      <c r="D210" s="1"/>
      <c r="E210" s="1"/>
      <c r="F210" s="1"/>
    </row>
    <row r="211" spans="1:6">
      <c r="A211" s="1"/>
      <c r="B211" s="1"/>
      <c r="C211" s="1"/>
      <c r="D211" s="1"/>
      <c r="E211" s="1"/>
      <c r="F211" s="1"/>
    </row>
    <row r="212" spans="1:6">
      <c r="A212" s="1"/>
      <c r="B212" s="1"/>
      <c r="C212" s="1"/>
      <c r="D212" s="1"/>
      <c r="E212" s="1"/>
      <c r="F212" s="1"/>
    </row>
    <row r="213" spans="1:6">
      <c r="A213" s="1"/>
      <c r="B213" s="1"/>
      <c r="C213" s="1"/>
      <c r="D213" s="1"/>
      <c r="E213" s="1"/>
      <c r="F213" s="1"/>
    </row>
    <row r="214" spans="1:6">
      <c r="A214" s="1"/>
      <c r="B214" s="1"/>
      <c r="C214" s="1"/>
      <c r="D214" s="1"/>
      <c r="E214" s="1"/>
      <c r="F214" s="1"/>
    </row>
    <row r="215" spans="1:6">
      <c r="A215" s="1"/>
      <c r="B215" s="1"/>
      <c r="C215" s="1"/>
      <c r="D215" s="1"/>
      <c r="E215" s="1"/>
      <c r="F215" s="1"/>
    </row>
    <row r="216" spans="1:6">
      <c r="A216" s="1"/>
      <c r="B216" s="1"/>
      <c r="C216" s="1"/>
      <c r="D216" s="1"/>
      <c r="E216" s="1"/>
      <c r="F216" s="1"/>
    </row>
    <row r="217" spans="1:6">
      <c r="A217" s="1"/>
      <c r="B217" s="1"/>
      <c r="C217" s="1"/>
      <c r="D217" s="1"/>
      <c r="E217" s="1"/>
      <c r="F217" s="1"/>
    </row>
    <row r="218" spans="1:6">
      <c r="A218" s="1"/>
      <c r="B218" s="1"/>
      <c r="C218" s="1"/>
      <c r="D218" s="1"/>
      <c r="E218" s="1"/>
      <c r="F218" s="1"/>
    </row>
    <row r="219" spans="1:6">
      <c r="A219" s="1"/>
      <c r="B219" s="1"/>
      <c r="C219" s="1"/>
      <c r="D219" s="1"/>
      <c r="E219" s="1"/>
      <c r="F219" s="1"/>
    </row>
    <row r="220" spans="1:6">
      <c r="A220" s="1"/>
      <c r="B220" s="1"/>
      <c r="C220" s="1"/>
      <c r="D220" s="1"/>
      <c r="E220" s="1"/>
      <c r="F220" s="1"/>
    </row>
    <row r="221" spans="1:6">
      <c r="A221" s="1"/>
      <c r="B221" s="1"/>
      <c r="C221" s="1"/>
      <c r="D221" s="1"/>
      <c r="E221" s="1"/>
      <c r="F221" s="1"/>
    </row>
    <row r="222" spans="1:6">
      <c r="A222" s="1"/>
      <c r="B222" s="1"/>
      <c r="C222" s="1"/>
      <c r="D222" s="1"/>
      <c r="E222" s="1"/>
      <c r="F222" s="1"/>
    </row>
    <row r="223" spans="1:6">
      <c r="A223" s="1"/>
      <c r="B223" s="1"/>
      <c r="C223" s="1"/>
      <c r="D223" s="1"/>
      <c r="E223" s="1"/>
      <c r="F223" s="1"/>
    </row>
    <row r="224" spans="1:6">
      <c r="A224" s="1"/>
      <c r="B224" s="1"/>
      <c r="C224" s="1"/>
      <c r="D224" s="1"/>
      <c r="E224" s="1"/>
      <c r="F224" s="1"/>
    </row>
    <row r="225" spans="1:6">
      <c r="A225" s="1"/>
      <c r="B225" s="1"/>
      <c r="C225" s="1"/>
      <c r="D225" s="1"/>
      <c r="E225" s="1"/>
      <c r="F225" s="1"/>
    </row>
    <row r="226" spans="1:6">
      <c r="A226" s="1"/>
      <c r="B226" s="1"/>
      <c r="C226" s="1"/>
      <c r="D226" s="1"/>
      <c r="E226" s="1"/>
      <c r="F226" s="1"/>
    </row>
    <row r="227" spans="1:6">
      <c r="A227" s="1"/>
      <c r="B227" s="1"/>
      <c r="C227" s="1"/>
      <c r="D227" s="1"/>
      <c r="E227" s="1"/>
      <c r="F227" s="1"/>
    </row>
    <row r="228" spans="1:6">
      <c r="A228" s="1"/>
      <c r="B228" s="1"/>
      <c r="C228" s="1"/>
      <c r="D228" s="1"/>
      <c r="E228" s="1"/>
      <c r="F228" s="1"/>
    </row>
    <row r="229" spans="1:6">
      <c r="A229" s="1"/>
      <c r="B229" s="1"/>
      <c r="C229" s="1"/>
      <c r="D229" s="1"/>
      <c r="E229" s="1"/>
      <c r="F229" s="1"/>
    </row>
    <row r="230" spans="1:6">
      <c r="A230" s="1"/>
      <c r="B230" s="1"/>
      <c r="C230" s="1"/>
      <c r="D230" s="1"/>
      <c r="E230" s="1"/>
      <c r="F230" s="1"/>
    </row>
    <row r="231" spans="1:6">
      <c r="A231" s="1"/>
      <c r="B231" s="1"/>
      <c r="C231" s="1"/>
      <c r="D231" s="1"/>
      <c r="E231" s="1"/>
      <c r="F231" s="1"/>
    </row>
    <row r="232" spans="1:6">
      <c r="A232" s="1"/>
      <c r="B232" s="1"/>
      <c r="C232" s="1"/>
      <c r="D232" s="1"/>
      <c r="E232" s="1"/>
      <c r="F232" s="1"/>
    </row>
    <row r="233" spans="1:6">
      <c r="A233" s="1"/>
      <c r="B233" s="1"/>
      <c r="C233" s="1"/>
      <c r="D233" s="1"/>
      <c r="E233" s="1"/>
      <c r="F233" s="1"/>
    </row>
    <row r="234" spans="1:6">
      <c r="A234" s="1"/>
      <c r="B234" s="1"/>
      <c r="C234" s="1"/>
      <c r="D234" s="1"/>
      <c r="E234" s="1"/>
      <c r="F234" s="1"/>
    </row>
    <row r="235" spans="1:6">
      <c r="A235" s="1"/>
      <c r="B235" s="1"/>
      <c r="C235" s="1"/>
      <c r="D235" s="1"/>
      <c r="E235" s="1"/>
      <c r="F235" s="1"/>
    </row>
    <row r="236" spans="1:6">
      <c r="A236" s="1"/>
      <c r="B236" s="1"/>
      <c r="C236" s="1"/>
      <c r="D236" s="1"/>
      <c r="E236" s="1"/>
      <c r="F236" s="1"/>
    </row>
    <row r="237" spans="1:6">
      <c r="A237" s="1"/>
      <c r="B237" s="1"/>
      <c r="C237" s="1"/>
      <c r="D237" s="1"/>
      <c r="E237" s="1"/>
      <c r="F237" s="1"/>
    </row>
    <row r="238" spans="1:6">
      <c r="A238" s="1"/>
      <c r="B238" s="1"/>
      <c r="C238" s="1"/>
      <c r="D238" s="1"/>
      <c r="E238" s="1"/>
      <c r="F238" s="1"/>
    </row>
    <row r="239" spans="1:6">
      <c r="A239" s="1"/>
      <c r="B239" s="1"/>
      <c r="C239" s="1"/>
      <c r="D239" s="1"/>
      <c r="E239" s="1"/>
      <c r="F239" s="1"/>
    </row>
    <row r="240" spans="1:6">
      <c r="A240" s="1"/>
      <c r="B240" s="1"/>
      <c r="C240" s="1"/>
      <c r="D240" s="1"/>
      <c r="E240" s="1"/>
      <c r="F240" s="1"/>
    </row>
    <row r="241" spans="1:6">
      <c r="A241" s="1"/>
      <c r="B241" s="1"/>
      <c r="C241" s="1"/>
      <c r="D241" s="1"/>
      <c r="E241" s="1"/>
      <c r="F241" s="1"/>
    </row>
    <row r="242" spans="1:6">
      <c r="A242" s="1"/>
      <c r="B242" s="1"/>
      <c r="C242" s="1"/>
      <c r="D242" s="1"/>
      <c r="E242" s="1"/>
      <c r="F242" s="1"/>
    </row>
    <row r="243" spans="1:6">
      <c r="A243" s="1"/>
      <c r="B243" s="1"/>
      <c r="C243" s="1"/>
      <c r="D243" s="1"/>
      <c r="E243" s="1"/>
      <c r="F243" s="1"/>
    </row>
    <row r="244" spans="1:6">
      <c r="A244" s="1"/>
      <c r="B244" s="1"/>
      <c r="C244" s="1"/>
      <c r="D244" s="1"/>
      <c r="E244" s="1"/>
      <c r="F244" s="1"/>
    </row>
    <row r="245" spans="1:6">
      <c r="A245" s="1"/>
      <c r="B245" s="1"/>
      <c r="C245" s="1"/>
      <c r="D245" s="1"/>
      <c r="E245" s="1"/>
      <c r="F245" s="1"/>
    </row>
    <row r="246" spans="1:6">
      <c r="A246" s="1"/>
      <c r="B246" s="1"/>
      <c r="C246" s="1"/>
      <c r="D246" s="1"/>
      <c r="E246" s="1"/>
      <c r="F246" s="1"/>
    </row>
    <row r="247" spans="1:6">
      <c r="A247" s="1"/>
      <c r="B247" s="1"/>
      <c r="C247" s="1"/>
      <c r="D247" s="1"/>
      <c r="E247" s="1"/>
      <c r="F247" s="1"/>
    </row>
    <row r="248" spans="1:6">
      <c r="A248" s="1"/>
      <c r="B248" s="1"/>
      <c r="C248" s="1"/>
      <c r="D248" s="1"/>
      <c r="E248" s="1"/>
      <c r="F248" s="1"/>
    </row>
    <row r="249" spans="1:6">
      <c r="A249" s="1"/>
      <c r="B249" s="1"/>
      <c r="C249" s="1"/>
      <c r="D249" s="1"/>
      <c r="E249" s="1"/>
      <c r="F249" s="1"/>
    </row>
    <row r="250" spans="1:6">
      <c r="A250" s="1"/>
      <c r="B250" s="1"/>
      <c r="C250" s="1"/>
      <c r="D250" s="1"/>
      <c r="E250" s="1"/>
      <c r="F250" s="1"/>
    </row>
    <row r="251" spans="1:6">
      <c r="A251" s="1"/>
      <c r="B251" s="1"/>
      <c r="C251" s="1"/>
      <c r="D251" s="1"/>
      <c r="E251" s="1"/>
      <c r="F251" s="1"/>
    </row>
    <row r="252" spans="1:6">
      <c r="A252" s="1"/>
      <c r="B252" s="1"/>
      <c r="C252" s="1"/>
      <c r="D252" s="1"/>
      <c r="E252" s="1"/>
      <c r="F252" s="1"/>
    </row>
    <row r="253" spans="1:6">
      <c r="A253" s="1"/>
      <c r="B253" s="1"/>
      <c r="C253" s="1"/>
      <c r="D253" s="1"/>
      <c r="E253" s="1"/>
      <c r="F253" s="1"/>
    </row>
    <row r="254" spans="1:6">
      <c r="A254" s="1"/>
      <c r="B254" s="1"/>
      <c r="C254" s="1"/>
      <c r="D254" s="1"/>
      <c r="E254" s="1"/>
      <c r="F254" s="1"/>
    </row>
    <row r="255" spans="1:6">
      <c r="A255" s="1"/>
      <c r="B255" s="1"/>
      <c r="C255" s="1"/>
      <c r="D255" s="1"/>
      <c r="E255" s="1"/>
      <c r="F255" s="1"/>
    </row>
    <row r="256" spans="1:6">
      <c r="A256" s="1"/>
      <c r="B256" s="1"/>
      <c r="C256" s="1"/>
      <c r="D256" s="1"/>
      <c r="E256" s="1"/>
      <c r="F256" s="1"/>
    </row>
    <row r="257" spans="1:6">
      <c r="A257" s="1"/>
      <c r="B257" s="1"/>
      <c r="C257" s="1"/>
      <c r="D257" s="1"/>
      <c r="E257" s="1"/>
      <c r="F257" s="1"/>
    </row>
    <row r="258" spans="1:6">
      <c r="A258" s="1"/>
      <c r="B258" s="1"/>
      <c r="C258" s="1"/>
      <c r="D258" s="1"/>
      <c r="E258" s="1"/>
      <c r="F258" s="1"/>
    </row>
    <row r="259" spans="1:6">
      <c r="A259" s="1"/>
      <c r="B259" s="1"/>
      <c r="C259" s="1"/>
      <c r="D259" s="1"/>
      <c r="E259" s="1"/>
      <c r="F259" s="1"/>
    </row>
    <row r="260" spans="1:6">
      <c r="A260" s="1"/>
      <c r="B260" s="1"/>
      <c r="C260" s="1"/>
      <c r="D260" s="1"/>
      <c r="E260" s="1"/>
      <c r="F260" s="1"/>
    </row>
    <row r="261" spans="1:6">
      <c r="A261" s="1"/>
      <c r="B261" s="1"/>
      <c r="C261" s="1"/>
      <c r="D261" s="1"/>
      <c r="E261" s="1"/>
      <c r="F261" s="1"/>
    </row>
    <row r="262" spans="1:6">
      <c r="A262" s="1"/>
      <c r="B262" s="1"/>
      <c r="C262" s="1"/>
      <c r="D262" s="1"/>
      <c r="E262" s="1"/>
      <c r="F262" s="1"/>
    </row>
    <row r="263" spans="1:6">
      <c r="A263" s="1"/>
      <c r="B263" s="1"/>
      <c r="C263" s="1"/>
      <c r="D263" s="1"/>
      <c r="E263" s="1"/>
      <c r="F263" s="1"/>
    </row>
    <row r="264" spans="1:6">
      <c r="A264" s="1"/>
      <c r="B264" s="1"/>
      <c r="C264" s="1"/>
      <c r="D264" s="1"/>
      <c r="E264" s="1"/>
      <c r="F264" s="1"/>
    </row>
    <row r="265" spans="1:6">
      <c r="A265" s="1"/>
      <c r="B265" s="1"/>
      <c r="C265" s="1"/>
      <c r="D265" s="1"/>
      <c r="E265" s="1"/>
      <c r="F265" s="1"/>
    </row>
    <row r="266" spans="1:6">
      <c r="A266" s="1"/>
      <c r="B266" s="1"/>
      <c r="C266" s="1"/>
      <c r="D266" s="1"/>
      <c r="E266" s="1"/>
      <c r="F266" s="1"/>
    </row>
    <row r="267" spans="1:6">
      <c r="A267" s="1"/>
      <c r="B267" s="1"/>
      <c r="C267" s="1"/>
      <c r="D267" s="1"/>
      <c r="E267" s="1"/>
      <c r="F267" s="1"/>
    </row>
    <row r="268" spans="1:6">
      <c r="A268" s="1"/>
      <c r="B268" s="1"/>
      <c r="C268" s="1"/>
      <c r="D268" s="1"/>
      <c r="E268" s="1"/>
      <c r="F268" s="1"/>
    </row>
    <row r="269" spans="1:6">
      <c r="A269" s="1"/>
      <c r="B269" s="1"/>
      <c r="C269" s="1"/>
      <c r="D269" s="1"/>
      <c r="E269" s="1"/>
      <c r="F269" s="1"/>
    </row>
    <row r="270" spans="1:6">
      <c r="A270" s="1"/>
      <c r="B270" s="1"/>
      <c r="C270" s="1"/>
      <c r="D270" s="1"/>
      <c r="E270" s="1"/>
      <c r="F270" s="1"/>
    </row>
    <row r="271" spans="1:6">
      <c r="A271" s="1"/>
      <c r="B271" s="1"/>
      <c r="C271" s="1"/>
      <c r="D271" s="1"/>
      <c r="E271" s="1"/>
      <c r="F271" s="1"/>
    </row>
    <row r="272" spans="1:6">
      <c r="A272" s="1"/>
      <c r="B272" s="1"/>
      <c r="C272" s="1"/>
      <c r="D272" s="1"/>
      <c r="E272" s="1"/>
      <c r="F272" s="1"/>
    </row>
    <row r="273" spans="1:6">
      <c r="A273" s="1"/>
      <c r="B273" s="1"/>
      <c r="C273" s="1"/>
      <c r="D273" s="1"/>
      <c r="E273" s="1"/>
      <c r="F273" s="1"/>
    </row>
    <row r="274" spans="1:6">
      <c r="A274" s="1"/>
      <c r="B274" s="1"/>
      <c r="C274" s="1"/>
      <c r="D274" s="1"/>
      <c r="E274" s="1"/>
      <c r="F274" s="1"/>
    </row>
    <row r="275" spans="1:6">
      <c r="A275" s="1"/>
      <c r="B275" s="1"/>
      <c r="C275" s="1"/>
      <c r="D275" s="1"/>
      <c r="E275" s="1"/>
      <c r="F275" s="1"/>
    </row>
    <row r="276" spans="1:6">
      <c r="A276" s="1"/>
      <c r="B276" s="1"/>
      <c r="C276" s="1"/>
      <c r="D276" s="1"/>
      <c r="E276" s="1"/>
      <c r="F276" s="1"/>
    </row>
    <row r="277" spans="1:6">
      <c r="A277" s="1"/>
      <c r="B277" s="1"/>
      <c r="C277" s="1"/>
      <c r="D277" s="1"/>
      <c r="E277" s="1"/>
      <c r="F277" s="1"/>
    </row>
    <row r="278" spans="1:6">
      <c r="A278" s="1"/>
      <c r="B278" s="1"/>
      <c r="C278" s="1"/>
      <c r="D278" s="1"/>
      <c r="E278" s="1"/>
      <c r="F278" s="1"/>
    </row>
    <row r="279" spans="1:6">
      <c r="A279" s="1"/>
      <c r="B279" s="1"/>
      <c r="C279" s="1"/>
      <c r="D279" s="1"/>
      <c r="E279" s="1"/>
      <c r="F279" s="1"/>
    </row>
    <row r="280" spans="1:6">
      <c r="A280" s="1"/>
      <c r="B280" s="1"/>
      <c r="C280" s="1"/>
      <c r="D280" s="1"/>
      <c r="E280" s="1"/>
      <c r="F280" s="1"/>
    </row>
    <row r="281" spans="1:6">
      <c r="A281" s="1"/>
      <c r="B281" s="1"/>
      <c r="C281" s="1"/>
      <c r="D281" s="1"/>
      <c r="E281" s="1"/>
      <c r="F281" s="1"/>
    </row>
    <row r="282" spans="1:6">
      <c r="A282" s="1"/>
      <c r="B282" s="1"/>
      <c r="C282" s="1"/>
      <c r="D282" s="1"/>
      <c r="E282" s="1"/>
      <c r="F282" s="1"/>
    </row>
    <row r="283" spans="1:6">
      <c r="A283" s="1"/>
      <c r="B283" s="1"/>
      <c r="C283" s="1"/>
      <c r="D283" s="1"/>
      <c r="E283" s="1"/>
      <c r="F283" s="1"/>
    </row>
    <row r="284" spans="1:6">
      <c r="A284" s="1"/>
      <c r="B284" s="1"/>
      <c r="C284" s="1"/>
      <c r="D284" s="1"/>
      <c r="E284" s="1"/>
      <c r="F284" s="1"/>
    </row>
    <row r="285" spans="1:6">
      <c r="A285" s="1"/>
      <c r="B285" s="1"/>
      <c r="C285" s="1"/>
      <c r="D285" s="1"/>
      <c r="E285" s="1"/>
      <c r="F285" s="1"/>
    </row>
    <row r="286" spans="1:6">
      <c r="A286" s="1"/>
      <c r="B286" s="1"/>
      <c r="C286" s="1"/>
      <c r="D286" s="1"/>
      <c r="E286" s="1"/>
      <c r="F286" s="1"/>
    </row>
    <row r="287" spans="1:6">
      <c r="A287" s="1"/>
      <c r="B287" s="1"/>
      <c r="C287" s="1"/>
      <c r="D287" s="1"/>
      <c r="E287" s="1"/>
      <c r="F287" s="1"/>
    </row>
    <row r="288" spans="1:6">
      <c r="A288" s="1"/>
      <c r="B288" s="1"/>
      <c r="C288" s="1"/>
      <c r="D288" s="1"/>
      <c r="E288" s="1"/>
      <c r="F288" s="1"/>
    </row>
    <row r="289" spans="1:6">
      <c r="A289" s="1"/>
      <c r="B289" s="1"/>
      <c r="C289" s="1"/>
      <c r="D289" s="1"/>
      <c r="E289" s="1"/>
      <c r="F289" s="1"/>
    </row>
    <row r="290" spans="1:6">
      <c r="A290" s="1"/>
      <c r="B290" s="1"/>
      <c r="C290" s="1"/>
      <c r="D290" s="1"/>
      <c r="E290" s="1"/>
      <c r="F290" s="1"/>
    </row>
    <row r="291" spans="1:6">
      <c r="A291" s="1"/>
      <c r="B291" s="1"/>
      <c r="C291" s="1"/>
      <c r="D291" s="1"/>
      <c r="E291" s="1"/>
      <c r="F291" s="1"/>
    </row>
    <row r="292" spans="1:6">
      <c r="A292" s="1"/>
      <c r="B292" s="1"/>
      <c r="C292" s="1"/>
      <c r="D292" s="1"/>
      <c r="E292" s="1"/>
      <c r="F292" s="1"/>
    </row>
    <row r="293" spans="1:6">
      <c r="A293" s="1"/>
      <c r="B293" s="1"/>
      <c r="C293" s="1"/>
      <c r="D293" s="1"/>
      <c r="E293" s="1"/>
      <c r="F293" s="1"/>
    </row>
    <row r="294" spans="1:6">
      <c r="A294" s="1"/>
      <c r="B294" s="1"/>
      <c r="C294" s="1"/>
      <c r="D294" s="1"/>
      <c r="E294" s="1"/>
      <c r="F294" s="1"/>
    </row>
    <row r="295" spans="1:6">
      <c r="A295" s="1"/>
      <c r="B295" s="1"/>
      <c r="C295" s="1"/>
      <c r="D295" s="1"/>
      <c r="E295" s="1"/>
      <c r="F295" s="1"/>
    </row>
    <row r="296" spans="1:6">
      <c r="A296" s="1"/>
      <c r="B296" s="1"/>
      <c r="C296" s="1"/>
      <c r="D296" s="1"/>
      <c r="E296" s="1"/>
      <c r="F296" s="1"/>
    </row>
    <row r="297" spans="1:6">
      <c r="A297" s="1"/>
      <c r="B297" s="1"/>
      <c r="C297" s="1"/>
      <c r="D297" s="1"/>
      <c r="E297" s="1"/>
      <c r="F297" s="1"/>
    </row>
    <row r="298" spans="1:6">
      <c r="A298" s="1"/>
      <c r="B298" s="1"/>
      <c r="C298" s="1"/>
      <c r="D298" s="1"/>
      <c r="E298" s="1"/>
      <c r="F298" s="1"/>
    </row>
    <row r="299" spans="1:6">
      <c r="A299" s="1"/>
      <c r="B299" s="1"/>
      <c r="C299" s="1"/>
      <c r="D299" s="1"/>
      <c r="E299" s="1"/>
      <c r="F299" s="1"/>
    </row>
    <row r="300" spans="1:6">
      <c r="A300" s="1"/>
      <c r="B300" s="1"/>
      <c r="C300" s="1"/>
      <c r="D300" s="1"/>
      <c r="E300" s="1"/>
      <c r="F300" s="1"/>
    </row>
    <row r="301" spans="1:6">
      <c r="A301" s="1"/>
      <c r="B301" s="1"/>
      <c r="C301" s="1"/>
      <c r="D301" s="1"/>
      <c r="E301" s="1"/>
      <c r="F301" s="1"/>
    </row>
    <row r="302" spans="1:6">
      <c r="A302" s="1"/>
      <c r="B302" s="1"/>
      <c r="C302" s="1"/>
      <c r="D302" s="1"/>
      <c r="E302" s="1"/>
      <c r="F302" s="1"/>
    </row>
    <row r="303" spans="1:6">
      <c r="A303" s="1"/>
      <c r="B303" s="1"/>
      <c r="C303" s="1"/>
      <c r="D303" s="1"/>
      <c r="E303" s="1"/>
      <c r="F303" s="1"/>
    </row>
    <row r="304" spans="1:6">
      <c r="A304" s="1"/>
      <c r="B304" s="1"/>
      <c r="C304" s="1"/>
      <c r="D304" s="1"/>
      <c r="E304" s="1"/>
      <c r="F304" s="1"/>
    </row>
    <row r="305" spans="1:6">
      <c r="A305" s="1"/>
      <c r="B305" s="1"/>
      <c r="C305" s="1"/>
      <c r="D305" s="1"/>
      <c r="E305" s="1"/>
      <c r="F305" s="1"/>
    </row>
    <row r="306" spans="1:6">
      <c r="A306" s="1"/>
      <c r="B306" s="1"/>
      <c r="C306" s="1"/>
      <c r="D306" s="1"/>
      <c r="E306" s="1"/>
      <c r="F306" s="1"/>
    </row>
    <row r="307" spans="1:6">
      <c r="A307" s="1"/>
      <c r="B307" s="1"/>
      <c r="C307" s="1"/>
      <c r="D307" s="1"/>
      <c r="E307" s="1"/>
      <c r="F307" s="1"/>
    </row>
    <row r="308" spans="1:6">
      <c r="A308" s="1"/>
      <c r="B308" s="1"/>
      <c r="C308" s="1"/>
      <c r="D308" s="1"/>
      <c r="E308" s="1"/>
      <c r="F308" s="1"/>
    </row>
    <row r="309" spans="1:6">
      <c r="A309" s="1"/>
      <c r="B309" s="1"/>
      <c r="C309" s="1"/>
      <c r="D309" s="1"/>
      <c r="E309" s="1"/>
      <c r="F309" s="1"/>
    </row>
    <row r="310" spans="1:6">
      <c r="A310" s="1"/>
      <c r="B310" s="1"/>
      <c r="C310" s="1"/>
      <c r="D310" s="1"/>
      <c r="E310" s="1"/>
      <c r="F310" s="1"/>
    </row>
    <row r="311" spans="1:6">
      <c r="A311" s="1"/>
      <c r="B311" s="1"/>
      <c r="C311" s="1"/>
      <c r="D311" s="1"/>
      <c r="E311" s="1"/>
      <c r="F311" s="1"/>
    </row>
    <row r="312" spans="1:6">
      <c r="A312" s="1"/>
      <c r="B312" s="1"/>
      <c r="C312" s="1"/>
      <c r="D312" s="1"/>
      <c r="E312" s="1"/>
      <c r="F312" s="1"/>
    </row>
    <row r="313" spans="1:6">
      <c r="A313" s="1"/>
      <c r="B313" s="1"/>
      <c r="C313" s="1"/>
      <c r="D313" s="1"/>
      <c r="E313" s="1"/>
      <c r="F313" s="1"/>
    </row>
    <row r="314" spans="1:6">
      <c r="A314" s="1"/>
      <c r="B314" s="1"/>
      <c r="C314" s="1"/>
      <c r="D314" s="1"/>
      <c r="E314" s="1"/>
      <c r="F314" s="1"/>
    </row>
    <row r="315" spans="1:6">
      <c r="A315" s="1"/>
      <c r="B315" s="1"/>
      <c r="C315" s="1"/>
      <c r="D315" s="1"/>
      <c r="E315" s="1"/>
      <c r="F315" s="1"/>
    </row>
    <row r="316" spans="1:6">
      <c r="A316" s="1"/>
      <c r="B316" s="1"/>
      <c r="C316" s="1"/>
      <c r="D316" s="1"/>
      <c r="E316" s="1"/>
      <c r="F316" s="1"/>
    </row>
    <row r="317" spans="1:6">
      <c r="A317" s="1"/>
      <c r="B317" s="1"/>
      <c r="C317" s="1"/>
      <c r="D317" s="1"/>
      <c r="E317" s="1"/>
      <c r="F317" s="1"/>
    </row>
    <row r="318" spans="1:6">
      <c r="A318" s="1"/>
      <c r="B318" s="1"/>
      <c r="C318" s="1"/>
      <c r="D318" s="1"/>
      <c r="E318" s="1"/>
      <c r="F318" s="1"/>
    </row>
    <row r="319" spans="1:6">
      <c r="A319" s="1"/>
      <c r="B319" s="1"/>
      <c r="C319" s="1"/>
      <c r="D319" s="1"/>
      <c r="E319" s="1"/>
      <c r="F319" s="1"/>
    </row>
    <row r="320" spans="1:6">
      <c r="A320" s="1"/>
      <c r="B320" s="1"/>
      <c r="C320" s="1"/>
      <c r="D320" s="1"/>
      <c r="E320" s="1"/>
      <c r="F320" s="1"/>
    </row>
    <row r="321" spans="1:6">
      <c r="A321" s="1"/>
      <c r="B321" s="1"/>
      <c r="C321" s="1"/>
      <c r="D321" s="1"/>
      <c r="E321" s="1"/>
      <c r="F321" s="1"/>
    </row>
    <row r="322" spans="1:6">
      <c r="A322" s="1"/>
      <c r="B322" s="1"/>
      <c r="C322" s="1"/>
      <c r="D322" s="1"/>
      <c r="E322" s="1"/>
      <c r="F322" s="1"/>
    </row>
    <row r="323" spans="1:6">
      <c r="A323" s="1"/>
      <c r="B323" s="1"/>
      <c r="C323" s="1"/>
      <c r="D323" s="1"/>
      <c r="E323" s="1"/>
      <c r="F323" s="1"/>
    </row>
    <row r="324" spans="1:6">
      <c r="A324" s="1"/>
      <c r="B324" s="1"/>
      <c r="C324" s="1"/>
      <c r="D324" s="1"/>
      <c r="E324" s="1"/>
      <c r="F324" s="1"/>
    </row>
    <row r="325" spans="1:6">
      <c r="A325" s="1"/>
      <c r="B325" s="1"/>
      <c r="C325" s="1"/>
      <c r="D325" s="1"/>
      <c r="E325" s="1"/>
      <c r="F325" s="1"/>
    </row>
    <row r="326" spans="1:6">
      <c r="A326" s="1"/>
      <c r="B326" s="1"/>
      <c r="C326" s="1"/>
      <c r="D326" s="1"/>
      <c r="E326" s="1"/>
      <c r="F326" s="1"/>
    </row>
    <row r="327" spans="1:6">
      <c r="A327" s="1"/>
      <c r="B327" s="1"/>
      <c r="C327" s="1"/>
      <c r="D327" s="1"/>
      <c r="E327" s="1"/>
      <c r="F327" s="1"/>
    </row>
    <row r="328" spans="1:6">
      <c r="A328" s="1"/>
      <c r="B328" s="1"/>
      <c r="C328" s="1"/>
      <c r="D328" s="1"/>
      <c r="E328" s="1"/>
      <c r="F328" s="1"/>
    </row>
    <row r="329" spans="1:6">
      <c r="A329" s="1"/>
      <c r="B329" s="1"/>
      <c r="C329" s="1"/>
      <c r="D329" s="1"/>
      <c r="E329" s="1"/>
      <c r="F329" s="1"/>
    </row>
    <row r="330" spans="1:6">
      <c r="A330" s="1"/>
      <c r="B330" s="1"/>
      <c r="C330" s="1"/>
      <c r="D330" s="1"/>
      <c r="E330" s="1"/>
      <c r="F330" s="1"/>
    </row>
    <row r="331" spans="1:6">
      <c r="A331" s="1"/>
      <c r="B331" s="1"/>
      <c r="C331" s="1"/>
      <c r="D331" s="1"/>
      <c r="E331" s="1"/>
      <c r="F331" s="1"/>
    </row>
    <row r="332" spans="1:6">
      <c r="A332" s="1"/>
      <c r="B332" s="1"/>
      <c r="C332" s="1"/>
      <c r="D332" s="1"/>
      <c r="E332" s="1"/>
      <c r="F332" s="1"/>
    </row>
    <row r="333" spans="1:6">
      <c r="A333" s="1"/>
      <c r="B333" s="1"/>
      <c r="C333" s="1"/>
      <c r="D333" s="1"/>
      <c r="E333" s="1"/>
      <c r="F333" s="1"/>
    </row>
    <row r="334" spans="1:6">
      <c r="A334" s="1"/>
      <c r="B334" s="1"/>
      <c r="C334" s="1"/>
      <c r="D334" s="1"/>
      <c r="E334" s="1"/>
      <c r="F334" s="1"/>
    </row>
    <row r="335" spans="1:6">
      <c r="A335" s="1"/>
      <c r="B335" s="1"/>
      <c r="C335" s="1"/>
      <c r="D335" s="1"/>
      <c r="E335" s="1"/>
      <c r="F335" s="1"/>
    </row>
    <row r="336" spans="1:6">
      <c r="A336" s="1"/>
      <c r="B336" s="1"/>
      <c r="C336" s="1"/>
      <c r="D336" s="1"/>
      <c r="E336" s="1"/>
      <c r="F336" s="1"/>
    </row>
    <row r="337" spans="1:6">
      <c r="A337" s="1"/>
      <c r="B337" s="1"/>
      <c r="C337" s="1"/>
      <c r="D337" s="1"/>
      <c r="E337" s="1"/>
      <c r="F337" s="1"/>
    </row>
    <row r="338" spans="1:6">
      <c r="A338" s="1"/>
      <c r="B338" s="1"/>
      <c r="C338" s="1"/>
      <c r="D338" s="1"/>
      <c r="E338" s="1"/>
      <c r="F338" s="1"/>
    </row>
    <row r="339" spans="1:6">
      <c r="A339" s="1"/>
      <c r="B339" s="1"/>
      <c r="C339" s="1"/>
      <c r="D339" s="1"/>
      <c r="E339" s="1"/>
      <c r="F339" s="1"/>
    </row>
    <row r="340" spans="1:6">
      <c r="A340" s="1"/>
      <c r="B340" s="1"/>
      <c r="C340" s="1"/>
      <c r="D340" s="1"/>
      <c r="E340" s="1"/>
      <c r="F340" s="1"/>
    </row>
    <row r="341" spans="1:6">
      <c r="A341" s="1"/>
      <c r="B341" s="1"/>
      <c r="C341" s="1"/>
      <c r="D341" s="1"/>
      <c r="E341" s="1"/>
      <c r="F341" s="1"/>
    </row>
    <row r="342" spans="1:6">
      <c r="A342" s="1"/>
      <c r="B342" s="1"/>
      <c r="C342" s="1"/>
      <c r="D342" s="1"/>
      <c r="E342" s="1"/>
      <c r="F342" s="1"/>
    </row>
    <row r="343" spans="1:6">
      <c r="A343" s="1"/>
      <c r="B343" s="1"/>
      <c r="C343" s="1"/>
      <c r="D343" s="1"/>
      <c r="E343" s="1"/>
      <c r="F343" s="1"/>
    </row>
    <row r="344" spans="1:6">
      <c r="A344" s="1"/>
      <c r="B344" s="1"/>
      <c r="C344" s="1"/>
      <c r="D344" s="1"/>
      <c r="E344" s="1"/>
      <c r="F344" s="1"/>
    </row>
    <row r="345" spans="1:6">
      <c r="A345" s="1"/>
      <c r="B345" s="1"/>
      <c r="C345" s="1"/>
      <c r="D345" s="1"/>
      <c r="E345" s="1"/>
      <c r="F345" s="1"/>
    </row>
    <row r="346" spans="1:6">
      <c r="A346" s="1"/>
      <c r="B346" s="1"/>
      <c r="C346" s="1"/>
      <c r="D346" s="1"/>
      <c r="E346" s="1"/>
      <c r="F346" s="1"/>
    </row>
    <row r="347" spans="1:6">
      <c r="A347" s="1"/>
      <c r="B347" s="1"/>
      <c r="C347" s="1"/>
      <c r="D347" s="1"/>
      <c r="E347" s="1"/>
      <c r="F347" s="1"/>
    </row>
    <row r="348" spans="1:6">
      <c r="A348" s="1"/>
      <c r="B348" s="1"/>
      <c r="C348" s="1"/>
      <c r="D348" s="1"/>
      <c r="E348" s="1"/>
      <c r="F348" s="1"/>
    </row>
    <row r="349" spans="1:6">
      <c r="A349" s="1"/>
      <c r="B349" s="1"/>
      <c r="C349" s="1"/>
      <c r="D349" s="1"/>
      <c r="E349" s="1"/>
      <c r="F349" s="1"/>
    </row>
    <row r="350" spans="1:6">
      <c r="A350" s="1"/>
      <c r="B350" s="1"/>
      <c r="C350" s="1"/>
      <c r="D350" s="1"/>
      <c r="E350" s="1"/>
      <c r="F350" s="1"/>
    </row>
    <row r="351" spans="1:6">
      <c r="A351" s="1"/>
      <c r="B351" s="1"/>
      <c r="C351" s="1"/>
      <c r="D351" s="1"/>
      <c r="E351" s="1"/>
      <c r="F351" s="1"/>
    </row>
    <row r="352" spans="1:6">
      <c r="A352" s="1"/>
      <c r="B352" s="1"/>
      <c r="C352" s="1"/>
      <c r="D352" s="1"/>
      <c r="E352" s="1"/>
      <c r="F352" s="1"/>
    </row>
    <row r="353" spans="1:6">
      <c r="A353" s="1"/>
      <c r="B353" s="1"/>
      <c r="C353" s="1"/>
      <c r="D353" s="1"/>
      <c r="E353" s="1"/>
      <c r="F353" s="1"/>
    </row>
    <row r="354" spans="1:6">
      <c r="A354" s="1"/>
      <c r="B354" s="1"/>
      <c r="C354" s="1"/>
      <c r="D354" s="1"/>
      <c r="E354" s="1"/>
      <c r="F354" s="1"/>
    </row>
    <row r="355" spans="1:6">
      <c r="A355" s="1"/>
      <c r="B355" s="1"/>
      <c r="C355" s="1"/>
      <c r="D355" s="1"/>
      <c r="E355" s="1"/>
      <c r="F355" s="1"/>
    </row>
    <row r="356" spans="1:6">
      <c r="A356" s="1"/>
      <c r="B356" s="1"/>
      <c r="C356" s="1"/>
      <c r="D356" s="1"/>
      <c r="E356" s="1"/>
      <c r="F356" s="1"/>
    </row>
    <row r="357" spans="1:6">
      <c r="A357" s="1"/>
      <c r="B357" s="1"/>
      <c r="C357" s="1"/>
      <c r="D357" s="1"/>
      <c r="E357" s="1"/>
      <c r="F357" s="1"/>
    </row>
    <row r="358" spans="1:6">
      <c r="A358" s="1"/>
      <c r="B358" s="1"/>
      <c r="C358" s="1"/>
      <c r="D358" s="1"/>
      <c r="E358" s="1"/>
      <c r="F358" s="1"/>
    </row>
    <row r="359" spans="1:6">
      <c r="A359" s="1"/>
      <c r="B359" s="1"/>
      <c r="C359" s="1"/>
      <c r="D359" s="1"/>
      <c r="E359" s="1"/>
      <c r="F359" s="1"/>
    </row>
    <row r="360" spans="1:6">
      <c r="A360" s="1"/>
      <c r="B360" s="1"/>
      <c r="C360" s="1"/>
      <c r="D360" s="1"/>
      <c r="E360" s="1"/>
      <c r="F360" s="1"/>
    </row>
    <row r="361" spans="1:6">
      <c r="A361" s="1"/>
      <c r="B361" s="1"/>
      <c r="C361" s="1"/>
      <c r="D361" s="1"/>
      <c r="E361" s="1"/>
      <c r="F361" s="1"/>
    </row>
    <row r="362" spans="1:6">
      <c r="A362" s="1"/>
      <c r="B362" s="1"/>
      <c r="C362" s="1"/>
      <c r="D362" s="1"/>
      <c r="E362" s="1"/>
      <c r="F362" s="1"/>
    </row>
    <row r="363" spans="1:6">
      <c r="A363" s="1"/>
      <c r="B363" s="1"/>
      <c r="C363" s="1"/>
      <c r="D363" s="1"/>
      <c r="E363" s="1"/>
      <c r="F363" s="1"/>
    </row>
    <row r="364" spans="1:6">
      <c r="A364" s="1"/>
      <c r="B364" s="1"/>
      <c r="C364" s="1"/>
      <c r="D364" s="1"/>
      <c r="E364" s="1"/>
      <c r="F364" s="1"/>
    </row>
    <row r="365" spans="1:6">
      <c r="A365" s="1"/>
      <c r="B365" s="1"/>
      <c r="C365" s="1"/>
      <c r="D365" s="1"/>
      <c r="E365" s="1"/>
      <c r="F365" s="1"/>
    </row>
    <row r="366" spans="1:6">
      <c r="A366" s="1"/>
      <c r="B366" s="1"/>
      <c r="C366" s="1"/>
      <c r="D366" s="1"/>
      <c r="E366" s="1"/>
      <c r="F366" s="1"/>
    </row>
    <row r="367" spans="1:6">
      <c r="A367" s="1"/>
      <c r="B367" s="1"/>
      <c r="C367" s="1"/>
      <c r="D367" s="1"/>
      <c r="E367" s="1"/>
      <c r="F367" s="1"/>
    </row>
    <row r="368" spans="1:6">
      <c r="A368" s="1"/>
      <c r="B368" s="1"/>
      <c r="C368" s="1"/>
      <c r="D368" s="1"/>
      <c r="E368" s="1"/>
      <c r="F368" s="1"/>
    </row>
    <row r="369" spans="1:6">
      <c r="A369" s="1"/>
      <c r="B369" s="1"/>
      <c r="C369" s="1"/>
      <c r="D369" s="1"/>
      <c r="E369" s="1"/>
      <c r="F369" s="1"/>
    </row>
    <row r="370" spans="1:6">
      <c r="A370" s="1"/>
      <c r="B370" s="1"/>
      <c r="C370" s="1"/>
      <c r="D370" s="1"/>
      <c r="E370" s="1"/>
      <c r="F370" s="1"/>
    </row>
    <row r="371" spans="1:6">
      <c r="A371" s="1"/>
      <c r="B371" s="1"/>
      <c r="C371" s="1"/>
      <c r="D371" s="1"/>
      <c r="E371" s="1"/>
      <c r="F371" s="1"/>
    </row>
    <row r="372" spans="1:6">
      <c r="A372" s="1"/>
      <c r="B372" s="1"/>
      <c r="C372" s="1"/>
      <c r="D372" s="1"/>
      <c r="E372" s="1"/>
      <c r="F372" s="1"/>
    </row>
    <row r="373" spans="1:6">
      <c r="A373" s="1"/>
      <c r="B373" s="1"/>
      <c r="C373" s="1"/>
      <c r="D373" s="1"/>
      <c r="E373" s="1"/>
      <c r="F373" s="1"/>
    </row>
    <row r="374" spans="1:6">
      <c r="A374" s="1"/>
      <c r="B374" s="1"/>
      <c r="C374" s="1"/>
      <c r="D374" s="1"/>
      <c r="E374" s="1"/>
      <c r="F374" s="1"/>
    </row>
    <row r="375" spans="1:6">
      <c r="A375" s="1"/>
      <c r="B375" s="1"/>
      <c r="C375" s="1"/>
      <c r="D375" s="1"/>
      <c r="E375" s="1"/>
      <c r="F375" s="1"/>
    </row>
    <row r="376" spans="1:6">
      <c r="A376" s="1"/>
      <c r="B376" s="1"/>
      <c r="C376" s="1"/>
      <c r="D376" s="1"/>
      <c r="E376" s="1"/>
      <c r="F376" s="1"/>
    </row>
    <row r="377" spans="1:6">
      <c r="A377" s="1"/>
      <c r="B377" s="1"/>
      <c r="C377" s="1"/>
      <c r="D377" s="1"/>
      <c r="E377" s="1"/>
      <c r="F377" s="1"/>
    </row>
    <row r="378" spans="1:6">
      <c r="A378" s="1"/>
      <c r="B378" s="1"/>
      <c r="C378" s="1"/>
      <c r="D378" s="1"/>
      <c r="E378" s="1"/>
      <c r="F378" s="1"/>
    </row>
    <row r="379" spans="1:6">
      <c r="A379" s="1"/>
      <c r="B379" s="1"/>
      <c r="C379" s="1"/>
      <c r="D379" s="1"/>
      <c r="E379" s="1"/>
      <c r="F379" s="1"/>
    </row>
    <row r="380" spans="1:6">
      <c r="A380" s="1"/>
      <c r="B380" s="1"/>
      <c r="C380" s="1"/>
      <c r="D380" s="1"/>
      <c r="E380" s="1"/>
      <c r="F380" s="1"/>
    </row>
    <row r="381" spans="1:6">
      <c r="A381" s="1"/>
      <c r="B381" s="1"/>
      <c r="C381" s="1"/>
      <c r="D381" s="1"/>
      <c r="E381" s="1"/>
      <c r="F381" s="1"/>
    </row>
    <row r="382" spans="1:6">
      <c r="A382" s="1"/>
      <c r="B382" s="1"/>
      <c r="C382" s="1"/>
      <c r="D382" s="1"/>
      <c r="E382" s="1"/>
      <c r="F382" s="1"/>
    </row>
    <row r="383" spans="1:6">
      <c r="A383" s="1"/>
      <c r="B383" s="1"/>
      <c r="C383" s="1"/>
      <c r="D383" s="1"/>
      <c r="E383" s="1"/>
      <c r="F383" s="1"/>
    </row>
    <row r="384" spans="1:6">
      <c r="A384" s="1"/>
      <c r="B384" s="1"/>
      <c r="C384" s="1"/>
      <c r="D384" s="1"/>
      <c r="E384" s="1"/>
      <c r="F384" s="1"/>
    </row>
    <row r="385" spans="1:6">
      <c r="A385" s="1"/>
      <c r="B385" s="1"/>
      <c r="C385" s="1"/>
      <c r="D385" s="1"/>
      <c r="E385" s="1"/>
      <c r="F385" s="1"/>
    </row>
    <row r="386" spans="1:6">
      <c r="A386" s="1"/>
      <c r="B386" s="1"/>
      <c r="C386" s="1"/>
      <c r="D386" s="1"/>
      <c r="E386" s="1"/>
      <c r="F386" s="1"/>
    </row>
    <row r="387" spans="1:6">
      <c r="A387" s="1"/>
      <c r="B387" s="1"/>
      <c r="C387" s="1"/>
      <c r="D387" s="1"/>
      <c r="E387" s="1"/>
      <c r="F387" s="1"/>
    </row>
    <row r="388" spans="1:6">
      <c r="A388" s="1"/>
      <c r="B388" s="1"/>
      <c r="C388" s="1"/>
      <c r="D388" s="1"/>
      <c r="E388" s="1"/>
      <c r="F388" s="1"/>
    </row>
    <row r="389" spans="1:6">
      <c r="A389" s="1"/>
      <c r="B389" s="1"/>
      <c r="C389" s="1"/>
      <c r="D389" s="1"/>
      <c r="E389" s="1"/>
      <c r="F389" s="1"/>
    </row>
    <row r="390" spans="1:6">
      <c r="A390" s="1"/>
      <c r="B390" s="1"/>
      <c r="C390" s="1"/>
      <c r="D390" s="1"/>
      <c r="E390" s="1"/>
      <c r="F390" s="1"/>
    </row>
    <row r="391" spans="1:6">
      <c r="A391" s="1"/>
      <c r="B391" s="1"/>
      <c r="C391" s="1"/>
      <c r="D391" s="1"/>
      <c r="E391" s="1"/>
      <c r="F391" s="1"/>
    </row>
    <row r="392" spans="1:6">
      <c r="A392" s="1"/>
      <c r="B392" s="1"/>
      <c r="C392" s="1"/>
      <c r="D392" s="1"/>
      <c r="E392" s="1"/>
      <c r="F392" s="1"/>
    </row>
    <row r="393" spans="1:6">
      <c r="A393" s="1"/>
      <c r="B393" s="1"/>
      <c r="C393" s="1"/>
      <c r="D393" s="1"/>
      <c r="E393" s="1"/>
      <c r="F393" s="1"/>
    </row>
    <row r="394" spans="1:6">
      <c r="A394" s="1"/>
      <c r="B394" s="1"/>
      <c r="C394" s="1"/>
      <c r="D394" s="1"/>
      <c r="E394" s="1"/>
      <c r="F394" s="1"/>
    </row>
    <row r="395" spans="1:6">
      <c r="A395" s="1"/>
      <c r="B395" s="1"/>
      <c r="C395" s="1"/>
      <c r="D395" s="1"/>
      <c r="E395" s="1"/>
      <c r="F395" s="1"/>
    </row>
    <row r="396" spans="1:6">
      <c r="A396" s="1"/>
      <c r="B396" s="1"/>
      <c r="C396" s="1"/>
      <c r="D396" s="1"/>
      <c r="E396" s="1"/>
      <c r="F396" s="1"/>
    </row>
    <row r="397" spans="1:6">
      <c r="A397" s="1"/>
      <c r="B397" s="1"/>
      <c r="C397" s="1"/>
      <c r="D397" s="1"/>
      <c r="E397" s="1"/>
      <c r="F397" s="1"/>
    </row>
    <row r="398" spans="1:6">
      <c r="A398" s="1"/>
      <c r="B398" s="1"/>
      <c r="C398" s="1"/>
      <c r="D398" s="1"/>
      <c r="E398" s="1"/>
      <c r="F398" s="1"/>
    </row>
    <row r="399" spans="1:6">
      <c r="A399" s="1"/>
      <c r="B399" s="1"/>
      <c r="C399" s="1"/>
      <c r="D399" s="1"/>
      <c r="E399" s="1"/>
      <c r="F399" s="1"/>
    </row>
    <row r="400" spans="1:6">
      <c r="A400" s="1"/>
      <c r="B400" s="1"/>
      <c r="C400" s="1"/>
      <c r="D400" s="1"/>
      <c r="E400" s="1"/>
      <c r="F400" s="1"/>
    </row>
    <row r="401" spans="1:6">
      <c r="A401" s="1"/>
      <c r="B401" s="1"/>
      <c r="C401" s="1"/>
      <c r="D401" s="1"/>
      <c r="E401" s="1"/>
      <c r="F401" s="1"/>
    </row>
    <row r="402" spans="1:6">
      <c r="A402" s="1"/>
      <c r="B402" s="1"/>
      <c r="C402" s="1"/>
      <c r="D402" s="1"/>
      <c r="E402" s="1"/>
      <c r="F402" s="1"/>
    </row>
    <row r="403" spans="1:6">
      <c r="A403" s="1"/>
      <c r="B403" s="1"/>
      <c r="C403" s="1"/>
      <c r="D403" s="1"/>
      <c r="E403" s="1"/>
      <c r="F403" s="1"/>
    </row>
    <row r="404" spans="1:6">
      <c r="A404" s="1"/>
      <c r="B404" s="1"/>
      <c r="C404" s="1"/>
      <c r="D404" s="1"/>
      <c r="E404" s="1"/>
      <c r="F404" s="1"/>
    </row>
    <row r="405" spans="1:6">
      <c r="A405" s="1"/>
      <c r="B405" s="1"/>
      <c r="C405" s="1"/>
      <c r="D405" s="1"/>
      <c r="E405" s="1"/>
      <c r="F405" s="1"/>
    </row>
    <row r="406" spans="1:6">
      <c r="A406" s="1"/>
      <c r="B406" s="1"/>
      <c r="C406" s="1"/>
      <c r="D406" s="1"/>
      <c r="E406" s="1"/>
      <c r="F406" s="1"/>
    </row>
    <row r="407" spans="1:6">
      <c r="A407" s="1"/>
      <c r="B407" s="1"/>
      <c r="C407" s="1"/>
      <c r="D407" s="1"/>
      <c r="E407" s="1"/>
      <c r="F407" s="1"/>
    </row>
    <row r="408" spans="1:6">
      <c r="A408" s="1"/>
      <c r="B408" s="1"/>
      <c r="C408" s="1"/>
      <c r="D408" s="1"/>
      <c r="E408" s="1"/>
      <c r="F408" s="1"/>
    </row>
    <row r="409" spans="1:6">
      <c r="A409" s="1"/>
      <c r="B409" s="1"/>
      <c r="C409" s="1"/>
      <c r="D409" s="1"/>
      <c r="E409" s="1"/>
      <c r="F409" s="1"/>
    </row>
    <row r="410" spans="1:6">
      <c r="A410" s="1"/>
      <c r="B410" s="1"/>
      <c r="C410" s="1"/>
      <c r="D410" s="1"/>
      <c r="E410" s="1"/>
      <c r="F410" s="1"/>
    </row>
    <row r="411" spans="1:6">
      <c r="A411" s="1"/>
      <c r="B411" s="1"/>
      <c r="C411" s="1"/>
      <c r="D411" s="1"/>
      <c r="E411" s="1"/>
      <c r="F411" s="1"/>
    </row>
    <row r="412" spans="1:6">
      <c r="A412" s="1"/>
      <c r="B412" s="1"/>
      <c r="C412" s="1"/>
      <c r="D412" s="1"/>
      <c r="E412" s="1"/>
      <c r="F412" s="1"/>
    </row>
    <row r="413" spans="1:6">
      <c r="A413" s="1"/>
      <c r="B413" s="1"/>
      <c r="C413" s="1"/>
      <c r="D413" s="1"/>
      <c r="E413" s="1"/>
      <c r="F413" s="1"/>
    </row>
    <row r="414" spans="1:6">
      <c r="A414" s="1"/>
      <c r="B414" s="1"/>
      <c r="C414" s="1"/>
      <c r="D414" s="1"/>
      <c r="E414" s="1"/>
      <c r="F414" s="1"/>
    </row>
    <row r="415" spans="1:6">
      <c r="A415" s="1"/>
      <c r="B415" s="1"/>
      <c r="C415" s="1"/>
      <c r="D415" s="1"/>
      <c r="E415" s="1"/>
      <c r="F415" s="1"/>
    </row>
    <row r="416" spans="1:6">
      <c r="A416" s="1"/>
      <c r="B416" s="1"/>
      <c r="C416" s="1"/>
      <c r="D416" s="1"/>
      <c r="E416" s="1"/>
      <c r="F416" s="1"/>
    </row>
    <row r="417" spans="1:6">
      <c r="A417" s="1"/>
      <c r="B417" s="1"/>
      <c r="C417" s="1"/>
      <c r="D417" s="1"/>
      <c r="E417" s="1"/>
      <c r="F417" s="1"/>
    </row>
    <row r="418" spans="1:6">
      <c r="A418" s="1"/>
      <c r="B418" s="1"/>
      <c r="C418" s="1"/>
      <c r="D418" s="1"/>
      <c r="E418" s="1"/>
      <c r="F418" s="1"/>
    </row>
    <row r="419" spans="1:6">
      <c r="A419" s="1"/>
      <c r="B419" s="1"/>
      <c r="C419" s="1"/>
      <c r="D419" s="1"/>
      <c r="E419" s="1"/>
      <c r="F419" s="1"/>
    </row>
    <row r="420" spans="1:6">
      <c r="A420" s="1"/>
      <c r="B420" s="1"/>
      <c r="C420" s="1"/>
      <c r="D420" s="1"/>
      <c r="E420" s="1"/>
      <c r="F420" s="1"/>
    </row>
    <row r="421" spans="1:6">
      <c r="A421" s="1"/>
      <c r="B421" s="1"/>
      <c r="C421" s="1"/>
      <c r="D421" s="1"/>
      <c r="E421" s="1"/>
      <c r="F421" s="1"/>
    </row>
    <row r="422" spans="1:6">
      <c r="A422" s="1"/>
      <c r="B422" s="1"/>
      <c r="C422" s="1"/>
      <c r="D422" s="1"/>
      <c r="E422" s="1"/>
      <c r="F422" s="1"/>
    </row>
    <row r="423" spans="1:6">
      <c r="A423" s="1"/>
      <c r="B423" s="1"/>
      <c r="C423" s="1"/>
      <c r="D423" s="1"/>
      <c r="E423" s="1"/>
      <c r="F423" s="1"/>
    </row>
    <row r="424" spans="1:6">
      <c r="A424" s="1"/>
      <c r="B424" s="1"/>
      <c r="C424" s="1"/>
      <c r="D424" s="1"/>
      <c r="E424" s="1"/>
      <c r="F424" s="1"/>
    </row>
    <row r="425" spans="1:6">
      <c r="A425" s="1"/>
      <c r="B425" s="1"/>
      <c r="C425" s="1"/>
      <c r="D425" s="1"/>
      <c r="E425" s="1"/>
      <c r="F425" s="1"/>
    </row>
    <row r="426" spans="1:6">
      <c r="A426" s="1"/>
      <c r="B426" s="1"/>
      <c r="C426" s="1"/>
      <c r="D426" s="1"/>
      <c r="E426" s="1"/>
      <c r="F426" s="1"/>
    </row>
    <row r="427" spans="1:6">
      <c r="A427" s="1"/>
      <c r="B427" s="1"/>
      <c r="C427" s="1"/>
      <c r="D427" s="1"/>
      <c r="E427" s="1"/>
      <c r="F427" s="1"/>
    </row>
    <row r="428" spans="1:6">
      <c r="A428" s="1"/>
      <c r="B428" s="1"/>
      <c r="C428" s="1"/>
      <c r="D428" s="1"/>
      <c r="E428" s="1"/>
      <c r="F428" s="1"/>
    </row>
    <row r="429" spans="1:6">
      <c r="A429" s="1"/>
      <c r="B429" s="1"/>
      <c r="C429" s="1"/>
      <c r="D429" s="1"/>
      <c r="E429" s="1"/>
      <c r="F429" s="1"/>
    </row>
    <row r="430" spans="1:6">
      <c r="A430" s="1"/>
      <c r="B430" s="1"/>
      <c r="C430" s="1"/>
      <c r="D430" s="1"/>
      <c r="E430" s="1"/>
      <c r="F430" s="1"/>
    </row>
    <row r="431" spans="1:6">
      <c r="A431" s="1"/>
      <c r="B431" s="1"/>
      <c r="C431" s="1"/>
      <c r="D431" s="1"/>
      <c r="E431" s="1"/>
      <c r="F431" s="1"/>
    </row>
    <row r="432" spans="1:6">
      <c r="A432" s="1"/>
      <c r="B432" s="1"/>
      <c r="C432" s="1"/>
      <c r="D432" s="1"/>
      <c r="E432" s="1"/>
      <c r="F432" s="1"/>
    </row>
    <row r="433" spans="1:6">
      <c r="A433" s="1"/>
      <c r="B433" s="1"/>
      <c r="C433" s="1"/>
      <c r="D433" s="1"/>
      <c r="E433" s="1"/>
      <c r="F433" s="1"/>
    </row>
    <row r="434" spans="1:6">
      <c r="A434" s="1"/>
      <c r="B434" s="1"/>
      <c r="C434" s="1"/>
      <c r="D434" s="1"/>
      <c r="E434" s="1"/>
      <c r="F434" s="1"/>
    </row>
    <row r="435" spans="1:6">
      <c r="A435" s="1"/>
      <c r="B435" s="1"/>
      <c r="C435" s="1"/>
      <c r="D435" s="1"/>
      <c r="E435" s="1"/>
      <c r="F435" s="1"/>
    </row>
    <row r="436" spans="1:6">
      <c r="A436" s="1"/>
      <c r="B436" s="1"/>
      <c r="C436" s="1"/>
      <c r="D436" s="1"/>
      <c r="E436" s="1"/>
      <c r="F436" s="1"/>
    </row>
    <row r="437" spans="1:6">
      <c r="A437" s="1"/>
      <c r="B437" s="1"/>
      <c r="C437" s="1"/>
      <c r="D437" s="1"/>
      <c r="E437" s="1"/>
      <c r="F437" s="1"/>
    </row>
    <row r="438" spans="1:6">
      <c r="A438" s="1"/>
      <c r="B438" s="1"/>
      <c r="C438" s="1"/>
      <c r="D438" s="1"/>
      <c r="E438" s="1"/>
      <c r="F438" s="1"/>
    </row>
    <row r="439" spans="1:6">
      <c r="A439" s="1"/>
      <c r="B439" s="1"/>
      <c r="C439" s="1"/>
      <c r="D439" s="1"/>
      <c r="E439" s="1"/>
      <c r="F439" s="1"/>
    </row>
    <row r="440" spans="1:6">
      <c r="A440" s="1"/>
      <c r="B440" s="1"/>
      <c r="C440" s="1"/>
      <c r="D440" s="1"/>
      <c r="E440" s="1"/>
      <c r="F440" s="1"/>
    </row>
    <row r="441" spans="1:6">
      <c r="A441" s="1"/>
      <c r="B441" s="1"/>
      <c r="C441" s="1"/>
      <c r="D441" s="1"/>
      <c r="E441" s="1"/>
      <c r="F441" s="1"/>
    </row>
    <row r="442" spans="1:6">
      <c r="A442" s="1"/>
      <c r="B442" s="1"/>
      <c r="C442" s="1"/>
      <c r="D442" s="1"/>
      <c r="E442" s="1"/>
      <c r="F442" s="1"/>
    </row>
    <row r="443" spans="1:6">
      <c r="A443" s="1"/>
      <c r="B443" s="1"/>
      <c r="C443" s="1"/>
      <c r="D443" s="1"/>
      <c r="E443" s="1"/>
      <c r="F443" s="1"/>
    </row>
    <row r="444" spans="1:6">
      <c r="A444" s="1"/>
      <c r="B444" s="1"/>
      <c r="C444" s="1"/>
      <c r="D444" s="1"/>
      <c r="E444" s="1"/>
      <c r="F444" s="1"/>
    </row>
    <row r="445" spans="1:6">
      <c r="A445" s="1"/>
      <c r="B445" s="1"/>
      <c r="C445" s="1"/>
      <c r="D445" s="1"/>
      <c r="E445" s="1"/>
      <c r="F445" s="1"/>
    </row>
    <row r="446" spans="1:6">
      <c r="A446" s="1"/>
      <c r="B446" s="1"/>
      <c r="C446" s="1"/>
      <c r="D446" s="1"/>
      <c r="E446" s="1"/>
      <c r="F446" s="1"/>
    </row>
    <row r="447" spans="1:6">
      <c r="A447" s="1"/>
      <c r="B447" s="1"/>
      <c r="C447" s="1"/>
      <c r="D447" s="1"/>
      <c r="E447" s="1"/>
      <c r="F447" s="1"/>
    </row>
    <row r="448" spans="1:6">
      <c r="A448" s="1"/>
      <c r="B448" s="1"/>
      <c r="C448" s="1"/>
      <c r="D448" s="1"/>
      <c r="E448" s="1"/>
      <c r="F448" s="1"/>
    </row>
    <row r="449" spans="1:6">
      <c r="A449" s="1"/>
      <c r="B449" s="1"/>
      <c r="C449" s="1"/>
      <c r="D449" s="1"/>
      <c r="E449" s="1"/>
      <c r="F449" s="1"/>
    </row>
    <row r="450" spans="1:6">
      <c r="A450" s="1"/>
      <c r="B450" s="1"/>
      <c r="C450" s="1"/>
      <c r="D450" s="1"/>
      <c r="E450" s="1"/>
      <c r="F450" s="1"/>
    </row>
    <row r="451" spans="1:6">
      <c r="A451" s="1"/>
      <c r="B451" s="1"/>
      <c r="C451" s="1"/>
      <c r="D451" s="1"/>
      <c r="E451" s="1"/>
      <c r="F451" s="1"/>
    </row>
    <row r="452" spans="1:6">
      <c r="A452" s="1"/>
      <c r="B452" s="1"/>
      <c r="C452" s="1"/>
      <c r="D452" s="1"/>
      <c r="E452" s="1"/>
      <c r="F452" s="1"/>
    </row>
    <row r="453" spans="1:6">
      <c r="A453" s="1"/>
      <c r="B453" s="1"/>
      <c r="C453" s="1"/>
      <c r="D453" s="1"/>
      <c r="E453" s="1"/>
      <c r="F453" s="1"/>
    </row>
    <row r="454" spans="1:6">
      <c r="A454" s="1"/>
      <c r="B454" s="1"/>
      <c r="C454" s="1"/>
      <c r="D454" s="1"/>
      <c r="E454" s="1"/>
      <c r="F454" s="1"/>
    </row>
    <row r="455" spans="1:6">
      <c r="A455" s="1"/>
      <c r="B455" s="1"/>
      <c r="C455" s="1"/>
      <c r="D455" s="1"/>
      <c r="E455" s="1"/>
      <c r="F455" s="1"/>
    </row>
    <row r="456" spans="1:6">
      <c r="A456" s="1"/>
      <c r="B456" s="1"/>
      <c r="C456" s="1"/>
      <c r="D456" s="1"/>
      <c r="E456" s="1"/>
      <c r="F456" s="1"/>
    </row>
    <row r="457" spans="1:6">
      <c r="A457" s="1"/>
      <c r="B457" s="1"/>
      <c r="C457" s="1"/>
      <c r="D457" s="1"/>
      <c r="E457" s="1"/>
      <c r="F457" s="1"/>
    </row>
    <row r="458" spans="1:6">
      <c r="A458" s="1"/>
      <c r="B458" s="1"/>
      <c r="C458" s="1"/>
      <c r="D458" s="1"/>
      <c r="E458" s="1"/>
      <c r="F458" s="1"/>
    </row>
    <row r="459" spans="1:6">
      <c r="A459" s="1"/>
      <c r="B459" s="1"/>
      <c r="C459" s="1"/>
      <c r="D459" s="1"/>
      <c r="E459" s="1"/>
      <c r="F459" s="1"/>
    </row>
    <row r="460" spans="1:6">
      <c r="A460" s="1"/>
      <c r="B460" s="1"/>
      <c r="C460" s="1"/>
      <c r="D460" s="1"/>
      <c r="E460" s="1"/>
      <c r="F460" s="1"/>
    </row>
    <row r="461" spans="1:6">
      <c r="A461" s="1"/>
      <c r="B461" s="1"/>
      <c r="C461" s="1"/>
      <c r="D461" s="1"/>
      <c r="E461" s="1"/>
      <c r="F461" s="1"/>
    </row>
    <row r="462" spans="1:6">
      <c r="A462" s="1"/>
      <c r="B462" s="1"/>
      <c r="C462" s="1"/>
      <c r="D462" s="1"/>
      <c r="E462" s="1"/>
      <c r="F462" s="1"/>
    </row>
    <row r="463" spans="1:6">
      <c r="A463" s="1"/>
      <c r="B463" s="1"/>
      <c r="C463" s="1"/>
      <c r="D463" s="1"/>
      <c r="E463" s="1"/>
      <c r="F463" s="1"/>
    </row>
    <row r="464" spans="1:6">
      <c r="A464" s="1"/>
      <c r="B464" s="1"/>
      <c r="C464" s="1"/>
      <c r="D464" s="1"/>
      <c r="E464" s="1"/>
      <c r="F464" s="1"/>
    </row>
    <row r="465" spans="1:6">
      <c r="A465" s="1"/>
      <c r="B465" s="1"/>
      <c r="C465" s="1"/>
      <c r="D465" s="1"/>
      <c r="E465" s="1"/>
      <c r="F465" s="1"/>
    </row>
    <row r="466" spans="1:6">
      <c r="A466" s="1"/>
      <c r="B466" s="1"/>
      <c r="C466" s="1"/>
      <c r="D466" s="1"/>
      <c r="E466" s="1"/>
      <c r="F466" s="1"/>
    </row>
    <row r="467" spans="1:6">
      <c r="A467" s="1"/>
      <c r="B467" s="1"/>
      <c r="C467" s="1"/>
      <c r="D467" s="1"/>
      <c r="E467" s="1"/>
      <c r="F467" s="1"/>
    </row>
    <row r="468" spans="1:6">
      <c r="A468" s="1"/>
      <c r="B468" s="1"/>
      <c r="C468" s="1"/>
      <c r="D468" s="1"/>
      <c r="E468" s="1"/>
      <c r="F468" s="1"/>
    </row>
    <row r="469" spans="1:6">
      <c r="A469" s="1"/>
      <c r="B469" s="1"/>
      <c r="C469" s="1"/>
      <c r="D469" s="1"/>
      <c r="E469" s="1"/>
      <c r="F469" s="1"/>
    </row>
    <row r="470" spans="1:6">
      <c r="A470" s="1"/>
      <c r="B470" s="1"/>
      <c r="C470" s="1"/>
      <c r="D470" s="1"/>
      <c r="E470" s="1"/>
      <c r="F470" s="1"/>
    </row>
    <row r="471" spans="1:6">
      <c r="A471" s="1"/>
      <c r="B471" s="1"/>
      <c r="C471" s="1"/>
      <c r="D471" s="1"/>
      <c r="E471" s="1"/>
      <c r="F471" s="1"/>
    </row>
    <row r="472" spans="1:6">
      <c r="A472" s="1"/>
      <c r="B472" s="1"/>
      <c r="C472" s="1"/>
      <c r="D472" s="1"/>
      <c r="E472" s="1"/>
      <c r="F472" s="1"/>
    </row>
    <row r="473" spans="1:6">
      <c r="A473" s="1"/>
      <c r="B473" s="1"/>
      <c r="C473" s="1"/>
      <c r="D473" s="1"/>
      <c r="E473" s="1"/>
      <c r="F473" s="1"/>
    </row>
    <row r="474" spans="1:6">
      <c r="A474" s="1"/>
      <c r="B474" s="1"/>
      <c r="C474" s="1"/>
      <c r="D474" s="1"/>
      <c r="E474" s="1"/>
      <c r="F474" s="1"/>
    </row>
    <row r="475" spans="1:6">
      <c r="A475" s="1"/>
      <c r="B475" s="1"/>
      <c r="C475" s="1"/>
      <c r="D475" s="1"/>
      <c r="E475" s="1"/>
      <c r="F475" s="1"/>
    </row>
    <row r="476" spans="1:6">
      <c r="A476" s="1"/>
      <c r="B476" s="1"/>
      <c r="C476" s="1"/>
      <c r="D476" s="1"/>
      <c r="E476" s="1"/>
      <c r="F476" s="1"/>
    </row>
    <row r="477" spans="1:6">
      <c r="A477" s="1"/>
      <c r="B477" s="1"/>
      <c r="C477" s="1"/>
      <c r="D477" s="1"/>
      <c r="E477" s="1"/>
      <c r="F477" s="1"/>
    </row>
    <row r="478" spans="1:6">
      <c r="A478" s="1"/>
      <c r="B478" s="1"/>
      <c r="C478" s="1"/>
      <c r="D478" s="1"/>
      <c r="E478" s="1"/>
      <c r="F478" s="1"/>
    </row>
    <row r="479" spans="1:6">
      <c r="A479" s="1"/>
      <c r="B479" s="1"/>
      <c r="C479" s="1"/>
      <c r="D479" s="1"/>
      <c r="E479" s="1"/>
      <c r="F479" s="1"/>
    </row>
    <row r="480" spans="1:6">
      <c r="A480" s="1"/>
      <c r="B480" s="1"/>
      <c r="C480" s="1"/>
      <c r="D480" s="1"/>
      <c r="E480" s="1"/>
      <c r="F480" s="1"/>
    </row>
    <row r="481" spans="1:6">
      <c r="A481" s="1"/>
      <c r="B481" s="1"/>
      <c r="C481" s="1"/>
      <c r="D481" s="1"/>
      <c r="E481" s="1"/>
      <c r="F481" s="1"/>
    </row>
    <row r="482" spans="1:6">
      <c r="A482" s="1"/>
      <c r="B482" s="1"/>
      <c r="C482" s="1"/>
      <c r="D482" s="1"/>
      <c r="E482" s="1"/>
      <c r="F482" s="1"/>
    </row>
    <row r="483" spans="1:6">
      <c r="A483" s="1"/>
      <c r="B483" s="1"/>
      <c r="C483" s="1"/>
      <c r="D483" s="1"/>
      <c r="E483" s="1"/>
      <c r="F483" s="1"/>
    </row>
    <row r="484" spans="1:6">
      <c r="A484" s="1"/>
      <c r="B484" s="1"/>
      <c r="C484" s="1"/>
      <c r="D484" s="1"/>
      <c r="E484" s="1"/>
      <c r="F484" s="1"/>
    </row>
    <row r="485" spans="1:6">
      <c r="A485" s="1"/>
      <c r="B485" s="1"/>
      <c r="C485" s="1"/>
      <c r="D485" s="1"/>
      <c r="E485" s="1"/>
      <c r="F485" s="1"/>
    </row>
    <row r="486" spans="1:6">
      <c r="A486" s="1"/>
      <c r="B486" s="1"/>
      <c r="C486" s="1"/>
      <c r="D486" s="1"/>
      <c r="E486" s="1"/>
      <c r="F486" s="1"/>
    </row>
    <row r="487" spans="1:6">
      <c r="A487" s="1"/>
      <c r="B487" s="1"/>
      <c r="C487" s="1"/>
      <c r="D487" s="1"/>
      <c r="E487" s="1"/>
      <c r="F487" s="1"/>
    </row>
    <row r="488" spans="1:6">
      <c r="A488" s="1"/>
      <c r="B488" s="1"/>
      <c r="C488" s="1"/>
      <c r="D488" s="1"/>
      <c r="E488" s="1"/>
      <c r="F488" s="1"/>
    </row>
    <row r="489" spans="1:6">
      <c r="A489" s="1"/>
      <c r="B489" s="1"/>
      <c r="C489" s="1"/>
      <c r="D489" s="1"/>
      <c r="E489" s="1"/>
      <c r="F489" s="1"/>
    </row>
    <row r="490" spans="1:6">
      <c r="A490" s="1"/>
      <c r="B490" s="1"/>
      <c r="C490" s="1"/>
      <c r="D490" s="1"/>
      <c r="E490" s="1"/>
      <c r="F490" s="1"/>
    </row>
    <row r="491" spans="1:6">
      <c r="A491" s="1"/>
      <c r="B491" s="1"/>
      <c r="C491" s="1"/>
      <c r="D491" s="1"/>
      <c r="E491" s="1"/>
      <c r="F491" s="1"/>
    </row>
    <row r="492" spans="1:6">
      <c r="A492" s="1"/>
      <c r="B492" s="1"/>
      <c r="C492" s="1"/>
      <c r="D492" s="1"/>
      <c r="E492" s="1"/>
      <c r="F492" s="1"/>
    </row>
    <row r="493" spans="1:6">
      <c r="A493" s="1"/>
      <c r="B493" s="1"/>
      <c r="C493" s="1"/>
      <c r="D493" s="1"/>
      <c r="E493" s="1"/>
      <c r="F493" s="1"/>
    </row>
    <row r="494" spans="1:6">
      <c r="A494" s="1"/>
      <c r="B494" s="1"/>
      <c r="C494" s="1"/>
      <c r="D494" s="1"/>
      <c r="E494" s="1"/>
      <c r="F494" s="1"/>
    </row>
    <row r="495" spans="1:6">
      <c r="A495" s="1"/>
      <c r="B495" s="1"/>
      <c r="C495" s="1"/>
      <c r="D495" s="1"/>
      <c r="E495" s="1"/>
      <c r="F495" s="1"/>
    </row>
    <row r="496" spans="1:6">
      <c r="A496" s="1"/>
      <c r="B496" s="1"/>
      <c r="C496" s="1"/>
      <c r="D496" s="1"/>
      <c r="E496" s="1"/>
      <c r="F496" s="1"/>
    </row>
    <row r="497" spans="1:6">
      <c r="A497" s="1"/>
      <c r="B497" s="1"/>
      <c r="C497" s="1"/>
      <c r="D497" s="1"/>
      <c r="E497" s="1"/>
      <c r="F497" s="1"/>
    </row>
    <row r="498" spans="1:6">
      <c r="A498" s="1"/>
      <c r="B498" s="1"/>
      <c r="C498" s="1"/>
      <c r="D498" s="1"/>
      <c r="E498" s="1"/>
      <c r="F498" s="1"/>
    </row>
    <row r="499" spans="1:6">
      <c r="A499" s="1"/>
      <c r="B499" s="1"/>
      <c r="C499" s="1"/>
      <c r="D499" s="1"/>
      <c r="E499" s="1"/>
      <c r="F499" s="1"/>
    </row>
    <row r="500" spans="1:6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" right="0" top="0.74803149606299213" bottom="0.74803149606299213" header="0.31496062992125984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151"/>
  <sheetViews>
    <sheetView tabSelected="1" workbookViewId="0">
      <pane ySplit="8" topLeftCell="A9" activePane="bottomLeft" state="frozen"/>
      <selection pane="bottomLeft"/>
    </sheetView>
  </sheetViews>
  <sheetFormatPr defaultColWidth="0" defaultRowHeight="14.45"/>
  <cols>
    <col min="1" max="1" width="4.7109375" customWidth="1"/>
    <col min="2" max="2" width="7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1.28515625" bestFit="1" customWidth="1"/>
    <col min="10" max="26" width="9" hidden="1" customWidth="1"/>
    <col min="27" max="27" width="9" customWidth="1"/>
    <col min="28" max="16384" width="9.140625" hidden="1"/>
  </cols>
  <sheetData>
    <row r="1" spans="1:26" ht="20.100000000000001" customHeight="1">
      <c r="A1" s="11"/>
      <c r="B1" s="206" t="s">
        <v>8</v>
      </c>
      <c r="C1" s="207"/>
      <c r="D1" s="207"/>
      <c r="E1" s="207"/>
      <c r="F1" s="207"/>
      <c r="G1" s="207"/>
      <c r="H1" s="208"/>
      <c r="I1" s="131" t="s">
        <v>5</v>
      </c>
      <c r="J1" s="11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>
      <c r="A2" s="11"/>
      <c r="B2" s="206" t="s">
        <v>11</v>
      </c>
      <c r="C2" s="207"/>
      <c r="D2" s="207"/>
      <c r="E2" s="207"/>
      <c r="F2" s="207"/>
      <c r="G2" s="207"/>
      <c r="H2" s="208"/>
      <c r="I2" s="131" t="s">
        <v>3</v>
      </c>
      <c r="J2" s="11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>
      <c r="A3" s="11"/>
      <c r="B3" s="206" t="s">
        <v>75</v>
      </c>
      <c r="C3" s="207"/>
      <c r="D3" s="207"/>
      <c r="E3" s="207"/>
      <c r="F3" s="207"/>
      <c r="G3" s="207"/>
      <c r="H3" s="208"/>
      <c r="I3" s="131" t="s">
        <v>101</v>
      </c>
      <c r="J3" s="11"/>
      <c r="K3" s="3"/>
      <c r="L3" s="3"/>
      <c r="M3" s="3"/>
      <c r="N3" s="3"/>
      <c r="O3" s="3"/>
      <c r="P3" s="5" t="s">
        <v>7</v>
      </c>
      <c r="Q3" s="1"/>
      <c r="R3" s="1"/>
      <c r="S3" s="3"/>
      <c r="V3" s="3"/>
    </row>
    <row r="4" spans="1:26">
      <c r="A4" s="3"/>
      <c r="B4" s="5" t="s">
        <v>102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>
      <c r="A5" s="3"/>
      <c r="B5" s="146" t="s">
        <v>70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>
      <c r="A7" s="13"/>
      <c r="B7" s="14" t="s">
        <v>103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5.6">
      <c r="A8" s="192" t="s">
        <v>104</v>
      </c>
      <c r="B8" s="192" t="s">
        <v>105</v>
      </c>
      <c r="C8" s="192" t="s">
        <v>106</v>
      </c>
      <c r="D8" s="192" t="s">
        <v>107</v>
      </c>
      <c r="E8" s="192" t="s">
        <v>108</v>
      </c>
      <c r="F8" s="192" t="s">
        <v>109</v>
      </c>
      <c r="G8" s="192" t="s">
        <v>14</v>
      </c>
      <c r="H8" s="192" t="s">
        <v>15</v>
      </c>
      <c r="I8" s="192" t="s">
        <v>110</v>
      </c>
      <c r="J8" s="148"/>
      <c r="K8" s="148"/>
      <c r="L8" s="148"/>
      <c r="M8" s="148"/>
      <c r="N8" s="148"/>
      <c r="O8" s="148"/>
      <c r="P8" s="148" t="s">
        <v>111</v>
      </c>
      <c r="Q8" s="144"/>
      <c r="R8" s="144"/>
      <c r="S8" s="148" t="s">
        <v>112</v>
      </c>
      <c r="T8" s="145"/>
      <c r="U8" s="145"/>
      <c r="V8" s="148" t="s">
        <v>113</v>
      </c>
      <c r="W8" s="143"/>
      <c r="X8" s="143"/>
      <c r="Y8" s="143"/>
      <c r="Z8" s="143"/>
    </row>
    <row r="9" spans="1:26">
      <c r="A9" s="87"/>
      <c r="B9" s="87"/>
      <c r="C9" s="149"/>
      <c r="D9" s="138" t="s">
        <v>81</v>
      </c>
      <c r="E9" s="87"/>
      <c r="F9" s="150"/>
      <c r="G9" s="135"/>
      <c r="H9" s="135"/>
      <c r="I9" s="135"/>
      <c r="J9" s="87"/>
      <c r="K9" s="87"/>
      <c r="L9" s="87"/>
      <c r="M9" s="87"/>
      <c r="N9" s="87"/>
      <c r="O9" s="87"/>
      <c r="P9" s="87"/>
      <c r="Q9" s="61"/>
      <c r="R9" s="61"/>
      <c r="S9" s="87"/>
      <c r="T9" s="137"/>
      <c r="U9" s="137"/>
      <c r="V9" s="87"/>
      <c r="W9" s="137"/>
      <c r="X9" s="137"/>
      <c r="Y9" s="137"/>
      <c r="Z9" s="137"/>
    </row>
    <row r="10" spans="1:26">
      <c r="A10" s="61"/>
      <c r="B10" s="61"/>
      <c r="C10" s="152">
        <v>3</v>
      </c>
      <c r="D10" s="152" t="s">
        <v>82</v>
      </c>
      <c r="E10" s="61"/>
      <c r="F10" s="151"/>
      <c r="G10" s="75"/>
      <c r="H10" s="75"/>
      <c r="I10" s="75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137"/>
      <c r="U10" s="137"/>
      <c r="V10" s="61"/>
      <c r="W10" s="137"/>
      <c r="X10" s="137"/>
      <c r="Y10" s="137"/>
      <c r="Z10" s="137"/>
    </row>
    <row r="11" spans="1:26" ht="35.1" customHeight="1">
      <c r="A11" s="158">
        <v>1</v>
      </c>
      <c r="B11" s="153" t="s">
        <v>114</v>
      </c>
      <c r="C11" s="159" t="s">
        <v>115</v>
      </c>
      <c r="D11" s="153" t="s">
        <v>116</v>
      </c>
      <c r="E11" s="153" t="s">
        <v>117</v>
      </c>
      <c r="F11" s="154">
        <v>0.5</v>
      </c>
      <c r="G11" s="155">
        <v>0</v>
      </c>
      <c r="H11" s="155">
        <v>0</v>
      </c>
      <c r="I11" s="155">
        <f t="shared" ref="I11:I22" si="0">ROUND(F11*(G11+H11),2)</f>
        <v>0</v>
      </c>
      <c r="J11" s="153">
        <f t="shared" ref="J11:J22" si="1">ROUND(F11*(N11),2)</f>
        <v>107.8</v>
      </c>
      <c r="K11" s="156">
        <f t="shared" ref="K11:K22" si="2">ROUND(F11*(O11),2)</f>
        <v>0</v>
      </c>
      <c r="L11" s="156">
        <f t="shared" ref="L11:L22" si="3">ROUND(F11*(G11),2)</f>
        <v>0</v>
      </c>
      <c r="M11" s="156">
        <f t="shared" ref="M11:M22" si="4">ROUND(F11*(H11),2)</f>
        <v>0</v>
      </c>
      <c r="N11" s="156">
        <v>215.6</v>
      </c>
      <c r="O11" s="156"/>
      <c r="P11" s="160">
        <v>0.94846472000000004</v>
      </c>
      <c r="Q11" s="160"/>
      <c r="R11" s="160">
        <v>0.94846472000000004</v>
      </c>
      <c r="S11" s="156">
        <f t="shared" ref="S11:S22" si="5">ROUND(F11*(P11),3)</f>
        <v>0.47399999999999998</v>
      </c>
      <c r="T11" s="157"/>
      <c r="U11" s="157"/>
      <c r="V11" s="160"/>
      <c r="Z11">
        <v>0</v>
      </c>
    </row>
    <row r="12" spans="1:26" ht="35.1" customHeight="1">
      <c r="A12" s="158">
        <v>2</v>
      </c>
      <c r="B12" s="153" t="s">
        <v>114</v>
      </c>
      <c r="C12" s="159" t="s">
        <v>118</v>
      </c>
      <c r="D12" s="153" t="s">
        <v>119</v>
      </c>
      <c r="E12" s="153" t="s">
        <v>117</v>
      </c>
      <c r="F12" s="154">
        <v>5.1710000000000003</v>
      </c>
      <c r="G12" s="155">
        <v>0</v>
      </c>
      <c r="H12" s="155">
        <v>0</v>
      </c>
      <c r="I12" s="155">
        <f t="shared" si="0"/>
        <v>0</v>
      </c>
      <c r="J12" s="153">
        <f t="shared" si="1"/>
        <v>959.22</v>
      </c>
      <c r="K12" s="156">
        <f t="shared" si="2"/>
        <v>0</v>
      </c>
      <c r="L12" s="156">
        <f t="shared" si="3"/>
        <v>0</v>
      </c>
      <c r="M12" s="156">
        <f t="shared" si="4"/>
        <v>0</v>
      </c>
      <c r="N12" s="156">
        <v>185.5</v>
      </c>
      <c r="O12" s="156"/>
      <c r="P12" s="160">
        <v>0.558139512</v>
      </c>
      <c r="Q12" s="160"/>
      <c r="R12" s="160">
        <v>0.558139512</v>
      </c>
      <c r="S12" s="156">
        <f t="shared" si="5"/>
        <v>2.8860000000000001</v>
      </c>
      <c r="T12" s="157"/>
      <c r="U12" s="157"/>
      <c r="V12" s="160"/>
      <c r="Z12">
        <v>0</v>
      </c>
    </row>
    <row r="13" spans="1:26" ht="35.1" customHeight="1">
      <c r="A13" s="158">
        <v>3</v>
      </c>
      <c r="B13" s="153" t="s">
        <v>114</v>
      </c>
      <c r="C13" s="159" t="s">
        <v>120</v>
      </c>
      <c r="D13" s="153" t="s">
        <v>121</v>
      </c>
      <c r="E13" s="153" t="s">
        <v>117</v>
      </c>
      <c r="F13" s="154">
        <v>2.2839999999999998</v>
      </c>
      <c r="G13" s="155">
        <v>0</v>
      </c>
      <c r="H13" s="155">
        <v>0</v>
      </c>
      <c r="I13" s="155">
        <f t="shared" si="0"/>
        <v>0</v>
      </c>
      <c r="J13" s="153">
        <f t="shared" si="1"/>
        <v>395.89</v>
      </c>
      <c r="K13" s="156">
        <f t="shared" si="2"/>
        <v>0</v>
      </c>
      <c r="L13" s="156">
        <f t="shared" si="3"/>
        <v>0</v>
      </c>
      <c r="M13" s="156">
        <f t="shared" si="4"/>
        <v>0</v>
      </c>
      <c r="N13" s="156">
        <v>173.33</v>
      </c>
      <c r="O13" s="156"/>
      <c r="P13" s="160">
        <v>0.55785401899999998</v>
      </c>
      <c r="Q13" s="160"/>
      <c r="R13" s="160">
        <v>0.55785401899999998</v>
      </c>
      <c r="S13" s="156">
        <f t="shared" si="5"/>
        <v>1.274</v>
      </c>
      <c r="T13" s="157"/>
      <c r="U13" s="157"/>
      <c r="V13" s="160"/>
      <c r="Z13">
        <v>0</v>
      </c>
    </row>
    <row r="14" spans="1:26" ht="35.1" customHeight="1">
      <c r="A14" s="158">
        <v>4</v>
      </c>
      <c r="B14" s="153" t="s">
        <v>114</v>
      </c>
      <c r="C14" s="159" t="s">
        <v>122</v>
      </c>
      <c r="D14" s="153" t="s">
        <v>123</v>
      </c>
      <c r="E14" s="153" t="s">
        <v>124</v>
      </c>
      <c r="F14" s="154">
        <v>1</v>
      </c>
      <c r="G14" s="155">
        <v>0</v>
      </c>
      <c r="H14" s="155">
        <v>0</v>
      </c>
      <c r="I14" s="155">
        <f t="shared" si="0"/>
        <v>0</v>
      </c>
      <c r="J14" s="153">
        <f t="shared" si="1"/>
        <v>15.69</v>
      </c>
      <c r="K14" s="156">
        <f t="shared" si="2"/>
        <v>0</v>
      </c>
      <c r="L14" s="156">
        <f t="shared" si="3"/>
        <v>0</v>
      </c>
      <c r="M14" s="156">
        <f t="shared" si="4"/>
        <v>0</v>
      </c>
      <c r="N14" s="156">
        <v>15.69</v>
      </c>
      <c r="O14" s="156"/>
      <c r="P14" s="160">
        <v>1.9433499999999999E-2</v>
      </c>
      <c r="Q14" s="160"/>
      <c r="R14" s="160">
        <v>1.9433499999999999E-2</v>
      </c>
      <c r="S14" s="156">
        <f t="shared" si="5"/>
        <v>1.9E-2</v>
      </c>
      <c r="T14" s="157"/>
      <c r="U14" s="157"/>
      <c r="V14" s="160"/>
      <c r="Z14">
        <v>0</v>
      </c>
    </row>
    <row r="15" spans="1:26" ht="24.95" customHeight="1">
      <c r="A15" s="158">
        <v>5</v>
      </c>
      <c r="B15" s="153" t="s">
        <v>114</v>
      </c>
      <c r="C15" s="159" t="s">
        <v>125</v>
      </c>
      <c r="D15" s="153" t="s">
        <v>126</v>
      </c>
      <c r="E15" s="153" t="s">
        <v>124</v>
      </c>
      <c r="F15" s="154">
        <v>2</v>
      </c>
      <c r="G15" s="155">
        <v>0</v>
      </c>
      <c r="H15" s="155">
        <v>0</v>
      </c>
      <c r="I15" s="155">
        <f t="shared" si="0"/>
        <v>0</v>
      </c>
      <c r="J15" s="153">
        <f t="shared" si="1"/>
        <v>48.7</v>
      </c>
      <c r="K15" s="156">
        <f t="shared" si="2"/>
        <v>0</v>
      </c>
      <c r="L15" s="156">
        <f t="shared" si="3"/>
        <v>0</v>
      </c>
      <c r="M15" s="156">
        <f t="shared" si="4"/>
        <v>0</v>
      </c>
      <c r="N15" s="156">
        <v>24.35</v>
      </c>
      <c r="O15" s="156"/>
      <c r="P15" s="160">
        <v>2.6839999999999999E-2</v>
      </c>
      <c r="Q15" s="160"/>
      <c r="R15" s="160">
        <v>2.6839999999999999E-2</v>
      </c>
      <c r="S15" s="156">
        <f t="shared" si="5"/>
        <v>5.3999999999999999E-2</v>
      </c>
      <c r="T15" s="157"/>
      <c r="U15" s="157"/>
      <c r="V15" s="160"/>
      <c r="Z15">
        <v>0</v>
      </c>
    </row>
    <row r="16" spans="1:26" ht="24.95" customHeight="1">
      <c r="A16" s="158">
        <v>6</v>
      </c>
      <c r="B16" s="153" t="s">
        <v>114</v>
      </c>
      <c r="C16" s="159" t="s">
        <v>127</v>
      </c>
      <c r="D16" s="153" t="s">
        <v>128</v>
      </c>
      <c r="E16" s="153" t="s">
        <v>124</v>
      </c>
      <c r="F16" s="154">
        <v>4</v>
      </c>
      <c r="G16" s="155">
        <v>0</v>
      </c>
      <c r="H16" s="155">
        <v>0</v>
      </c>
      <c r="I16" s="155">
        <f t="shared" si="0"/>
        <v>0</v>
      </c>
      <c r="J16" s="153">
        <f t="shared" si="1"/>
        <v>132.24</v>
      </c>
      <c r="K16" s="156">
        <f t="shared" si="2"/>
        <v>0</v>
      </c>
      <c r="L16" s="156">
        <f t="shared" si="3"/>
        <v>0</v>
      </c>
      <c r="M16" s="156">
        <f t="shared" si="4"/>
        <v>0</v>
      </c>
      <c r="N16" s="156">
        <v>33.06</v>
      </c>
      <c r="O16" s="156"/>
      <c r="P16" s="160">
        <v>4.0259999999999997E-2</v>
      </c>
      <c r="Q16" s="160"/>
      <c r="R16" s="160">
        <v>4.0259999999999997E-2</v>
      </c>
      <c r="S16" s="156">
        <f t="shared" si="5"/>
        <v>0.161</v>
      </c>
      <c r="T16" s="157"/>
      <c r="U16" s="157"/>
      <c r="V16" s="160"/>
      <c r="Z16">
        <v>0</v>
      </c>
    </row>
    <row r="17" spans="1:26" ht="24.95" customHeight="1">
      <c r="A17" s="158">
        <v>7</v>
      </c>
      <c r="B17" s="153" t="s">
        <v>114</v>
      </c>
      <c r="C17" s="159" t="s">
        <v>129</v>
      </c>
      <c r="D17" s="153" t="s">
        <v>130</v>
      </c>
      <c r="E17" s="153" t="s">
        <v>131</v>
      </c>
      <c r="F17" s="154">
        <v>44.695999999999998</v>
      </c>
      <c r="G17" s="155">
        <v>0</v>
      </c>
      <c r="H17" s="155">
        <v>0</v>
      </c>
      <c r="I17" s="155">
        <f t="shared" si="0"/>
        <v>0</v>
      </c>
      <c r="J17" s="153">
        <f t="shared" si="1"/>
        <v>1002.98</v>
      </c>
      <c r="K17" s="156">
        <f t="shared" si="2"/>
        <v>0</v>
      </c>
      <c r="L17" s="156">
        <f t="shared" si="3"/>
        <v>0</v>
      </c>
      <c r="M17" s="156">
        <f t="shared" si="4"/>
        <v>0</v>
      </c>
      <c r="N17" s="156">
        <v>22.44</v>
      </c>
      <c r="O17" s="156"/>
      <c r="P17" s="160">
        <v>0.11907968400000001</v>
      </c>
      <c r="Q17" s="160"/>
      <c r="R17" s="160">
        <v>0.11907968400000001</v>
      </c>
      <c r="S17" s="156">
        <f t="shared" si="5"/>
        <v>5.3220000000000001</v>
      </c>
      <c r="T17" s="157"/>
      <c r="U17" s="157"/>
      <c r="V17" s="160"/>
      <c r="Z17">
        <v>0</v>
      </c>
    </row>
    <row r="18" spans="1:26" ht="24.95" customHeight="1">
      <c r="A18" s="158">
        <v>8</v>
      </c>
      <c r="B18" s="153" t="s">
        <v>114</v>
      </c>
      <c r="C18" s="159" t="s">
        <v>132</v>
      </c>
      <c r="D18" s="153" t="s">
        <v>133</v>
      </c>
      <c r="E18" s="153" t="s">
        <v>131</v>
      </c>
      <c r="F18" s="154">
        <v>26.477</v>
      </c>
      <c r="G18" s="155">
        <v>0</v>
      </c>
      <c r="H18" s="155">
        <v>0</v>
      </c>
      <c r="I18" s="155">
        <f t="shared" si="0"/>
        <v>0</v>
      </c>
      <c r="J18" s="153">
        <f t="shared" si="1"/>
        <v>766.77</v>
      </c>
      <c r="K18" s="156">
        <f t="shared" si="2"/>
        <v>0</v>
      </c>
      <c r="L18" s="156">
        <f t="shared" si="3"/>
        <v>0</v>
      </c>
      <c r="M18" s="156">
        <f t="shared" si="4"/>
        <v>0</v>
      </c>
      <c r="N18" s="156">
        <v>28.96</v>
      </c>
      <c r="O18" s="156"/>
      <c r="P18" s="160">
        <v>0.15328093400000001</v>
      </c>
      <c r="Q18" s="160"/>
      <c r="R18" s="160">
        <v>0.15328093400000001</v>
      </c>
      <c r="S18" s="156">
        <f t="shared" si="5"/>
        <v>4.0579999999999998</v>
      </c>
      <c r="T18" s="157"/>
      <c r="U18" s="157"/>
      <c r="V18" s="160"/>
      <c r="Z18">
        <v>0</v>
      </c>
    </row>
    <row r="19" spans="1:26" ht="24.95" customHeight="1">
      <c r="A19" s="158">
        <v>9</v>
      </c>
      <c r="B19" s="153" t="s">
        <v>114</v>
      </c>
      <c r="C19" s="159" t="s">
        <v>134</v>
      </c>
      <c r="D19" s="153" t="s">
        <v>135</v>
      </c>
      <c r="E19" s="153" t="s">
        <v>131</v>
      </c>
      <c r="F19" s="154">
        <v>13.47</v>
      </c>
      <c r="G19" s="155">
        <v>0</v>
      </c>
      <c r="H19" s="155">
        <v>0</v>
      </c>
      <c r="I19" s="155">
        <f t="shared" si="0"/>
        <v>0</v>
      </c>
      <c r="J19" s="153">
        <f t="shared" si="1"/>
        <v>530.85</v>
      </c>
      <c r="K19" s="156">
        <f t="shared" si="2"/>
        <v>0</v>
      </c>
      <c r="L19" s="156">
        <f t="shared" si="3"/>
        <v>0</v>
      </c>
      <c r="M19" s="156">
        <f t="shared" si="4"/>
        <v>0</v>
      </c>
      <c r="N19" s="156">
        <v>39.409999999999997</v>
      </c>
      <c r="O19" s="156"/>
      <c r="P19" s="160">
        <v>9.1920000000000002E-2</v>
      </c>
      <c r="Q19" s="160"/>
      <c r="R19" s="160">
        <v>9.1920000000000002E-2</v>
      </c>
      <c r="S19" s="156">
        <f t="shared" si="5"/>
        <v>1.238</v>
      </c>
      <c r="T19" s="157"/>
      <c r="U19" s="157"/>
      <c r="V19" s="160"/>
      <c r="Z19">
        <v>0</v>
      </c>
    </row>
    <row r="20" spans="1:26" ht="35.1" customHeight="1">
      <c r="A20" s="158">
        <v>10</v>
      </c>
      <c r="B20" s="153" t="s">
        <v>136</v>
      </c>
      <c r="C20" s="159" t="s">
        <v>137</v>
      </c>
      <c r="D20" s="153" t="s">
        <v>138</v>
      </c>
      <c r="E20" s="153" t="s">
        <v>117</v>
      </c>
      <c r="F20" s="154">
        <v>0.312</v>
      </c>
      <c r="G20" s="155">
        <v>0</v>
      </c>
      <c r="H20" s="155">
        <v>0</v>
      </c>
      <c r="I20" s="155">
        <f t="shared" si="0"/>
        <v>0</v>
      </c>
      <c r="J20" s="153">
        <f t="shared" si="1"/>
        <v>63.34</v>
      </c>
      <c r="K20" s="156">
        <f t="shared" si="2"/>
        <v>0</v>
      </c>
      <c r="L20" s="156">
        <f t="shared" si="3"/>
        <v>0</v>
      </c>
      <c r="M20" s="156">
        <f t="shared" si="4"/>
        <v>0</v>
      </c>
      <c r="N20" s="156">
        <v>203</v>
      </c>
      <c r="O20" s="156"/>
      <c r="P20" s="160">
        <v>1.8751500000000001</v>
      </c>
      <c r="Q20" s="160"/>
      <c r="R20" s="160">
        <v>1.8751500000000001</v>
      </c>
      <c r="S20" s="156">
        <f t="shared" si="5"/>
        <v>0.58499999999999996</v>
      </c>
      <c r="T20" s="157"/>
      <c r="U20" s="157"/>
      <c r="V20" s="160"/>
      <c r="Z20">
        <v>0</v>
      </c>
    </row>
    <row r="21" spans="1:26" ht="24.95" customHeight="1">
      <c r="A21" s="158">
        <v>11</v>
      </c>
      <c r="B21" s="153" t="s">
        <v>136</v>
      </c>
      <c r="C21" s="159" t="s">
        <v>139</v>
      </c>
      <c r="D21" s="153" t="s">
        <v>140</v>
      </c>
      <c r="E21" s="153" t="s">
        <v>131</v>
      </c>
      <c r="F21" s="154">
        <v>2.899</v>
      </c>
      <c r="G21" s="155">
        <v>0</v>
      </c>
      <c r="H21" s="155">
        <v>0</v>
      </c>
      <c r="I21" s="155">
        <f t="shared" si="0"/>
        <v>0</v>
      </c>
      <c r="J21" s="153">
        <f t="shared" si="1"/>
        <v>95.23</v>
      </c>
      <c r="K21" s="156">
        <f t="shared" si="2"/>
        <v>0</v>
      </c>
      <c r="L21" s="156">
        <f t="shared" si="3"/>
        <v>0</v>
      </c>
      <c r="M21" s="156">
        <f t="shared" si="4"/>
        <v>0</v>
      </c>
      <c r="N21" s="156">
        <v>32.85</v>
      </c>
      <c r="O21" s="156"/>
      <c r="P21" s="160">
        <v>0.27459</v>
      </c>
      <c r="Q21" s="160"/>
      <c r="R21" s="160">
        <v>0.27459</v>
      </c>
      <c r="S21" s="156">
        <f t="shared" si="5"/>
        <v>0.79600000000000004</v>
      </c>
      <c r="T21" s="157"/>
      <c r="U21" s="157"/>
      <c r="V21" s="160"/>
      <c r="Z21">
        <v>0</v>
      </c>
    </row>
    <row r="22" spans="1:26" ht="24.95" customHeight="1">
      <c r="A22" s="158">
        <v>12</v>
      </c>
      <c r="B22" s="153" t="s">
        <v>136</v>
      </c>
      <c r="C22" s="159" t="s">
        <v>141</v>
      </c>
      <c r="D22" s="153" t="s">
        <v>142</v>
      </c>
      <c r="E22" s="153" t="s">
        <v>131</v>
      </c>
      <c r="F22" s="154">
        <v>6.5460000000000003</v>
      </c>
      <c r="G22" s="155">
        <v>0</v>
      </c>
      <c r="H22" s="155">
        <v>0</v>
      </c>
      <c r="I22" s="155">
        <f t="shared" si="0"/>
        <v>0</v>
      </c>
      <c r="J22" s="153">
        <f t="shared" si="1"/>
        <v>285.27</v>
      </c>
      <c r="K22" s="156">
        <f t="shared" si="2"/>
        <v>0</v>
      </c>
      <c r="L22" s="156">
        <f t="shared" si="3"/>
        <v>0</v>
      </c>
      <c r="M22" s="156">
        <f t="shared" si="4"/>
        <v>0</v>
      </c>
      <c r="N22" s="156">
        <v>43.58</v>
      </c>
      <c r="O22" s="156"/>
      <c r="P22" s="160">
        <v>0.28538000000000002</v>
      </c>
      <c r="Q22" s="160"/>
      <c r="R22" s="160">
        <v>0.28538000000000002</v>
      </c>
      <c r="S22" s="156">
        <f t="shared" si="5"/>
        <v>1.8680000000000001</v>
      </c>
      <c r="T22" s="157"/>
      <c r="U22" s="157"/>
      <c r="V22" s="160"/>
      <c r="Z22">
        <v>0</v>
      </c>
    </row>
    <row r="23" spans="1:26">
      <c r="A23" s="61"/>
      <c r="B23" s="61"/>
      <c r="C23" s="152">
        <v>3</v>
      </c>
      <c r="D23" s="152" t="s">
        <v>82</v>
      </c>
      <c r="E23" s="61"/>
      <c r="F23" s="151"/>
      <c r="G23" s="141">
        <f>ROUND((SUM(L10:L22))/1,2)</f>
        <v>0</v>
      </c>
      <c r="H23" s="141">
        <f>ROUND((SUM(M10:M22))/1,2)</f>
        <v>0</v>
      </c>
      <c r="I23" s="141">
        <f>ROUND((SUM(I10:I22))/1,2)</f>
        <v>0</v>
      </c>
      <c r="J23" s="61"/>
      <c r="K23" s="61"/>
      <c r="L23" s="61">
        <f>ROUND((SUM(L10:L22))/1,2)</f>
        <v>0</v>
      </c>
      <c r="M23" s="61">
        <f>ROUND((SUM(M10:M22))/1,2)</f>
        <v>0</v>
      </c>
      <c r="N23" s="61"/>
      <c r="O23" s="61"/>
      <c r="P23" s="161"/>
      <c r="Q23" s="61"/>
      <c r="R23" s="61"/>
      <c r="S23" s="161">
        <f>ROUND((SUM(S10:S22))/1,2)</f>
        <v>18.739999999999998</v>
      </c>
      <c r="T23" s="137"/>
      <c r="U23" s="137"/>
      <c r="V23" s="2">
        <f>ROUND((SUM(V10:V22))/1,2)</f>
        <v>0</v>
      </c>
      <c r="W23" s="137"/>
      <c r="X23" s="137"/>
      <c r="Y23" s="137"/>
      <c r="Z23" s="137"/>
    </row>
    <row r="24" spans="1:26">
      <c r="A24" s="1"/>
      <c r="B24" s="1"/>
      <c r="C24" s="1"/>
      <c r="D24" s="1"/>
      <c r="E24" s="1"/>
      <c r="F24" s="147"/>
      <c r="G24" s="134"/>
      <c r="H24" s="134"/>
      <c r="I24" s="134"/>
      <c r="J24" s="1"/>
      <c r="K24" s="1"/>
      <c r="L24" s="1"/>
      <c r="M24" s="1"/>
      <c r="N24" s="1"/>
      <c r="O24" s="1"/>
      <c r="P24" s="1"/>
      <c r="Q24" s="1"/>
      <c r="R24" s="1"/>
      <c r="S24" s="1"/>
      <c r="V24" s="1"/>
    </row>
    <row r="25" spans="1:26">
      <c r="A25" s="61"/>
      <c r="B25" s="61"/>
      <c r="C25" s="152">
        <v>6</v>
      </c>
      <c r="D25" s="152" t="s">
        <v>83</v>
      </c>
      <c r="E25" s="61"/>
      <c r="F25" s="151"/>
      <c r="G25" s="75"/>
      <c r="H25" s="75"/>
      <c r="I25" s="75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137"/>
      <c r="U25" s="137"/>
      <c r="V25" s="61"/>
      <c r="W25" s="137"/>
      <c r="X25" s="137"/>
      <c r="Y25" s="137"/>
      <c r="Z25" s="137"/>
    </row>
    <row r="26" spans="1:26" ht="24.95" customHeight="1">
      <c r="A26" s="158">
        <v>13</v>
      </c>
      <c r="B26" s="153" t="s">
        <v>114</v>
      </c>
      <c r="C26" s="159" t="s">
        <v>143</v>
      </c>
      <c r="D26" s="153" t="s">
        <v>144</v>
      </c>
      <c r="E26" s="153" t="s">
        <v>131</v>
      </c>
      <c r="F26" s="154">
        <v>168.78</v>
      </c>
      <c r="G26" s="155">
        <v>0</v>
      </c>
      <c r="H26" s="155">
        <v>0</v>
      </c>
      <c r="I26" s="155">
        <f t="shared" ref="I26:I33" si="6">ROUND(F26*(G26+H26),2)</f>
        <v>0</v>
      </c>
      <c r="J26" s="153">
        <f t="shared" ref="J26:J33" si="7">ROUND(F26*(N26),2)</f>
        <v>914.79</v>
      </c>
      <c r="K26" s="156">
        <f t="shared" ref="K26:K33" si="8">ROUND(F26*(O26),2)</f>
        <v>0</v>
      </c>
      <c r="L26" s="156">
        <f t="shared" ref="L26:L33" si="9">ROUND(F26*(G26),2)</f>
        <v>0</v>
      </c>
      <c r="M26" s="156">
        <f t="shared" ref="M26:M33" si="10">ROUND(F26*(H26),2)</f>
        <v>0</v>
      </c>
      <c r="N26" s="156">
        <v>5.42</v>
      </c>
      <c r="O26" s="156"/>
      <c r="P26" s="160">
        <v>7.3499999999999998E-3</v>
      </c>
      <c r="Q26" s="160"/>
      <c r="R26" s="160">
        <v>7.3499999999999998E-3</v>
      </c>
      <c r="S26" s="156">
        <f t="shared" ref="S26:S33" si="11">ROUND(F26*(P26),3)</f>
        <v>1.2410000000000001</v>
      </c>
      <c r="T26" s="157"/>
      <c r="U26" s="157"/>
      <c r="V26" s="160"/>
      <c r="Z26">
        <v>0</v>
      </c>
    </row>
    <row r="27" spans="1:26" ht="24.95" customHeight="1">
      <c r="A27" s="158">
        <v>14</v>
      </c>
      <c r="B27" s="153" t="s">
        <v>114</v>
      </c>
      <c r="C27" s="159" t="s">
        <v>145</v>
      </c>
      <c r="D27" s="153" t="s">
        <v>146</v>
      </c>
      <c r="E27" s="153" t="s">
        <v>131</v>
      </c>
      <c r="F27" s="154">
        <v>159.43199999999999</v>
      </c>
      <c r="G27" s="155">
        <v>0</v>
      </c>
      <c r="H27" s="155">
        <v>0</v>
      </c>
      <c r="I27" s="155">
        <f t="shared" si="6"/>
        <v>0</v>
      </c>
      <c r="J27" s="153">
        <f t="shared" si="7"/>
        <v>1042.69</v>
      </c>
      <c r="K27" s="156">
        <f t="shared" si="8"/>
        <v>0</v>
      </c>
      <c r="L27" s="156">
        <f t="shared" si="9"/>
        <v>0</v>
      </c>
      <c r="M27" s="156">
        <f t="shared" si="10"/>
        <v>0</v>
      </c>
      <c r="N27" s="156">
        <v>6.54</v>
      </c>
      <c r="O27" s="156"/>
      <c r="P27" s="160">
        <v>1.47E-2</v>
      </c>
      <c r="Q27" s="160"/>
      <c r="R27" s="160">
        <v>1.47E-2</v>
      </c>
      <c r="S27" s="156">
        <f t="shared" si="11"/>
        <v>2.3439999999999999</v>
      </c>
      <c r="T27" s="157"/>
      <c r="U27" s="157"/>
      <c r="V27" s="160"/>
      <c r="Z27">
        <v>0</v>
      </c>
    </row>
    <row r="28" spans="1:26" ht="24.95" customHeight="1">
      <c r="A28" s="158">
        <v>15</v>
      </c>
      <c r="B28" s="153" t="s">
        <v>114</v>
      </c>
      <c r="C28" s="159" t="s">
        <v>147</v>
      </c>
      <c r="D28" s="153" t="s">
        <v>148</v>
      </c>
      <c r="E28" s="153" t="s">
        <v>149</v>
      </c>
      <c r="F28" s="154">
        <v>125.625</v>
      </c>
      <c r="G28" s="155">
        <v>0</v>
      </c>
      <c r="H28" s="155">
        <v>0</v>
      </c>
      <c r="I28" s="155">
        <f t="shared" si="6"/>
        <v>0</v>
      </c>
      <c r="J28" s="153">
        <f t="shared" si="7"/>
        <v>345.47</v>
      </c>
      <c r="K28" s="156">
        <f t="shared" si="8"/>
        <v>0</v>
      </c>
      <c r="L28" s="156">
        <f t="shared" si="9"/>
        <v>0</v>
      </c>
      <c r="M28" s="156">
        <f t="shared" si="10"/>
        <v>0</v>
      </c>
      <c r="N28" s="156">
        <v>2.75</v>
      </c>
      <c r="O28" s="156"/>
      <c r="P28" s="160">
        <v>4.6000000000000001E-4</v>
      </c>
      <c r="Q28" s="160"/>
      <c r="R28" s="160">
        <v>4.6000000000000001E-4</v>
      </c>
      <c r="S28" s="156">
        <f t="shared" si="11"/>
        <v>5.8000000000000003E-2</v>
      </c>
      <c r="T28" s="157"/>
      <c r="U28" s="157"/>
      <c r="V28" s="160"/>
      <c r="Z28">
        <v>0</v>
      </c>
    </row>
    <row r="29" spans="1:26" ht="24.95" customHeight="1">
      <c r="A29" s="158">
        <v>16</v>
      </c>
      <c r="B29" s="153" t="s">
        <v>114</v>
      </c>
      <c r="C29" s="159" t="s">
        <v>150</v>
      </c>
      <c r="D29" s="153" t="s">
        <v>151</v>
      </c>
      <c r="E29" s="153" t="s">
        <v>131</v>
      </c>
      <c r="F29" s="154">
        <v>256.57499999999999</v>
      </c>
      <c r="G29" s="155">
        <v>0</v>
      </c>
      <c r="H29" s="155">
        <v>0</v>
      </c>
      <c r="I29" s="155">
        <f t="shared" si="6"/>
        <v>0</v>
      </c>
      <c r="J29" s="153">
        <f t="shared" si="7"/>
        <v>1031.43</v>
      </c>
      <c r="K29" s="156">
        <f t="shared" si="8"/>
        <v>0</v>
      </c>
      <c r="L29" s="156">
        <f t="shared" si="9"/>
        <v>0</v>
      </c>
      <c r="M29" s="156">
        <f t="shared" si="10"/>
        <v>0</v>
      </c>
      <c r="N29" s="156">
        <v>4.0199999999999996</v>
      </c>
      <c r="O29" s="156"/>
      <c r="P29" s="160">
        <v>2.8800000000000002E-3</v>
      </c>
      <c r="Q29" s="160"/>
      <c r="R29" s="160">
        <v>2.8800000000000002E-3</v>
      </c>
      <c r="S29" s="156">
        <f t="shared" si="11"/>
        <v>0.73899999999999999</v>
      </c>
      <c r="T29" s="157"/>
      <c r="U29" s="157"/>
      <c r="V29" s="160"/>
      <c r="Z29">
        <v>0</v>
      </c>
    </row>
    <row r="30" spans="1:26" ht="24.95" customHeight="1">
      <c r="A30" s="158">
        <v>17</v>
      </c>
      <c r="B30" s="153" t="s">
        <v>114</v>
      </c>
      <c r="C30" s="159" t="s">
        <v>152</v>
      </c>
      <c r="D30" s="153" t="s">
        <v>153</v>
      </c>
      <c r="E30" s="153" t="s">
        <v>131</v>
      </c>
      <c r="F30" s="154">
        <v>125.08</v>
      </c>
      <c r="G30" s="155">
        <v>0</v>
      </c>
      <c r="H30" s="155">
        <v>0</v>
      </c>
      <c r="I30" s="155">
        <f t="shared" si="6"/>
        <v>0</v>
      </c>
      <c r="J30" s="153">
        <f t="shared" si="7"/>
        <v>2612.92</v>
      </c>
      <c r="K30" s="156">
        <f t="shared" si="8"/>
        <v>0</v>
      </c>
      <c r="L30" s="156">
        <f t="shared" si="9"/>
        <v>0</v>
      </c>
      <c r="M30" s="156">
        <f t="shared" si="10"/>
        <v>0</v>
      </c>
      <c r="N30" s="156">
        <v>20.89</v>
      </c>
      <c r="O30" s="156"/>
      <c r="P30" s="160">
        <v>4.5999999999999999E-3</v>
      </c>
      <c r="Q30" s="160"/>
      <c r="R30" s="160">
        <v>4.5999999999999999E-3</v>
      </c>
      <c r="S30" s="156">
        <f t="shared" si="11"/>
        <v>0.57499999999999996</v>
      </c>
      <c r="T30" s="157"/>
      <c r="U30" s="157"/>
      <c r="V30" s="160"/>
      <c r="Z30">
        <v>0</v>
      </c>
    </row>
    <row r="31" spans="1:26" ht="24.95" customHeight="1">
      <c r="A31" s="158">
        <v>18</v>
      </c>
      <c r="B31" s="153" t="s">
        <v>136</v>
      </c>
      <c r="C31" s="159" t="s">
        <v>154</v>
      </c>
      <c r="D31" s="153" t="s">
        <v>155</v>
      </c>
      <c r="E31" s="153" t="s">
        <v>131</v>
      </c>
      <c r="F31" s="154">
        <v>89.13</v>
      </c>
      <c r="G31" s="155">
        <v>0</v>
      </c>
      <c r="H31" s="155">
        <v>0</v>
      </c>
      <c r="I31" s="155">
        <f t="shared" si="6"/>
        <v>0</v>
      </c>
      <c r="J31" s="153">
        <f t="shared" si="7"/>
        <v>835.15</v>
      </c>
      <c r="K31" s="156">
        <f t="shared" si="8"/>
        <v>0</v>
      </c>
      <c r="L31" s="156">
        <f t="shared" si="9"/>
        <v>0</v>
      </c>
      <c r="M31" s="156">
        <f t="shared" si="10"/>
        <v>0</v>
      </c>
      <c r="N31" s="156">
        <v>9.3699999999999992</v>
      </c>
      <c r="O31" s="156"/>
      <c r="P31" s="160">
        <v>2.0899999999999998E-2</v>
      </c>
      <c r="Q31" s="160"/>
      <c r="R31" s="160">
        <v>2.0899999999999998E-2</v>
      </c>
      <c r="S31" s="156">
        <f t="shared" si="11"/>
        <v>1.863</v>
      </c>
      <c r="T31" s="157"/>
      <c r="U31" s="157"/>
      <c r="V31" s="160"/>
      <c r="Z31">
        <v>0</v>
      </c>
    </row>
    <row r="32" spans="1:26" ht="35.1" customHeight="1">
      <c r="A32" s="158">
        <v>19</v>
      </c>
      <c r="B32" s="153" t="s">
        <v>136</v>
      </c>
      <c r="C32" s="159" t="s">
        <v>156</v>
      </c>
      <c r="D32" s="153" t="s">
        <v>157</v>
      </c>
      <c r="E32" s="153" t="s">
        <v>131</v>
      </c>
      <c r="F32" s="154">
        <v>299.49299999999999</v>
      </c>
      <c r="G32" s="155">
        <v>0</v>
      </c>
      <c r="H32" s="155">
        <v>0</v>
      </c>
      <c r="I32" s="155">
        <f t="shared" si="6"/>
        <v>0</v>
      </c>
      <c r="J32" s="153">
        <f t="shared" si="7"/>
        <v>2398.94</v>
      </c>
      <c r="K32" s="156">
        <f t="shared" si="8"/>
        <v>0</v>
      </c>
      <c r="L32" s="156">
        <f t="shared" si="9"/>
        <v>0</v>
      </c>
      <c r="M32" s="156">
        <f t="shared" si="10"/>
        <v>0</v>
      </c>
      <c r="N32" s="156">
        <v>8.01</v>
      </c>
      <c r="O32" s="156"/>
      <c r="P32" s="160">
        <v>1.9009999999999999E-2</v>
      </c>
      <c r="Q32" s="160"/>
      <c r="R32" s="160">
        <v>1.9009999999999999E-2</v>
      </c>
      <c r="S32" s="156">
        <f t="shared" si="11"/>
        <v>5.6929999999999996</v>
      </c>
      <c r="T32" s="157"/>
      <c r="U32" s="157"/>
      <c r="V32" s="160"/>
      <c r="Z32">
        <v>0</v>
      </c>
    </row>
    <row r="33" spans="1:26" ht="35.1" customHeight="1">
      <c r="A33" s="158">
        <v>20</v>
      </c>
      <c r="B33" s="153" t="s">
        <v>136</v>
      </c>
      <c r="C33" s="159" t="s">
        <v>158</v>
      </c>
      <c r="D33" s="153" t="s">
        <v>159</v>
      </c>
      <c r="E33" s="153" t="s">
        <v>131</v>
      </c>
      <c r="F33" s="154">
        <v>125.08</v>
      </c>
      <c r="G33" s="155">
        <v>0</v>
      </c>
      <c r="H33" s="155">
        <v>0</v>
      </c>
      <c r="I33" s="155">
        <f t="shared" si="6"/>
        <v>0</v>
      </c>
      <c r="J33" s="153">
        <f t="shared" si="7"/>
        <v>1991.27</v>
      </c>
      <c r="K33" s="156">
        <f t="shared" si="8"/>
        <v>0</v>
      </c>
      <c r="L33" s="156">
        <f t="shared" si="9"/>
        <v>0</v>
      </c>
      <c r="M33" s="156">
        <f t="shared" si="10"/>
        <v>0</v>
      </c>
      <c r="N33" s="156">
        <v>15.92</v>
      </c>
      <c r="O33" s="156"/>
      <c r="P33" s="160">
        <v>1.545E-2</v>
      </c>
      <c r="Q33" s="160"/>
      <c r="R33" s="160">
        <v>1.545E-2</v>
      </c>
      <c r="S33" s="156">
        <f t="shared" si="11"/>
        <v>1.9319999999999999</v>
      </c>
      <c r="T33" s="157"/>
      <c r="U33" s="157"/>
      <c r="V33" s="160"/>
      <c r="Z33">
        <v>0</v>
      </c>
    </row>
    <row r="34" spans="1:26">
      <c r="A34" s="61"/>
      <c r="B34" s="61"/>
      <c r="C34" s="152">
        <v>6</v>
      </c>
      <c r="D34" s="152" t="s">
        <v>83</v>
      </c>
      <c r="E34" s="61"/>
      <c r="F34" s="151"/>
      <c r="G34" s="141">
        <f>ROUND((SUM(L25:L33))/1,2)</f>
        <v>0</v>
      </c>
      <c r="H34" s="141">
        <f>ROUND((SUM(M25:M33))/1,2)</f>
        <v>0</v>
      </c>
      <c r="I34" s="141">
        <f>ROUND((SUM(I25:I33))/1,2)</f>
        <v>0</v>
      </c>
      <c r="J34" s="61"/>
      <c r="K34" s="61"/>
      <c r="L34" s="61">
        <f>ROUND((SUM(L25:L33))/1,2)</f>
        <v>0</v>
      </c>
      <c r="M34" s="61">
        <f>ROUND((SUM(M25:M33))/1,2)</f>
        <v>0</v>
      </c>
      <c r="N34" s="61"/>
      <c r="O34" s="61"/>
      <c r="P34" s="161"/>
      <c r="Q34" s="61"/>
      <c r="R34" s="61"/>
      <c r="S34" s="161">
        <f>ROUND((SUM(S25:S33))/1,2)</f>
        <v>14.45</v>
      </c>
      <c r="T34" s="137"/>
      <c r="U34" s="137"/>
      <c r="V34" s="2">
        <f>ROUND((SUM(V25:V33))/1,2)</f>
        <v>0</v>
      </c>
      <c r="W34" s="137"/>
      <c r="X34" s="137"/>
      <c r="Y34" s="137"/>
      <c r="Z34" s="137"/>
    </row>
    <row r="35" spans="1:26">
      <c r="A35" s="1"/>
      <c r="B35" s="1"/>
      <c r="C35" s="1"/>
      <c r="D35" s="1"/>
      <c r="E35" s="1"/>
      <c r="F35" s="147"/>
      <c r="G35" s="134"/>
      <c r="H35" s="134"/>
      <c r="I35" s="134"/>
      <c r="J35" s="1"/>
      <c r="K35" s="1"/>
      <c r="L35" s="1"/>
      <c r="M35" s="1"/>
      <c r="N35" s="1"/>
      <c r="O35" s="1"/>
      <c r="P35" s="1"/>
      <c r="Q35" s="1"/>
      <c r="R35" s="1"/>
      <c r="S35" s="1"/>
      <c r="V35" s="1"/>
    </row>
    <row r="36" spans="1:26">
      <c r="A36" s="61"/>
      <c r="B36" s="61"/>
      <c r="C36" s="152">
        <v>9</v>
      </c>
      <c r="D36" s="152" t="s">
        <v>84</v>
      </c>
      <c r="E36" s="61"/>
      <c r="F36" s="151"/>
      <c r="G36" s="75"/>
      <c r="H36" s="75"/>
      <c r="I36" s="75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137"/>
      <c r="U36" s="137"/>
      <c r="V36" s="61"/>
      <c r="W36" s="137"/>
      <c r="X36" s="137"/>
      <c r="Y36" s="137"/>
      <c r="Z36" s="137"/>
    </row>
    <row r="37" spans="1:26" ht="24.95" customHeight="1">
      <c r="A37" s="158">
        <v>21</v>
      </c>
      <c r="B37" s="153" t="s">
        <v>160</v>
      </c>
      <c r="C37" s="159" t="s">
        <v>161</v>
      </c>
      <c r="D37" s="153" t="s">
        <v>162</v>
      </c>
      <c r="E37" s="153" t="s">
        <v>131</v>
      </c>
      <c r="F37" s="154">
        <v>111.22799999999999</v>
      </c>
      <c r="G37" s="155">
        <v>0</v>
      </c>
      <c r="H37" s="155">
        <v>0</v>
      </c>
      <c r="I37" s="155">
        <f t="shared" ref="I37:I60" si="12">ROUND(F37*(G37+H37),2)</f>
        <v>0</v>
      </c>
      <c r="J37" s="153">
        <f t="shared" ref="J37:J60" si="13">ROUND(F37*(N37),2)</f>
        <v>707.41</v>
      </c>
      <c r="K37" s="156">
        <f t="shared" ref="K37:K60" si="14">ROUND(F37*(O37),2)</f>
        <v>0</v>
      </c>
      <c r="L37" s="156">
        <f t="shared" ref="L37:L60" si="15">ROUND(F37*(G37),2)</f>
        <v>0</v>
      </c>
      <c r="M37" s="156">
        <f t="shared" ref="M37:M60" si="16">ROUND(F37*(H37),2)</f>
        <v>0</v>
      </c>
      <c r="N37" s="156">
        <v>6.36</v>
      </c>
      <c r="O37" s="156"/>
      <c r="P37" s="160">
        <v>6.1799999999999997E-3</v>
      </c>
      <c r="Q37" s="160"/>
      <c r="R37" s="160">
        <v>6.1799999999999997E-3</v>
      </c>
      <c r="S37" s="156">
        <f t="shared" ref="S37:S60" si="17">ROUND(F37*(P37),3)</f>
        <v>0.68700000000000006</v>
      </c>
      <c r="T37" s="157"/>
      <c r="U37" s="157"/>
      <c r="V37" s="160"/>
      <c r="Z37">
        <v>0</v>
      </c>
    </row>
    <row r="38" spans="1:26" ht="24.95" customHeight="1">
      <c r="A38" s="158">
        <v>22</v>
      </c>
      <c r="B38" s="153" t="s">
        <v>160</v>
      </c>
      <c r="C38" s="159" t="s">
        <v>161</v>
      </c>
      <c r="D38" s="153" t="s">
        <v>163</v>
      </c>
      <c r="E38" s="153" t="s">
        <v>131</v>
      </c>
      <c r="F38" s="154">
        <v>475.16199999999998</v>
      </c>
      <c r="G38" s="155">
        <v>0</v>
      </c>
      <c r="H38" s="155">
        <v>0</v>
      </c>
      <c r="I38" s="155">
        <f t="shared" si="12"/>
        <v>0</v>
      </c>
      <c r="J38" s="153">
        <f t="shared" si="13"/>
        <v>3022.03</v>
      </c>
      <c r="K38" s="156">
        <f t="shared" si="14"/>
        <v>0</v>
      </c>
      <c r="L38" s="156">
        <f t="shared" si="15"/>
        <v>0</v>
      </c>
      <c r="M38" s="156">
        <f t="shared" si="16"/>
        <v>0</v>
      </c>
      <c r="N38" s="156">
        <v>6.36</v>
      </c>
      <c r="O38" s="156"/>
      <c r="P38" s="160">
        <v>6.1799999999999997E-3</v>
      </c>
      <c r="Q38" s="160"/>
      <c r="R38" s="160">
        <v>6.1799999999999997E-3</v>
      </c>
      <c r="S38" s="156">
        <f t="shared" si="17"/>
        <v>2.9369999999999998</v>
      </c>
      <c r="T38" s="157"/>
      <c r="U38" s="157"/>
      <c r="V38" s="160"/>
      <c r="Z38">
        <v>0</v>
      </c>
    </row>
    <row r="39" spans="1:26" ht="24.95" customHeight="1">
      <c r="A39" s="158">
        <v>23</v>
      </c>
      <c r="B39" s="153" t="s">
        <v>114</v>
      </c>
      <c r="C39" s="159" t="s">
        <v>164</v>
      </c>
      <c r="D39" s="153" t="s">
        <v>165</v>
      </c>
      <c r="E39" s="153" t="s">
        <v>131</v>
      </c>
      <c r="F39" s="154">
        <v>65.349999999999994</v>
      </c>
      <c r="G39" s="155">
        <v>0</v>
      </c>
      <c r="H39" s="155">
        <v>0</v>
      </c>
      <c r="I39" s="155">
        <f t="shared" si="12"/>
        <v>0</v>
      </c>
      <c r="J39" s="153">
        <f t="shared" si="13"/>
        <v>271.2</v>
      </c>
      <c r="K39" s="156">
        <f t="shared" si="14"/>
        <v>0</v>
      </c>
      <c r="L39" s="156">
        <f t="shared" si="15"/>
        <v>0</v>
      </c>
      <c r="M39" s="156">
        <f t="shared" si="16"/>
        <v>0</v>
      </c>
      <c r="N39" s="156">
        <v>4.1500000000000004</v>
      </c>
      <c r="O39" s="156"/>
      <c r="P39" s="160">
        <v>5.0000000000000002E-5</v>
      </c>
      <c r="Q39" s="160"/>
      <c r="R39" s="160">
        <v>5.0000000000000002E-5</v>
      </c>
      <c r="S39" s="156">
        <f t="shared" si="17"/>
        <v>3.0000000000000001E-3</v>
      </c>
      <c r="T39" s="157"/>
      <c r="U39" s="157"/>
      <c r="V39" s="160"/>
      <c r="Z39">
        <v>0</v>
      </c>
    </row>
    <row r="40" spans="1:26" ht="24.95" customHeight="1">
      <c r="A40" s="158">
        <v>24</v>
      </c>
      <c r="B40" s="153" t="s">
        <v>166</v>
      </c>
      <c r="C40" s="159" t="s">
        <v>167</v>
      </c>
      <c r="D40" s="153" t="s">
        <v>168</v>
      </c>
      <c r="E40" s="153" t="s">
        <v>131</v>
      </c>
      <c r="F40" s="154">
        <v>71.241</v>
      </c>
      <c r="G40" s="155">
        <v>0</v>
      </c>
      <c r="H40" s="155">
        <v>0</v>
      </c>
      <c r="I40" s="155">
        <f t="shared" si="12"/>
        <v>0</v>
      </c>
      <c r="J40" s="153">
        <f t="shared" si="13"/>
        <v>192.35</v>
      </c>
      <c r="K40" s="156">
        <f t="shared" si="14"/>
        <v>0</v>
      </c>
      <c r="L40" s="156">
        <f t="shared" si="15"/>
        <v>0</v>
      </c>
      <c r="M40" s="156">
        <f t="shared" si="16"/>
        <v>0</v>
      </c>
      <c r="N40" s="156">
        <v>2.7</v>
      </c>
      <c r="O40" s="156"/>
      <c r="P40" s="160"/>
      <c r="Q40" s="160"/>
      <c r="R40" s="160"/>
      <c r="S40" s="156">
        <f t="shared" si="17"/>
        <v>0</v>
      </c>
      <c r="T40" s="157"/>
      <c r="U40" s="157"/>
      <c r="V40" s="160">
        <f>ROUND(F40*(X40),3)</f>
        <v>13.962999999999999</v>
      </c>
      <c r="X40">
        <v>0.19600000000000001</v>
      </c>
      <c r="Z40">
        <v>0</v>
      </c>
    </row>
    <row r="41" spans="1:26" ht="35.1" customHeight="1">
      <c r="A41" s="158">
        <v>25</v>
      </c>
      <c r="B41" s="153" t="s">
        <v>166</v>
      </c>
      <c r="C41" s="159" t="s">
        <v>169</v>
      </c>
      <c r="D41" s="153" t="s">
        <v>170</v>
      </c>
      <c r="E41" s="153" t="s">
        <v>117</v>
      </c>
      <c r="F41" s="154">
        <v>6.3410000000000002</v>
      </c>
      <c r="G41" s="155">
        <v>0</v>
      </c>
      <c r="H41" s="155">
        <v>0</v>
      </c>
      <c r="I41" s="155">
        <f t="shared" si="12"/>
        <v>0</v>
      </c>
      <c r="J41" s="153">
        <f t="shared" si="13"/>
        <v>151.80000000000001</v>
      </c>
      <c r="K41" s="156">
        <f t="shared" si="14"/>
        <v>0</v>
      </c>
      <c r="L41" s="156">
        <f t="shared" si="15"/>
        <v>0</v>
      </c>
      <c r="M41" s="156">
        <f t="shared" si="16"/>
        <v>0</v>
      </c>
      <c r="N41" s="156">
        <v>23.94</v>
      </c>
      <c r="O41" s="156"/>
      <c r="P41" s="160"/>
      <c r="Q41" s="160"/>
      <c r="R41" s="160"/>
      <c r="S41" s="156">
        <f t="shared" si="17"/>
        <v>0</v>
      </c>
      <c r="T41" s="157"/>
      <c r="U41" s="157"/>
      <c r="V41" s="160">
        <f>ROUND(F41*(X41),3)</f>
        <v>12.08</v>
      </c>
      <c r="X41">
        <v>1.905</v>
      </c>
      <c r="Z41">
        <v>0</v>
      </c>
    </row>
    <row r="42" spans="1:26" ht="35.1" customHeight="1">
      <c r="A42" s="158">
        <v>26</v>
      </c>
      <c r="B42" s="153" t="s">
        <v>166</v>
      </c>
      <c r="C42" s="159" t="s">
        <v>171</v>
      </c>
      <c r="D42" s="153" t="s">
        <v>172</v>
      </c>
      <c r="E42" s="153" t="s">
        <v>117</v>
      </c>
      <c r="F42" s="154">
        <v>0.44800000000000001</v>
      </c>
      <c r="G42" s="155">
        <v>0</v>
      </c>
      <c r="H42" s="155">
        <v>0</v>
      </c>
      <c r="I42" s="155">
        <f t="shared" si="12"/>
        <v>0</v>
      </c>
      <c r="J42" s="153">
        <f t="shared" si="13"/>
        <v>22.71</v>
      </c>
      <c r="K42" s="156">
        <f t="shared" si="14"/>
        <v>0</v>
      </c>
      <c r="L42" s="156">
        <f t="shared" si="15"/>
        <v>0</v>
      </c>
      <c r="M42" s="156">
        <f t="shared" si="16"/>
        <v>0</v>
      </c>
      <c r="N42" s="156">
        <v>50.69</v>
      </c>
      <c r="O42" s="156"/>
      <c r="P42" s="160"/>
      <c r="Q42" s="160"/>
      <c r="R42" s="160"/>
      <c r="S42" s="156">
        <f t="shared" si="17"/>
        <v>0</v>
      </c>
      <c r="T42" s="157"/>
      <c r="U42" s="157"/>
      <c r="V42" s="160">
        <f>ROUND(F42*(X42),3)</f>
        <v>0.71699999999999997</v>
      </c>
      <c r="X42">
        <v>1.6</v>
      </c>
      <c r="Z42">
        <v>0</v>
      </c>
    </row>
    <row r="43" spans="1:26" ht="24.95" customHeight="1">
      <c r="A43" s="158">
        <v>27</v>
      </c>
      <c r="B43" s="153" t="s">
        <v>166</v>
      </c>
      <c r="C43" s="159" t="s">
        <v>173</v>
      </c>
      <c r="D43" s="153" t="s">
        <v>174</v>
      </c>
      <c r="E43" s="153" t="s">
        <v>149</v>
      </c>
      <c r="F43" s="154">
        <v>52.408000000000001</v>
      </c>
      <c r="G43" s="155">
        <v>0</v>
      </c>
      <c r="H43" s="155">
        <v>0</v>
      </c>
      <c r="I43" s="155">
        <f t="shared" si="12"/>
        <v>0</v>
      </c>
      <c r="J43" s="153">
        <f t="shared" si="13"/>
        <v>643.57000000000005</v>
      </c>
      <c r="K43" s="156">
        <f t="shared" si="14"/>
        <v>0</v>
      </c>
      <c r="L43" s="156">
        <f t="shared" si="15"/>
        <v>0</v>
      </c>
      <c r="M43" s="156">
        <f t="shared" si="16"/>
        <v>0</v>
      </c>
      <c r="N43" s="156">
        <v>12.28</v>
      </c>
      <c r="O43" s="156"/>
      <c r="P43" s="160"/>
      <c r="Q43" s="160"/>
      <c r="R43" s="160"/>
      <c r="S43" s="156">
        <f t="shared" si="17"/>
        <v>0</v>
      </c>
      <c r="T43" s="157"/>
      <c r="U43" s="157"/>
      <c r="V43" s="160">
        <f>ROUND(F43*(X43),3)</f>
        <v>115.298</v>
      </c>
      <c r="X43">
        <v>2.2000000000000002</v>
      </c>
      <c r="Z43">
        <v>0</v>
      </c>
    </row>
    <row r="44" spans="1:26" ht="24.95" customHeight="1">
      <c r="A44" s="158">
        <v>28</v>
      </c>
      <c r="B44" s="153" t="s">
        <v>166</v>
      </c>
      <c r="C44" s="159" t="s">
        <v>175</v>
      </c>
      <c r="D44" s="153" t="s">
        <v>176</v>
      </c>
      <c r="E44" s="153" t="s">
        <v>131</v>
      </c>
      <c r="F44" s="154">
        <v>115.648</v>
      </c>
      <c r="G44" s="155">
        <v>0</v>
      </c>
      <c r="H44" s="155">
        <v>0</v>
      </c>
      <c r="I44" s="155">
        <f t="shared" si="12"/>
        <v>0</v>
      </c>
      <c r="J44" s="153">
        <f t="shared" si="13"/>
        <v>235.92</v>
      </c>
      <c r="K44" s="156">
        <f t="shared" si="14"/>
        <v>0</v>
      </c>
      <c r="L44" s="156">
        <f t="shared" si="15"/>
        <v>0</v>
      </c>
      <c r="M44" s="156">
        <f t="shared" si="16"/>
        <v>0</v>
      </c>
      <c r="N44" s="156">
        <v>2.04</v>
      </c>
      <c r="O44" s="156"/>
      <c r="P44" s="160"/>
      <c r="Q44" s="160"/>
      <c r="R44" s="160"/>
      <c r="S44" s="156">
        <f t="shared" si="17"/>
        <v>0</v>
      </c>
      <c r="T44" s="157"/>
      <c r="U44" s="157"/>
      <c r="V44" s="160">
        <f>ROUND(F44*(X44),3)</f>
        <v>2.3130000000000002</v>
      </c>
      <c r="X44">
        <v>0.02</v>
      </c>
      <c r="Z44">
        <v>0</v>
      </c>
    </row>
    <row r="45" spans="1:26" ht="24.95" customHeight="1">
      <c r="A45" s="158">
        <v>29</v>
      </c>
      <c r="B45" s="153" t="s">
        <v>166</v>
      </c>
      <c r="C45" s="159" t="s">
        <v>177</v>
      </c>
      <c r="D45" s="153" t="s">
        <v>178</v>
      </c>
      <c r="E45" s="153" t="s">
        <v>124</v>
      </c>
      <c r="F45" s="154">
        <v>9</v>
      </c>
      <c r="G45" s="155">
        <v>0</v>
      </c>
      <c r="H45" s="155">
        <v>0</v>
      </c>
      <c r="I45" s="155">
        <f t="shared" si="12"/>
        <v>0</v>
      </c>
      <c r="J45" s="153">
        <f t="shared" si="13"/>
        <v>6.75</v>
      </c>
      <c r="K45" s="156">
        <f t="shared" si="14"/>
        <v>0</v>
      </c>
      <c r="L45" s="156">
        <f t="shared" si="15"/>
        <v>0</v>
      </c>
      <c r="M45" s="156">
        <f t="shared" si="16"/>
        <v>0</v>
      </c>
      <c r="N45" s="156">
        <v>0.75</v>
      </c>
      <c r="O45" s="156"/>
      <c r="P45" s="160"/>
      <c r="Q45" s="160"/>
      <c r="R45" s="160"/>
      <c r="S45" s="156">
        <f t="shared" si="17"/>
        <v>0</v>
      </c>
      <c r="T45" s="157"/>
      <c r="U45" s="157"/>
      <c r="V45" s="160"/>
      <c r="Z45">
        <v>0</v>
      </c>
    </row>
    <row r="46" spans="1:26" ht="24.95" customHeight="1">
      <c r="A46" s="158">
        <v>30</v>
      </c>
      <c r="B46" s="153" t="s">
        <v>166</v>
      </c>
      <c r="C46" s="159" t="s">
        <v>179</v>
      </c>
      <c r="D46" s="153" t="s">
        <v>180</v>
      </c>
      <c r="E46" s="153" t="s">
        <v>131</v>
      </c>
      <c r="F46" s="154">
        <v>12.411</v>
      </c>
      <c r="G46" s="155">
        <v>0</v>
      </c>
      <c r="H46" s="155">
        <v>0</v>
      </c>
      <c r="I46" s="155">
        <f t="shared" si="12"/>
        <v>0</v>
      </c>
      <c r="J46" s="153">
        <f t="shared" si="13"/>
        <v>64.66</v>
      </c>
      <c r="K46" s="156">
        <f t="shared" si="14"/>
        <v>0</v>
      </c>
      <c r="L46" s="156">
        <f t="shared" si="15"/>
        <v>0</v>
      </c>
      <c r="M46" s="156">
        <f t="shared" si="16"/>
        <v>0</v>
      </c>
      <c r="N46" s="156">
        <v>5.21</v>
      </c>
      <c r="O46" s="156"/>
      <c r="P46" s="160">
        <v>1.1460000000000001E-3</v>
      </c>
      <c r="Q46" s="160"/>
      <c r="R46" s="160">
        <v>1.1460000000000001E-3</v>
      </c>
      <c r="S46" s="156">
        <f t="shared" si="17"/>
        <v>1.4E-2</v>
      </c>
      <c r="T46" s="157"/>
      <c r="U46" s="157"/>
      <c r="V46" s="160">
        <f>ROUND(F46*(X46),3)</f>
        <v>1.018</v>
      </c>
      <c r="X46">
        <v>8.2000000000000003E-2</v>
      </c>
      <c r="Z46">
        <v>0</v>
      </c>
    </row>
    <row r="47" spans="1:26" ht="24.95" customHeight="1">
      <c r="A47" s="158">
        <v>31</v>
      </c>
      <c r="B47" s="153" t="s">
        <v>166</v>
      </c>
      <c r="C47" s="159" t="s">
        <v>181</v>
      </c>
      <c r="D47" s="153" t="s">
        <v>182</v>
      </c>
      <c r="E47" s="153" t="s">
        <v>117</v>
      </c>
      <c r="F47" s="154">
        <v>0.375</v>
      </c>
      <c r="G47" s="155">
        <v>0</v>
      </c>
      <c r="H47" s="155">
        <v>0</v>
      </c>
      <c r="I47" s="155">
        <f t="shared" si="12"/>
        <v>0</v>
      </c>
      <c r="J47" s="153">
        <f t="shared" si="13"/>
        <v>16.7</v>
      </c>
      <c r="K47" s="156">
        <f t="shared" si="14"/>
        <v>0</v>
      </c>
      <c r="L47" s="156">
        <f t="shared" si="15"/>
        <v>0</v>
      </c>
      <c r="M47" s="156">
        <f t="shared" si="16"/>
        <v>0</v>
      </c>
      <c r="N47" s="156">
        <v>44.54</v>
      </c>
      <c r="O47" s="156"/>
      <c r="P47" s="160"/>
      <c r="Q47" s="160"/>
      <c r="R47" s="160"/>
      <c r="S47" s="156">
        <f t="shared" si="17"/>
        <v>0</v>
      </c>
      <c r="T47" s="157"/>
      <c r="U47" s="157"/>
      <c r="V47" s="160">
        <f>ROUND(F47*(X47),3)</f>
        <v>0.70299999999999996</v>
      </c>
      <c r="X47">
        <v>1.875</v>
      </c>
      <c r="Z47">
        <v>0</v>
      </c>
    </row>
    <row r="48" spans="1:26" ht="24.95" customHeight="1">
      <c r="A48" s="158">
        <v>32</v>
      </c>
      <c r="B48" s="153" t="s">
        <v>166</v>
      </c>
      <c r="C48" s="159" t="s">
        <v>183</v>
      </c>
      <c r="D48" s="153" t="s">
        <v>184</v>
      </c>
      <c r="E48" s="153" t="s">
        <v>149</v>
      </c>
      <c r="F48" s="154">
        <v>57.38</v>
      </c>
      <c r="G48" s="155">
        <v>0</v>
      </c>
      <c r="H48" s="155">
        <v>0</v>
      </c>
      <c r="I48" s="155">
        <f t="shared" si="12"/>
        <v>0</v>
      </c>
      <c r="J48" s="153">
        <f t="shared" si="13"/>
        <v>1101.1199999999999</v>
      </c>
      <c r="K48" s="156">
        <f t="shared" si="14"/>
        <v>0</v>
      </c>
      <c r="L48" s="156">
        <f t="shared" si="15"/>
        <v>0</v>
      </c>
      <c r="M48" s="156">
        <f t="shared" si="16"/>
        <v>0</v>
      </c>
      <c r="N48" s="156">
        <v>19.190000000000001</v>
      </c>
      <c r="O48" s="156"/>
      <c r="P48" s="160">
        <v>1.18416E-4</v>
      </c>
      <c r="Q48" s="160"/>
      <c r="R48" s="160">
        <v>1.18416E-4</v>
      </c>
      <c r="S48" s="156">
        <f t="shared" si="17"/>
        <v>7.0000000000000001E-3</v>
      </c>
      <c r="T48" s="157"/>
      <c r="U48" s="157"/>
      <c r="V48" s="160"/>
      <c r="Z48">
        <v>0</v>
      </c>
    </row>
    <row r="49" spans="1:26" ht="24.95" customHeight="1">
      <c r="A49" s="158">
        <v>33</v>
      </c>
      <c r="B49" s="153" t="s">
        <v>166</v>
      </c>
      <c r="C49" s="159" t="s">
        <v>185</v>
      </c>
      <c r="D49" s="153" t="s">
        <v>186</v>
      </c>
      <c r="E49" s="153" t="s">
        <v>149</v>
      </c>
      <c r="F49" s="154">
        <v>4.0999999999999996</v>
      </c>
      <c r="G49" s="155">
        <v>0</v>
      </c>
      <c r="H49" s="155">
        <v>0</v>
      </c>
      <c r="I49" s="155">
        <f t="shared" si="12"/>
        <v>0</v>
      </c>
      <c r="J49" s="153">
        <f t="shared" si="13"/>
        <v>100.98</v>
      </c>
      <c r="K49" s="156">
        <f t="shared" si="14"/>
        <v>0</v>
      </c>
      <c r="L49" s="156">
        <f t="shared" si="15"/>
        <v>0</v>
      </c>
      <c r="M49" s="156">
        <f t="shared" si="16"/>
        <v>0</v>
      </c>
      <c r="N49" s="156">
        <v>24.63</v>
      </c>
      <c r="O49" s="156"/>
      <c r="P49" s="160">
        <v>8.7095999999999994E-5</v>
      </c>
      <c r="Q49" s="160"/>
      <c r="R49" s="160">
        <v>8.7095999999999994E-5</v>
      </c>
      <c r="S49" s="156">
        <f t="shared" si="17"/>
        <v>0</v>
      </c>
      <c r="T49" s="157"/>
      <c r="U49" s="157"/>
      <c r="V49" s="160"/>
      <c r="Z49">
        <v>0</v>
      </c>
    </row>
    <row r="50" spans="1:26" ht="24.95" customHeight="1">
      <c r="A50" s="158">
        <v>34</v>
      </c>
      <c r="B50" s="153" t="s">
        <v>166</v>
      </c>
      <c r="C50" s="159" t="s">
        <v>185</v>
      </c>
      <c r="D50" s="153" t="s">
        <v>187</v>
      </c>
      <c r="E50" s="153" t="s">
        <v>149</v>
      </c>
      <c r="F50" s="154">
        <v>5.55</v>
      </c>
      <c r="G50" s="155">
        <v>0</v>
      </c>
      <c r="H50" s="155">
        <v>0</v>
      </c>
      <c r="I50" s="155">
        <f t="shared" si="12"/>
        <v>0</v>
      </c>
      <c r="J50" s="153">
        <f t="shared" si="13"/>
        <v>136.69999999999999</v>
      </c>
      <c r="K50" s="156">
        <f t="shared" si="14"/>
        <v>0</v>
      </c>
      <c r="L50" s="156">
        <f t="shared" si="15"/>
        <v>0</v>
      </c>
      <c r="M50" s="156">
        <f t="shared" si="16"/>
        <v>0</v>
      </c>
      <c r="N50" s="156">
        <v>24.63</v>
      </c>
      <c r="O50" s="156"/>
      <c r="P50" s="160">
        <v>8.7095999999999994E-5</v>
      </c>
      <c r="Q50" s="160"/>
      <c r="R50" s="160">
        <v>8.7095999999999994E-5</v>
      </c>
      <c r="S50" s="156">
        <f t="shared" si="17"/>
        <v>0</v>
      </c>
      <c r="T50" s="157"/>
      <c r="U50" s="157"/>
      <c r="V50" s="160"/>
      <c r="Z50">
        <v>0</v>
      </c>
    </row>
    <row r="51" spans="1:26" ht="24.95" customHeight="1">
      <c r="A51" s="158">
        <v>35</v>
      </c>
      <c r="B51" s="153" t="s">
        <v>166</v>
      </c>
      <c r="C51" s="159" t="s">
        <v>188</v>
      </c>
      <c r="D51" s="153" t="s">
        <v>189</v>
      </c>
      <c r="E51" s="153" t="s">
        <v>149</v>
      </c>
      <c r="F51" s="154">
        <v>48.98</v>
      </c>
      <c r="G51" s="155">
        <v>0</v>
      </c>
      <c r="H51" s="155">
        <v>0</v>
      </c>
      <c r="I51" s="155">
        <f t="shared" si="12"/>
        <v>0</v>
      </c>
      <c r="J51" s="153">
        <f t="shared" si="13"/>
        <v>168.49</v>
      </c>
      <c r="K51" s="156">
        <f t="shared" si="14"/>
        <v>0</v>
      </c>
      <c r="L51" s="156">
        <f t="shared" si="15"/>
        <v>0</v>
      </c>
      <c r="M51" s="156">
        <f t="shared" si="16"/>
        <v>0</v>
      </c>
      <c r="N51" s="156">
        <v>3.44</v>
      </c>
      <c r="O51" s="156"/>
      <c r="P51" s="160"/>
      <c r="Q51" s="160"/>
      <c r="R51" s="160"/>
      <c r="S51" s="156">
        <f t="shared" si="17"/>
        <v>0</v>
      </c>
      <c r="T51" s="157"/>
      <c r="U51" s="157"/>
      <c r="V51" s="160"/>
      <c r="Z51">
        <v>0</v>
      </c>
    </row>
    <row r="52" spans="1:26" ht="24.95" customHeight="1">
      <c r="A52" s="158">
        <v>36</v>
      </c>
      <c r="B52" s="153" t="s">
        <v>166</v>
      </c>
      <c r="C52" s="159" t="s">
        <v>190</v>
      </c>
      <c r="D52" s="153" t="s">
        <v>191</v>
      </c>
      <c r="E52" s="153" t="s">
        <v>131</v>
      </c>
      <c r="F52" s="154">
        <v>105.867</v>
      </c>
      <c r="G52" s="155">
        <v>0</v>
      </c>
      <c r="H52" s="155">
        <v>0</v>
      </c>
      <c r="I52" s="155">
        <f t="shared" si="12"/>
        <v>0</v>
      </c>
      <c r="J52" s="153">
        <f t="shared" si="13"/>
        <v>369.48</v>
      </c>
      <c r="K52" s="156">
        <f t="shared" si="14"/>
        <v>0</v>
      </c>
      <c r="L52" s="156">
        <f t="shared" si="15"/>
        <v>0</v>
      </c>
      <c r="M52" s="156">
        <f t="shared" si="16"/>
        <v>0</v>
      </c>
      <c r="N52" s="156">
        <v>3.49</v>
      </c>
      <c r="O52" s="156"/>
      <c r="P52" s="160"/>
      <c r="Q52" s="160"/>
      <c r="R52" s="160"/>
      <c r="S52" s="156">
        <f t="shared" si="17"/>
        <v>0</v>
      </c>
      <c r="T52" s="157"/>
      <c r="U52" s="157"/>
      <c r="V52" s="160">
        <f>ROUND(F52*(X52),3)</f>
        <v>7.1989999999999998</v>
      </c>
      <c r="X52">
        <v>6.8000000000000005E-2</v>
      </c>
      <c r="Z52">
        <v>0</v>
      </c>
    </row>
    <row r="53" spans="1:26" ht="24.95" customHeight="1">
      <c r="A53" s="158">
        <v>37</v>
      </c>
      <c r="B53" s="153" t="s">
        <v>166</v>
      </c>
      <c r="C53" s="159" t="s">
        <v>192</v>
      </c>
      <c r="D53" s="153" t="s">
        <v>193</v>
      </c>
      <c r="E53" s="153" t="s">
        <v>194</v>
      </c>
      <c r="F53" s="154">
        <v>153.54499999999999</v>
      </c>
      <c r="G53" s="155">
        <v>0</v>
      </c>
      <c r="H53" s="155">
        <v>0</v>
      </c>
      <c r="I53" s="155">
        <f t="shared" si="12"/>
        <v>0</v>
      </c>
      <c r="J53" s="153">
        <f t="shared" si="13"/>
        <v>3196.81</v>
      </c>
      <c r="K53" s="156">
        <f t="shared" si="14"/>
        <v>0</v>
      </c>
      <c r="L53" s="156">
        <f t="shared" si="15"/>
        <v>0</v>
      </c>
      <c r="M53" s="156">
        <f t="shared" si="16"/>
        <v>0</v>
      </c>
      <c r="N53" s="156">
        <v>20.82</v>
      </c>
      <c r="O53" s="156"/>
      <c r="P53" s="160"/>
      <c r="Q53" s="160"/>
      <c r="R53" s="160"/>
      <c r="S53" s="156">
        <f t="shared" si="17"/>
        <v>0</v>
      </c>
      <c r="T53" s="157"/>
      <c r="U53" s="157"/>
      <c r="V53" s="160"/>
      <c r="Z53">
        <v>0</v>
      </c>
    </row>
    <row r="54" spans="1:26" ht="24.95" customHeight="1">
      <c r="A54" s="158">
        <v>38</v>
      </c>
      <c r="B54" s="153" t="s">
        <v>166</v>
      </c>
      <c r="C54" s="159" t="s">
        <v>195</v>
      </c>
      <c r="D54" s="153" t="s">
        <v>196</v>
      </c>
      <c r="E54" s="153" t="s">
        <v>194</v>
      </c>
      <c r="F54" s="154">
        <v>153.54499999999999</v>
      </c>
      <c r="G54" s="155">
        <v>0</v>
      </c>
      <c r="H54" s="155">
        <v>0</v>
      </c>
      <c r="I54" s="155">
        <f t="shared" si="12"/>
        <v>0</v>
      </c>
      <c r="J54" s="153">
        <f t="shared" si="13"/>
        <v>2082.0700000000002</v>
      </c>
      <c r="K54" s="156">
        <f t="shared" si="14"/>
        <v>0</v>
      </c>
      <c r="L54" s="156">
        <f t="shared" si="15"/>
        <v>0</v>
      </c>
      <c r="M54" s="156">
        <f t="shared" si="16"/>
        <v>0</v>
      </c>
      <c r="N54" s="156">
        <v>13.56</v>
      </c>
      <c r="O54" s="156"/>
      <c r="P54" s="160"/>
      <c r="Q54" s="160"/>
      <c r="R54" s="160"/>
      <c r="S54" s="156">
        <f t="shared" si="17"/>
        <v>0</v>
      </c>
      <c r="T54" s="157"/>
      <c r="U54" s="157"/>
      <c r="V54" s="160"/>
      <c r="Z54">
        <v>0</v>
      </c>
    </row>
    <row r="55" spans="1:26" ht="24.95" customHeight="1">
      <c r="A55" s="158">
        <v>39</v>
      </c>
      <c r="B55" s="153" t="s">
        <v>166</v>
      </c>
      <c r="C55" s="159" t="s">
        <v>197</v>
      </c>
      <c r="D55" s="153" t="s">
        <v>198</v>
      </c>
      <c r="E55" s="153" t="s">
        <v>194</v>
      </c>
      <c r="F55" s="154">
        <v>767.72500000000002</v>
      </c>
      <c r="G55" s="155">
        <v>0</v>
      </c>
      <c r="H55" s="155">
        <v>0</v>
      </c>
      <c r="I55" s="155">
        <f t="shared" si="12"/>
        <v>0</v>
      </c>
      <c r="J55" s="153">
        <f t="shared" si="13"/>
        <v>353.15</v>
      </c>
      <c r="K55" s="156">
        <f t="shared" si="14"/>
        <v>0</v>
      </c>
      <c r="L55" s="156">
        <f t="shared" si="15"/>
        <v>0</v>
      </c>
      <c r="M55" s="156">
        <f t="shared" si="16"/>
        <v>0</v>
      </c>
      <c r="N55" s="156">
        <v>0.46</v>
      </c>
      <c r="O55" s="156"/>
      <c r="P55" s="160"/>
      <c r="Q55" s="160"/>
      <c r="R55" s="160"/>
      <c r="S55" s="156">
        <f t="shared" si="17"/>
        <v>0</v>
      </c>
      <c r="T55" s="157"/>
      <c r="U55" s="157"/>
      <c r="V55" s="160"/>
      <c r="Z55">
        <v>0</v>
      </c>
    </row>
    <row r="56" spans="1:26" ht="24.95" customHeight="1">
      <c r="A56" s="158">
        <v>40</v>
      </c>
      <c r="B56" s="153" t="s">
        <v>166</v>
      </c>
      <c r="C56" s="159" t="s">
        <v>199</v>
      </c>
      <c r="D56" s="153" t="s">
        <v>200</v>
      </c>
      <c r="E56" s="153" t="s">
        <v>194</v>
      </c>
      <c r="F56" s="154">
        <v>153.54499999999999</v>
      </c>
      <c r="G56" s="155">
        <v>0</v>
      </c>
      <c r="H56" s="155">
        <v>0</v>
      </c>
      <c r="I56" s="155">
        <f t="shared" si="12"/>
        <v>0</v>
      </c>
      <c r="J56" s="153">
        <f t="shared" si="13"/>
        <v>1443.32</v>
      </c>
      <c r="K56" s="156">
        <f t="shared" si="14"/>
        <v>0</v>
      </c>
      <c r="L56" s="156">
        <f t="shared" si="15"/>
        <v>0</v>
      </c>
      <c r="M56" s="156">
        <f t="shared" si="16"/>
        <v>0</v>
      </c>
      <c r="N56" s="156">
        <v>9.4</v>
      </c>
      <c r="O56" s="156"/>
      <c r="P56" s="160"/>
      <c r="Q56" s="160"/>
      <c r="R56" s="160"/>
      <c r="S56" s="156">
        <f t="shared" si="17"/>
        <v>0</v>
      </c>
      <c r="T56" s="157"/>
      <c r="U56" s="157"/>
      <c r="V56" s="160"/>
      <c r="Z56">
        <v>0</v>
      </c>
    </row>
    <row r="57" spans="1:26" ht="24.95" customHeight="1">
      <c r="A57" s="158">
        <v>41</v>
      </c>
      <c r="B57" s="153" t="s">
        <v>166</v>
      </c>
      <c r="C57" s="159" t="s">
        <v>201</v>
      </c>
      <c r="D57" s="153" t="s">
        <v>202</v>
      </c>
      <c r="E57" s="153" t="s">
        <v>194</v>
      </c>
      <c r="F57" s="154">
        <v>767.72500000000002</v>
      </c>
      <c r="G57" s="155">
        <v>0</v>
      </c>
      <c r="H57" s="155">
        <v>0</v>
      </c>
      <c r="I57" s="155">
        <f t="shared" si="12"/>
        <v>0</v>
      </c>
      <c r="J57" s="153">
        <f t="shared" si="13"/>
        <v>813.79</v>
      </c>
      <c r="K57" s="156">
        <f t="shared" si="14"/>
        <v>0</v>
      </c>
      <c r="L57" s="156">
        <f t="shared" si="15"/>
        <v>0</v>
      </c>
      <c r="M57" s="156">
        <f t="shared" si="16"/>
        <v>0</v>
      </c>
      <c r="N57" s="156">
        <v>1.06</v>
      </c>
      <c r="O57" s="156"/>
      <c r="P57" s="160"/>
      <c r="Q57" s="160"/>
      <c r="R57" s="160"/>
      <c r="S57" s="156">
        <f t="shared" si="17"/>
        <v>0</v>
      </c>
      <c r="T57" s="157"/>
      <c r="U57" s="157"/>
      <c r="V57" s="160"/>
      <c r="Z57">
        <v>0</v>
      </c>
    </row>
    <row r="58" spans="1:26" ht="24.95" customHeight="1">
      <c r="A58" s="158">
        <v>42</v>
      </c>
      <c r="B58" s="153" t="s">
        <v>166</v>
      </c>
      <c r="C58" s="159" t="s">
        <v>203</v>
      </c>
      <c r="D58" s="153" t="s">
        <v>204</v>
      </c>
      <c r="E58" s="153" t="s">
        <v>194</v>
      </c>
      <c r="F58" s="154">
        <v>153.54499999999999</v>
      </c>
      <c r="G58" s="155">
        <v>0</v>
      </c>
      <c r="H58" s="155">
        <v>0</v>
      </c>
      <c r="I58" s="155">
        <f t="shared" si="12"/>
        <v>0</v>
      </c>
      <c r="J58" s="153">
        <f t="shared" si="13"/>
        <v>1406.47</v>
      </c>
      <c r="K58" s="156">
        <f t="shared" si="14"/>
        <v>0</v>
      </c>
      <c r="L58" s="156">
        <f t="shared" si="15"/>
        <v>0</v>
      </c>
      <c r="M58" s="156">
        <f t="shared" si="16"/>
        <v>0</v>
      </c>
      <c r="N58" s="156">
        <v>9.16</v>
      </c>
      <c r="O58" s="156"/>
      <c r="P58" s="160"/>
      <c r="Q58" s="160"/>
      <c r="R58" s="160"/>
      <c r="S58" s="156">
        <f t="shared" si="17"/>
        <v>0</v>
      </c>
      <c r="T58" s="157"/>
      <c r="U58" s="157"/>
      <c r="V58" s="160"/>
      <c r="Z58">
        <v>0</v>
      </c>
    </row>
    <row r="59" spans="1:26" ht="24.95" customHeight="1">
      <c r="A59" s="158">
        <v>43</v>
      </c>
      <c r="B59" s="153" t="s">
        <v>166</v>
      </c>
      <c r="C59" s="159" t="s">
        <v>205</v>
      </c>
      <c r="D59" s="153" t="s">
        <v>206</v>
      </c>
      <c r="E59" s="153" t="s">
        <v>194</v>
      </c>
      <c r="F59" s="154">
        <v>153.54499999999999</v>
      </c>
      <c r="G59" s="155">
        <v>0</v>
      </c>
      <c r="H59" s="155">
        <v>0</v>
      </c>
      <c r="I59" s="155">
        <f t="shared" si="12"/>
        <v>0</v>
      </c>
      <c r="J59" s="153">
        <f t="shared" si="13"/>
        <v>5561.4</v>
      </c>
      <c r="K59" s="156">
        <f t="shared" si="14"/>
        <v>0</v>
      </c>
      <c r="L59" s="156">
        <f t="shared" si="15"/>
        <v>0</v>
      </c>
      <c r="M59" s="156">
        <f t="shared" si="16"/>
        <v>0</v>
      </c>
      <c r="N59" s="156">
        <v>36.22</v>
      </c>
      <c r="O59" s="156"/>
      <c r="P59" s="160"/>
      <c r="Q59" s="160"/>
      <c r="R59" s="160"/>
      <c r="S59" s="156">
        <f t="shared" si="17"/>
        <v>0</v>
      </c>
      <c r="T59" s="157"/>
      <c r="U59" s="157"/>
      <c r="V59" s="160"/>
      <c r="Z59">
        <v>0</v>
      </c>
    </row>
    <row r="60" spans="1:26" ht="24.95" customHeight="1">
      <c r="A60" s="158">
        <v>44</v>
      </c>
      <c r="B60" s="153" t="s">
        <v>166</v>
      </c>
      <c r="C60" s="159" t="s">
        <v>207</v>
      </c>
      <c r="D60" s="153" t="s">
        <v>208</v>
      </c>
      <c r="E60" s="153" t="s">
        <v>124</v>
      </c>
      <c r="F60" s="154">
        <v>19</v>
      </c>
      <c r="G60" s="155">
        <v>0</v>
      </c>
      <c r="H60" s="155">
        <v>0</v>
      </c>
      <c r="I60" s="155">
        <f t="shared" si="12"/>
        <v>0</v>
      </c>
      <c r="J60" s="153">
        <f t="shared" si="13"/>
        <v>3135</v>
      </c>
      <c r="K60" s="156">
        <f t="shared" si="14"/>
        <v>0</v>
      </c>
      <c r="L60" s="156">
        <f t="shared" si="15"/>
        <v>0</v>
      </c>
      <c r="M60" s="156">
        <f t="shared" si="16"/>
        <v>0</v>
      </c>
      <c r="N60" s="156">
        <v>165</v>
      </c>
      <c r="O60" s="156"/>
      <c r="P60" s="160"/>
      <c r="Q60" s="160"/>
      <c r="R60" s="160"/>
      <c r="S60" s="156">
        <f t="shared" si="17"/>
        <v>0</v>
      </c>
      <c r="T60" s="157"/>
      <c r="U60" s="157"/>
      <c r="V60" s="160"/>
      <c r="Z60">
        <v>0</v>
      </c>
    </row>
    <row r="61" spans="1:26">
      <c r="A61" s="61"/>
      <c r="B61" s="61"/>
      <c r="C61" s="152">
        <v>9</v>
      </c>
      <c r="D61" s="152" t="s">
        <v>84</v>
      </c>
      <c r="E61" s="61"/>
      <c r="F61" s="151"/>
      <c r="G61" s="141">
        <f>ROUND((SUM(L36:L60))/1,2)</f>
        <v>0</v>
      </c>
      <c r="H61" s="141">
        <f>ROUND((SUM(M36:M60))/1,2)</f>
        <v>0</v>
      </c>
      <c r="I61" s="141">
        <f>ROUND((SUM(I36:I60))/1,2)</f>
        <v>0</v>
      </c>
      <c r="J61" s="61"/>
      <c r="K61" s="61"/>
      <c r="L61" s="61">
        <f>ROUND((SUM(L36:L60))/1,2)</f>
        <v>0</v>
      </c>
      <c r="M61" s="61">
        <f>ROUND((SUM(M36:M60))/1,2)</f>
        <v>0</v>
      </c>
      <c r="N61" s="61"/>
      <c r="O61" s="61"/>
      <c r="P61" s="161"/>
      <c r="Q61" s="61"/>
      <c r="R61" s="61"/>
      <c r="S61" s="161">
        <f>ROUND((SUM(S36:S60))/1,2)</f>
        <v>3.65</v>
      </c>
      <c r="T61" s="137"/>
      <c r="U61" s="137"/>
      <c r="V61" s="2">
        <f>ROUND((SUM(V36:V60))/1,2)</f>
        <v>153.29</v>
      </c>
      <c r="W61" s="137"/>
      <c r="X61" s="137"/>
      <c r="Y61" s="137"/>
      <c r="Z61" s="137"/>
    </row>
    <row r="62" spans="1:26">
      <c r="A62" s="1"/>
      <c r="B62" s="1"/>
      <c r="C62" s="1"/>
      <c r="D62" s="1"/>
      <c r="E62" s="1"/>
      <c r="F62" s="147"/>
      <c r="G62" s="134"/>
      <c r="H62" s="134"/>
      <c r="I62" s="134"/>
      <c r="J62" s="1"/>
      <c r="K62" s="1"/>
      <c r="L62" s="1"/>
      <c r="M62" s="1"/>
      <c r="N62" s="1"/>
      <c r="O62" s="1"/>
      <c r="P62" s="1"/>
      <c r="Q62" s="1"/>
      <c r="R62" s="1"/>
      <c r="S62" s="1"/>
      <c r="V62" s="1"/>
    </row>
    <row r="63" spans="1:26">
      <c r="A63" s="61"/>
      <c r="B63" s="61"/>
      <c r="C63" s="152">
        <v>99</v>
      </c>
      <c r="D63" s="152" t="s">
        <v>85</v>
      </c>
      <c r="E63" s="61"/>
      <c r="F63" s="151"/>
      <c r="G63" s="75"/>
      <c r="H63" s="75"/>
      <c r="I63" s="75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137"/>
      <c r="U63" s="137"/>
      <c r="V63" s="61"/>
      <c r="W63" s="137"/>
      <c r="X63" s="137"/>
      <c r="Y63" s="137"/>
      <c r="Z63" s="137"/>
    </row>
    <row r="64" spans="1:26" ht="24.95" customHeight="1">
      <c r="A64" s="158">
        <v>45</v>
      </c>
      <c r="B64" s="153" t="s">
        <v>136</v>
      </c>
      <c r="C64" s="159" t="s">
        <v>209</v>
      </c>
      <c r="D64" s="153" t="s">
        <v>210</v>
      </c>
      <c r="E64" s="153" t="s">
        <v>194</v>
      </c>
      <c r="F64" s="154">
        <v>36.832999999999998</v>
      </c>
      <c r="G64" s="155">
        <v>0</v>
      </c>
      <c r="H64" s="155">
        <v>0</v>
      </c>
      <c r="I64" s="155">
        <f>ROUND(F64*(G64+H64),2)</f>
        <v>0</v>
      </c>
      <c r="J64" s="153">
        <f>ROUND(F64*(N64),2)</f>
        <v>1183.08</v>
      </c>
      <c r="K64" s="156">
        <f>ROUND(F64*(O64),2)</f>
        <v>0</v>
      </c>
      <c r="L64" s="156">
        <f>ROUND(F64*(G64),2)</f>
        <v>0</v>
      </c>
      <c r="M64" s="156">
        <f>ROUND(F64*(H64),2)</f>
        <v>0</v>
      </c>
      <c r="N64" s="156">
        <v>32.119999999999997</v>
      </c>
      <c r="O64" s="156"/>
      <c r="P64" s="160"/>
      <c r="Q64" s="160"/>
      <c r="R64" s="160"/>
      <c r="S64" s="156">
        <f>ROUND(F64*(P64),3)</f>
        <v>0</v>
      </c>
      <c r="T64" s="157"/>
      <c r="U64" s="157"/>
      <c r="V64" s="160"/>
      <c r="Z64">
        <v>0</v>
      </c>
    </row>
    <row r="65" spans="1:26">
      <c r="A65" s="61"/>
      <c r="B65" s="61"/>
      <c r="C65" s="152">
        <v>99</v>
      </c>
      <c r="D65" s="152" t="s">
        <v>85</v>
      </c>
      <c r="E65" s="61"/>
      <c r="F65" s="151"/>
      <c r="G65" s="141">
        <f>ROUND((SUM(L63:L64))/1,2)</f>
        <v>0</v>
      </c>
      <c r="H65" s="141">
        <f>ROUND((SUM(M63:M64))/1,2)</f>
        <v>0</v>
      </c>
      <c r="I65" s="141">
        <f>ROUND((SUM(I63:I64))/1,2)</f>
        <v>0</v>
      </c>
      <c r="J65" s="61"/>
      <c r="K65" s="61"/>
      <c r="L65" s="61">
        <f>ROUND((SUM(L63:L64))/1,2)</f>
        <v>0</v>
      </c>
      <c r="M65" s="61">
        <f>ROUND((SUM(M63:M64))/1,2)</f>
        <v>0</v>
      </c>
      <c r="N65" s="61"/>
      <c r="O65" s="61"/>
      <c r="P65" s="161"/>
      <c r="Q65" s="61"/>
      <c r="R65" s="61"/>
      <c r="S65" s="161">
        <f>ROUND((SUM(S63:S64))/1,2)</f>
        <v>0</v>
      </c>
      <c r="T65" s="137"/>
      <c r="U65" s="137"/>
      <c r="V65" s="2">
        <f>ROUND((SUM(V63:V64))/1,2)</f>
        <v>0</v>
      </c>
      <c r="W65" s="137"/>
      <c r="X65" s="137"/>
      <c r="Y65" s="137"/>
      <c r="Z65" s="137"/>
    </row>
    <row r="66" spans="1:26">
      <c r="A66" s="1"/>
      <c r="B66" s="1"/>
      <c r="C66" s="1"/>
      <c r="D66" s="1"/>
      <c r="E66" s="1"/>
      <c r="F66" s="147"/>
      <c r="G66" s="134"/>
      <c r="H66" s="134"/>
      <c r="I66" s="134"/>
      <c r="J66" s="1"/>
      <c r="K66" s="1"/>
      <c r="L66" s="1"/>
      <c r="M66" s="1"/>
      <c r="N66" s="1"/>
      <c r="O66" s="1"/>
      <c r="P66" s="1"/>
      <c r="Q66" s="1"/>
      <c r="R66" s="1"/>
      <c r="S66" s="1"/>
      <c r="V66" s="1"/>
    </row>
    <row r="67" spans="1:26">
      <c r="A67" s="61"/>
      <c r="B67" s="61"/>
      <c r="C67" s="61"/>
      <c r="D67" s="2" t="s">
        <v>81</v>
      </c>
      <c r="E67" s="61"/>
      <c r="F67" s="151"/>
      <c r="G67" s="141">
        <f>ROUND((SUM(L9:L66))/2,2)</f>
        <v>0</v>
      </c>
      <c r="H67" s="141">
        <f>ROUND((SUM(M9:M66))/2,2)</f>
        <v>0</v>
      </c>
      <c r="I67" s="141">
        <f>ROUND((SUM(I9:I66))/2,2)</f>
        <v>0</v>
      </c>
      <c r="J67" s="75"/>
      <c r="K67" s="61"/>
      <c r="L67" s="75">
        <f>ROUND((SUM(L9:L66))/2,2)</f>
        <v>0</v>
      </c>
      <c r="M67" s="75">
        <f>ROUND((SUM(M9:M66))/2,2)</f>
        <v>0</v>
      </c>
      <c r="N67" s="61"/>
      <c r="O67" s="61"/>
      <c r="P67" s="161"/>
      <c r="Q67" s="61"/>
      <c r="R67" s="61"/>
      <c r="S67" s="161">
        <f>ROUND((SUM(S9:S66))/2,2)</f>
        <v>36.83</v>
      </c>
      <c r="T67" s="137"/>
      <c r="U67" s="137"/>
      <c r="V67" s="2">
        <f>ROUND((SUM(V9:V66))/2,2)</f>
        <v>153.29</v>
      </c>
    </row>
    <row r="68" spans="1:26">
      <c r="A68" s="1"/>
      <c r="B68" s="1"/>
      <c r="C68" s="1"/>
      <c r="D68" s="1"/>
      <c r="E68" s="1"/>
      <c r="F68" s="147"/>
      <c r="G68" s="134"/>
      <c r="H68" s="134"/>
      <c r="I68" s="134"/>
      <c r="J68" s="1"/>
      <c r="K68" s="1"/>
      <c r="L68" s="1"/>
      <c r="M68" s="1"/>
      <c r="N68" s="1"/>
      <c r="O68" s="1"/>
      <c r="P68" s="1"/>
      <c r="Q68" s="1"/>
      <c r="R68" s="1"/>
      <c r="S68" s="1"/>
      <c r="V68" s="1"/>
    </row>
    <row r="69" spans="1:26">
      <c r="A69" s="61"/>
      <c r="B69" s="61"/>
      <c r="C69" s="61"/>
      <c r="D69" s="2" t="s">
        <v>86</v>
      </c>
      <c r="E69" s="61"/>
      <c r="F69" s="151"/>
      <c r="G69" s="75"/>
      <c r="H69" s="75"/>
      <c r="I69" s="75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137"/>
      <c r="U69" s="137"/>
      <c r="V69" s="61"/>
      <c r="W69" s="137"/>
      <c r="X69" s="137"/>
      <c r="Y69" s="137"/>
      <c r="Z69" s="137"/>
    </row>
    <row r="70" spans="1:26">
      <c r="A70" s="61"/>
      <c r="B70" s="61"/>
      <c r="C70" s="152">
        <v>711</v>
      </c>
      <c r="D70" s="152" t="s">
        <v>87</v>
      </c>
      <c r="E70" s="61"/>
      <c r="F70" s="151"/>
      <c r="G70" s="75"/>
      <c r="H70" s="75"/>
      <c r="I70" s="75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137"/>
      <c r="U70" s="137"/>
      <c r="V70" s="61"/>
      <c r="W70" s="137"/>
      <c r="X70" s="137"/>
      <c r="Y70" s="137"/>
      <c r="Z70" s="137"/>
    </row>
    <row r="71" spans="1:26" ht="35.1" customHeight="1">
      <c r="A71" s="158">
        <v>46</v>
      </c>
      <c r="B71" s="153" t="s">
        <v>211</v>
      </c>
      <c r="C71" s="159" t="s">
        <v>212</v>
      </c>
      <c r="D71" s="153" t="s">
        <v>213</v>
      </c>
      <c r="E71" s="153" t="s">
        <v>131</v>
      </c>
      <c r="F71" s="154">
        <v>4.4320000000000004</v>
      </c>
      <c r="G71" s="155">
        <v>0</v>
      </c>
      <c r="H71" s="155">
        <v>0</v>
      </c>
      <c r="I71" s="155">
        <f>ROUND(F71*(G71+H71),2)</f>
        <v>0</v>
      </c>
      <c r="J71" s="153">
        <f>ROUND(F71*(N71),2)</f>
        <v>119.13</v>
      </c>
      <c r="K71" s="156">
        <f>ROUND(F71*(O71),2)</f>
        <v>0</v>
      </c>
      <c r="L71" s="156">
        <f>ROUND(F71*(G71),2)</f>
        <v>0</v>
      </c>
      <c r="M71" s="156">
        <f>ROUND(F71*(H71),2)</f>
        <v>0</v>
      </c>
      <c r="N71" s="156">
        <v>26.88</v>
      </c>
      <c r="O71" s="156"/>
      <c r="P71" s="160">
        <v>1.42E-3</v>
      </c>
      <c r="Q71" s="160"/>
      <c r="R71" s="160">
        <v>1.42E-3</v>
      </c>
      <c r="S71" s="156">
        <f>ROUND(F71*(P71),3)</f>
        <v>6.0000000000000001E-3</v>
      </c>
      <c r="T71" s="157"/>
      <c r="U71" s="157"/>
      <c r="V71" s="160"/>
      <c r="Z71">
        <v>0</v>
      </c>
    </row>
    <row r="72" spans="1:26" ht="35.1" customHeight="1">
      <c r="A72" s="158">
        <v>47</v>
      </c>
      <c r="B72" s="153" t="s">
        <v>211</v>
      </c>
      <c r="C72" s="159" t="s">
        <v>214</v>
      </c>
      <c r="D72" s="153" t="s">
        <v>215</v>
      </c>
      <c r="E72" s="153" t="s">
        <v>131</v>
      </c>
      <c r="F72" s="154">
        <v>19.1952</v>
      </c>
      <c r="G72" s="155">
        <v>0</v>
      </c>
      <c r="H72" s="155">
        <v>0</v>
      </c>
      <c r="I72" s="155">
        <f>ROUND(F72*(G72+H72),2)</f>
        <v>0</v>
      </c>
      <c r="J72" s="153">
        <f>ROUND(F72*(N72),2)</f>
        <v>561.84</v>
      </c>
      <c r="K72" s="156">
        <f>ROUND(F72*(O72),2)</f>
        <v>0</v>
      </c>
      <c r="L72" s="156">
        <f>ROUND(F72*(G72),2)</f>
        <v>0</v>
      </c>
      <c r="M72" s="156">
        <f>ROUND(F72*(H72),2)</f>
        <v>0</v>
      </c>
      <c r="N72" s="156">
        <v>29.27</v>
      </c>
      <c r="O72" s="156"/>
      <c r="P72" s="160">
        <v>1.5499999999999999E-3</v>
      </c>
      <c r="Q72" s="160"/>
      <c r="R72" s="160">
        <v>1.5499999999999999E-3</v>
      </c>
      <c r="S72" s="156">
        <f>ROUND(F72*(P72),3)</f>
        <v>0.03</v>
      </c>
      <c r="T72" s="157"/>
      <c r="U72" s="157"/>
      <c r="V72" s="160"/>
      <c r="Z72">
        <v>0</v>
      </c>
    </row>
    <row r="73" spans="1:26" ht="24.95" customHeight="1">
      <c r="A73" s="158">
        <v>48</v>
      </c>
      <c r="B73" s="153" t="s">
        <v>211</v>
      </c>
      <c r="C73" s="159" t="s">
        <v>216</v>
      </c>
      <c r="D73" s="153" t="s">
        <v>217</v>
      </c>
      <c r="E73" s="153" t="s">
        <v>218</v>
      </c>
      <c r="F73" s="154">
        <v>2.9</v>
      </c>
      <c r="G73" s="162">
        <v>0</v>
      </c>
      <c r="H73" s="162">
        <v>0</v>
      </c>
      <c r="I73" s="162">
        <f>ROUND(F73*(G73+H73),2)</f>
        <v>0</v>
      </c>
      <c r="J73" s="153">
        <f>ROUND(F73*(N73),2)</f>
        <v>19.75</v>
      </c>
      <c r="K73" s="156">
        <f>ROUND(F73*(O73),2)</f>
        <v>0</v>
      </c>
      <c r="L73" s="156">
        <f>ROUND(F73*(G73),2)</f>
        <v>0</v>
      </c>
      <c r="M73" s="156">
        <f>ROUND(F73*(H73),2)</f>
        <v>0</v>
      </c>
      <c r="N73" s="156">
        <v>6.81</v>
      </c>
      <c r="O73" s="156"/>
      <c r="P73" s="160"/>
      <c r="Q73" s="160"/>
      <c r="R73" s="160"/>
      <c r="S73" s="156">
        <f>ROUND(F73*(P73),3)</f>
        <v>0</v>
      </c>
      <c r="T73" s="157"/>
      <c r="U73" s="157"/>
      <c r="V73" s="160"/>
      <c r="Z73">
        <v>0</v>
      </c>
    </row>
    <row r="74" spans="1:26">
      <c r="A74" s="61"/>
      <c r="B74" s="61"/>
      <c r="C74" s="152">
        <v>711</v>
      </c>
      <c r="D74" s="152" t="s">
        <v>87</v>
      </c>
      <c r="E74" s="61"/>
      <c r="F74" s="151"/>
      <c r="G74" s="141">
        <f>ROUND((SUM(L70:L73))/1,2)</f>
        <v>0</v>
      </c>
      <c r="H74" s="141">
        <f>ROUND((SUM(M70:M73))/1,2)</f>
        <v>0</v>
      </c>
      <c r="I74" s="141">
        <f>ROUND((SUM(I70:I73))/1,2)</f>
        <v>0</v>
      </c>
      <c r="J74" s="61"/>
      <c r="K74" s="61"/>
      <c r="L74" s="61">
        <f>ROUND((SUM(L70:L73))/1,2)</f>
        <v>0</v>
      </c>
      <c r="M74" s="61">
        <f>ROUND((SUM(M70:M73))/1,2)</f>
        <v>0</v>
      </c>
      <c r="N74" s="61"/>
      <c r="O74" s="61"/>
      <c r="P74" s="161"/>
      <c r="Q74" s="61"/>
      <c r="R74" s="61"/>
      <c r="S74" s="161">
        <f>ROUND((SUM(S70:S73))/1,2)</f>
        <v>0.04</v>
      </c>
      <c r="T74" s="137"/>
      <c r="U74" s="137"/>
      <c r="V74" s="2">
        <f>ROUND((SUM(V70:V73))/1,2)</f>
        <v>0</v>
      </c>
      <c r="W74" s="137"/>
      <c r="X74" s="137"/>
      <c r="Y74" s="137"/>
      <c r="Z74" s="137"/>
    </row>
    <row r="75" spans="1:26">
      <c r="A75" s="1"/>
      <c r="B75" s="1"/>
      <c r="C75" s="1"/>
      <c r="D75" s="1"/>
      <c r="E75" s="1"/>
      <c r="F75" s="147"/>
      <c r="G75" s="134"/>
      <c r="H75" s="134"/>
      <c r="I75" s="134"/>
      <c r="J75" s="1"/>
      <c r="K75" s="1"/>
      <c r="L75" s="1"/>
      <c r="M75" s="1"/>
      <c r="N75" s="1"/>
      <c r="O75" s="1"/>
      <c r="P75" s="1"/>
      <c r="Q75" s="1"/>
      <c r="R75" s="1"/>
      <c r="S75" s="1"/>
      <c r="V75" s="1"/>
    </row>
    <row r="76" spans="1:26">
      <c r="A76" s="61"/>
      <c r="B76" s="61"/>
      <c r="C76" s="152">
        <v>721</v>
      </c>
      <c r="D76" s="152" t="s">
        <v>88</v>
      </c>
      <c r="E76" s="61"/>
      <c r="F76" s="151"/>
      <c r="G76" s="75"/>
      <c r="H76" s="75"/>
      <c r="I76" s="75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137"/>
      <c r="U76" s="137"/>
      <c r="V76" s="61"/>
      <c r="W76" s="137"/>
      <c r="X76" s="137"/>
      <c r="Y76" s="137"/>
      <c r="Z76" s="137"/>
    </row>
    <row r="77" spans="1:26" ht="24.95" customHeight="1">
      <c r="A77" s="158">
        <v>49</v>
      </c>
      <c r="B77" s="153" t="s">
        <v>219</v>
      </c>
      <c r="C77" s="159" t="s">
        <v>220</v>
      </c>
      <c r="D77" s="153" t="s">
        <v>221</v>
      </c>
      <c r="E77" s="153" t="s">
        <v>222</v>
      </c>
      <c r="F77" s="154">
        <v>1</v>
      </c>
      <c r="G77" s="155">
        <v>0</v>
      </c>
      <c r="H77" s="155">
        <v>0</v>
      </c>
      <c r="I77" s="155">
        <f>ROUND(F77*(G77+H77),2)</f>
        <v>0</v>
      </c>
      <c r="J77" s="153">
        <f>ROUND(F77*(N77),2)</f>
        <v>5000</v>
      </c>
      <c r="K77" s="156">
        <f>ROUND(F77*(O77),2)</f>
        <v>0</v>
      </c>
      <c r="L77" s="156">
        <f>ROUND(F77*(G77),2)</f>
        <v>0</v>
      </c>
      <c r="M77" s="156">
        <f>ROUND(F77*(H77),2)</f>
        <v>0</v>
      </c>
      <c r="N77" s="156">
        <v>5000</v>
      </c>
      <c r="O77" s="156"/>
      <c r="P77" s="160">
        <v>1.958944E-2</v>
      </c>
      <c r="Q77" s="160"/>
      <c r="R77" s="160">
        <v>1.958944E-2</v>
      </c>
      <c r="S77" s="156">
        <f>ROUND(F77*(P77),3)</f>
        <v>0.02</v>
      </c>
      <c r="T77" s="157"/>
      <c r="U77" s="157"/>
      <c r="V77" s="160"/>
      <c r="Z77">
        <v>0</v>
      </c>
    </row>
    <row r="78" spans="1:26">
      <c r="A78" s="61"/>
      <c r="B78" s="61"/>
      <c r="C78" s="152">
        <v>721</v>
      </c>
      <c r="D78" s="152" t="s">
        <v>88</v>
      </c>
      <c r="E78" s="61"/>
      <c r="F78" s="151"/>
      <c r="G78" s="141">
        <f>ROUND((SUM(L76:L77))/1,2)</f>
        <v>0</v>
      </c>
      <c r="H78" s="141">
        <f>ROUND((SUM(M76:M77))/1,2)</f>
        <v>0</v>
      </c>
      <c r="I78" s="141">
        <f>ROUND((SUM(I76:I77))/1,2)</f>
        <v>0</v>
      </c>
      <c r="J78" s="61"/>
      <c r="K78" s="61"/>
      <c r="L78" s="61">
        <f>ROUND((SUM(L76:L77))/1,2)</f>
        <v>0</v>
      </c>
      <c r="M78" s="61">
        <f>ROUND((SUM(M76:M77))/1,2)</f>
        <v>0</v>
      </c>
      <c r="N78" s="61"/>
      <c r="O78" s="61"/>
      <c r="P78" s="161"/>
      <c r="Q78" s="61"/>
      <c r="R78" s="61"/>
      <c r="S78" s="161">
        <f>ROUND((SUM(S76:S77))/1,2)</f>
        <v>0.02</v>
      </c>
      <c r="T78" s="137"/>
      <c r="U78" s="137"/>
      <c r="V78" s="2">
        <f>ROUND((SUM(V76:V77))/1,2)</f>
        <v>0</v>
      </c>
      <c r="W78" s="137"/>
      <c r="X78" s="137"/>
      <c r="Y78" s="137"/>
      <c r="Z78" s="137"/>
    </row>
    <row r="79" spans="1:26">
      <c r="A79" s="1"/>
      <c r="B79" s="1"/>
      <c r="C79" s="1"/>
      <c r="D79" s="1"/>
      <c r="E79" s="1"/>
      <c r="F79" s="147"/>
      <c r="G79" s="134"/>
      <c r="H79" s="134"/>
      <c r="I79" s="134"/>
      <c r="J79" s="1"/>
      <c r="K79" s="1"/>
      <c r="L79" s="1"/>
      <c r="M79" s="1"/>
      <c r="N79" s="1"/>
      <c r="O79" s="1"/>
      <c r="P79" s="1"/>
      <c r="Q79" s="1"/>
      <c r="R79" s="1"/>
      <c r="S79" s="1"/>
      <c r="V79" s="1"/>
    </row>
    <row r="80" spans="1:26">
      <c r="A80" s="61"/>
      <c r="B80" s="61"/>
      <c r="C80" s="152">
        <v>725</v>
      </c>
      <c r="D80" s="152" t="s">
        <v>89</v>
      </c>
      <c r="E80" s="61"/>
      <c r="F80" s="151"/>
      <c r="G80" s="75"/>
      <c r="H80" s="75"/>
      <c r="I80" s="75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137"/>
      <c r="U80" s="137"/>
      <c r="V80" s="61"/>
      <c r="W80" s="137"/>
      <c r="X80" s="137"/>
      <c r="Y80" s="137"/>
      <c r="Z80" s="137"/>
    </row>
    <row r="81" spans="1:26" ht="24.95" customHeight="1">
      <c r="A81" s="158">
        <v>50</v>
      </c>
      <c r="B81" s="153" t="s">
        <v>223</v>
      </c>
      <c r="C81" s="159" t="s">
        <v>224</v>
      </c>
      <c r="D81" s="153" t="s">
        <v>225</v>
      </c>
      <c r="E81" s="153" t="s">
        <v>218</v>
      </c>
      <c r="F81" s="154">
        <v>2.5</v>
      </c>
      <c r="G81" s="162">
        <v>0</v>
      </c>
      <c r="H81" s="162">
        <v>0</v>
      </c>
      <c r="I81" s="162">
        <f>ROUND(F81*(G81+H81),2)</f>
        <v>0</v>
      </c>
      <c r="J81" s="153">
        <f>ROUND(F81*(N81),2)</f>
        <v>1.98</v>
      </c>
      <c r="K81" s="156">
        <f>ROUND(F81*(O81),2)</f>
        <v>0</v>
      </c>
      <c r="L81" s="156">
        <f>ROUND(F81*(G81),2)</f>
        <v>0</v>
      </c>
      <c r="M81" s="156">
        <f>ROUND(F81*(H81),2)</f>
        <v>0</v>
      </c>
      <c r="N81" s="156">
        <v>0.79</v>
      </c>
      <c r="O81" s="156"/>
      <c r="P81" s="160"/>
      <c r="Q81" s="160"/>
      <c r="R81" s="160"/>
      <c r="S81" s="156">
        <f>ROUND(F81*(P81),3)</f>
        <v>0</v>
      </c>
      <c r="T81" s="157"/>
      <c r="U81" s="157"/>
      <c r="V81" s="160"/>
      <c r="Z81">
        <v>0</v>
      </c>
    </row>
    <row r="82" spans="1:26" ht="24.95" customHeight="1">
      <c r="A82" s="158">
        <v>51</v>
      </c>
      <c r="B82" s="153" t="s">
        <v>226</v>
      </c>
      <c r="C82" s="159" t="s">
        <v>227</v>
      </c>
      <c r="D82" s="153" t="s">
        <v>228</v>
      </c>
      <c r="E82" s="153" t="s">
        <v>229</v>
      </c>
      <c r="F82" s="154">
        <v>5</v>
      </c>
      <c r="G82" s="155">
        <v>0</v>
      </c>
      <c r="H82" s="155">
        <v>0</v>
      </c>
      <c r="I82" s="155">
        <f>ROUND(F82*(G82+H82),2)</f>
        <v>0</v>
      </c>
      <c r="J82" s="153">
        <f>ROUND(F82*(N82),2)</f>
        <v>34.65</v>
      </c>
      <c r="K82" s="156">
        <f>ROUND(F82*(O82),2)</f>
        <v>0</v>
      </c>
      <c r="L82" s="156">
        <f>ROUND(F82*(G82),2)</f>
        <v>0</v>
      </c>
      <c r="M82" s="156">
        <f>ROUND(F82*(H82),2)</f>
        <v>0</v>
      </c>
      <c r="N82" s="156">
        <v>6.93</v>
      </c>
      <c r="O82" s="156"/>
      <c r="P82" s="160"/>
      <c r="Q82" s="160"/>
      <c r="R82" s="160"/>
      <c r="S82" s="156">
        <f>ROUND(F82*(P82),3)</f>
        <v>0</v>
      </c>
      <c r="T82" s="157"/>
      <c r="U82" s="157"/>
      <c r="V82" s="160">
        <f>ROUND(F82*(X82),3)</f>
        <v>9.7000000000000003E-2</v>
      </c>
      <c r="X82">
        <v>1.933E-2</v>
      </c>
      <c r="Z82">
        <v>0</v>
      </c>
    </row>
    <row r="83" spans="1:26" ht="24.95" customHeight="1">
      <c r="A83" s="158">
        <v>52</v>
      </c>
      <c r="B83" s="153" t="s">
        <v>226</v>
      </c>
      <c r="C83" s="159" t="s">
        <v>230</v>
      </c>
      <c r="D83" s="153" t="s">
        <v>231</v>
      </c>
      <c r="E83" s="153" t="s">
        <v>229</v>
      </c>
      <c r="F83" s="154">
        <v>3</v>
      </c>
      <c r="G83" s="155">
        <v>0</v>
      </c>
      <c r="H83" s="155">
        <v>0</v>
      </c>
      <c r="I83" s="155">
        <f>ROUND(F83*(G83+H83),2)</f>
        <v>0</v>
      </c>
      <c r="J83" s="153">
        <f>ROUND(F83*(N83),2)</f>
        <v>15.3</v>
      </c>
      <c r="K83" s="156">
        <f>ROUND(F83*(O83),2)</f>
        <v>0</v>
      </c>
      <c r="L83" s="156">
        <f>ROUND(F83*(G83),2)</f>
        <v>0</v>
      </c>
      <c r="M83" s="156">
        <f>ROUND(F83*(H83),2)</f>
        <v>0</v>
      </c>
      <c r="N83" s="156">
        <v>5.0999999999999996</v>
      </c>
      <c r="O83" s="156"/>
      <c r="P83" s="160"/>
      <c r="Q83" s="160"/>
      <c r="R83" s="160"/>
      <c r="S83" s="156">
        <f>ROUND(F83*(P83),3)</f>
        <v>0</v>
      </c>
      <c r="T83" s="157"/>
      <c r="U83" s="157"/>
      <c r="V83" s="160">
        <f>ROUND(F83*(X83),3)</f>
        <v>5.1999999999999998E-2</v>
      </c>
      <c r="X83">
        <v>1.72E-2</v>
      </c>
      <c r="Z83">
        <v>0</v>
      </c>
    </row>
    <row r="84" spans="1:26" ht="24.95" customHeight="1">
      <c r="A84" s="158">
        <v>53</v>
      </c>
      <c r="B84" s="153" t="s">
        <v>226</v>
      </c>
      <c r="C84" s="159" t="s">
        <v>232</v>
      </c>
      <c r="D84" s="153" t="s">
        <v>233</v>
      </c>
      <c r="E84" s="153" t="s">
        <v>229</v>
      </c>
      <c r="F84" s="154">
        <v>4</v>
      </c>
      <c r="G84" s="155">
        <v>0</v>
      </c>
      <c r="H84" s="155">
        <v>0</v>
      </c>
      <c r="I84" s="155">
        <f>ROUND(F84*(G84+H84),2)</f>
        <v>0</v>
      </c>
      <c r="J84" s="153">
        <f>ROUND(F84*(N84),2)</f>
        <v>18.32</v>
      </c>
      <c r="K84" s="156">
        <f>ROUND(F84*(O84),2)</f>
        <v>0</v>
      </c>
      <c r="L84" s="156">
        <f>ROUND(F84*(G84),2)</f>
        <v>0</v>
      </c>
      <c r="M84" s="156">
        <f>ROUND(F84*(H84),2)</f>
        <v>0</v>
      </c>
      <c r="N84" s="156">
        <v>4.58</v>
      </c>
      <c r="O84" s="156"/>
      <c r="P84" s="160"/>
      <c r="Q84" s="160"/>
      <c r="R84" s="160"/>
      <c r="S84" s="156">
        <f>ROUND(F84*(P84),3)</f>
        <v>0</v>
      </c>
      <c r="T84" s="157"/>
      <c r="U84" s="157"/>
      <c r="V84" s="160">
        <f>ROUND(F84*(X84),3)</f>
        <v>7.8E-2</v>
      </c>
      <c r="X84">
        <v>1.9460000000000002E-2</v>
      </c>
      <c r="Z84">
        <v>0</v>
      </c>
    </row>
    <row r="85" spans="1:26" ht="24.95" customHeight="1">
      <c r="A85" s="158">
        <v>54</v>
      </c>
      <c r="B85" s="153" t="s">
        <v>226</v>
      </c>
      <c r="C85" s="159" t="s">
        <v>234</v>
      </c>
      <c r="D85" s="153" t="s">
        <v>235</v>
      </c>
      <c r="E85" s="153" t="s">
        <v>229</v>
      </c>
      <c r="F85" s="154">
        <v>4</v>
      </c>
      <c r="G85" s="155">
        <v>0</v>
      </c>
      <c r="H85" s="155">
        <v>0</v>
      </c>
      <c r="I85" s="155">
        <f>ROUND(F85*(G85+H85),2)</f>
        <v>0</v>
      </c>
      <c r="J85" s="153">
        <f>ROUND(F85*(N85),2)</f>
        <v>11.24</v>
      </c>
      <c r="K85" s="156">
        <f>ROUND(F85*(O85),2)</f>
        <v>0</v>
      </c>
      <c r="L85" s="156">
        <f>ROUND(F85*(G85),2)</f>
        <v>0</v>
      </c>
      <c r="M85" s="156">
        <f>ROUND(F85*(H85),2)</f>
        <v>0</v>
      </c>
      <c r="N85" s="156">
        <v>2.81</v>
      </c>
      <c r="O85" s="156"/>
      <c r="P85" s="160"/>
      <c r="Q85" s="160"/>
      <c r="R85" s="160"/>
      <c r="S85" s="156">
        <f>ROUND(F85*(P85),3)</f>
        <v>0</v>
      </c>
      <c r="T85" s="157"/>
      <c r="U85" s="157"/>
      <c r="V85" s="160">
        <f>ROUND(F85*(X85),3)</f>
        <v>3.0000000000000001E-3</v>
      </c>
      <c r="X85">
        <v>8.5999999999999998E-4</v>
      </c>
      <c r="Z85">
        <v>0</v>
      </c>
    </row>
    <row r="86" spans="1:26">
      <c r="A86" s="61"/>
      <c r="B86" s="61"/>
      <c r="C86" s="152">
        <v>725</v>
      </c>
      <c r="D86" s="152" t="s">
        <v>89</v>
      </c>
      <c r="E86" s="61"/>
      <c r="F86" s="151"/>
      <c r="G86" s="141">
        <f>ROUND((SUM(L80:L85))/1,2)</f>
        <v>0</v>
      </c>
      <c r="H86" s="141">
        <f>ROUND((SUM(M80:M85))/1,2)</f>
        <v>0</v>
      </c>
      <c r="I86" s="141">
        <f>ROUND((SUM(I80:I85))/1,2)</f>
        <v>0</v>
      </c>
      <c r="J86" s="61"/>
      <c r="K86" s="61"/>
      <c r="L86" s="61">
        <f>ROUND((SUM(L80:L85))/1,2)</f>
        <v>0</v>
      </c>
      <c r="M86" s="61">
        <f>ROUND((SUM(M80:M85))/1,2)</f>
        <v>0</v>
      </c>
      <c r="N86" s="61"/>
      <c r="O86" s="61"/>
      <c r="P86" s="161"/>
      <c r="Q86" s="61"/>
      <c r="R86" s="61"/>
      <c r="S86" s="161">
        <f>ROUND((SUM(S80:S85))/1,2)</f>
        <v>0</v>
      </c>
      <c r="T86" s="137"/>
      <c r="U86" s="137"/>
      <c r="V86" s="2">
        <f>ROUND((SUM(V80:V85))/1,2)</f>
        <v>0.23</v>
      </c>
      <c r="W86" s="137"/>
      <c r="X86" s="137"/>
      <c r="Y86" s="137"/>
      <c r="Z86" s="137"/>
    </row>
    <row r="87" spans="1:26">
      <c r="A87" s="1"/>
      <c r="B87" s="1"/>
      <c r="C87" s="1"/>
      <c r="D87" s="1"/>
      <c r="E87" s="1"/>
      <c r="F87" s="147"/>
      <c r="G87" s="134"/>
      <c r="H87" s="134"/>
      <c r="I87" s="134"/>
      <c r="J87" s="1"/>
      <c r="K87" s="1"/>
      <c r="L87" s="1"/>
      <c r="M87" s="1"/>
      <c r="N87" s="1"/>
      <c r="O87" s="1"/>
      <c r="P87" s="1"/>
      <c r="Q87" s="1"/>
      <c r="R87" s="1"/>
      <c r="S87" s="1"/>
      <c r="V87" s="1"/>
    </row>
    <row r="88" spans="1:26">
      <c r="A88" s="61"/>
      <c r="B88" s="61"/>
      <c r="C88" s="152">
        <v>763</v>
      </c>
      <c r="D88" s="152" t="s">
        <v>90</v>
      </c>
      <c r="E88" s="61"/>
      <c r="F88" s="151"/>
      <c r="G88" s="75"/>
      <c r="H88" s="75"/>
      <c r="I88" s="75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137"/>
      <c r="U88" s="137"/>
      <c r="V88" s="61"/>
      <c r="W88" s="137"/>
      <c r="X88" s="137"/>
      <c r="Y88" s="137"/>
      <c r="Z88" s="137"/>
    </row>
    <row r="89" spans="1:26" ht="24.95" customHeight="1">
      <c r="A89" s="158">
        <v>55</v>
      </c>
      <c r="B89" s="153" t="s">
        <v>236</v>
      </c>
      <c r="C89" s="159" t="s">
        <v>237</v>
      </c>
      <c r="D89" s="153" t="s">
        <v>238</v>
      </c>
      <c r="E89" s="153" t="s">
        <v>131</v>
      </c>
      <c r="F89" s="154">
        <v>24.97</v>
      </c>
      <c r="G89" s="155">
        <v>0</v>
      </c>
      <c r="H89" s="155">
        <v>0</v>
      </c>
      <c r="I89" s="155">
        <f>ROUND(F89*(G89+H89),2)</f>
        <v>0</v>
      </c>
      <c r="J89" s="153">
        <f>ROUND(F89*(N89),2)</f>
        <v>828.75</v>
      </c>
      <c r="K89" s="156">
        <f>ROUND(F89*(O89),2)</f>
        <v>0</v>
      </c>
      <c r="L89" s="156">
        <f>ROUND(F89*(G89),2)</f>
        <v>0</v>
      </c>
      <c r="M89" s="156">
        <f>ROUND(F89*(H89),2)</f>
        <v>0</v>
      </c>
      <c r="N89" s="156">
        <v>33.19</v>
      </c>
      <c r="O89" s="156"/>
      <c r="P89" s="160">
        <v>9.9123375E-3</v>
      </c>
      <c r="Q89" s="160"/>
      <c r="R89" s="160">
        <v>9.9123375E-3</v>
      </c>
      <c r="S89" s="156">
        <f>ROUND(F89*(P89),3)</f>
        <v>0.248</v>
      </c>
      <c r="T89" s="157"/>
      <c r="U89" s="157"/>
      <c r="V89" s="160"/>
      <c r="Z89">
        <v>0</v>
      </c>
    </row>
    <row r="90" spans="1:26" ht="24.95" customHeight="1">
      <c r="A90" s="158">
        <v>56</v>
      </c>
      <c r="B90" s="153" t="s">
        <v>236</v>
      </c>
      <c r="C90" s="159" t="s">
        <v>239</v>
      </c>
      <c r="D90" s="153" t="s">
        <v>240</v>
      </c>
      <c r="E90" s="153" t="s">
        <v>218</v>
      </c>
      <c r="F90" s="154">
        <v>6.9</v>
      </c>
      <c r="G90" s="162">
        <v>0</v>
      </c>
      <c r="H90" s="162">
        <v>0</v>
      </c>
      <c r="I90" s="162">
        <f>ROUND(F90*(G90+H90),2)</f>
        <v>0</v>
      </c>
      <c r="J90" s="153">
        <f>ROUND(F90*(N90),2)</f>
        <v>57.2</v>
      </c>
      <c r="K90" s="156">
        <f>ROUND(F90*(O90),2)</f>
        <v>0</v>
      </c>
      <c r="L90" s="156">
        <f>ROUND(F90*(G90),2)</f>
        <v>0</v>
      </c>
      <c r="M90" s="156">
        <f>ROUND(F90*(H90),2)</f>
        <v>0</v>
      </c>
      <c r="N90" s="156">
        <v>8.2899999999999991</v>
      </c>
      <c r="O90" s="156"/>
      <c r="P90" s="160"/>
      <c r="Q90" s="160"/>
      <c r="R90" s="160"/>
      <c r="S90" s="156">
        <f>ROUND(F90*(P90),3)</f>
        <v>0</v>
      </c>
      <c r="T90" s="157"/>
      <c r="U90" s="157"/>
      <c r="V90" s="160"/>
      <c r="Z90">
        <v>0</v>
      </c>
    </row>
    <row r="91" spans="1:26">
      <c r="A91" s="61"/>
      <c r="B91" s="61"/>
      <c r="C91" s="152">
        <v>763</v>
      </c>
      <c r="D91" s="152" t="s">
        <v>90</v>
      </c>
      <c r="E91" s="61"/>
      <c r="F91" s="151"/>
      <c r="G91" s="141">
        <f>ROUND((SUM(L88:L90))/1,2)</f>
        <v>0</v>
      </c>
      <c r="H91" s="141">
        <f>ROUND((SUM(M88:M90))/1,2)</f>
        <v>0</v>
      </c>
      <c r="I91" s="141">
        <f>ROUND((SUM(I88:I90))/1,2)</f>
        <v>0</v>
      </c>
      <c r="J91" s="61"/>
      <c r="K91" s="61"/>
      <c r="L91" s="61">
        <f>ROUND((SUM(L88:L90))/1,2)</f>
        <v>0</v>
      </c>
      <c r="M91" s="61">
        <f>ROUND((SUM(M88:M90))/1,2)</f>
        <v>0</v>
      </c>
      <c r="N91" s="61"/>
      <c r="O91" s="61"/>
      <c r="P91" s="161"/>
      <c r="Q91" s="61"/>
      <c r="R91" s="61"/>
      <c r="S91" s="161">
        <f>ROUND((SUM(S88:S90))/1,2)</f>
        <v>0.25</v>
      </c>
      <c r="T91" s="137"/>
      <c r="U91" s="137"/>
      <c r="V91" s="2">
        <f>ROUND((SUM(V88:V90))/1,2)</f>
        <v>0</v>
      </c>
      <c r="W91" s="137"/>
      <c r="X91" s="137"/>
      <c r="Y91" s="137"/>
      <c r="Z91" s="137"/>
    </row>
    <row r="92" spans="1:26">
      <c r="A92" s="1"/>
      <c r="B92" s="1"/>
      <c r="C92" s="1"/>
      <c r="D92" s="1"/>
      <c r="E92" s="1"/>
      <c r="F92" s="147"/>
      <c r="G92" s="134"/>
      <c r="H92" s="134"/>
      <c r="I92" s="134"/>
      <c r="J92" s="1"/>
      <c r="K92" s="1"/>
      <c r="L92" s="1"/>
      <c r="M92" s="1"/>
      <c r="N92" s="1"/>
      <c r="O92" s="1"/>
      <c r="P92" s="1"/>
      <c r="Q92" s="1"/>
      <c r="R92" s="1"/>
      <c r="S92" s="1"/>
      <c r="V92" s="1"/>
    </row>
    <row r="93" spans="1:26">
      <c r="A93" s="61"/>
      <c r="B93" s="61"/>
      <c r="C93" s="152">
        <v>766</v>
      </c>
      <c r="D93" s="152" t="s">
        <v>91</v>
      </c>
      <c r="E93" s="61"/>
      <c r="F93" s="151"/>
      <c r="G93" s="75"/>
      <c r="H93" s="75"/>
      <c r="I93" s="75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137"/>
      <c r="U93" s="137"/>
      <c r="V93" s="61"/>
      <c r="W93" s="137"/>
      <c r="X93" s="137"/>
      <c r="Y93" s="137"/>
      <c r="Z93" s="137"/>
    </row>
    <row r="94" spans="1:26" ht="24.95" customHeight="1">
      <c r="A94" s="158">
        <v>57</v>
      </c>
      <c r="B94" s="153" t="s">
        <v>241</v>
      </c>
      <c r="C94" s="159" t="s">
        <v>242</v>
      </c>
      <c r="D94" s="153" t="s">
        <v>243</v>
      </c>
      <c r="E94" s="153" t="s">
        <v>124</v>
      </c>
      <c r="F94" s="154">
        <v>7</v>
      </c>
      <c r="G94" s="155">
        <v>0</v>
      </c>
      <c r="H94" s="155">
        <v>0</v>
      </c>
      <c r="I94" s="155">
        <f t="shared" ref="I94:I99" si="18">ROUND(F94*(G94+H94),2)</f>
        <v>0</v>
      </c>
      <c r="J94" s="153">
        <f t="shared" ref="J94:J99" si="19">ROUND(F94*(N94),2)</f>
        <v>181.79</v>
      </c>
      <c r="K94" s="156">
        <f t="shared" ref="K94:K99" si="20">ROUND(F94*(O94),2)</f>
        <v>0</v>
      </c>
      <c r="L94" s="156">
        <f t="shared" ref="L94:L99" si="21">ROUND(F94*(G94),2)</f>
        <v>0</v>
      </c>
      <c r="M94" s="156">
        <f t="shared" ref="M94:M99" si="22">ROUND(F94*(H94),2)</f>
        <v>0</v>
      </c>
      <c r="N94" s="156">
        <v>25.97</v>
      </c>
      <c r="O94" s="156"/>
      <c r="P94" s="160"/>
      <c r="Q94" s="160"/>
      <c r="R94" s="160"/>
      <c r="S94" s="156">
        <f t="shared" ref="S94:S99" si="23">ROUND(F94*(P94),3)</f>
        <v>0</v>
      </c>
      <c r="T94" s="157"/>
      <c r="U94" s="157"/>
      <c r="V94" s="160"/>
      <c r="Z94">
        <v>0</v>
      </c>
    </row>
    <row r="95" spans="1:26" ht="24.95" customHeight="1">
      <c r="A95" s="158">
        <v>58</v>
      </c>
      <c r="B95" s="153" t="s">
        <v>241</v>
      </c>
      <c r="C95" s="159" t="s">
        <v>244</v>
      </c>
      <c r="D95" s="153" t="s">
        <v>245</v>
      </c>
      <c r="E95" s="153" t="s">
        <v>124</v>
      </c>
      <c r="F95" s="154">
        <v>7</v>
      </c>
      <c r="G95" s="155">
        <v>0</v>
      </c>
      <c r="H95" s="155">
        <v>0</v>
      </c>
      <c r="I95" s="155">
        <f t="shared" si="18"/>
        <v>0</v>
      </c>
      <c r="J95" s="153">
        <f t="shared" si="19"/>
        <v>304.36</v>
      </c>
      <c r="K95" s="156">
        <f t="shared" si="20"/>
        <v>0</v>
      </c>
      <c r="L95" s="156">
        <f t="shared" si="21"/>
        <v>0</v>
      </c>
      <c r="M95" s="156">
        <f t="shared" si="22"/>
        <v>0</v>
      </c>
      <c r="N95" s="156">
        <v>43.48</v>
      </c>
      <c r="O95" s="156"/>
      <c r="P95" s="160">
        <v>4.5399999999999998E-4</v>
      </c>
      <c r="Q95" s="160"/>
      <c r="R95" s="160">
        <v>4.5399999999999998E-4</v>
      </c>
      <c r="S95" s="156">
        <f t="shared" si="23"/>
        <v>3.0000000000000001E-3</v>
      </c>
      <c r="T95" s="157"/>
      <c r="U95" s="157"/>
      <c r="V95" s="160"/>
      <c r="Z95">
        <v>0</v>
      </c>
    </row>
    <row r="96" spans="1:26" ht="24.95" customHeight="1">
      <c r="A96" s="158">
        <v>59</v>
      </c>
      <c r="B96" s="153" t="s">
        <v>241</v>
      </c>
      <c r="C96" s="159" t="s">
        <v>246</v>
      </c>
      <c r="D96" s="153" t="s">
        <v>247</v>
      </c>
      <c r="E96" s="153" t="s">
        <v>218</v>
      </c>
      <c r="F96" s="154">
        <v>1.1000000000000001</v>
      </c>
      <c r="G96" s="162">
        <v>0</v>
      </c>
      <c r="H96" s="162">
        <v>0</v>
      </c>
      <c r="I96" s="162">
        <f t="shared" si="18"/>
        <v>0</v>
      </c>
      <c r="J96" s="153">
        <f t="shared" si="19"/>
        <v>22.07</v>
      </c>
      <c r="K96" s="156">
        <f t="shared" si="20"/>
        <v>0</v>
      </c>
      <c r="L96" s="156">
        <f t="shared" si="21"/>
        <v>0</v>
      </c>
      <c r="M96" s="156">
        <f t="shared" si="22"/>
        <v>0</v>
      </c>
      <c r="N96" s="156">
        <v>20.059999999999999</v>
      </c>
      <c r="O96" s="156"/>
      <c r="P96" s="160"/>
      <c r="Q96" s="160"/>
      <c r="R96" s="160"/>
      <c r="S96" s="156">
        <f t="shared" si="23"/>
        <v>0</v>
      </c>
      <c r="T96" s="157"/>
      <c r="U96" s="157"/>
      <c r="V96" s="160"/>
      <c r="Z96">
        <v>0</v>
      </c>
    </row>
    <row r="97" spans="1:26" ht="24.95" customHeight="1">
      <c r="A97" s="168">
        <v>60</v>
      </c>
      <c r="B97" s="163" t="s">
        <v>248</v>
      </c>
      <c r="C97" s="169" t="s">
        <v>249</v>
      </c>
      <c r="D97" s="163" t="s">
        <v>250</v>
      </c>
      <c r="E97" s="163" t="s">
        <v>124</v>
      </c>
      <c r="F97" s="164">
        <v>2</v>
      </c>
      <c r="G97" s="165">
        <v>0</v>
      </c>
      <c r="H97" s="165">
        <v>0</v>
      </c>
      <c r="I97" s="165">
        <f t="shared" si="18"/>
        <v>0</v>
      </c>
      <c r="J97" s="163">
        <f t="shared" si="19"/>
        <v>251.02</v>
      </c>
      <c r="K97" s="166">
        <f t="shared" si="20"/>
        <v>0</v>
      </c>
      <c r="L97" s="166">
        <f t="shared" si="21"/>
        <v>0</v>
      </c>
      <c r="M97" s="166">
        <f t="shared" si="22"/>
        <v>0</v>
      </c>
      <c r="N97" s="166">
        <v>125.51</v>
      </c>
      <c r="O97" s="166"/>
      <c r="P97" s="170">
        <v>1.55E-2</v>
      </c>
      <c r="Q97" s="170"/>
      <c r="R97" s="170">
        <v>1.55E-2</v>
      </c>
      <c r="S97" s="166">
        <f t="shared" si="23"/>
        <v>3.1E-2</v>
      </c>
      <c r="T97" s="167"/>
      <c r="U97" s="167"/>
      <c r="V97" s="170"/>
      <c r="Z97">
        <v>0</v>
      </c>
    </row>
    <row r="98" spans="1:26" ht="24.95" customHeight="1">
      <c r="A98" s="168">
        <v>61</v>
      </c>
      <c r="B98" s="163" t="s">
        <v>248</v>
      </c>
      <c r="C98" s="169" t="s">
        <v>251</v>
      </c>
      <c r="D98" s="163" t="s">
        <v>252</v>
      </c>
      <c r="E98" s="163" t="s">
        <v>124</v>
      </c>
      <c r="F98" s="164">
        <v>5</v>
      </c>
      <c r="G98" s="165">
        <v>0</v>
      </c>
      <c r="H98" s="165">
        <v>0</v>
      </c>
      <c r="I98" s="165">
        <f t="shared" si="18"/>
        <v>0</v>
      </c>
      <c r="J98" s="163">
        <f t="shared" si="19"/>
        <v>627.54999999999995</v>
      </c>
      <c r="K98" s="166">
        <f t="shared" si="20"/>
        <v>0</v>
      </c>
      <c r="L98" s="166">
        <f t="shared" si="21"/>
        <v>0</v>
      </c>
      <c r="M98" s="166">
        <f t="shared" si="22"/>
        <v>0</v>
      </c>
      <c r="N98" s="166">
        <v>125.51</v>
      </c>
      <c r="O98" s="166"/>
      <c r="P98" s="170">
        <v>1.6E-2</v>
      </c>
      <c r="Q98" s="170"/>
      <c r="R98" s="170">
        <v>1.6E-2</v>
      </c>
      <c r="S98" s="166">
        <f t="shared" si="23"/>
        <v>0.08</v>
      </c>
      <c r="T98" s="167"/>
      <c r="U98" s="167"/>
      <c r="V98" s="170"/>
      <c r="Z98">
        <v>0</v>
      </c>
    </row>
    <row r="99" spans="1:26" ht="24.95" customHeight="1">
      <c r="A99" s="168">
        <v>62</v>
      </c>
      <c r="B99" s="163" t="s">
        <v>248</v>
      </c>
      <c r="C99" s="169" t="s">
        <v>253</v>
      </c>
      <c r="D99" s="163" t="s">
        <v>254</v>
      </c>
      <c r="E99" s="163" t="s">
        <v>124</v>
      </c>
      <c r="F99" s="164">
        <v>7</v>
      </c>
      <c r="G99" s="165">
        <v>0</v>
      </c>
      <c r="H99" s="165">
        <v>0</v>
      </c>
      <c r="I99" s="165">
        <f t="shared" si="18"/>
        <v>0</v>
      </c>
      <c r="J99" s="163">
        <f t="shared" si="19"/>
        <v>638.96</v>
      </c>
      <c r="K99" s="166">
        <f t="shared" si="20"/>
        <v>0</v>
      </c>
      <c r="L99" s="166">
        <f t="shared" si="21"/>
        <v>0</v>
      </c>
      <c r="M99" s="166">
        <f t="shared" si="22"/>
        <v>0</v>
      </c>
      <c r="N99" s="166">
        <v>91.28</v>
      </c>
      <c r="O99" s="166"/>
      <c r="P99" s="170">
        <v>1.4999999999999999E-2</v>
      </c>
      <c r="Q99" s="170"/>
      <c r="R99" s="170">
        <v>1.4999999999999999E-2</v>
      </c>
      <c r="S99" s="166">
        <f t="shared" si="23"/>
        <v>0.105</v>
      </c>
      <c r="T99" s="167"/>
      <c r="U99" s="167"/>
      <c r="V99" s="170"/>
      <c r="Z99">
        <v>0</v>
      </c>
    </row>
    <row r="100" spans="1:26">
      <c r="A100" s="61"/>
      <c r="B100" s="61"/>
      <c r="C100" s="152">
        <v>766</v>
      </c>
      <c r="D100" s="152" t="s">
        <v>91</v>
      </c>
      <c r="E100" s="61"/>
      <c r="F100" s="151"/>
      <c r="G100" s="141">
        <f>ROUND((SUM(L93:L99))/1,2)</f>
        <v>0</v>
      </c>
      <c r="H100" s="141">
        <f>ROUND((SUM(M93:M99))/1,2)</f>
        <v>0</v>
      </c>
      <c r="I100" s="141">
        <f>ROUND((SUM(I93:I99))/1,2)</f>
        <v>0</v>
      </c>
      <c r="J100" s="61"/>
      <c r="K100" s="61"/>
      <c r="L100" s="61">
        <f>ROUND((SUM(L93:L99))/1,2)</f>
        <v>0</v>
      </c>
      <c r="M100" s="61">
        <f>ROUND((SUM(M93:M99))/1,2)</f>
        <v>0</v>
      </c>
      <c r="N100" s="61"/>
      <c r="O100" s="61"/>
      <c r="P100" s="161"/>
      <c r="Q100" s="61"/>
      <c r="R100" s="61"/>
      <c r="S100" s="161">
        <f>ROUND((SUM(S93:S99))/1,2)</f>
        <v>0.22</v>
      </c>
      <c r="T100" s="137"/>
      <c r="U100" s="137"/>
      <c r="V100" s="2">
        <f>ROUND((SUM(V93:V99))/1,2)</f>
        <v>0</v>
      </c>
      <c r="W100" s="137"/>
      <c r="X100" s="137"/>
      <c r="Y100" s="137"/>
      <c r="Z100" s="137"/>
    </row>
    <row r="101" spans="1:26">
      <c r="A101" s="1"/>
      <c r="B101" s="1"/>
      <c r="C101" s="1"/>
      <c r="D101" s="1"/>
      <c r="E101" s="1"/>
      <c r="F101" s="147"/>
      <c r="G101" s="134"/>
      <c r="H101" s="134"/>
      <c r="I101" s="134"/>
      <c r="J101" s="1"/>
      <c r="K101" s="1"/>
      <c r="L101" s="1"/>
      <c r="M101" s="1"/>
      <c r="N101" s="1"/>
      <c r="O101" s="1"/>
      <c r="P101" s="1"/>
      <c r="Q101" s="1"/>
      <c r="R101" s="1"/>
      <c r="S101" s="1"/>
      <c r="V101" s="1"/>
    </row>
    <row r="102" spans="1:26">
      <c r="A102" s="61"/>
      <c r="B102" s="61"/>
      <c r="C102" s="152">
        <v>767</v>
      </c>
      <c r="D102" s="152" t="s">
        <v>92</v>
      </c>
      <c r="E102" s="61"/>
      <c r="F102" s="151"/>
      <c r="G102" s="75"/>
      <c r="H102" s="75"/>
      <c r="I102" s="75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137"/>
      <c r="U102" s="137"/>
      <c r="V102" s="61"/>
      <c r="W102" s="137"/>
      <c r="X102" s="137"/>
      <c r="Y102" s="137"/>
      <c r="Z102" s="137"/>
    </row>
    <row r="103" spans="1:26" ht="35.1" customHeight="1">
      <c r="A103" s="158">
        <v>63</v>
      </c>
      <c r="B103" s="153" t="s">
        <v>255</v>
      </c>
      <c r="C103" s="159" t="s">
        <v>256</v>
      </c>
      <c r="D103" s="153" t="s">
        <v>257</v>
      </c>
      <c r="E103" s="153" t="s">
        <v>131</v>
      </c>
      <c r="F103" s="154">
        <v>23.364000000000001</v>
      </c>
      <c r="G103" s="155">
        <v>0</v>
      </c>
      <c r="H103" s="155">
        <v>0</v>
      </c>
      <c r="I103" s="155">
        <f>ROUND(F103*(G103+H103),2)</f>
        <v>0</v>
      </c>
      <c r="J103" s="153">
        <f>ROUND(F103*(N103),2)</f>
        <v>7675.77</v>
      </c>
      <c r="K103" s="156">
        <f>ROUND(F103*(O103),2)</f>
        <v>0</v>
      </c>
      <c r="L103" s="156">
        <f>ROUND(F103*(G103),2)</f>
        <v>0</v>
      </c>
      <c r="M103" s="156">
        <f>ROUND(F103*(H103),2)</f>
        <v>0</v>
      </c>
      <c r="N103" s="156">
        <v>328.53</v>
      </c>
      <c r="O103" s="156"/>
      <c r="P103" s="160"/>
      <c r="Q103" s="160"/>
      <c r="R103" s="160"/>
      <c r="S103" s="156">
        <f>ROUND(F103*(P103),3)</f>
        <v>0</v>
      </c>
      <c r="T103" s="157"/>
      <c r="U103" s="157"/>
      <c r="V103" s="160"/>
      <c r="Z103">
        <v>0</v>
      </c>
    </row>
    <row r="104" spans="1:26" ht="24.95" customHeight="1">
      <c r="A104" s="158">
        <v>64</v>
      </c>
      <c r="B104" s="153" t="s">
        <v>255</v>
      </c>
      <c r="C104" s="159" t="s">
        <v>258</v>
      </c>
      <c r="D104" s="153" t="s">
        <v>259</v>
      </c>
      <c r="E104" s="153" t="s">
        <v>260</v>
      </c>
      <c r="F104" s="154">
        <v>2</v>
      </c>
      <c r="G104" s="155">
        <v>0</v>
      </c>
      <c r="H104" s="155">
        <v>0</v>
      </c>
      <c r="I104" s="155">
        <f>ROUND(F104*(G104+H104),2)</f>
        <v>0</v>
      </c>
      <c r="J104" s="153">
        <f>ROUND(F104*(N104),2)</f>
        <v>250</v>
      </c>
      <c r="K104" s="156">
        <f>ROUND(F104*(O104),2)</f>
        <v>0</v>
      </c>
      <c r="L104" s="156">
        <f>ROUND(F104*(G104),2)</f>
        <v>0</v>
      </c>
      <c r="M104" s="156">
        <f>ROUND(F104*(H104),2)</f>
        <v>0</v>
      </c>
      <c r="N104" s="156">
        <v>125</v>
      </c>
      <c r="O104" s="156"/>
      <c r="P104" s="160"/>
      <c r="Q104" s="160"/>
      <c r="R104" s="160"/>
      <c r="S104" s="156">
        <f>ROUND(F104*(P104),3)</f>
        <v>0</v>
      </c>
      <c r="T104" s="157"/>
      <c r="U104" s="157"/>
      <c r="V104" s="160"/>
      <c r="Z104">
        <v>0</v>
      </c>
    </row>
    <row r="105" spans="1:26" ht="24.95" customHeight="1">
      <c r="A105" s="158">
        <v>65</v>
      </c>
      <c r="B105" s="153" t="s">
        <v>255</v>
      </c>
      <c r="C105" s="159" t="s">
        <v>261</v>
      </c>
      <c r="D105" s="153" t="s">
        <v>262</v>
      </c>
      <c r="E105" s="153" t="s">
        <v>260</v>
      </c>
      <c r="F105" s="154">
        <v>1</v>
      </c>
      <c r="G105" s="155">
        <v>0</v>
      </c>
      <c r="H105" s="155">
        <v>0</v>
      </c>
      <c r="I105" s="155">
        <f>ROUND(F105*(G105+H105),2)</f>
        <v>0</v>
      </c>
      <c r="J105" s="153">
        <f>ROUND(F105*(N105),2)</f>
        <v>650</v>
      </c>
      <c r="K105" s="156">
        <f>ROUND(F105*(O105),2)</f>
        <v>0</v>
      </c>
      <c r="L105" s="156">
        <f>ROUND(F105*(G105),2)</f>
        <v>0</v>
      </c>
      <c r="M105" s="156">
        <f>ROUND(F105*(H105),2)</f>
        <v>0</v>
      </c>
      <c r="N105" s="156">
        <v>650</v>
      </c>
      <c r="O105" s="156"/>
      <c r="P105" s="160"/>
      <c r="Q105" s="160"/>
      <c r="R105" s="160"/>
      <c r="S105" s="156">
        <f>ROUND(F105*(P105),3)</f>
        <v>0</v>
      </c>
      <c r="T105" s="157"/>
      <c r="U105" s="157"/>
      <c r="V105" s="160"/>
      <c r="Z105">
        <v>0</v>
      </c>
    </row>
    <row r="106" spans="1:26" ht="24.95" customHeight="1">
      <c r="A106" s="158">
        <v>66</v>
      </c>
      <c r="B106" s="153" t="s">
        <v>263</v>
      </c>
      <c r="C106" s="159" t="s">
        <v>264</v>
      </c>
      <c r="D106" s="153" t="s">
        <v>265</v>
      </c>
      <c r="E106" s="153" t="s">
        <v>218</v>
      </c>
      <c r="F106" s="154">
        <v>1.1000000000000001</v>
      </c>
      <c r="G106" s="162">
        <v>0</v>
      </c>
      <c r="H106" s="162">
        <v>0</v>
      </c>
      <c r="I106" s="162">
        <f>ROUND(F106*(G106+H106),2)</f>
        <v>0</v>
      </c>
      <c r="J106" s="153">
        <f>ROUND(F106*(N106),2)</f>
        <v>94.34</v>
      </c>
      <c r="K106" s="156">
        <f>ROUND(F106*(O106),2)</f>
        <v>0</v>
      </c>
      <c r="L106" s="156">
        <f>ROUND(F106*(G106),2)</f>
        <v>0</v>
      </c>
      <c r="M106" s="156">
        <f>ROUND(F106*(H106),2)</f>
        <v>0</v>
      </c>
      <c r="N106" s="156">
        <v>85.76</v>
      </c>
      <c r="O106" s="156"/>
      <c r="P106" s="160"/>
      <c r="Q106" s="160"/>
      <c r="R106" s="160"/>
      <c r="S106" s="156">
        <f>ROUND(F106*(P106),3)</f>
        <v>0</v>
      </c>
      <c r="T106" s="157"/>
      <c r="U106" s="157"/>
      <c r="V106" s="160"/>
      <c r="Z106">
        <v>0</v>
      </c>
    </row>
    <row r="107" spans="1:26">
      <c r="A107" s="61"/>
      <c r="B107" s="61"/>
      <c r="C107" s="152">
        <v>767</v>
      </c>
      <c r="D107" s="152" t="s">
        <v>92</v>
      </c>
      <c r="E107" s="61"/>
      <c r="F107" s="151"/>
      <c r="G107" s="141">
        <f>ROUND((SUM(L102:L106))/1,2)</f>
        <v>0</v>
      </c>
      <c r="H107" s="141">
        <f>ROUND((SUM(M102:M106))/1,2)</f>
        <v>0</v>
      </c>
      <c r="I107" s="141">
        <f>ROUND((SUM(I102:I106))/1,2)</f>
        <v>0</v>
      </c>
      <c r="J107" s="61"/>
      <c r="K107" s="61"/>
      <c r="L107" s="61">
        <f>ROUND((SUM(L102:L106))/1,2)</f>
        <v>0</v>
      </c>
      <c r="M107" s="61">
        <f>ROUND((SUM(M102:M106))/1,2)</f>
        <v>0</v>
      </c>
      <c r="N107" s="61"/>
      <c r="O107" s="61"/>
      <c r="P107" s="161"/>
      <c r="Q107" s="61"/>
      <c r="R107" s="61"/>
      <c r="S107" s="161">
        <f>ROUND((SUM(S102:S106))/1,2)</f>
        <v>0</v>
      </c>
      <c r="T107" s="137"/>
      <c r="U107" s="137"/>
      <c r="V107" s="2">
        <f>ROUND((SUM(V102:V106))/1,2)</f>
        <v>0</v>
      </c>
      <c r="W107" s="137"/>
      <c r="X107" s="137"/>
      <c r="Y107" s="137"/>
      <c r="Z107" s="137"/>
    </row>
    <row r="108" spans="1:26">
      <c r="A108" s="1"/>
      <c r="B108" s="1"/>
      <c r="C108" s="1"/>
      <c r="D108" s="1"/>
      <c r="E108" s="1"/>
      <c r="F108" s="147"/>
      <c r="G108" s="134"/>
      <c r="H108" s="134"/>
      <c r="I108" s="134"/>
      <c r="J108" s="1"/>
      <c r="K108" s="1"/>
      <c r="L108" s="1"/>
      <c r="M108" s="1"/>
      <c r="N108" s="1"/>
      <c r="O108" s="1"/>
      <c r="P108" s="1"/>
      <c r="Q108" s="1"/>
      <c r="R108" s="1"/>
      <c r="S108" s="1"/>
      <c r="V108" s="1"/>
    </row>
    <row r="109" spans="1:26">
      <c r="A109" s="61"/>
      <c r="B109" s="61"/>
      <c r="C109" s="152">
        <v>771</v>
      </c>
      <c r="D109" s="152" t="s">
        <v>93</v>
      </c>
      <c r="E109" s="61"/>
      <c r="F109" s="151"/>
      <c r="G109" s="75"/>
      <c r="H109" s="75"/>
      <c r="I109" s="75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137"/>
      <c r="U109" s="137"/>
      <c r="V109" s="61"/>
      <c r="W109" s="137"/>
      <c r="X109" s="137"/>
      <c r="Y109" s="137"/>
      <c r="Z109" s="137"/>
    </row>
    <row r="110" spans="1:26" ht="24.95" customHeight="1">
      <c r="A110" s="158">
        <v>67</v>
      </c>
      <c r="B110" s="153" t="s">
        <v>266</v>
      </c>
      <c r="C110" s="159" t="s">
        <v>267</v>
      </c>
      <c r="D110" s="153" t="s">
        <v>268</v>
      </c>
      <c r="E110" s="153" t="s">
        <v>131</v>
      </c>
      <c r="F110" s="154">
        <v>8.4260000000000002</v>
      </c>
      <c r="G110" s="155">
        <v>0</v>
      </c>
      <c r="H110" s="155">
        <v>0</v>
      </c>
      <c r="I110" s="155">
        <f t="shared" ref="I110:I115" si="24">ROUND(F110*(G110+H110),2)</f>
        <v>0</v>
      </c>
      <c r="J110" s="153">
        <f t="shared" ref="J110:J115" si="25">ROUND(F110*(N110),2)</f>
        <v>330.55</v>
      </c>
      <c r="K110" s="156">
        <f t="shared" ref="K110:K115" si="26">ROUND(F110*(O110),2)</f>
        <v>0</v>
      </c>
      <c r="L110" s="156">
        <f t="shared" ref="L110:L115" si="27">ROUND(F110*(G110),2)</f>
        <v>0</v>
      </c>
      <c r="M110" s="156">
        <f t="shared" ref="M110:M115" si="28">ROUND(F110*(H110),2)</f>
        <v>0</v>
      </c>
      <c r="N110" s="156">
        <v>39.229999999999997</v>
      </c>
      <c r="O110" s="156"/>
      <c r="P110" s="160">
        <v>6.2345500000000002E-3</v>
      </c>
      <c r="Q110" s="160"/>
      <c r="R110" s="160">
        <v>6.2345500000000002E-3</v>
      </c>
      <c r="S110" s="156">
        <f t="shared" ref="S110:S115" si="29">ROUND(F110*(P110),3)</f>
        <v>5.2999999999999999E-2</v>
      </c>
      <c r="T110" s="157"/>
      <c r="U110" s="157"/>
      <c r="V110" s="160"/>
      <c r="Z110">
        <v>0</v>
      </c>
    </row>
    <row r="111" spans="1:26" ht="24.95" customHeight="1">
      <c r="A111" s="158">
        <v>68</v>
      </c>
      <c r="B111" s="153" t="s">
        <v>266</v>
      </c>
      <c r="C111" s="159" t="s">
        <v>269</v>
      </c>
      <c r="D111" s="153" t="s">
        <v>270</v>
      </c>
      <c r="E111" s="153" t="s">
        <v>149</v>
      </c>
      <c r="F111" s="154">
        <v>10.94</v>
      </c>
      <c r="G111" s="155">
        <v>0</v>
      </c>
      <c r="H111" s="155">
        <v>0</v>
      </c>
      <c r="I111" s="155">
        <f t="shared" si="24"/>
        <v>0</v>
      </c>
      <c r="J111" s="153">
        <f t="shared" si="25"/>
        <v>175.48</v>
      </c>
      <c r="K111" s="156">
        <f t="shared" si="26"/>
        <v>0</v>
      </c>
      <c r="L111" s="156">
        <f t="shared" si="27"/>
        <v>0</v>
      </c>
      <c r="M111" s="156">
        <f t="shared" si="28"/>
        <v>0</v>
      </c>
      <c r="N111" s="156">
        <v>16.04</v>
      </c>
      <c r="O111" s="156"/>
      <c r="P111" s="160">
        <v>8.94E-3</v>
      </c>
      <c r="Q111" s="160"/>
      <c r="R111" s="160">
        <v>8.94E-3</v>
      </c>
      <c r="S111" s="156">
        <f t="shared" si="29"/>
        <v>9.8000000000000004E-2</v>
      </c>
      <c r="T111" s="157"/>
      <c r="U111" s="157"/>
      <c r="V111" s="160"/>
      <c r="Z111">
        <v>0</v>
      </c>
    </row>
    <row r="112" spans="1:26" ht="24.95" customHeight="1">
      <c r="A112" s="158">
        <v>69</v>
      </c>
      <c r="B112" s="153" t="s">
        <v>266</v>
      </c>
      <c r="C112" s="159" t="s">
        <v>271</v>
      </c>
      <c r="D112" s="153" t="s">
        <v>272</v>
      </c>
      <c r="E112" s="153" t="s">
        <v>149</v>
      </c>
      <c r="F112" s="154">
        <v>43.542999999999999</v>
      </c>
      <c r="G112" s="155">
        <v>0</v>
      </c>
      <c r="H112" s="155">
        <v>0</v>
      </c>
      <c r="I112" s="155">
        <f t="shared" si="24"/>
        <v>0</v>
      </c>
      <c r="J112" s="153">
        <f t="shared" si="25"/>
        <v>576.07000000000005</v>
      </c>
      <c r="K112" s="156">
        <f t="shared" si="26"/>
        <v>0</v>
      </c>
      <c r="L112" s="156">
        <f t="shared" si="27"/>
        <v>0</v>
      </c>
      <c r="M112" s="156">
        <f t="shared" si="28"/>
        <v>0</v>
      </c>
      <c r="N112" s="156">
        <v>13.23</v>
      </c>
      <c r="O112" s="156"/>
      <c r="P112" s="160">
        <v>9.4068250000000004E-4</v>
      </c>
      <c r="Q112" s="160"/>
      <c r="R112" s="160">
        <v>9.4068250000000004E-4</v>
      </c>
      <c r="S112" s="156">
        <f t="shared" si="29"/>
        <v>4.1000000000000002E-2</v>
      </c>
      <c r="T112" s="157"/>
      <c r="U112" s="157"/>
      <c r="V112" s="160"/>
      <c r="Z112">
        <v>0</v>
      </c>
    </row>
    <row r="113" spans="1:26" ht="24.95" customHeight="1">
      <c r="A113" s="158">
        <v>70</v>
      </c>
      <c r="B113" s="153" t="s">
        <v>266</v>
      </c>
      <c r="C113" s="159" t="s">
        <v>273</v>
      </c>
      <c r="D113" s="153" t="s">
        <v>274</v>
      </c>
      <c r="E113" s="153" t="s">
        <v>131</v>
      </c>
      <c r="F113" s="154">
        <v>59.84</v>
      </c>
      <c r="G113" s="155">
        <v>0</v>
      </c>
      <c r="H113" s="155">
        <v>0</v>
      </c>
      <c r="I113" s="155">
        <f t="shared" si="24"/>
        <v>0</v>
      </c>
      <c r="J113" s="153">
        <f t="shared" si="25"/>
        <v>1432.57</v>
      </c>
      <c r="K113" s="156">
        <f t="shared" si="26"/>
        <v>0</v>
      </c>
      <c r="L113" s="156">
        <f t="shared" si="27"/>
        <v>0</v>
      </c>
      <c r="M113" s="156">
        <f t="shared" si="28"/>
        <v>0</v>
      </c>
      <c r="N113" s="156">
        <v>23.94</v>
      </c>
      <c r="O113" s="156"/>
      <c r="P113" s="160">
        <v>5.389E-2</v>
      </c>
      <c r="Q113" s="160"/>
      <c r="R113" s="160">
        <v>5.389E-2</v>
      </c>
      <c r="S113" s="156">
        <f t="shared" si="29"/>
        <v>3.2250000000000001</v>
      </c>
      <c r="T113" s="157"/>
      <c r="U113" s="157"/>
      <c r="V113" s="160"/>
      <c r="Z113">
        <v>0</v>
      </c>
    </row>
    <row r="114" spans="1:26" ht="24.95" customHeight="1">
      <c r="A114" s="158">
        <v>71</v>
      </c>
      <c r="B114" s="153" t="s">
        <v>266</v>
      </c>
      <c r="C114" s="159" t="s">
        <v>275</v>
      </c>
      <c r="D114" s="153" t="s">
        <v>276</v>
      </c>
      <c r="E114" s="153" t="s">
        <v>218</v>
      </c>
      <c r="F114" s="154">
        <v>3.9</v>
      </c>
      <c r="G114" s="162">
        <v>0</v>
      </c>
      <c r="H114" s="162">
        <v>0</v>
      </c>
      <c r="I114" s="162">
        <f t="shared" si="24"/>
        <v>0</v>
      </c>
      <c r="J114" s="153">
        <f t="shared" si="25"/>
        <v>156.97999999999999</v>
      </c>
      <c r="K114" s="156">
        <f t="shared" si="26"/>
        <v>0</v>
      </c>
      <c r="L114" s="156">
        <f t="shared" si="27"/>
        <v>0</v>
      </c>
      <c r="M114" s="156">
        <f t="shared" si="28"/>
        <v>0</v>
      </c>
      <c r="N114" s="156">
        <v>40.25</v>
      </c>
      <c r="O114" s="156"/>
      <c r="P114" s="160"/>
      <c r="Q114" s="160"/>
      <c r="R114" s="160"/>
      <c r="S114" s="156">
        <f t="shared" si="29"/>
        <v>0</v>
      </c>
      <c r="T114" s="157"/>
      <c r="U114" s="157"/>
      <c r="V114" s="160"/>
      <c r="Z114">
        <v>0</v>
      </c>
    </row>
    <row r="115" spans="1:26" ht="24.95" customHeight="1">
      <c r="A115" s="168">
        <v>72</v>
      </c>
      <c r="B115" s="163" t="s">
        <v>277</v>
      </c>
      <c r="C115" s="169" t="s">
        <v>278</v>
      </c>
      <c r="D115" s="163" t="s">
        <v>279</v>
      </c>
      <c r="E115" s="163" t="s">
        <v>131</v>
      </c>
      <c r="F115" s="164">
        <v>78.019000000000005</v>
      </c>
      <c r="G115" s="165">
        <v>0</v>
      </c>
      <c r="H115" s="165">
        <v>0</v>
      </c>
      <c r="I115" s="165">
        <f t="shared" si="24"/>
        <v>0</v>
      </c>
      <c r="J115" s="163">
        <f t="shared" si="25"/>
        <v>1511.23</v>
      </c>
      <c r="K115" s="166">
        <f t="shared" si="26"/>
        <v>0</v>
      </c>
      <c r="L115" s="166">
        <f t="shared" si="27"/>
        <v>0</v>
      </c>
      <c r="M115" s="166">
        <f t="shared" si="28"/>
        <v>0</v>
      </c>
      <c r="N115" s="166">
        <v>19.37</v>
      </c>
      <c r="O115" s="166"/>
      <c r="P115" s="170">
        <v>0.02</v>
      </c>
      <c r="Q115" s="170"/>
      <c r="R115" s="170">
        <v>0.02</v>
      </c>
      <c r="S115" s="166">
        <f t="shared" si="29"/>
        <v>1.56</v>
      </c>
      <c r="T115" s="167"/>
      <c r="U115" s="167"/>
      <c r="V115" s="170"/>
      <c r="Z115">
        <v>0</v>
      </c>
    </row>
    <row r="116" spans="1:26">
      <c r="A116" s="61"/>
      <c r="B116" s="61"/>
      <c r="C116" s="152">
        <v>771</v>
      </c>
      <c r="D116" s="152" t="s">
        <v>93</v>
      </c>
      <c r="E116" s="61"/>
      <c r="F116" s="151"/>
      <c r="G116" s="141">
        <f>ROUND((SUM(L109:L115))/1,2)</f>
        <v>0</v>
      </c>
      <c r="H116" s="141">
        <f>ROUND((SUM(M109:M115))/1,2)</f>
        <v>0</v>
      </c>
      <c r="I116" s="141">
        <f>ROUND((SUM(I109:I115))/1,2)</f>
        <v>0</v>
      </c>
      <c r="J116" s="61"/>
      <c r="K116" s="61"/>
      <c r="L116" s="61">
        <f>ROUND((SUM(L109:L115))/1,2)</f>
        <v>0</v>
      </c>
      <c r="M116" s="61">
        <f>ROUND((SUM(M109:M115))/1,2)</f>
        <v>0</v>
      </c>
      <c r="N116" s="61"/>
      <c r="O116" s="61"/>
      <c r="P116" s="161"/>
      <c r="Q116" s="61"/>
      <c r="R116" s="61"/>
      <c r="S116" s="161">
        <f>ROUND((SUM(S109:S115))/1,2)</f>
        <v>4.9800000000000004</v>
      </c>
      <c r="T116" s="137"/>
      <c r="U116" s="137"/>
      <c r="V116" s="2">
        <f>ROUND((SUM(V109:V115))/1,2)</f>
        <v>0</v>
      </c>
      <c r="W116" s="137"/>
      <c r="X116" s="137"/>
      <c r="Y116" s="137"/>
      <c r="Z116" s="137"/>
    </row>
    <row r="117" spans="1:26">
      <c r="A117" s="1"/>
      <c r="B117" s="1"/>
      <c r="C117" s="1"/>
      <c r="D117" s="1"/>
      <c r="E117" s="1"/>
      <c r="F117" s="147"/>
      <c r="G117" s="134"/>
      <c r="H117" s="134"/>
      <c r="I117" s="134"/>
      <c r="J117" s="1"/>
      <c r="K117" s="1"/>
      <c r="L117" s="1"/>
      <c r="M117" s="1"/>
      <c r="N117" s="1"/>
      <c r="O117" s="1"/>
      <c r="P117" s="1"/>
      <c r="Q117" s="1"/>
      <c r="R117" s="1"/>
      <c r="S117" s="1"/>
      <c r="V117" s="1"/>
    </row>
    <row r="118" spans="1:26">
      <c r="A118" s="61"/>
      <c r="B118" s="61"/>
      <c r="C118" s="152">
        <v>776</v>
      </c>
      <c r="D118" s="152" t="s">
        <v>94</v>
      </c>
      <c r="E118" s="61"/>
      <c r="F118" s="151"/>
      <c r="G118" s="75"/>
      <c r="H118" s="75"/>
      <c r="I118" s="75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137"/>
      <c r="U118" s="137"/>
      <c r="V118" s="61"/>
      <c r="W118" s="137"/>
      <c r="X118" s="137"/>
      <c r="Y118" s="137"/>
      <c r="Z118" s="137"/>
    </row>
    <row r="119" spans="1:26" ht="24.95" customHeight="1">
      <c r="A119" s="158">
        <v>73</v>
      </c>
      <c r="B119" s="153" t="s">
        <v>280</v>
      </c>
      <c r="C119" s="159" t="s">
        <v>281</v>
      </c>
      <c r="D119" s="153" t="s">
        <v>282</v>
      </c>
      <c r="E119" s="153" t="s">
        <v>218</v>
      </c>
      <c r="F119" s="154">
        <v>3.8</v>
      </c>
      <c r="G119" s="162">
        <v>0</v>
      </c>
      <c r="H119" s="162">
        <v>0</v>
      </c>
      <c r="I119" s="162">
        <f>ROUND(F119*(G119+H119),2)</f>
        <v>0</v>
      </c>
      <c r="J119" s="153">
        <f>ROUND(F119*(N119),2)</f>
        <v>3.19</v>
      </c>
      <c r="K119" s="156">
        <f>ROUND(F119*(O119),2)</f>
        <v>0</v>
      </c>
      <c r="L119" s="156">
        <f>ROUND(F119*(G119),2)</f>
        <v>0</v>
      </c>
      <c r="M119" s="156">
        <f>ROUND(F119*(H119),2)</f>
        <v>0</v>
      </c>
      <c r="N119" s="156">
        <v>0.84</v>
      </c>
      <c r="O119" s="156"/>
      <c r="P119" s="160"/>
      <c r="Q119" s="160"/>
      <c r="R119" s="160"/>
      <c r="S119" s="156">
        <f>ROUND(F119*(P119),3)</f>
        <v>0</v>
      </c>
      <c r="T119" s="157"/>
      <c r="U119" s="157"/>
      <c r="V119" s="160"/>
      <c r="Z119">
        <v>0</v>
      </c>
    </row>
    <row r="120" spans="1:26" ht="24.95" customHeight="1">
      <c r="A120" s="158">
        <v>74</v>
      </c>
      <c r="B120" s="153" t="s">
        <v>283</v>
      </c>
      <c r="C120" s="159" t="s">
        <v>284</v>
      </c>
      <c r="D120" s="153" t="s">
        <v>285</v>
      </c>
      <c r="E120" s="153" t="s">
        <v>149</v>
      </c>
      <c r="F120" s="154">
        <v>18.04</v>
      </c>
      <c r="G120" s="155">
        <v>0</v>
      </c>
      <c r="H120" s="155">
        <v>0</v>
      </c>
      <c r="I120" s="155">
        <f>ROUND(F120*(G120+H120),2)</f>
        <v>0</v>
      </c>
      <c r="J120" s="153">
        <f>ROUND(F120*(N120),2)</f>
        <v>6.86</v>
      </c>
      <c r="K120" s="156">
        <f>ROUND(F120*(O120),2)</f>
        <v>0</v>
      </c>
      <c r="L120" s="156">
        <f>ROUND(F120*(G120),2)</f>
        <v>0</v>
      </c>
      <c r="M120" s="156">
        <f>ROUND(F120*(H120),2)</f>
        <v>0</v>
      </c>
      <c r="N120" s="156">
        <v>0.38</v>
      </c>
      <c r="O120" s="156"/>
      <c r="P120" s="160"/>
      <c r="Q120" s="160"/>
      <c r="R120" s="160"/>
      <c r="S120" s="156">
        <f>ROUND(F120*(P120),3)</f>
        <v>0</v>
      </c>
      <c r="T120" s="157"/>
      <c r="U120" s="157"/>
      <c r="V120" s="160"/>
      <c r="Z120">
        <v>0</v>
      </c>
    </row>
    <row r="121" spans="1:26" ht="24.95" customHeight="1">
      <c r="A121" s="158">
        <v>75</v>
      </c>
      <c r="B121" s="153" t="s">
        <v>283</v>
      </c>
      <c r="C121" s="159" t="s">
        <v>286</v>
      </c>
      <c r="D121" s="153" t="s">
        <v>287</v>
      </c>
      <c r="E121" s="153" t="s">
        <v>131</v>
      </c>
      <c r="F121" s="154">
        <v>12.757</v>
      </c>
      <c r="G121" s="155">
        <v>0</v>
      </c>
      <c r="H121" s="155">
        <v>0</v>
      </c>
      <c r="I121" s="155">
        <f>ROUND(F121*(G121+H121),2)</f>
        <v>0</v>
      </c>
      <c r="J121" s="153">
        <f>ROUND(F121*(N121),2)</f>
        <v>35.340000000000003</v>
      </c>
      <c r="K121" s="156">
        <f>ROUND(F121*(O121),2)</f>
        <v>0</v>
      </c>
      <c r="L121" s="156">
        <f>ROUND(F121*(G121),2)</f>
        <v>0</v>
      </c>
      <c r="M121" s="156">
        <f>ROUND(F121*(H121),2)</f>
        <v>0</v>
      </c>
      <c r="N121" s="156">
        <v>2.77</v>
      </c>
      <c r="O121" s="156"/>
      <c r="P121" s="160"/>
      <c r="Q121" s="160"/>
      <c r="R121" s="160"/>
      <c r="S121" s="156">
        <f>ROUND(F121*(P121),3)</f>
        <v>0</v>
      </c>
      <c r="T121" s="157"/>
      <c r="U121" s="157"/>
      <c r="V121" s="160">
        <f>ROUND(F121*(X121),3)</f>
        <v>1.2999999999999999E-2</v>
      </c>
      <c r="X121">
        <v>1E-3</v>
      </c>
      <c r="Z121">
        <v>0</v>
      </c>
    </row>
    <row r="122" spans="1:26" ht="24.95" customHeight="1">
      <c r="A122" s="158">
        <v>76</v>
      </c>
      <c r="B122" s="153" t="s">
        <v>283</v>
      </c>
      <c r="C122" s="159" t="s">
        <v>288</v>
      </c>
      <c r="D122" s="153" t="s">
        <v>289</v>
      </c>
      <c r="E122" s="153" t="s">
        <v>131</v>
      </c>
      <c r="F122" s="154">
        <v>12.757</v>
      </c>
      <c r="G122" s="155">
        <v>0</v>
      </c>
      <c r="H122" s="155">
        <v>0</v>
      </c>
      <c r="I122" s="155">
        <f>ROUND(F122*(G122+H122),2)</f>
        <v>0</v>
      </c>
      <c r="J122" s="153">
        <f>ROUND(F122*(N122),2)</f>
        <v>42.35</v>
      </c>
      <c r="K122" s="156">
        <f>ROUND(F122*(O122),2)</f>
        <v>0</v>
      </c>
      <c r="L122" s="156">
        <f>ROUND(F122*(G122),2)</f>
        <v>0</v>
      </c>
      <c r="M122" s="156">
        <f>ROUND(F122*(H122),2)</f>
        <v>0</v>
      </c>
      <c r="N122" s="156">
        <v>3.32</v>
      </c>
      <c r="O122" s="156"/>
      <c r="P122" s="160"/>
      <c r="Q122" s="160"/>
      <c r="R122" s="160"/>
      <c r="S122" s="156">
        <f>ROUND(F122*(P122),3)</f>
        <v>0</v>
      </c>
      <c r="T122" s="157"/>
      <c r="U122" s="157"/>
      <c r="V122" s="160">
        <f>ROUND(F122*(X122),3)</f>
        <v>1.2999999999999999E-2</v>
      </c>
      <c r="X122">
        <v>1E-3</v>
      </c>
      <c r="Z122">
        <v>0</v>
      </c>
    </row>
    <row r="123" spans="1:26">
      <c r="A123" s="61"/>
      <c r="B123" s="61"/>
      <c r="C123" s="152">
        <v>776</v>
      </c>
      <c r="D123" s="152" t="s">
        <v>94</v>
      </c>
      <c r="E123" s="61"/>
      <c r="F123" s="151"/>
      <c r="G123" s="141">
        <f>ROUND((SUM(L118:L122))/1,2)</f>
        <v>0</v>
      </c>
      <c r="H123" s="141">
        <f>ROUND((SUM(M118:M122))/1,2)</f>
        <v>0</v>
      </c>
      <c r="I123" s="141">
        <f>ROUND((SUM(I118:I122))/1,2)</f>
        <v>0</v>
      </c>
      <c r="J123" s="61"/>
      <c r="K123" s="61"/>
      <c r="L123" s="61">
        <f>ROUND((SUM(L118:L122))/1,2)</f>
        <v>0</v>
      </c>
      <c r="M123" s="61">
        <f>ROUND((SUM(M118:M122))/1,2)</f>
        <v>0</v>
      </c>
      <c r="N123" s="61"/>
      <c r="O123" s="61"/>
      <c r="P123" s="161"/>
      <c r="Q123" s="61"/>
      <c r="R123" s="61"/>
      <c r="S123" s="161">
        <f>ROUND((SUM(S118:S122))/1,2)</f>
        <v>0</v>
      </c>
      <c r="T123" s="137"/>
      <c r="U123" s="137"/>
      <c r="V123" s="2">
        <f>ROUND((SUM(V118:V122))/1,2)</f>
        <v>0.03</v>
      </c>
      <c r="W123" s="137"/>
      <c r="X123" s="137"/>
      <c r="Y123" s="137"/>
      <c r="Z123" s="137"/>
    </row>
    <row r="124" spans="1:26">
      <c r="A124" s="1"/>
      <c r="B124" s="1"/>
      <c r="C124" s="1"/>
      <c r="D124" s="1"/>
      <c r="E124" s="1"/>
      <c r="F124" s="147"/>
      <c r="G124" s="134"/>
      <c r="H124" s="134"/>
      <c r="I124" s="134"/>
      <c r="J124" s="1"/>
      <c r="K124" s="1"/>
      <c r="L124" s="1"/>
      <c r="M124" s="1"/>
      <c r="N124" s="1"/>
      <c r="O124" s="1"/>
      <c r="P124" s="1"/>
      <c r="Q124" s="1"/>
      <c r="R124" s="1"/>
      <c r="S124" s="1"/>
      <c r="V124" s="1"/>
    </row>
    <row r="125" spans="1:26">
      <c r="A125" s="61"/>
      <c r="B125" s="61"/>
      <c r="C125" s="152">
        <v>781</v>
      </c>
      <c r="D125" s="152" t="s">
        <v>95</v>
      </c>
      <c r="E125" s="61"/>
      <c r="F125" s="151"/>
      <c r="G125" s="75"/>
      <c r="H125" s="75"/>
      <c r="I125" s="75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137"/>
      <c r="U125" s="137"/>
      <c r="V125" s="61"/>
      <c r="W125" s="137"/>
      <c r="X125" s="137"/>
      <c r="Y125" s="137"/>
      <c r="Z125" s="137"/>
    </row>
    <row r="126" spans="1:26" ht="24.95" customHeight="1">
      <c r="A126" s="158">
        <v>77</v>
      </c>
      <c r="B126" s="153" t="s">
        <v>290</v>
      </c>
      <c r="C126" s="159" t="s">
        <v>291</v>
      </c>
      <c r="D126" s="153" t="s">
        <v>292</v>
      </c>
      <c r="E126" s="153" t="s">
        <v>131</v>
      </c>
      <c r="F126" s="154">
        <v>144.88300000000001</v>
      </c>
      <c r="G126" s="155">
        <v>0</v>
      </c>
      <c r="H126" s="155">
        <v>0</v>
      </c>
      <c r="I126" s="155">
        <f>ROUND(F126*(G126+H126),2)</f>
        <v>0</v>
      </c>
      <c r="J126" s="153">
        <f>ROUND(F126*(N126),2)</f>
        <v>4211.75</v>
      </c>
      <c r="K126" s="156">
        <f>ROUND(F126*(O126),2)</f>
        <v>0</v>
      </c>
      <c r="L126" s="156">
        <f>ROUND(F126*(G126),2)</f>
        <v>0</v>
      </c>
      <c r="M126" s="156">
        <f>ROUND(F126*(H126),2)</f>
        <v>0</v>
      </c>
      <c r="N126" s="156">
        <v>29.07</v>
      </c>
      <c r="O126" s="156"/>
      <c r="P126" s="160">
        <v>3.4680000000000002E-2</v>
      </c>
      <c r="Q126" s="160"/>
      <c r="R126" s="160">
        <v>3.4680000000000002E-2</v>
      </c>
      <c r="S126" s="156">
        <f>ROUND(F126*(P126),3)</f>
        <v>5.0250000000000004</v>
      </c>
      <c r="T126" s="157"/>
      <c r="U126" s="157"/>
      <c r="V126" s="160"/>
      <c r="Z126">
        <v>0</v>
      </c>
    </row>
    <row r="127" spans="1:26" ht="24.95" customHeight="1">
      <c r="A127" s="158">
        <v>78</v>
      </c>
      <c r="B127" s="153" t="s">
        <v>290</v>
      </c>
      <c r="C127" s="159" t="s">
        <v>293</v>
      </c>
      <c r="D127" s="153" t="s">
        <v>294</v>
      </c>
      <c r="E127" s="153" t="s">
        <v>149</v>
      </c>
      <c r="F127" s="154">
        <v>33.36</v>
      </c>
      <c r="G127" s="155">
        <v>0</v>
      </c>
      <c r="H127" s="155">
        <v>0</v>
      </c>
      <c r="I127" s="155">
        <f>ROUND(F127*(G127+H127),2)</f>
        <v>0</v>
      </c>
      <c r="J127" s="153">
        <f>ROUND(F127*(N127),2)</f>
        <v>368.29</v>
      </c>
      <c r="K127" s="156">
        <f>ROUND(F127*(O127),2)</f>
        <v>0</v>
      </c>
      <c r="L127" s="156">
        <f>ROUND(F127*(G127),2)</f>
        <v>0</v>
      </c>
      <c r="M127" s="156">
        <f>ROUND(F127*(H127),2)</f>
        <v>0</v>
      </c>
      <c r="N127" s="156">
        <v>11.04</v>
      </c>
      <c r="O127" s="156"/>
      <c r="P127" s="160">
        <v>5.2909200000000002E-3</v>
      </c>
      <c r="Q127" s="160"/>
      <c r="R127" s="160">
        <v>5.2909200000000002E-3</v>
      </c>
      <c r="S127" s="156">
        <f>ROUND(F127*(P127),3)</f>
        <v>0.17699999999999999</v>
      </c>
      <c r="T127" s="157"/>
      <c r="U127" s="157"/>
      <c r="V127" s="160"/>
      <c r="Z127">
        <v>0</v>
      </c>
    </row>
    <row r="128" spans="1:26" ht="24.95" customHeight="1">
      <c r="A128" s="158">
        <v>79</v>
      </c>
      <c r="B128" s="153" t="s">
        <v>290</v>
      </c>
      <c r="C128" s="159" t="s">
        <v>295</v>
      </c>
      <c r="D128" s="153" t="s">
        <v>296</v>
      </c>
      <c r="E128" s="153" t="s">
        <v>218</v>
      </c>
      <c r="F128" s="154">
        <v>3.7</v>
      </c>
      <c r="G128" s="162">
        <v>0</v>
      </c>
      <c r="H128" s="162">
        <v>0</v>
      </c>
      <c r="I128" s="162">
        <f>ROUND(F128*(G128+H128),2)</f>
        <v>0</v>
      </c>
      <c r="J128" s="153">
        <f>ROUND(F128*(N128),2)</f>
        <v>272.83999999999997</v>
      </c>
      <c r="K128" s="156">
        <f>ROUND(F128*(O128),2)</f>
        <v>0</v>
      </c>
      <c r="L128" s="156">
        <f>ROUND(F128*(G128),2)</f>
        <v>0</v>
      </c>
      <c r="M128" s="156">
        <f>ROUND(F128*(H128),2)</f>
        <v>0</v>
      </c>
      <c r="N128" s="156">
        <v>73.739999999999995</v>
      </c>
      <c r="O128" s="156"/>
      <c r="P128" s="160"/>
      <c r="Q128" s="160"/>
      <c r="R128" s="160"/>
      <c r="S128" s="156">
        <f>ROUND(F128*(P128),3)</f>
        <v>0</v>
      </c>
      <c r="T128" s="157"/>
      <c r="U128" s="157"/>
      <c r="V128" s="160"/>
      <c r="Z128">
        <v>0</v>
      </c>
    </row>
    <row r="129" spans="1:26" ht="24.95" customHeight="1">
      <c r="A129" s="168">
        <v>80</v>
      </c>
      <c r="B129" s="163" t="s">
        <v>277</v>
      </c>
      <c r="C129" s="169" t="s">
        <v>297</v>
      </c>
      <c r="D129" s="163" t="s">
        <v>298</v>
      </c>
      <c r="E129" s="163" t="s">
        <v>299</v>
      </c>
      <c r="F129" s="164">
        <v>159.37100000000001</v>
      </c>
      <c r="G129" s="165">
        <v>0</v>
      </c>
      <c r="H129" s="165">
        <v>0</v>
      </c>
      <c r="I129" s="165">
        <f>ROUND(F129*(G129+H129),2)</f>
        <v>0</v>
      </c>
      <c r="J129" s="163">
        <f>ROUND(F129*(N129),2)</f>
        <v>2793.77</v>
      </c>
      <c r="K129" s="166">
        <f>ROUND(F129*(O129),2)</f>
        <v>0</v>
      </c>
      <c r="L129" s="166">
        <f>ROUND(F129*(G129),2)</f>
        <v>0</v>
      </c>
      <c r="M129" s="166">
        <f>ROUND(F129*(H129),2)</f>
        <v>0</v>
      </c>
      <c r="N129" s="166">
        <v>17.53</v>
      </c>
      <c r="O129" s="166"/>
      <c r="P129" s="170">
        <v>2.1000000000000001E-2</v>
      </c>
      <c r="Q129" s="170"/>
      <c r="R129" s="170">
        <v>2.1000000000000001E-2</v>
      </c>
      <c r="S129" s="166">
        <f>ROUND(F129*(P129),3)</f>
        <v>3.347</v>
      </c>
      <c r="T129" s="167"/>
      <c r="U129" s="167"/>
      <c r="V129" s="170"/>
      <c r="Z129">
        <v>0</v>
      </c>
    </row>
    <row r="130" spans="1:26">
      <c r="A130" s="61"/>
      <c r="B130" s="61"/>
      <c r="C130" s="152">
        <v>781</v>
      </c>
      <c r="D130" s="152" t="s">
        <v>95</v>
      </c>
      <c r="E130" s="61"/>
      <c r="F130" s="151"/>
      <c r="G130" s="141">
        <f>ROUND((SUM(L125:L129))/1,2)</f>
        <v>0</v>
      </c>
      <c r="H130" s="141">
        <f>ROUND((SUM(M125:M129))/1,2)</f>
        <v>0</v>
      </c>
      <c r="I130" s="141">
        <f>ROUND((SUM(I125:I129))/1,2)</f>
        <v>0</v>
      </c>
      <c r="J130" s="61"/>
      <c r="K130" s="61"/>
      <c r="L130" s="61">
        <f>ROUND((SUM(L125:L129))/1,2)</f>
        <v>0</v>
      </c>
      <c r="M130" s="61">
        <f>ROUND((SUM(M125:M129))/1,2)</f>
        <v>0</v>
      </c>
      <c r="N130" s="61"/>
      <c r="O130" s="61"/>
      <c r="P130" s="161"/>
      <c r="Q130" s="61"/>
      <c r="R130" s="61"/>
      <c r="S130" s="161">
        <f>ROUND((SUM(S125:S129))/1,2)</f>
        <v>8.5500000000000007</v>
      </c>
      <c r="T130" s="137"/>
      <c r="U130" s="137"/>
      <c r="V130" s="2">
        <f>ROUND((SUM(V125:V129))/1,2)</f>
        <v>0</v>
      </c>
      <c r="W130" s="137"/>
      <c r="X130" s="137"/>
      <c r="Y130" s="137"/>
      <c r="Z130" s="137"/>
    </row>
    <row r="131" spans="1:26">
      <c r="A131" s="1"/>
      <c r="B131" s="1"/>
      <c r="C131" s="1"/>
      <c r="D131" s="1"/>
      <c r="E131" s="1"/>
      <c r="F131" s="147"/>
      <c r="G131" s="134"/>
      <c r="H131" s="134"/>
      <c r="I131" s="134"/>
      <c r="J131" s="1"/>
      <c r="K131" s="1"/>
      <c r="L131" s="1"/>
      <c r="M131" s="1"/>
      <c r="N131" s="1"/>
      <c r="O131" s="1"/>
      <c r="P131" s="1"/>
      <c r="Q131" s="1"/>
      <c r="R131" s="1"/>
      <c r="S131" s="1"/>
      <c r="V131" s="1"/>
    </row>
    <row r="132" spans="1:26">
      <c r="A132" s="61"/>
      <c r="B132" s="61"/>
      <c r="C132" s="152">
        <v>784</v>
      </c>
      <c r="D132" s="152" t="s">
        <v>96</v>
      </c>
      <c r="E132" s="61"/>
      <c r="F132" s="151"/>
      <c r="G132" s="75"/>
      <c r="H132" s="75"/>
      <c r="I132" s="75"/>
      <c r="J132" s="61"/>
      <c r="K132" s="61"/>
      <c r="L132" s="61"/>
      <c r="M132" s="61"/>
      <c r="N132" s="61"/>
      <c r="O132" s="61"/>
      <c r="P132" s="61"/>
      <c r="Q132" s="61"/>
      <c r="R132" s="61"/>
      <c r="S132" s="61"/>
      <c r="T132" s="137"/>
      <c r="U132" s="137"/>
      <c r="V132" s="61"/>
      <c r="W132" s="137"/>
      <c r="X132" s="137"/>
      <c r="Y132" s="137"/>
      <c r="Z132" s="137"/>
    </row>
    <row r="133" spans="1:26" ht="24.95" customHeight="1">
      <c r="A133" s="158">
        <v>81</v>
      </c>
      <c r="B133" s="153" t="s">
        <v>300</v>
      </c>
      <c r="C133" s="159" t="s">
        <v>301</v>
      </c>
      <c r="D133" s="153" t="s">
        <v>302</v>
      </c>
      <c r="E133" s="153" t="s">
        <v>131</v>
      </c>
      <c r="F133" s="154">
        <v>394.95400000000001</v>
      </c>
      <c r="G133" s="155">
        <v>0</v>
      </c>
      <c r="H133" s="155">
        <v>0</v>
      </c>
      <c r="I133" s="155">
        <f>ROUND(F133*(G133+H133),2)</f>
        <v>0</v>
      </c>
      <c r="J133" s="153">
        <f>ROUND(F133*(N133),2)</f>
        <v>308.06</v>
      </c>
      <c r="K133" s="156">
        <f>ROUND(F133*(O133),2)</f>
        <v>0</v>
      </c>
      <c r="L133" s="156">
        <f>ROUND(F133*(G133),2)</f>
        <v>0</v>
      </c>
      <c r="M133" s="156">
        <f>ROUND(F133*(H133),2)</f>
        <v>0</v>
      </c>
      <c r="N133" s="156">
        <v>0.78</v>
      </c>
      <c r="O133" s="156"/>
      <c r="P133" s="160">
        <v>1E-4</v>
      </c>
      <c r="Q133" s="160"/>
      <c r="R133" s="160">
        <v>1E-4</v>
      </c>
      <c r="S133" s="156">
        <f>ROUND(F133*(P133),3)</f>
        <v>3.9E-2</v>
      </c>
      <c r="T133" s="157"/>
      <c r="U133" s="157"/>
      <c r="V133" s="160"/>
      <c r="Z133">
        <v>0</v>
      </c>
    </row>
    <row r="134" spans="1:26" ht="24.95" customHeight="1">
      <c r="A134" s="158">
        <v>82</v>
      </c>
      <c r="B134" s="153" t="s">
        <v>300</v>
      </c>
      <c r="C134" s="159" t="s">
        <v>303</v>
      </c>
      <c r="D134" s="153" t="s">
        <v>304</v>
      </c>
      <c r="E134" s="153" t="s">
        <v>131</v>
      </c>
      <c r="F134" s="154">
        <v>125.08</v>
      </c>
      <c r="G134" s="155">
        <v>0</v>
      </c>
      <c r="H134" s="155">
        <v>0</v>
      </c>
      <c r="I134" s="155">
        <f>ROUND(F134*(G134+H134),2)</f>
        <v>0</v>
      </c>
      <c r="J134" s="153">
        <f>ROUND(F134*(N134),2)</f>
        <v>126.33</v>
      </c>
      <c r="K134" s="156">
        <f>ROUND(F134*(O134),2)</f>
        <v>0</v>
      </c>
      <c r="L134" s="156">
        <f>ROUND(F134*(G134),2)</f>
        <v>0</v>
      </c>
      <c r="M134" s="156">
        <f>ROUND(F134*(H134),2)</f>
        <v>0</v>
      </c>
      <c r="N134" s="156">
        <v>1.01</v>
      </c>
      <c r="O134" s="156"/>
      <c r="P134" s="160">
        <v>4.0000000000000003E-5</v>
      </c>
      <c r="Q134" s="160"/>
      <c r="R134" s="160">
        <v>4.0000000000000003E-5</v>
      </c>
      <c r="S134" s="156">
        <f>ROUND(F134*(P134),3)</f>
        <v>5.0000000000000001E-3</v>
      </c>
      <c r="T134" s="157"/>
      <c r="U134" s="157"/>
      <c r="V134" s="160"/>
      <c r="Z134">
        <v>0</v>
      </c>
    </row>
    <row r="135" spans="1:26" ht="24.95" customHeight="1">
      <c r="A135" s="158">
        <v>83</v>
      </c>
      <c r="B135" s="153" t="s">
        <v>300</v>
      </c>
      <c r="C135" s="159" t="s">
        <v>305</v>
      </c>
      <c r="D135" s="153" t="s">
        <v>306</v>
      </c>
      <c r="E135" s="153" t="s">
        <v>131</v>
      </c>
      <c r="F135" s="154">
        <v>394.95400000000001</v>
      </c>
      <c r="G135" s="155">
        <v>0</v>
      </c>
      <c r="H135" s="155">
        <v>0</v>
      </c>
      <c r="I135" s="155">
        <f>ROUND(F135*(G135+H135),2)</f>
        <v>0</v>
      </c>
      <c r="J135" s="153">
        <f>ROUND(F135*(N135),2)</f>
        <v>695.12</v>
      </c>
      <c r="K135" s="156">
        <f>ROUND(F135*(O135),2)</f>
        <v>0</v>
      </c>
      <c r="L135" s="156">
        <f>ROUND(F135*(G135),2)</f>
        <v>0</v>
      </c>
      <c r="M135" s="156">
        <f>ROUND(F135*(H135),2)</f>
        <v>0</v>
      </c>
      <c r="N135" s="156">
        <v>1.76</v>
      </c>
      <c r="O135" s="156"/>
      <c r="P135" s="160">
        <v>3.3E-4</v>
      </c>
      <c r="Q135" s="160"/>
      <c r="R135" s="160">
        <v>3.3E-4</v>
      </c>
      <c r="S135" s="156">
        <f>ROUND(F135*(P135),3)</f>
        <v>0.13</v>
      </c>
      <c r="T135" s="157"/>
      <c r="U135" s="157"/>
      <c r="V135" s="160"/>
      <c r="Z135">
        <v>0</v>
      </c>
    </row>
    <row r="136" spans="1:26">
      <c r="A136" s="61"/>
      <c r="B136" s="61"/>
      <c r="C136" s="152">
        <v>784</v>
      </c>
      <c r="D136" s="152" t="s">
        <v>96</v>
      </c>
      <c r="E136" s="61"/>
      <c r="F136" s="151"/>
      <c r="G136" s="141">
        <f>ROUND((SUM(L132:L135))/1,2)</f>
        <v>0</v>
      </c>
      <c r="H136" s="141">
        <f>ROUND((SUM(M132:M135))/1,2)</f>
        <v>0</v>
      </c>
      <c r="I136" s="141">
        <f>ROUND((SUM(I132:I135))/1,2)</f>
        <v>0</v>
      </c>
      <c r="J136" s="61"/>
      <c r="K136" s="61"/>
      <c r="L136" s="61">
        <f>ROUND((SUM(L132:L135))/1,2)</f>
        <v>0</v>
      </c>
      <c r="M136" s="61">
        <f>ROUND((SUM(M132:M135))/1,2)</f>
        <v>0</v>
      </c>
      <c r="N136" s="61"/>
      <c r="O136" s="61"/>
      <c r="P136" s="161"/>
      <c r="Q136" s="61"/>
      <c r="R136" s="61"/>
      <c r="S136" s="161">
        <f>ROUND((SUM(S132:S135))/1,2)</f>
        <v>0.17</v>
      </c>
      <c r="T136" s="137"/>
      <c r="U136" s="137"/>
      <c r="V136" s="2">
        <f>ROUND((SUM(V132:V135))/1,2)</f>
        <v>0</v>
      </c>
      <c r="W136" s="137"/>
      <c r="X136" s="137"/>
      <c r="Y136" s="137"/>
      <c r="Z136" s="137"/>
    </row>
    <row r="137" spans="1:26">
      <c r="A137" s="1"/>
      <c r="B137" s="1"/>
      <c r="C137" s="1"/>
      <c r="D137" s="1"/>
      <c r="E137" s="1"/>
      <c r="F137" s="147"/>
      <c r="G137" s="134"/>
      <c r="H137" s="134"/>
      <c r="I137" s="134"/>
      <c r="J137" s="1"/>
      <c r="K137" s="1"/>
      <c r="L137" s="1"/>
      <c r="M137" s="1"/>
      <c r="N137" s="1"/>
      <c r="O137" s="1"/>
      <c r="P137" s="1"/>
      <c r="Q137" s="1"/>
      <c r="R137" s="1"/>
      <c r="S137" s="1"/>
      <c r="V137" s="1"/>
    </row>
    <row r="138" spans="1:26">
      <c r="A138" s="61"/>
      <c r="B138" s="61"/>
      <c r="C138" s="61"/>
      <c r="D138" s="2" t="s">
        <v>86</v>
      </c>
      <c r="E138" s="61"/>
      <c r="F138" s="151"/>
      <c r="G138" s="141">
        <f>ROUND((SUM(L69:L137))/2,2)</f>
        <v>0</v>
      </c>
      <c r="H138" s="141">
        <f>ROUND((SUM(M69:M137))/2,2)</f>
        <v>0</v>
      </c>
      <c r="I138" s="141">
        <f>ROUND((SUM(I69:I137))/2,2)</f>
        <v>0</v>
      </c>
      <c r="J138" s="75"/>
      <c r="K138" s="61"/>
      <c r="L138" s="75">
        <f>ROUND((SUM(L69:L137))/2,2)</f>
        <v>0</v>
      </c>
      <c r="M138" s="75">
        <f>ROUND((SUM(M69:M137))/2,2)</f>
        <v>0</v>
      </c>
      <c r="N138" s="61"/>
      <c r="O138" s="61"/>
      <c r="P138" s="161"/>
      <c r="Q138" s="61"/>
      <c r="R138" s="61"/>
      <c r="S138" s="161">
        <f>ROUND((SUM(S69:S137))/2,2)</f>
        <v>14.23</v>
      </c>
      <c r="T138" s="137"/>
      <c r="U138" s="137"/>
      <c r="V138" s="2">
        <f>ROUND((SUM(V69:V137))/2,2)</f>
        <v>0.26</v>
      </c>
    </row>
    <row r="139" spans="1:26">
      <c r="A139" s="1"/>
      <c r="B139" s="1"/>
      <c r="C139" s="1"/>
      <c r="D139" s="1"/>
      <c r="E139" s="1"/>
      <c r="F139" s="147"/>
      <c r="G139" s="134"/>
      <c r="H139" s="134"/>
      <c r="I139" s="134"/>
      <c r="J139" s="1"/>
      <c r="K139" s="1"/>
      <c r="L139" s="1"/>
      <c r="M139" s="1"/>
      <c r="N139" s="1"/>
      <c r="O139" s="1"/>
      <c r="P139" s="1"/>
      <c r="Q139" s="1"/>
      <c r="R139" s="1"/>
      <c r="S139" s="1"/>
      <c r="V139" s="1"/>
    </row>
    <row r="140" spans="1:26">
      <c r="A140" s="61"/>
      <c r="B140" s="61"/>
      <c r="C140" s="61"/>
      <c r="D140" s="2" t="s">
        <v>97</v>
      </c>
      <c r="E140" s="61"/>
      <c r="F140" s="151"/>
      <c r="G140" s="75"/>
      <c r="H140" s="75"/>
      <c r="I140" s="75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137"/>
      <c r="U140" s="137"/>
      <c r="V140" s="61"/>
      <c r="W140" s="137"/>
      <c r="X140" s="137"/>
      <c r="Y140" s="137"/>
      <c r="Z140" s="137"/>
    </row>
    <row r="141" spans="1:26">
      <c r="A141" s="61"/>
      <c r="B141" s="61"/>
      <c r="C141" s="152">
        <v>921</v>
      </c>
      <c r="D141" s="152" t="s">
        <v>98</v>
      </c>
      <c r="E141" s="61"/>
      <c r="F141" s="151"/>
      <c r="G141" s="75"/>
      <c r="H141" s="75"/>
      <c r="I141" s="75"/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137"/>
      <c r="U141" s="137"/>
      <c r="V141" s="61"/>
      <c r="W141" s="137"/>
      <c r="X141" s="137"/>
      <c r="Y141" s="137"/>
      <c r="Z141" s="137"/>
    </row>
    <row r="142" spans="1:26" ht="24.95" customHeight="1">
      <c r="A142" s="158">
        <v>84</v>
      </c>
      <c r="B142" s="153" t="s">
        <v>307</v>
      </c>
      <c r="C142" s="159" t="s">
        <v>308</v>
      </c>
      <c r="D142" s="153" t="s">
        <v>309</v>
      </c>
      <c r="E142" s="153" t="s">
        <v>222</v>
      </c>
      <c r="F142" s="154">
        <v>1</v>
      </c>
      <c r="G142" s="155">
        <v>0</v>
      </c>
      <c r="H142" s="155">
        <v>0</v>
      </c>
      <c r="I142" s="155">
        <f>ROUND(F142*(G142+H142),2)</f>
        <v>0</v>
      </c>
      <c r="J142" s="153">
        <f>ROUND(F142*(N142),2)</f>
        <v>3500</v>
      </c>
      <c r="K142" s="156">
        <f>ROUND(F142*(O142),2)</f>
        <v>0</v>
      </c>
      <c r="L142" s="156">
        <f>ROUND(F142*(G142),2)</f>
        <v>0</v>
      </c>
      <c r="M142" s="156">
        <f>ROUND(F142*(H142),2)</f>
        <v>0</v>
      </c>
      <c r="N142" s="156">
        <v>3500</v>
      </c>
      <c r="O142" s="156"/>
      <c r="P142" s="160"/>
      <c r="Q142" s="160"/>
      <c r="R142" s="160"/>
      <c r="S142" s="156">
        <f>ROUND(F142*(P142),3)</f>
        <v>0</v>
      </c>
      <c r="T142" s="157"/>
      <c r="U142" s="157"/>
      <c r="V142" s="160"/>
      <c r="Z142">
        <v>0</v>
      </c>
    </row>
    <row r="143" spans="1:26" ht="24.95" customHeight="1">
      <c r="A143" s="158">
        <v>85</v>
      </c>
      <c r="B143" s="153" t="s">
        <v>307</v>
      </c>
      <c r="C143" s="159" t="s">
        <v>310</v>
      </c>
      <c r="D143" s="153" t="s">
        <v>311</v>
      </c>
      <c r="E143" s="153" t="s">
        <v>222</v>
      </c>
      <c r="F143" s="154">
        <v>1</v>
      </c>
      <c r="G143" s="155">
        <v>0</v>
      </c>
      <c r="H143" s="155">
        <v>0</v>
      </c>
      <c r="I143" s="155">
        <f>ROUND(F143*(G143+H143),2)</f>
        <v>0</v>
      </c>
      <c r="J143" s="153">
        <f>ROUND(F143*(N143),2)</f>
        <v>12500</v>
      </c>
      <c r="K143" s="156">
        <f>ROUND(F143*(O143),2)</f>
        <v>0</v>
      </c>
      <c r="L143" s="156">
        <f>ROUND(F143*(G143),2)</f>
        <v>0</v>
      </c>
      <c r="M143" s="156">
        <f>ROUND(F143*(H143),2)</f>
        <v>0</v>
      </c>
      <c r="N143" s="156">
        <v>12500</v>
      </c>
      <c r="O143" s="156"/>
      <c r="P143" s="160"/>
      <c r="Q143" s="160"/>
      <c r="R143" s="160"/>
      <c r="S143" s="156">
        <f>ROUND(F143*(P143),3)</f>
        <v>0</v>
      </c>
      <c r="T143" s="157"/>
      <c r="U143" s="157"/>
      <c r="V143" s="160"/>
      <c r="Z143">
        <v>0</v>
      </c>
    </row>
    <row r="144" spans="1:26">
      <c r="A144" s="61"/>
      <c r="B144" s="61"/>
      <c r="C144" s="152">
        <v>921</v>
      </c>
      <c r="D144" s="152" t="s">
        <v>98</v>
      </c>
      <c r="E144" s="61"/>
      <c r="F144" s="151"/>
      <c r="G144" s="141">
        <f>ROUND((SUM(L141:L143))/1,2)</f>
        <v>0</v>
      </c>
      <c r="H144" s="141">
        <f>ROUND((SUM(M141:M143))/1,2)</f>
        <v>0</v>
      </c>
      <c r="I144" s="141">
        <f>ROUND((SUM(I141:I143))/1,2)</f>
        <v>0</v>
      </c>
      <c r="J144" s="61"/>
      <c r="K144" s="61"/>
      <c r="L144" s="61">
        <f>ROUND((SUM(L141:L143))/1,2)</f>
        <v>0</v>
      </c>
      <c r="M144" s="61">
        <f>ROUND((SUM(M141:M143))/1,2)</f>
        <v>0</v>
      </c>
      <c r="N144" s="61"/>
      <c r="O144" s="61"/>
      <c r="P144" s="161"/>
      <c r="Q144" s="61"/>
      <c r="R144" s="61"/>
      <c r="S144" s="161">
        <f>ROUND((SUM(S141:S143))/1,2)</f>
        <v>0</v>
      </c>
      <c r="T144" s="137"/>
      <c r="U144" s="137"/>
      <c r="V144" s="2">
        <f>ROUND((SUM(V141:V143))/1,2)</f>
        <v>0</v>
      </c>
      <c r="W144" s="137"/>
      <c r="X144" s="137"/>
      <c r="Y144" s="137"/>
      <c r="Z144" s="137"/>
    </row>
    <row r="145" spans="1:26">
      <c r="A145" s="1"/>
      <c r="B145" s="1"/>
      <c r="C145" s="1"/>
      <c r="D145" s="1"/>
      <c r="E145" s="1"/>
      <c r="F145" s="147"/>
      <c r="G145" s="134"/>
      <c r="H145" s="134"/>
      <c r="I145" s="134"/>
      <c r="J145" s="1"/>
      <c r="K145" s="1"/>
      <c r="L145" s="1"/>
      <c r="M145" s="1"/>
      <c r="N145" s="1"/>
      <c r="O145" s="1"/>
      <c r="P145" s="1"/>
      <c r="Q145" s="1"/>
      <c r="R145" s="1"/>
      <c r="S145" s="1"/>
      <c r="V145" s="1"/>
    </row>
    <row r="146" spans="1:26">
      <c r="A146" s="61"/>
      <c r="B146" s="61"/>
      <c r="C146" s="152">
        <v>924</v>
      </c>
      <c r="D146" s="152" t="s">
        <v>99</v>
      </c>
      <c r="E146" s="61"/>
      <c r="F146" s="151"/>
      <c r="G146" s="75"/>
      <c r="H146" s="75"/>
      <c r="I146" s="75"/>
      <c r="J146" s="61"/>
      <c r="K146" s="61"/>
      <c r="L146" s="61"/>
      <c r="M146" s="61"/>
      <c r="N146" s="61"/>
      <c r="O146" s="61"/>
      <c r="P146" s="61"/>
      <c r="Q146" s="61"/>
      <c r="R146" s="61"/>
      <c r="S146" s="61"/>
      <c r="T146" s="137"/>
      <c r="U146" s="137"/>
      <c r="V146" s="61"/>
      <c r="W146" s="137"/>
      <c r="X146" s="137"/>
      <c r="Y146" s="137"/>
      <c r="Z146" s="137"/>
    </row>
    <row r="147" spans="1:26" ht="24.95" customHeight="1">
      <c r="A147" s="158">
        <v>86</v>
      </c>
      <c r="B147" s="153" t="s">
        <v>307</v>
      </c>
      <c r="C147" s="159" t="s">
        <v>312</v>
      </c>
      <c r="D147" s="153" t="s">
        <v>313</v>
      </c>
      <c r="E147" s="153" t="s">
        <v>222</v>
      </c>
      <c r="F147" s="154">
        <v>1</v>
      </c>
      <c r="G147" s="155">
        <v>0</v>
      </c>
      <c r="H147" s="155">
        <v>0</v>
      </c>
      <c r="I147" s="155">
        <f>ROUND(F147*(G147+H147),2)</f>
        <v>0</v>
      </c>
      <c r="J147" s="153">
        <f>ROUND(F147*(N147),2)</f>
        <v>3500</v>
      </c>
      <c r="K147" s="156">
        <f>ROUND(F147*(O147),2)</f>
        <v>0</v>
      </c>
      <c r="L147" s="156">
        <f>ROUND(F147*(G147),2)</f>
        <v>0</v>
      </c>
      <c r="M147" s="156">
        <f>ROUND(F147*(H147),2)</f>
        <v>0</v>
      </c>
      <c r="N147" s="156">
        <v>3500</v>
      </c>
      <c r="O147" s="156"/>
      <c r="P147" s="160"/>
      <c r="Q147" s="160"/>
      <c r="R147" s="160"/>
      <c r="S147" s="156">
        <f>ROUND(F147*(P147),3)</f>
        <v>0</v>
      </c>
      <c r="T147" s="157"/>
      <c r="U147" s="157"/>
      <c r="V147" s="160"/>
      <c r="Z147">
        <v>0</v>
      </c>
    </row>
    <row r="148" spans="1:26">
      <c r="A148" s="61"/>
      <c r="B148" s="61"/>
      <c r="C148" s="152">
        <v>924</v>
      </c>
      <c r="D148" s="152" t="s">
        <v>99</v>
      </c>
      <c r="E148" s="61"/>
      <c r="F148" s="151"/>
      <c r="G148" s="141">
        <f>ROUND((SUM(L146:L147))/1,2)</f>
        <v>0</v>
      </c>
      <c r="H148" s="141">
        <f>ROUND((SUM(M146:M147))/1,2)</f>
        <v>0</v>
      </c>
      <c r="I148" s="141">
        <f>ROUND((SUM(I146:I147))/1,2)</f>
        <v>0</v>
      </c>
      <c r="J148" s="61"/>
      <c r="K148" s="61"/>
      <c r="L148" s="61">
        <f>ROUND((SUM(L146:L147))/1,2)</f>
        <v>0</v>
      </c>
      <c r="M148" s="61">
        <f>ROUND((SUM(M146:M147))/1,2)</f>
        <v>0</v>
      </c>
      <c r="N148" s="61"/>
      <c r="O148" s="61"/>
      <c r="P148" s="161"/>
      <c r="Q148" s="1"/>
      <c r="R148" s="1"/>
      <c r="S148" s="161">
        <f>ROUND((SUM(S146:S147))/1,2)</f>
        <v>0</v>
      </c>
      <c r="T148" s="171"/>
      <c r="U148" s="171"/>
      <c r="V148" s="2">
        <f>ROUND((SUM(V146:V147))/1,2)</f>
        <v>0</v>
      </c>
    </row>
    <row r="149" spans="1:26">
      <c r="A149" s="1"/>
      <c r="B149" s="1"/>
      <c r="C149" s="1"/>
      <c r="D149" s="1"/>
      <c r="E149" s="1"/>
      <c r="F149" s="147"/>
      <c r="G149" s="134"/>
      <c r="H149" s="134"/>
      <c r="I149" s="134"/>
      <c r="J149" s="1"/>
      <c r="K149" s="1"/>
      <c r="L149" s="1"/>
      <c r="M149" s="1"/>
      <c r="N149" s="1"/>
      <c r="O149" s="1"/>
      <c r="P149" s="1"/>
      <c r="Q149" s="1"/>
      <c r="R149" s="1"/>
      <c r="S149" s="1"/>
      <c r="V149" s="1"/>
    </row>
    <row r="150" spans="1:26">
      <c r="A150" s="61"/>
      <c r="B150" s="61"/>
      <c r="C150" s="61"/>
      <c r="D150" s="2" t="s">
        <v>97</v>
      </c>
      <c r="E150" s="61"/>
      <c r="F150" s="151"/>
      <c r="G150" s="141">
        <f>ROUND((SUM(L140:L149))/2,2)</f>
        <v>0</v>
      </c>
      <c r="H150" s="141">
        <f>ROUND((SUM(M140:M149))/2,2)</f>
        <v>0</v>
      </c>
      <c r="I150" s="141">
        <f>ROUND((SUM(I140:I149))/2,2)</f>
        <v>0</v>
      </c>
      <c r="J150" s="61"/>
      <c r="K150" s="61"/>
      <c r="L150" s="61">
        <f>ROUND((SUM(L140:L149))/2,2)</f>
        <v>0</v>
      </c>
      <c r="M150" s="61">
        <f>ROUND((SUM(M140:M149))/2,2)</f>
        <v>0</v>
      </c>
      <c r="N150" s="61"/>
      <c r="O150" s="61"/>
      <c r="P150" s="161"/>
      <c r="Q150" s="1"/>
      <c r="R150" s="1"/>
      <c r="S150" s="161">
        <f>ROUND((SUM(S140:S149))/2,2)</f>
        <v>0</v>
      </c>
      <c r="V150" s="2">
        <f>ROUND((SUM(V140:V149))/2,2)</f>
        <v>0</v>
      </c>
    </row>
    <row r="151" spans="1:26">
      <c r="A151" s="172"/>
      <c r="B151" s="172"/>
      <c r="C151" s="172"/>
      <c r="D151" s="172" t="s">
        <v>100</v>
      </c>
      <c r="E151" s="172"/>
      <c r="F151" s="173"/>
      <c r="G151" s="174">
        <f>ROUND((SUM(L9:L150))/3,2)</f>
        <v>0</v>
      </c>
      <c r="H151" s="174">
        <f>ROUND((SUM(M9:M150))/3,2)</f>
        <v>0</v>
      </c>
      <c r="I151" s="174">
        <f>ROUND((SUM(I9:I150))/3,2)</f>
        <v>0</v>
      </c>
      <c r="J151" s="172"/>
      <c r="K151" s="172">
        <f>ROUND((SUM(K9:K150))/3,2)</f>
        <v>0</v>
      </c>
      <c r="L151" s="172">
        <f>ROUND((SUM(L9:L150))/3,2)</f>
        <v>0</v>
      </c>
      <c r="M151" s="172">
        <f>ROUND((SUM(M9:M150))/3,2)</f>
        <v>0</v>
      </c>
      <c r="N151" s="172"/>
      <c r="O151" s="172"/>
      <c r="P151" s="173"/>
      <c r="Q151" s="172"/>
      <c r="R151" s="172"/>
      <c r="S151" s="173">
        <f>ROUND((SUM(S9:S150))/3,2)</f>
        <v>51.06</v>
      </c>
      <c r="T151" s="175"/>
      <c r="U151" s="175"/>
      <c r="V151" s="172">
        <f>ROUND((SUM(V9:V150))/3,2)</f>
        <v>153.55000000000001</v>
      </c>
      <c r="Z151">
        <f>(SUM(Z9:Z150))</f>
        <v>0</v>
      </c>
    </row>
  </sheetData>
  <mergeCells count="3">
    <mergeCell ref="B1:H1"/>
    <mergeCell ref="B2:H2"/>
    <mergeCell ref="B3:H3"/>
  </mergeCells>
  <printOptions horizontalCentered="1" gridLines="1"/>
  <pageMargins left="0" right="0" top="0.74803149606299213" bottom="0.74803149606299213" header="0.31496062992125984" footer="0.31496062992125984"/>
  <pageSetup paperSize="9" scale="85" orientation="portrait" verticalDpi="0" r:id="rId1"/>
  <headerFooter>
    <oddHeader>&amp;C&amp;B&amp; Rozpočet Kultúrny dom KUBÁŇ - obnova sociálneho zázemia / Časť "A" - 1.NP - Oprávnené náklady</oddHeader>
    <oddFooter>&amp;RStrana &amp;P z &amp;N    &amp;L&amp;7Spracované systémom Systematic® Kalkulus, tel.: 051 77 10 585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41"/>
  <sheetViews>
    <sheetView workbookViewId="0">
      <selection sqref="A1:D1"/>
    </sheetView>
  </sheetViews>
  <sheetFormatPr defaultColWidth="0" defaultRowHeight="14.4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>
      <c r="A1" s="3"/>
      <c r="B1" s="13"/>
      <c r="C1" s="13"/>
      <c r="D1" s="13"/>
      <c r="E1" s="13"/>
      <c r="F1" s="14" t="s">
        <v>69</v>
      </c>
      <c r="G1" s="13"/>
      <c r="H1" s="13"/>
      <c r="I1" s="13"/>
      <c r="J1" s="13"/>
      <c r="W1">
        <v>30.126000000000001</v>
      </c>
    </row>
    <row r="2" spans="1:23" ht="30" customHeight="1" thickTop="1">
      <c r="A2" s="12"/>
      <c r="B2" s="203" t="s">
        <v>1</v>
      </c>
      <c r="C2" s="204"/>
      <c r="D2" s="204"/>
      <c r="E2" s="204"/>
      <c r="F2" s="204"/>
      <c r="G2" s="204"/>
      <c r="H2" s="204"/>
      <c r="I2" s="204"/>
      <c r="J2" s="205"/>
    </row>
    <row r="3" spans="1:23" ht="18" customHeight="1">
      <c r="A3" s="12"/>
      <c r="B3" s="33" t="s">
        <v>314</v>
      </c>
      <c r="C3" s="34"/>
      <c r="D3" s="35"/>
      <c r="E3" s="35"/>
      <c r="F3" s="35"/>
      <c r="G3" s="16"/>
      <c r="H3" s="16"/>
      <c r="I3" s="36" t="s">
        <v>2</v>
      </c>
      <c r="J3" s="29"/>
    </row>
    <row r="4" spans="1:23" ht="18" customHeight="1">
      <c r="A4" s="12"/>
      <c r="B4" s="22"/>
      <c r="C4" s="19"/>
      <c r="D4" s="16"/>
      <c r="E4" s="16"/>
      <c r="F4" s="16"/>
      <c r="G4" s="16"/>
      <c r="H4" s="16"/>
      <c r="I4" s="36" t="s">
        <v>3</v>
      </c>
      <c r="J4" s="29"/>
    </row>
    <row r="5" spans="1:23" ht="18" customHeight="1" thickBot="1">
      <c r="A5" s="12"/>
      <c r="B5" s="37" t="s">
        <v>4</v>
      </c>
      <c r="C5" s="19"/>
      <c r="D5" s="16"/>
      <c r="E5" s="16"/>
      <c r="F5" s="38" t="s">
        <v>5</v>
      </c>
      <c r="G5" s="16"/>
      <c r="H5" s="16"/>
      <c r="I5" s="36" t="s">
        <v>6</v>
      </c>
      <c r="J5" s="39" t="s">
        <v>7</v>
      </c>
    </row>
    <row r="6" spans="1:23" ht="20.100000000000001" customHeight="1" thickTop="1">
      <c r="A6" s="12"/>
      <c r="B6" s="196" t="s">
        <v>8</v>
      </c>
      <c r="C6" s="197"/>
      <c r="D6" s="197"/>
      <c r="E6" s="197"/>
      <c r="F6" s="197"/>
      <c r="G6" s="197"/>
      <c r="H6" s="197"/>
      <c r="I6" s="197"/>
      <c r="J6" s="198"/>
    </row>
    <row r="7" spans="1:23" ht="18" customHeight="1">
      <c r="A7" s="12"/>
      <c r="B7" s="48" t="s">
        <v>9</v>
      </c>
      <c r="C7" s="41"/>
      <c r="D7" s="17"/>
      <c r="E7" s="17"/>
      <c r="F7" s="17"/>
      <c r="G7" s="49" t="s">
        <v>10</v>
      </c>
      <c r="H7" s="17"/>
      <c r="I7" s="27"/>
      <c r="J7" s="42"/>
    </row>
    <row r="8" spans="1:23" ht="20.100000000000001" customHeight="1">
      <c r="A8" s="12"/>
      <c r="B8" s="199" t="s">
        <v>11</v>
      </c>
      <c r="C8" s="200"/>
      <c r="D8" s="200"/>
      <c r="E8" s="200"/>
      <c r="F8" s="200"/>
      <c r="G8" s="200"/>
      <c r="H8" s="200"/>
      <c r="I8" s="200"/>
      <c r="J8" s="201"/>
    </row>
    <row r="9" spans="1:23" ht="18" customHeight="1">
      <c r="A9" s="12"/>
      <c r="B9" s="37" t="s">
        <v>9</v>
      </c>
      <c r="C9" s="19"/>
      <c r="D9" s="16"/>
      <c r="E9" s="16"/>
      <c r="F9" s="16"/>
      <c r="G9" s="38" t="s">
        <v>10</v>
      </c>
      <c r="H9" s="16"/>
      <c r="I9" s="26"/>
      <c r="J9" s="29"/>
    </row>
    <row r="10" spans="1:23" ht="20.100000000000001" customHeight="1">
      <c r="A10" s="12"/>
      <c r="B10" s="199" t="s">
        <v>12</v>
      </c>
      <c r="C10" s="200"/>
      <c r="D10" s="200"/>
      <c r="E10" s="200"/>
      <c r="F10" s="200"/>
      <c r="G10" s="200"/>
      <c r="H10" s="200"/>
      <c r="I10" s="200"/>
      <c r="J10" s="201"/>
    </row>
    <row r="11" spans="1:23" ht="18" customHeight="1" thickBot="1">
      <c r="A11" s="12"/>
      <c r="B11" s="37" t="s">
        <v>9</v>
      </c>
      <c r="C11" s="19"/>
      <c r="D11" s="16"/>
      <c r="E11" s="16"/>
      <c r="F11" s="16"/>
      <c r="G11" s="38" t="s">
        <v>10</v>
      </c>
      <c r="H11" s="16"/>
      <c r="I11" s="26"/>
      <c r="J11" s="29"/>
    </row>
    <row r="12" spans="1:23" ht="18" customHeight="1" thickTop="1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thickBot="1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Top="1">
      <c r="A14" s="12"/>
      <c r="B14" s="51" t="s">
        <v>13</v>
      </c>
      <c r="C14" s="79" t="s">
        <v>51</v>
      </c>
      <c r="D14" s="80" t="s">
        <v>14</v>
      </c>
      <c r="E14" s="81" t="s">
        <v>15</v>
      </c>
      <c r="F14" s="79" t="s">
        <v>16</v>
      </c>
      <c r="G14" s="51" t="s">
        <v>17</v>
      </c>
      <c r="H14" s="44"/>
      <c r="I14" s="46"/>
      <c r="J14" s="47"/>
    </row>
    <row r="15" spans="1:23" ht="18" customHeight="1">
      <c r="A15" s="12"/>
      <c r="B15" s="86">
        <v>1</v>
      </c>
      <c r="C15" s="87" t="s">
        <v>18</v>
      </c>
      <c r="D15" s="88">
        <f>'Rekap Časť "A"-1.NP-nn'!B15</f>
        <v>0</v>
      </c>
      <c r="E15" s="89">
        <f>'Rekap Časť "A"-1.NP-nn'!C15</f>
        <v>0</v>
      </c>
      <c r="F15" s="87">
        <f>'Rekap Časť "A"-1.NP-nn'!D15</f>
        <v>0</v>
      </c>
      <c r="G15" s="52">
        <v>7</v>
      </c>
      <c r="H15" s="54" t="s">
        <v>71</v>
      </c>
      <c r="I15" s="27"/>
      <c r="J15" s="56">
        <v>0</v>
      </c>
    </row>
    <row r="16" spans="1:23" ht="18" customHeight="1">
      <c r="A16" s="12"/>
      <c r="B16" s="84">
        <v>2</v>
      </c>
      <c r="C16" s="85" t="s">
        <v>20</v>
      </c>
      <c r="D16" s="90">
        <f>'Rekap Časť "A"-1.NP-nn'!B22</f>
        <v>0</v>
      </c>
      <c r="E16" s="91">
        <f>'Rekap Časť "A"-1.NP-nn'!C22</f>
        <v>0</v>
      </c>
      <c r="F16" s="100">
        <f>'Rekap Časť "A"-1.NP-nn'!D22</f>
        <v>0</v>
      </c>
      <c r="G16" s="103"/>
      <c r="H16" s="114"/>
      <c r="I16" s="116"/>
      <c r="J16" s="109"/>
    </row>
    <row r="17" spans="1:26" ht="18" customHeight="1">
      <c r="A17" s="12"/>
      <c r="B17" s="58">
        <v>3</v>
      </c>
      <c r="C17" s="61" t="s">
        <v>21</v>
      </c>
      <c r="D17" s="82">
        <f>'Rekap Časť "A"-1.NP-nn'!B27</f>
        <v>0</v>
      </c>
      <c r="E17" s="83">
        <f>'Rekap Časť "A"-1.NP-nn'!C27</f>
        <v>0</v>
      </c>
      <c r="F17" s="75">
        <f>'Rekap Časť "A"-1.NP-nn'!D27</f>
        <v>0</v>
      </c>
      <c r="G17" s="52">
        <v>8</v>
      </c>
      <c r="H17" s="62" t="s">
        <v>22</v>
      </c>
      <c r="I17" s="116"/>
      <c r="J17" s="109">
        <f>'Časť "A"-1.NP-nn_VV'!Z97</f>
        <v>0</v>
      </c>
    </row>
    <row r="18" spans="1:26" ht="18" customHeight="1">
      <c r="A18" s="12"/>
      <c r="B18" s="52">
        <v>4</v>
      </c>
      <c r="C18" s="62" t="s">
        <v>72</v>
      </c>
      <c r="D18" s="66"/>
      <c r="E18" s="65"/>
      <c r="F18" s="68"/>
      <c r="G18" s="52">
        <v>9</v>
      </c>
      <c r="H18" s="62" t="s">
        <v>24</v>
      </c>
      <c r="I18" s="116"/>
      <c r="J18" s="109">
        <v>0</v>
      </c>
    </row>
    <row r="19" spans="1:26" ht="18" customHeight="1">
      <c r="A19" s="12"/>
      <c r="B19" s="52">
        <v>5</v>
      </c>
      <c r="C19" s="62" t="s">
        <v>25</v>
      </c>
      <c r="D19" s="66"/>
      <c r="E19" s="65"/>
      <c r="F19" s="68"/>
      <c r="G19" s="103"/>
      <c r="H19" s="114"/>
      <c r="I19" s="116"/>
      <c r="J19" s="115"/>
    </row>
    <row r="20" spans="1:26" ht="18" customHeight="1" thickBot="1">
      <c r="A20" s="12"/>
      <c r="B20" s="52">
        <v>6</v>
      </c>
      <c r="C20" s="63" t="s">
        <v>26</v>
      </c>
      <c r="D20" s="67"/>
      <c r="E20" s="95"/>
      <c r="F20" s="101">
        <f>SUM(F15:F19)</f>
        <v>0</v>
      </c>
      <c r="G20" s="52">
        <v>10</v>
      </c>
      <c r="H20" s="62" t="s">
        <v>26</v>
      </c>
      <c r="I20" s="118"/>
      <c r="J20" s="94">
        <f>SUM(J15:J19)</f>
        <v>0</v>
      </c>
    </row>
    <row r="21" spans="1:26" ht="18" customHeight="1" thickTop="1">
      <c r="A21" s="12"/>
      <c r="B21" s="57" t="s">
        <v>27</v>
      </c>
      <c r="C21" s="60" t="s">
        <v>28</v>
      </c>
      <c r="D21" s="64"/>
      <c r="E21" s="18"/>
      <c r="F21" s="93"/>
      <c r="G21" s="57" t="s">
        <v>29</v>
      </c>
      <c r="H21" s="53" t="s">
        <v>28</v>
      </c>
      <c r="I21" s="27"/>
      <c r="J21" s="119"/>
    </row>
    <row r="22" spans="1:26" ht="18" customHeight="1">
      <c r="A22" s="12"/>
      <c r="B22" s="58">
        <v>11</v>
      </c>
      <c r="C22" s="54" t="s">
        <v>30</v>
      </c>
      <c r="D22" s="74"/>
      <c r="E22" s="77" t="s">
        <v>73</v>
      </c>
      <c r="F22" s="75">
        <f>((F16*U22*0)+(F17*V22*0)+(F18*W22*0))/100</f>
        <v>0</v>
      </c>
      <c r="G22" s="58">
        <v>16</v>
      </c>
      <c r="H22" s="61" t="s">
        <v>31</v>
      </c>
      <c r="I22" s="117" t="s">
        <v>73</v>
      </c>
      <c r="J22" s="108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>
      <c r="A23" s="12"/>
      <c r="B23" s="52">
        <v>12</v>
      </c>
      <c r="C23" s="55" t="s">
        <v>32</v>
      </c>
      <c r="D23" s="59"/>
      <c r="E23" s="77" t="s">
        <v>74</v>
      </c>
      <c r="F23" s="68">
        <f>((F16*U23*0)+(F17*V23*0)+(F18*W23*0))/100</f>
        <v>0</v>
      </c>
      <c r="G23" s="52">
        <v>17</v>
      </c>
      <c r="H23" s="62" t="s">
        <v>33</v>
      </c>
      <c r="I23" s="117" t="s">
        <v>73</v>
      </c>
      <c r="J23" s="109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>
      <c r="A24" s="12"/>
      <c r="B24" s="52">
        <v>13</v>
      </c>
      <c r="C24" s="55" t="s">
        <v>34</v>
      </c>
      <c r="D24" s="59"/>
      <c r="E24" s="77" t="s">
        <v>73</v>
      </c>
      <c r="F24" s="68">
        <f>((F16*U24*0)+(F17*V24*0)+(F18*W24*0))/100</f>
        <v>0</v>
      </c>
      <c r="G24" s="52">
        <v>18</v>
      </c>
      <c r="H24" s="62" t="s">
        <v>35</v>
      </c>
      <c r="I24" s="117" t="s">
        <v>74</v>
      </c>
      <c r="J24" s="109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>
      <c r="A25" s="12"/>
      <c r="B25" s="52">
        <v>14</v>
      </c>
      <c r="C25" s="19"/>
      <c r="D25" s="59"/>
      <c r="E25" s="78"/>
      <c r="F25" s="76"/>
      <c r="G25" s="52">
        <v>19</v>
      </c>
      <c r="H25" s="114"/>
      <c r="I25" s="116"/>
      <c r="J25" s="115"/>
    </row>
    <row r="26" spans="1:26" ht="18" customHeight="1" thickBot="1">
      <c r="A26" s="12"/>
      <c r="B26" s="52">
        <v>15</v>
      </c>
      <c r="C26" s="55"/>
      <c r="D26" s="59"/>
      <c r="E26" s="59"/>
      <c r="F26" s="102"/>
      <c r="G26" s="52">
        <v>20</v>
      </c>
      <c r="H26" s="62" t="s">
        <v>26</v>
      </c>
      <c r="I26" s="118"/>
      <c r="J26" s="94">
        <f>SUM(J22:J25)+SUM(F22:F25)</f>
        <v>0</v>
      </c>
    </row>
    <row r="27" spans="1:26" ht="18" customHeight="1" thickTop="1">
      <c r="A27" s="12"/>
      <c r="B27" s="96"/>
      <c r="C27" s="130" t="s">
        <v>36</v>
      </c>
      <c r="D27" s="123"/>
      <c r="E27" s="97"/>
      <c r="F27" s="28"/>
      <c r="G27" s="104" t="s">
        <v>37</v>
      </c>
      <c r="H27" s="99" t="s">
        <v>38</v>
      </c>
      <c r="I27" s="27"/>
      <c r="J27" s="30"/>
    </row>
    <row r="28" spans="1:26" ht="18" customHeight="1">
      <c r="A28" s="12"/>
      <c r="B28" s="25"/>
      <c r="C28" s="121"/>
      <c r="D28" s="124"/>
      <c r="E28" s="21"/>
      <c r="F28" s="12"/>
      <c r="G28" s="84">
        <v>21</v>
      </c>
      <c r="H28" s="85" t="s">
        <v>39</v>
      </c>
      <c r="I28" s="111"/>
      <c r="J28" s="92">
        <f>F20+J20+F26+J26</f>
        <v>0</v>
      </c>
    </row>
    <row r="29" spans="1:26" ht="18" customHeight="1">
      <c r="A29" s="12"/>
      <c r="B29" s="69"/>
      <c r="C29" s="122"/>
      <c r="D29" s="125"/>
      <c r="E29" s="21"/>
      <c r="F29" s="12"/>
      <c r="G29" s="58">
        <v>22</v>
      </c>
      <c r="H29" s="61" t="s">
        <v>40</v>
      </c>
      <c r="I29" s="112">
        <f ca="1">J28-SUM('Časť "A"-1.NP-nn_VV'!K9:'Časť "A"-1.NP-nn_VV'!K84)</f>
        <v>0</v>
      </c>
      <c r="J29" s="108">
        <f>ROUND(((ROUND(I29,2)*20)*1/100),2)</f>
        <v>0</v>
      </c>
    </row>
    <row r="30" spans="1:26" ht="18" customHeight="1">
      <c r="A30" s="12"/>
      <c r="B30" s="22"/>
      <c r="C30" s="114"/>
      <c r="D30" s="116"/>
      <c r="E30" s="21"/>
      <c r="F30" s="12"/>
      <c r="G30" s="52">
        <v>23</v>
      </c>
      <c r="H30" s="62" t="s">
        <v>41</v>
      </c>
      <c r="I30" s="77">
        <f ca="1">SUM('Časť "A"-1.NP-nn_VV'!K9:'Časť "A"-1.NP-nn_VV'!K84)</f>
        <v>0</v>
      </c>
      <c r="J30" s="109">
        <f>ROUND(((ROUND(I30,2)*0)/100),2)</f>
        <v>0</v>
      </c>
    </row>
    <row r="31" spans="1:26" ht="18" customHeight="1">
      <c r="A31" s="12"/>
      <c r="B31" s="23"/>
      <c r="C31" s="126"/>
      <c r="D31" s="127"/>
      <c r="E31" s="21"/>
      <c r="F31" s="12"/>
      <c r="G31" s="84">
        <v>24</v>
      </c>
      <c r="H31" s="85" t="s">
        <v>42</v>
      </c>
      <c r="I31" s="107"/>
      <c r="J31" s="120">
        <f>SUM(J28:J30)</f>
        <v>0</v>
      </c>
    </row>
    <row r="32" spans="1:26" ht="18" customHeight="1" thickBot="1">
      <c r="A32" s="12"/>
      <c r="B32" s="40"/>
      <c r="C32" s="1"/>
      <c r="D32" s="113"/>
      <c r="E32" s="70"/>
      <c r="F32" s="71"/>
      <c r="G32" s="58" t="s">
        <v>43</v>
      </c>
      <c r="H32" s="1"/>
      <c r="I32" s="113"/>
      <c r="J32" s="110"/>
    </row>
    <row r="33" spans="1:10" ht="18" customHeight="1" thickTop="1">
      <c r="A33" s="12"/>
      <c r="B33" s="96"/>
      <c r="C33" s="97"/>
      <c r="D33" s="128" t="s">
        <v>44</v>
      </c>
      <c r="E33" s="73"/>
      <c r="F33" s="98"/>
      <c r="G33" s="105">
        <v>26</v>
      </c>
      <c r="H33" s="129" t="s">
        <v>45</v>
      </c>
      <c r="I33" s="28"/>
      <c r="J33" s="106"/>
    </row>
    <row r="34" spans="1:10" ht="18" customHeight="1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>
      <c r="A40" s="12"/>
      <c r="B40" s="69"/>
      <c r="C40" s="70"/>
      <c r="D40" s="13"/>
      <c r="E40" s="13"/>
      <c r="F40" s="13"/>
      <c r="G40" s="13"/>
      <c r="H40" s="13"/>
      <c r="I40" s="71"/>
      <c r="J40" s="72"/>
    </row>
    <row r="41" spans="1:10" ht="15" thickTop="1">
      <c r="A41" s="12"/>
      <c r="B41" s="73"/>
      <c r="C41" s="73"/>
      <c r="D41" s="73"/>
      <c r="E41" s="73"/>
      <c r="F41" s="73"/>
      <c r="G41" s="73"/>
      <c r="H41" s="73"/>
      <c r="I41" s="73"/>
      <c r="J41" s="73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505"/>
  <sheetViews>
    <sheetView workbookViewId="0">
      <selection sqref="A1:D1"/>
    </sheetView>
  </sheetViews>
  <sheetFormatPr defaultColWidth="0" defaultRowHeight="14.45"/>
  <cols>
    <col min="1" max="1" width="40.7109375" customWidth="1"/>
    <col min="2" max="4" width="12.7109375" customWidth="1"/>
    <col min="5" max="6" width="14.855468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>
      <c r="A1" s="206" t="s">
        <v>8</v>
      </c>
      <c r="B1" s="207"/>
      <c r="C1" s="207"/>
      <c r="D1" s="208"/>
      <c r="E1" s="131" t="s">
        <v>5</v>
      </c>
      <c r="F1" s="11"/>
      <c r="W1">
        <v>30.126000000000001</v>
      </c>
    </row>
    <row r="2" spans="1:26" ht="20.100000000000001" customHeight="1">
      <c r="A2" s="206" t="s">
        <v>11</v>
      </c>
      <c r="B2" s="207"/>
      <c r="C2" s="207"/>
      <c r="D2" s="208"/>
      <c r="E2" s="131" t="s">
        <v>3</v>
      </c>
      <c r="F2" s="11"/>
    </row>
    <row r="3" spans="1:26" ht="20.100000000000001" customHeight="1">
      <c r="A3" s="206" t="s">
        <v>12</v>
      </c>
      <c r="B3" s="207"/>
      <c r="C3" s="207"/>
      <c r="D3" s="208"/>
      <c r="E3" s="131" t="s">
        <v>76</v>
      </c>
      <c r="F3" s="11"/>
    </row>
    <row r="4" spans="1:26">
      <c r="A4" s="5" t="s">
        <v>1</v>
      </c>
      <c r="B4" s="3"/>
      <c r="C4" s="3"/>
      <c r="D4" s="3"/>
      <c r="E4" s="3"/>
      <c r="F4" s="3"/>
    </row>
    <row r="5" spans="1:26">
      <c r="A5" s="5" t="s">
        <v>314</v>
      </c>
      <c r="B5" s="3"/>
      <c r="C5" s="3"/>
      <c r="D5" s="3"/>
      <c r="E5" s="3"/>
      <c r="F5" s="3"/>
    </row>
    <row r="6" spans="1:26">
      <c r="A6" s="3"/>
      <c r="B6" s="3"/>
      <c r="C6" s="3"/>
      <c r="D6" s="3"/>
      <c r="E6" s="3"/>
      <c r="F6" s="3"/>
    </row>
    <row r="7" spans="1:26">
      <c r="A7" s="3"/>
      <c r="B7" s="3"/>
      <c r="C7" s="3"/>
      <c r="D7" s="3"/>
      <c r="E7" s="3"/>
      <c r="F7" s="3"/>
    </row>
    <row r="8" spans="1:26">
      <c r="A8" s="4" t="s">
        <v>77</v>
      </c>
      <c r="B8" s="3"/>
      <c r="C8" s="3"/>
      <c r="D8" s="3"/>
      <c r="E8" s="3"/>
      <c r="F8" s="3"/>
    </row>
    <row r="9" spans="1:26">
      <c r="A9" s="132" t="s">
        <v>78</v>
      </c>
      <c r="B9" s="132" t="s">
        <v>14</v>
      </c>
      <c r="C9" s="132" t="s">
        <v>15</v>
      </c>
      <c r="D9" s="132" t="s">
        <v>26</v>
      </c>
      <c r="E9" s="132" t="s">
        <v>79</v>
      </c>
      <c r="F9" s="132" t="s">
        <v>80</v>
      </c>
    </row>
    <row r="10" spans="1:26">
      <c r="A10" s="138" t="s">
        <v>81</v>
      </c>
      <c r="B10" s="139"/>
      <c r="C10" s="135"/>
      <c r="D10" s="135"/>
      <c r="E10" s="136"/>
      <c r="F10" s="136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</row>
    <row r="11" spans="1:26">
      <c r="A11" s="61" t="s">
        <v>82</v>
      </c>
      <c r="B11" s="75">
        <f>'Časť "A"-1.NP-nn_VV'!L16</f>
        <v>0</v>
      </c>
      <c r="C11" s="75">
        <f>'Časť "A"-1.NP-nn_VV'!M16</f>
        <v>0</v>
      </c>
      <c r="D11" s="75">
        <f>'Časť "A"-1.NP-nn_VV'!I16</f>
        <v>0</v>
      </c>
      <c r="E11" s="140">
        <f>'Časť "A"-1.NP-nn_VV'!S16</f>
        <v>4.2699999999999996</v>
      </c>
      <c r="F11" s="140">
        <f>'Časť "A"-1.NP-nn_VV'!V16</f>
        <v>0</v>
      </c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</row>
    <row r="12" spans="1:26">
      <c r="A12" s="61" t="s">
        <v>83</v>
      </c>
      <c r="B12" s="75">
        <f>'Časť "A"-1.NP-nn_VV'!L23</f>
        <v>0</v>
      </c>
      <c r="C12" s="75">
        <f>'Časť "A"-1.NP-nn_VV'!M23</f>
        <v>0</v>
      </c>
      <c r="D12" s="75">
        <f>'Časť "A"-1.NP-nn_VV'!I23</f>
        <v>0</v>
      </c>
      <c r="E12" s="140">
        <f>'Časť "A"-1.NP-nn_VV'!S23</f>
        <v>0.4</v>
      </c>
      <c r="F12" s="140">
        <f>'Časť "A"-1.NP-nn_VV'!V23</f>
        <v>0</v>
      </c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</row>
    <row r="13" spans="1:26">
      <c r="A13" s="61" t="s">
        <v>84</v>
      </c>
      <c r="B13" s="75">
        <f>'Časť "A"-1.NP-nn_VV'!L41</f>
        <v>0</v>
      </c>
      <c r="C13" s="75">
        <f>'Časť "A"-1.NP-nn_VV'!M41</f>
        <v>0</v>
      </c>
      <c r="D13" s="75">
        <f>'Časť "A"-1.NP-nn_VV'!I41</f>
        <v>0</v>
      </c>
      <c r="E13" s="140">
        <f>'Časť "A"-1.NP-nn_VV'!S41</f>
        <v>0.01</v>
      </c>
      <c r="F13" s="140">
        <f>'Časť "A"-1.NP-nn_VV'!V41</f>
        <v>1.03</v>
      </c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</row>
    <row r="14" spans="1:26">
      <c r="A14" s="61" t="s">
        <v>85</v>
      </c>
      <c r="B14" s="75">
        <f>'Časť "A"-1.NP-nn_VV'!L45</f>
        <v>0</v>
      </c>
      <c r="C14" s="75">
        <f>'Časť "A"-1.NP-nn_VV'!M45</f>
        <v>0</v>
      </c>
      <c r="D14" s="75">
        <f>'Časť "A"-1.NP-nn_VV'!I45</f>
        <v>0</v>
      </c>
      <c r="E14" s="140">
        <f>'Časť "A"-1.NP-nn_VV'!S45</f>
        <v>0</v>
      </c>
      <c r="F14" s="140">
        <f>'Časť "A"-1.NP-nn_VV'!V45</f>
        <v>0</v>
      </c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</row>
    <row r="15" spans="1:26">
      <c r="A15" s="2" t="s">
        <v>81</v>
      </c>
      <c r="B15" s="141">
        <f>'Časť "A"-1.NP-nn_VV'!L47</f>
        <v>0</v>
      </c>
      <c r="C15" s="141">
        <f>'Časť "A"-1.NP-nn_VV'!M47</f>
        <v>0</v>
      </c>
      <c r="D15" s="141">
        <f>'Časť "A"-1.NP-nn_VV'!I47</f>
        <v>0</v>
      </c>
      <c r="E15" s="142">
        <f>'Časť "A"-1.NP-nn_VV'!S47</f>
        <v>4.68</v>
      </c>
      <c r="F15" s="142">
        <f>'Časť "A"-1.NP-nn_VV'!V47</f>
        <v>1.03</v>
      </c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</row>
    <row r="16" spans="1:26">
      <c r="A16" s="1"/>
      <c r="B16" s="134"/>
      <c r="C16" s="134"/>
      <c r="D16" s="134"/>
      <c r="E16" s="133"/>
      <c r="F16" s="133"/>
    </row>
    <row r="17" spans="1:26">
      <c r="A17" s="2" t="s">
        <v>86</v>
      </c>
      <c r="B17" s="141"/>
      <c r="C17" s="75"/>
      <c r="D17" s="75"/>
      <c r="E17" s="140"/>
      <c r="F17" s="140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</row>
    <row r="18" spans="1:26">
      <c r="A18" s="61" t="s">
        <v>315</v>
      </c>
      <c r="B18" s="75">
        <f>'Časť "A"-1.NP-nn_VV'!L53</f>
        <v>0</v>
      </c>
      <c r="C18" s="75">
        <f>'Časť "A"-1.NP-nn_VV'!M53</f>
        <v>0</v>
      </c>
      <c r="D18" s="75">
        <f>'Časť "A"-1.NP-nn_VV'!I53</f>
        <v>0</v>
      </c>
      <c r="E18" s="140">
        <f>'Časť "A"-1.NP-nn_VV'!S53</f>
        <v>0</v>
      </c>
      <c r="F18" s="140">
        <f>'Časť "A"-1.NP-nn_VV'!V53</f>
        <v>0</v>
      </c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</row>
    <row r="19" spans="1:26">
      <c r="A19" s="61" t="s">
        <v>91</v>
      </c>
      <c r="B19" s="75">
        <f>'Časť "A"-1.NP-nn_VV'!L65</f>
        <v>0</v>
      </c>
      <c r="C19" s="75">
        <f>'Časť "A"-1.NP-nn_VV'!M65</f>
        <v>0</v>
      </c>
      <c r="D19" s="75">
        <f>'Časť "A"-1.NP-nn_VV'!I65</f>
        <v>0</v>
      </c>
      <c r="E19" s="140">
        <f>'Časť "A"-1.NP-nn_VV'!S65</f>
        <v>0.14000000000000001</v>
      </c>
      <c r="F19" s="140">
        <f>'Časť "A"-1.NP-nn_VV'!V65</f>
        <v>0</v>
      </c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</row>
    <row r="20" spans="1:26">
      <c r="A20" s="61" t="s">
        <v>92</v>
      </c>
      <c r="B20" s="75">
        <f>'Časť "A"-1.NP-nn_VV'!L75</f>
        <v>0</v>
      </c>
      <c r="C20" s="75">
        <f>'Časť "A"-1.NP-nn_VV'!M75</f>
        <v>0</v>
      </c>
      <c r="D20" s="75">
        <f>'Časť "A"-1.NP-nn_VV'!I75</f>
        <v>0</v>
      </c>
      <c r="E20" s="140">
        <f>'Časť "A"-1.NP-nn_VV'!S75</f>
        <v>7.0000000000000007E-2</v>
      </c>
      <c r="F20" s="140">
        <f>'Časť "A"-1.NP-nn_VV'!V75</f>
        <v>0</v>
      </c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</row>
    <row r="21" spans="1:26">
      <c r="A21" s="61" t="s">
        <v>93</v>
      </c>
      <c r="B21" s="75">
        <f>'Časť "A"-1.NP-nn_VV'!L82</f>
        <v>0</v>
      </c>
      <c r="C21" s="75">
        <f>'Časť "A"-1.NP-nn_VV'!M82</f>
        <v>0</v>
      </c>
      <c r="D21" s="75">
        <f>'Časť "A"-1.NP-nn_VV'!I82</f>
        <v>0</v>
      </c>
      <c r="E21" s="140">
        <f>'Časť "A"-1.NP-nn_VV'!S82</f>
        <v>4.5999999999999996</v>
      </c>
      <c r="F21" s="140">
        <f>'Časť "A"-1.NP-nn_VV'!V82</f>
        <v>0</v>
      </c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</row>
    <row r="22" spans="1:26">
      <c r="A22" s="2" t="s">
        <v>86</v>
      </c>
      <c r="B22" s="141">
        <f>'Časť "A"-1.NP-nn_VV'!L84</f>
        <v>0</v>
      </c>
      <c r="C22" s="141">
        <f>'Časť "A"-1.NP-nn_VV'!M84</f>
        <v>0</v>
      </c>
      <c r="D22" s="141">
        <f>'Časť "A"-1.NP-nn_VV'!I84</f>
        <v>0</v>
      </c>
      <c r="E22" s="142">
        <f>'Časť "A"-1.NP-nn_VV'!S84</f>
        <v>4.8099999999999996</v>
      </c>
      <c r="F22" s="142">
        <f>'Časť "A"-1.NP-nn_VV'!V84</f>
        <v>0</v>
      </c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</row>
    <row r="23" spans="1:26">
      <c r="A23" s="2"/>
      <c r="B23" s="141"/>
      <c r="C23" s="141"/>
      <c r="D23" s="141"/>
      <c r="E23" s="142"/>
      <c r="F23" s="142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</row>
    <row r="24" spans="1:26">
      <c r="A24" s="2" t="s">
        <v>97</v>
      </c>
      <c r="B24" s="141"/>
      <c r="C24" s="75"/>
      <c r="D24" s="75"/>
      <c r="E24" s="140"/>
      <c r="F24" s="140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</row>
    <row r="25" spans="1:26">
      <c r="A25" s="61" t="s">
        <v>98</v>
      </c>
      <c r="B25" s="75">
        <f>'Časť "A"-1.NP-nn_VV'!L90</f>
        <v>0</v>
      </c>
      <c r="C25" s="75">
        <f>'Časť "A"-1.NP-nn_VV'!M90</f>
        <v>0</v>
      </c>
      <c r="D25" s="75">
        <f>'Časť "A"-1.NP-nn_VV'!I90</f>
        <v>0</v>
      </c>
      <c r="E25" s="140">
        <f>'Časť "A"-1.NP-on_VV'!S138</f>
        <v>14.23</v>
      </c>
      <c r="F25" s="140">
        <f>'Časť "A"-1.NP-on_VV'!V138</f>
        <v>0.26</v>
      </c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</row>
    <row r="26" spans="1:26">
      <c r="A26" s="61" t="s">
        <v>99</v>
      </c>
      <c r="B26" s="75">
        <f>'Časť "A"-1.NP-nn_VV'!L94</f>
        <v>0</v>
      </c>
      <c r="C26" s="75">
        <f>'Časť "A"-1.NP-nn_VV'!M94</f>
        <v>0</v>
      </c>
      <c r="D26" s="75">
        <f>'Časť "A"-1.NP-nn_VV'!I94</f>
        <v>0</v>
      </c>
      <c r="E26" s="140">
        <f>'Časť "A"-1.NP-on_VV'!S142</f>
        <v>0</v>
      </c>
      <c r="F26" s="140">
        <f>'Časť "A"-1.NP-on_VV'!V142</f>
        <v>0</v>
      </c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</row>
    <row r="27" spans="1:26">
      <c r="A27" s="2" t="s">
        <v>97</v>
      </c>
      <c r="B27" s="141">
        <f>'Časť "A"-1.NP-nn_VV'!L96</f>
        <v>0</v>
      </c>
      <c r="C27" s="141">
        <f>'Časť "A"-1.NP-nn_VV'!M96</f>
        <v>0</v>
      </c>
      <c r="D27" s="141">
        <f>'Časť "A"-1.NP-nn_VV'!I96</f>
        <v>0</v>
      </c>
      <c r="E27" s="142">
        <f>'Časť "A"-1.NP-on_VV'!S144</f>
        <v>0</v>
      </c>
      <c r="F27" s="142">
        <f>'Časť "A"-1.NP-on_VV'!V144</f>
        <v>0</v>
      </c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7"/>
    </row>
    <row r="28" spans="1:26">
      <c r="A28" s="1"/>
      <c r="B28" s="134"/>
      <c r="C28" s="134"/>
      <c r="D28" s="134"/>
      <c r="E28" s="133"/>
      <c r="F28" s="133"/>
    </row>
    <row r="29" spans="1:26">
      <c r="A29" s="2" t="s">
        <v>100</v>
      </c>
      <c r="B29" s="141">
        <f>'Časť "A"-1.NP-nn_VV'!L97</f>
        <v>0</v>
      </c>
      <c r="C29" s="141">
        <f>'Časť "A"-1.NP-nn_VV'!M97</f>
        <v>0</v>
      </c>
      <c r="D29" s="141">
        <f>'Časť "A"-1.NP-nn_VV'!I97</f>
        <v>0</v>
      </c>
      <c r="E29" s="142">
        <f>'Časť "A"-1.NP-nn_VV'!S97</f>
        <v>9.49</v>
      </c>
      <c r="F29" s="142">
        <f>'Časť "A"-1.NP-nn_VV'!V97</f>
        <v>1.03</v>
      </c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37"/>
      <c r="X29" s="137"/>
      <c r="Y29" s="137"/>
      <c r="Z29" s="137"/>
    </row>
    <row r="30" spans="1:26">
      <c r="A30" s="1"/>
      <c r="B30" s="134"/>
      <c r="C30" s="134"/>
      <c r="D30" s="134"/>
      <c r="E30" s="133"/>
      <c r="F30" s="133"/>
    </row>
    <row r="31" spans="1:26">
      <c r="A31" s="1"/>
      <c r="B31" s="134"/>
      <c r="C31" s="134"/>
      <c r="D31" s="134"/>
      <c r="E31" s="133"/>
      <c r="F31" s="133"/>
    </row>
    <row r="32" spans="1:26">
      <c r="A32" s="1"/>
      <c r="B32" s="134"/>
      <c r="C32" s="134"/>
      <c r="D32" s="134"/>
      <c r="E32" s="133"/>
      <c r="F32" s="133"/>
    </row>
    <row r="33" spans="1:6">
      <c r="A33" s="1"/>
      <c r="B33" s="134"/>
      <c r="C33" s="134"/>
      <c r="D33" s="134"/>
      <c r="E33" s="133"/>
      <c r="F33" s="133"/>
    </row>
    <row r="34" spans="1:6">
      <c r="A34" s="1"/>
      <c r="B34" s="134"/>
      <c r="C34" s="134"/>
      <c r="D34" s="134"/>
      <c r="E34" s="133"/>
      <c r="F34" s="133"/>
    </row>
    <row r="35" spans="1:6">
      <c r="A35" s="1"/>
      <c r="B35" s="134"/>
      <c r="C35" s="134"/>
      <c r="D35" s="134"/>
      <c r="E35" s="133"/>
      <c r="F35" s="133"/>
    </row>
    <row r="36" spans="1:6">
      <c r="A36" s="1"/>
      <c r="B36" s="134"/>
      <c r="C36" s="134"/>
      <c r="D36" s="134"/>
      <c r="E36" s="133"/>
      <c r="F36" s="133"/>
    </row>
    <row r="37" spans="1:6">
      <c r="A37" s="1"/>
      <c r="B37" s="134"/>
      <c r="C37" s="134"/>
      <c r="D37" s="134"/>
      <c r="E37" s="133"/>
      <c r="F37" s="133"/>
    </row>
    <row r="38" spans="1:6">
      <c r="A38" s="1"/>
      <c r="B38" s="134"/>
      <c r="C38" s="134"/>
      <c r="D38" s="134"/>
      <c r="E38" s="133"/>
      <c r="F38" s="133"/>
    </row>
    <row r="39" spans="1:6">
      <c r="A39" s="1"/>
      <c r="B39" s="134"/>
      <c r="C39" s="134"/>
      <c r="D39" s="134"/>
      <c r="E39" s="133"/>
      <c r="F39" s="133"/>
    </row>
    <row r="40" spans="1:6">
      <c r="A40" s="1"/>
      <c r="B40" s="134"/>
      <c r="C40" s="134"/>
      <c r="D40" s="134"/>
      <c r="E40" s="133"/>
      <c r="F40" s="133"/>
    </row>
    <row r="41" spans="1:6">
      <c r="A41" s="1"/>
      <c r="B41" s="134"/>
      <c r="C41" s="134"/>
      <c r="D41" s="134"/>
      <c r="E41" s="133"/>
      <c r="F41" s="133"/>
    </row>
    <row r="42" spans="1:6">
      <c r="A42" s="1"/>
      <c r="B42" s="134"/>
      <c r="C42" s="134"/>
      <c r="D42" s="134"/>
      <c r="E42" s="133"/>
      <c r="F42" s="133"/>
    </row>
    <row r="43" spans="1:6">
      <c r="A43" s="1"/>
      <c r="B43" s="134"/>
      <c r="C43" s="134"/>
      <c r="D43" s="134"/>
      <c r="E43" s="133"/>
      <c r="F43" s="133"/>
    </row>
    <row r="44" spans="1:6">
      <c r="A44" s="1"/>
      <c r="B44" s="134"/>
      <c r="C44" s="134"/>
      <c r="D44" s="134"/>
      <c r="E44" s="133"/>
      <c r="F44" s="133"/>
    </row>
    <row r="45" spans="1:6">
      <c r="A45" s="1"/>
      <c r="B45" s="134"/>
      <c r="C45" s="134"/>
      <c r="D45" s="134"/>
      <c r="E45" s="133"/>
      <c r="F45" s="133"/>
    </row>
    <row r="46" spans="1:6">
      <c r="A46" s="1"/>
      <c r="B46" s="134"/>
      <c r="C46" s="134"/>
      <c r="D46" s="134"/>
      <c r="E46" s="133"/>
      <c r="F46" s="133"/>
    </row>
    <row r="47" spans="1:6">
      <c r="A47" s="1"/>
      <c r="B47" s="134"/>
      <c r="C47" s="134"/>
      <c r="D47" s="134"/>
      <c r="E47" s="133"/>
      <c r="F47" s="133"/>
    </row>
    <row r="48" spans="1:6">
      <c r="A48" s="1"/>
      <c r="B48" s="134"/>
      <c r="C48" s="134"/>
      <c r="D48" s="134"/>
      <c r="E48" s="133"/>
      <c r="F48" s="133"/>
    </row>
    <row r="49" spans="1:6">
      <c r="A49" s="1"/>
      <c r="B49" s="134"/>
      <c r="C49" s="134"/>
      <c r="D49" s="134"/>
      <c r="E49" s="133"/>
      <c r="F49" s="133"/>
    </row>
    <row r="50" spans="1:6">
      <c r="A50" s="1"/>
      <c r="B50" s="134"/>
      <c r="C50" s="134"/>
      <c r="D50" s="134"/>
      <c r="E50" s="133"/>
      <c r="F50" s="133"/>
    </row>
    <row r="51" spans="1:6">
      <c r="A51" s="1"/>
      <c r="B51" s="134"/>
      <c r="C51" s="134"/>
      <c r="D51" s="134"/>
      <c r="E51" s="133"/>
      <c r="F51" s="133"/>
    </row>
    <row r="52" spans="1:6">
      <c r="A52" s="1"/>
      <c r="B52" s="134"/>
      <c r="C52" s="134"/>
      <c r="D52" s="134"/>
      <c r="E52" s="133"/>
      <c r="F52" s="133"/>
    </row>
    <row r="53" spans="1:6">
      <c r="A53" s="1"/>
      <c r="B53" s="134"/>
      <c r="C53" s="134"/>
      <c r="D53" s="134"/>
      <c r="E53" s="133"/>
      <c r="F53" s="133"/>
    </row>
    <row r="54" spans="1:6">
      <c r="A54" s="1"/>
      <c r="B54" s="134"/>
      <c r="C54" s="134"/>
      <c r="D54" s="134"/>
      <c r="E54" s="133"/>
      <c r="F54" s="133"/>
    </row>
    <row r="55" spans="1:6">
      <c r="A55" s="1"/>
      <c r="B55" s="134"/>
      <c r="C55" s="134"/>
      <c r="D55" s="134"/>
      <c r="E55" s="133"/>
      <c r="F55" s="133"/>
    </row>
    <row r="56" spans="1:6">
      <c r="A56" s="1"/>
      <c r="B56" s="134"/>
      <c r="C56" s="134"/>
      <c r="D56" s="134"/>
      <c r="E56" s="133"/>
      <c r="F56" s="133"/>
    </row>
    <row r="57" spans="1:6">
      <c r="A57" s="1"/>
      <c r="B57" s="134"/>
      <c r="C57" s="134"/>
      <c r="D57" s="134"/>
      <c r="E57" s="133"/>
      <c r="F57" s="133"/>
    </row>
    <row r="58" spans="1:6">
      <c r="A58" s="1"/>
      <c r="B58" s="134"/>
      <c r="C58" s="134"/>
      <c r="D58" s="134"/>
      <c r="E58" s="133"/>
      <c r="F58" s="133"/>
    </row>
    <row r="59" spans="1:6">
      <c r="A59" s="1"/>
      <c r="B59" s="134"/>
      <c r="C59" s="134"/>
      <c r="D59" s="134"/>
      <c r="E59" s="133"/>
      <c r="F59" s="133"/>
    </row>
    <row r="60" spans="1:6">
      <c r="A60" s="1"/>
      <c r="B60" s="134"/>
      <c r="C60" s="134"/>
      <c r="D60" s="134"/>
      <c r="E60" s="133"/>
      <c r="F60" s="133"/>
    </row>
    <row r="61" spans="1:6">
      <c r="A61" s="1"/>
      <c r="B61" s="134"/>
      <c r="C61" s="134"/>
      <c r="D61" s="134"/>
      <c r="E61" s="133"/>
      <c r="F61" s="133"/>
    </row>
    <row r="62" spans="1:6">
      <c r="A62" s="1"/>
      <c r="B62" s="134"/>
      <c r="C62" s="134"/>
      <c r="D62" s="134"/>
      <c r="E62" s="133"/>
      <c r="F62" s="133"/>
    </row>
    <row r="63" spans="1:6">
      <c r="A63" s="1"/>
      <c r="B63" s="134"/>
      <c r="C63" s="134"/>
      <c r="D63" s="134"/>
      <c r="E63" s="133"/>
      <c r="F63" s="133"/>
    </row>
    <row r="64" spans="1:6">
      <c r="A64" s="1"/>
      <c r="B64" s="134"/>
      <c r="C64" s="134"/>
      <c r="D64" s="134"/>
      <c r="E64" s="133"/>
      <c r="F64" s="133"/>
    </row>
    <row r="65" spans="1:6">
      <c r="A65" s="1"/>
      <c r="B65" s="134"/>
      <c r="C65" s="134"/>
      <c r="D65" s="134"/>
      <c r="E65" s="133"/>
      <c r="F65" s="133"/>
    </row>
    <row r="66" spans="1:6">
      <c r="A66" s="1"/>
      <c r="B66" s="134"/>
      <c r="C66" s="134"/>
      <c r="D66" s="134"/>
      <c r="E66" s="133"/>
      <c r="F66" s="133"/>
    </row>
    <row r="67" spans="1:6">
      <c r="A67" s="1"/>
      <c r="B67" s="134"/>
      <c r="C67" s="134"/>
      <c r="D67" s="134"/>
      <c r="E67" s="133"/>
      <c r="F67" s="133"/>
    </row>
    <row r="68" spans="1:6">
      <c r="A68" s="1"/>
      <c r="B68" s="134"/>
      <c r="C68" s="134"/>
      <c r="D68" s="134"/>
      <c r="E68" s="133"/>
      <c r="F68" s="133"/>
    </row>
    <row r="69" spans="1:6">
      <c r="A69" s="1"/>
      <c r="B69" s="134"/>
      <c r="C69" s="134"/>
      <c r="D69" s="134"/>
      <c r="E69" s="133"/>
      <c r="F69" s="133"/>
    </row>
    <row r="70" spans="1:6">
      <c r="A70" s="1"/>
      <c r="B70" s="134"/>
      <c r="C70" s="134"/>
      <c r="D70" s="134"/>
      <c r="E70" s="133"/>
      <c r="F70" s="133"/>
    </row>
    <row r="71" spans="1:6">
      <c r="A71" s="1"/>
      <c r="B71" s="134"/>
      <c r="C71" s="134"/>
      <c r="D71" s="134"/>
      <c r="E71" s="133"/>
      <c r="F71" s="133"/>
    </row>
    <row r="72" spans="1:6">
      <c r="A72" s="1"/>
      <c r="B72" s="134"/>
      <c r="C72" s="134"/>
      <c r="D72" s="134"/>
      <c r="E72" s="133"/>
      <c r="F72" s="133"/>
    </row>
    <row r="73" spans="1:6">
      <c r="A73" s="1"/>
      <c r="B73" s="134"/>
      <c r="C73" s="134"/>
      <c r="D73" s="134"/>
      <c r="E73" s="133"/>
      <c r="F73" s="133"/>
    </row>
    <row r="74" spans="1:6">
      <c r="A74" s="1"/>
      <c r="B74" s="134"/>
      <c r="C74" s="134"/>
      <c r="D74" s="134"/>
      <c r="E74" s="133"/>
      <c r="F74" s="133"/>
    </row>
    <row r="75" spans="1:6">
      <c r="A75" s="1"/>
      <c r="B75" s="134"/>
      <c r="C75" s="134"/>
      <c r="D75" s="134"/>
      <c r="E75" s="133"/>
      <c r="F75" s="133"/>
    </row>
    <row r="76" spans="1:6">
      <c r="A76" s="1"/>
      <c r="B76" s="134"/>
      <c r="C76" s="134"/>
      <c r="D76" s="134"/>
      <c r="E76" s="133"/>
      <c r="F76" s="133"/>
    </row>
    <row r="77" spans="1:6">
      <c r="A77" s="1"/>
      <c r="B77" s="134"/>
      <c r="C77" s="134"/>
      <c r="D77" s="134"/>
      <c r="E77" s="133"/>
      <c r="F77" s="133"/>
    </row>
    <row r="78" spans="1:6">
      <c r="A78" s="1"/>
      <c r="B78" s="134"/>
      <c r="C78" s="134"/>
      <c r="D78" s="134"/>
      <c r="E78" s="133"/>
      <c r="F78" s="133"/>
    </row>
    <row r="79" spans="1:6">
      <c r="A79" s="1"/>
      <c r="B79" s="134"/>
      <c r="C79" s="134"/>
      <c r="D79" s="134"/>
      <c r="E79" s="133"/>
      <c r="F79" s="133"/>
    </row>
    <row r="80" spans="1:6">
      <c r="A80" s="1"/>
      <c r="B80" s="134"/>
      <c r="C80" s="134"/>
      <c r="D80" s="134"/>
      <c r="E80" s="133"/>
      <c r="F80" s="133"/>
    </row>
    <row r="81" spans="1:6">
      <c r="A81" s="1"/>
      <c r="B81" s="134"/>
      <c r="C81" s="134"/>
      <c r="D81" s="134"/>
      <c r="E81" s="133"/>
      <c r="F81" s="133"/>
    </row>
    <row r="82" spans="1:6">
      <c r="A82" s="1"/>
      <c r="B82" s="134"/>
      <c r="C82" s="134"/>
      <c r="D82" s="134"/>
      <c r="E82" s="133"/>
      <c r="F82" s="133"/>
    </row>
    <row r="83" spans="1:6">
      <c r="A83" s="1"/>
      <c r="B83" s="134"/>
      <c r="C83" s="134"/>
      <c r="D83" s="134"/>
      <c r="E83" s="133"/>
      <c r="F83" s="133"/>
    </row>
    <row r="84" spans="1:6">
      <c r="A84" s="1"/>
      <c r="B84" s="134"/>
      <c r="C84" s="134"/>
      <c r="D84" s="134"/>
      <c r="E84" s="133"/>
      <c r="F84" s="133"/>
    </row>
    <row r="85" spans="1:6">
      <c r="A85" s="1"/>
      <c r="B85" s="134"/>
      <c r="C85" s="134"/>
      <c r="D85" s="134"/>
      <c r="E85" s="133"/>
      <c r="F85" s="133"/>
    </row>
    <row r="86" spans="1:6">
      <c r="A86" s="1"/>
      <c r="B86" s="134"/>
      <c r="C86" s="134"/>
      <c r="D86" s="134"/>
      <c r="E86" s="133"/>
      <c r="F86" s="133"/>
    </row>
    <row r="87" spans="1:6">
      <c r="A87" s="1"/>
      <c r="B87" s="134"/>
      <c r="C87" s="134"/>
      <c r="D87" s="134"/>
      <c r="E87" s="133"/>
      <c r="F87" s="133"/>
    </row>
    <row r="88" spans="1:6">
      <c r="A88" s="1"/>
      <c r="B88" s="134"/>
      <c r="C88" s="134"/>
      <c r="D88" s="134"/>
      <c r="E88" s="133"/>
      <c r="F88" s="133"/>
    </row>
    <row r="89" spans="1:6">
      <c r="A89" s="1"/>
      <c r="B89" s="134"/>
      <c r="C89" s="134"/>
      <c r="D89" s="134"/>
      <c r="E89" s="133"/>
      <c r="F89" s="133"/>
    </row>
    <row r="90" spans="1:6">
      <c r="A90" s="1"/>
      <c r="B90" s="134"/>
      <c r="C90" s="134"/>
      <c r="D90" s="134"/>
      <c r="E90" s="133"/>
      <c r="F90" s="133"/>
    </row>
    <row r="91" spans="1:6">
      <c r="A91" s="1"/>
      <c r="B91" s="134"/>
      <c r="C91" s="134"/>
      <c r="D91" s="134"/>
      <c r="E91" s="133"/>
      <c r="F91" s="133"/>
    </row>
    <row r="92" spans="1:6">
      <c r="A92" s="1"/>
      <c r="B92" s="134"/>
      <c r="C92" s="134"/>
      <c r="D92" s="134"/>
      <c r="E92" s="133"/>
      <c r="F92" s="133"/>
    </row>
    <row r="93" spans="1:6">
      <c r="A93" s="1"/>
      <c r="B93" s="134"/>
      <c r="C93" s="134"/>
      <c r="D93" s="134"/>
      <c r="E93" s="133"/>
      <c r="F93" s="133"/>
    </row>
    <row r="94" spans="1:6">
      <c r="A94" s="1"/>
      <c r="B94" s="134"/>
      <c r="C94" s="134"/>
      <c r="D94" s="134"/>
      <c r="E94" s="133"/>
      <c r="F94" s="133"/>
    </row>
    <row r="95" spans="1:6">
      <c r="A95" s="1"/>
      <c r="B95" s="134"/>
      <c r="C95" s="134"/>
      <c r="D95" s="134"/>
      <c r="E95" s="133"/>
      <c r="F95" s="133"/>
    </row>
    <row r="96" spans="1:6">
      <c r="A96" s="1"/>
      <c r="B96" s="134"/>
      <c r="C96" s="134"/>
      <c r="D96" s="134"/>
      <c r="E96" s="133"/>
      <c r="F96" s="133"/>
    </row>
    <row r="97" spans="1:6">
      <c r="A97" s="1"/>
      <c r="B97" s="134"/>
      <c r="C97" s="134"/>
      <c r="D97" s="134"/>
      <c r="E97" s="133"/>
      <c r="F97" s="133"/>
    </row>
    <row r="98" spans="1:6">
      <c r="A98" s="1"/>
      <c r="B98" s="134"/>
      <c r="C98" s="134"/>
      <c r="D98" s="134"/>
      <c r="E98" s="133"/>
      <c r="F98" s="133"/>
    </row>
    <row r="99" spans="1:6">
      <c r="A99" s="1"/>
      <c r="B99" s="134"/>
      <c r="C99" s="134"/>
      <c r="D99" s="134"/>
      <c r="E99" s="133"/>
      <c r="F99" s="133"/>
    </row>
    <row r="100" spans="1:6">
      <c r="A100" s="1"/>
      <c r="B100" s="134"/>
      <c r="C100" s="134"/>
      <c r="D100" s="134"/>
      <c r="E100" s="133"/>
      <c r="F100" s="133"/>
    </row>
    <row r="101" spans="1:6">
      <c r="A101" s="1"/>
      <c r="B101" s="134"/>
      <c r="C101" s="134"/>
      <c r="D101" s="134"/>
      <c r="E101" s="133"/>
      <c r="F101" s="133"/>
    </row>
    <row r="102" spans="1:6">
      <c r="A102" s="1"/>
      <c r="B102" s="134"/>
      <c r="C102" s="134"/>
      <c r="D102" s="134"/>
      <c r="E102" s="133"/>
      <c r="F102" s="133"/>
    </row>
    <row r="103" spans="1:6">
      <c r="A103" s="1"/>
      <c r="B103" s="134"/>
      <c r="C103" s="134"/>
      <c r="D103" s="134"/>
      <c r="E103" s="133"/>
      <c r="F103" s="133"/>
    </row>
    <row r="104" spans="1:6">
      <c r="A104" s="1"/>
      <c r="B104" s="134"/>
      <c r="C104" s="134"/>
      <c r="D104" s="134"/>
      <c r="E104" s="133"/>
      <c r="F104" s="133"/>
    </row>
    <row r="105" spans="1:6">
      <c r="A105" s="1"/>
      <c r="B105" s="134"/>
      <c r="C105" s="134"/>
      <c r="D105" s="134"/>
      <c r="E105" s="133"/>
      <c r="F105" s="133"/>
    </row>
    <row r="106" spans="1:6">
      <c r="A106" s="1"/>
      <c r="B106" s="134"/>
      <c r="C106" s="134"/>
      <c r="D106" s="134"/>
      <c r="E106" s="133"/>
      <c r="F106" s="133"/>
    </row>
    <row r="107" spans="1:6">
      <c r="A107" s="1"/>
      <c r="B107" s="134"/>
      <c r="C107" s="134"/>
      <c r="D107" s="134"/>
      <c r="E107" s="133"/>
      <c r="F107" s="133"/>
    </row>
    <row r="108" spans="1:6">
      <c r="A108" s="1"/>
      <c r="B108" s="134"/>
      <c r="C108" s="134"/>
      <c r="D108" s="134"/>
      <c r="E108" s="133"/>
      <c r="F108" s="133"/>
    </row>
    <row r="109" spans="1:6">
      <c r="A109" s="1"/>
      <c r="B109" s="134"/>
      <c r="C109" s="134"/>
      <c r="D109" s="134"/>
      <c r="E109" s="133"/>
      <c r="F109" s="133"/>
    </row>
    <row r="110" spans="1:6">
      <c r="A110" s="1"/>
      <c r="B110" s="134"/>
      <c r="C110" s="134"/>
      <c r="D110" s="134"/>
      <c r="E110" s="133"/>
      <c r="F110" s="133"/>
    </row>
    <row r="111" spans="1:6">
      <c r="A111" s="1"/>
      <c r="B111" s="134"/>
      <c r="C111" s="134"/>
      <c r="D111" s="134"/>
      <c r="E111" s="133"/>
      <c r="F111" s="133"/>
    </row>
    <row r="112" spans="1:6">
      <c r="A112" s="1"/>
      <c r="B112" s="134"/>
      <c r="C112" s="134"/>
      <c r="D112" s="134"/>
      <c r="E112" s="133"/>
      <c r="F112" s="133"/>
    </row>
    <row r="113" spans="1:6">
      <c r="A113" s="1"/>
      <c r="B113" s="134"/>
      <c r="C113" s="134"/>
      <c r="D113" s="134"/>
      <c r="E113" s="133"/>
      <c r="F113" s="133"/>
    </row>
    <row r="114" spans="1:6">
      <c r="A114" s="1"/>
      <c r="B114" s="134"/>
      <c r="C114" s="134"/>
      <c r="D114" s="134"/>
      <c r="E114" s="133"/>
      <c r="F114" s="133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/>
      <c r="B147" s="1"/>
      <c r="C147" s="1"/>
      <c r="D147" s="1"/>
      <c r="E147" s="1"/>
      <c r="F147" s="1"/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1" spans="1:6">
      <c r="A151" s="1"/>
      <c r="B151" s="1"/>
      <c r="C151" s="1"/>
      <c r="D151" s="1"/>
      <c r="E151" s="1"/>
      <c r="F151" s="1"/>
    </row>
    <row r="152" spans="1:6">
      <c r="A152" s="1"/>
      <c r="B152" s="1"/>
      <c r="C152" s="1"/>
      <c r="D152" s="1"/>
      <c r="E152" s="1"/>
      <c r="F152" s="1"/>
    </row>
    <row r="153" spans="1:6">
      <c r="A153" s="1"/>
      <c r="B153" s="1"/>
      <c r="C153" s="1"/>
      <c r="D153" s="1"/>
      <c r="E153" s="1"/>
      <c r="F153" s="1"/>
    </row>
    <row r="154" spans="1:6">
      <c r="A154" s="1"/>
      <c r="B154" s="1"/>
      <c r="C154" s="1"/>
      <c r="D154" s="1"/>
      <c r="E154" s="1"/>
      <c r="F154" s="1"/>
    </row>
    <row r="155" spans="1:6">
      <c r="A155" s="1"/>
      <c r="B155" s="1"/>
      <c r="C155" s="1"/>
      <c r="D155" s="1"/>
      <c r="E155" s="1"/>
      <c r="F155" s="1"/>
    </row>
    <row r="156" spans="1:6">
      <c r="A156" s="1"/>
      <c r="B156" s="1"/>
      <c r="C156" s="1"/>
      <c r="D156" s="1"/>
      <c r="E156" s="1"/>
      <c r="F156" s="1"/>
    </row>
    <row r="157" spans="1:6">
      <c r="A157" s="1"/>
      <c r="B157" s="1"/>
      <c r="C157" s="1"/>
      <c r="D157" s="1"/>
      <c r="E157" s="1"/>
      <c r="F157" s="1"/>
    </row>
    <row r="158" spans="1:6">
      <c r="A158" s="1"/>
      <c r="B158" s="1"/>
      <c r="C158" s="1"/>
      <c r="D158" s="1"/>
      <c r="E158" s="1"/>
      <c r="F158" s="1"/>
    </row>
    <row r="159" spans="1:6">
      <c r="A159" s="1"/>
      <c r="B159" s="1"/>
      <c r="C159" s="1"/>
      <c r="D159" s="1"/>
      <c r="E159" s="1"/>
      <c r="F159" s="1"/>
    </row>
    <row r="160" spans="1:6">
      <c r="A160" s="1"/>
      <c r="B160" s="1"/>
      <c r="C160" s="1"/>
      <c r="D160" s="1"/>
      <c r="E160" s="1"/>
      <c r="F160" s="1"/>
    </row>
    <row r="161" spans="1:6">
      <c r="A161" s="1"/>
      <c r="B161" s="1"/>
      <c r="C161" s="1"/>
      <c r="D161" s="1"/>
      <c r="E161" s="1"/>
      <c r="F161" s="1"/>
    </row>
    <row r="162" spans="1:6">
      <c r="A162" s="1"/>
      <c r="B162" s="1"/>
      <c r="C162" s="1"/>
      <c r="D162" s="1"/>
      <c r="E162" s="1"/>
      <c r="F162" s="1"/>
    </row>
    <row r="163" spans="1:6">
      <c r="A163" s="1"/>
      <c r="B163" s="1"/>
      <c r="C163" s="1"/>
      <c r="D163" s="1"/>
      <c r="E163" s="1"/>
      <c r="F163" s="1"/>
    </row>
    <row r="164" spans="1:6">
      <c r="A164" s="1"/>
      <c r="B164" s="1"/>
      <c r="C164" s="1"/>
      <c r="D164" s="1"/>
      <c r="E164" s="1"/>
      <c r="F164" s="1"/>
    </row>
    <row r="165" spans="1:6">
      <c r="A165" s="1"/>
      <c r="B165" s="1"/>
      <c r="C165" s="1"/>
      <c r="D165" s="1"/>
      <c r="E165" s="1"/>
      <c r="F165" s="1"/>
    </row>
    <row r="166" spans="1:6">
      <c r="A166" s="1"/>
      <c r="B166" s="1"/>
      <c r="C166" s="1"/>
      <c r="D166" s="1"/>
      <c r="E166" s="1"/>
      <c r="F166" s="1"/>
    </row>
    <row r="167" spans="1:6">
      <c r="A167" s="1"/>
      <c r="B167" s="1"/>
      <c r="C167" s="1"/>
      <c r="D167" s="1"/>
      <c r="E167" s="1"/>
      <c r="F167" s="1"/>
    </row>
    <row r="168" spans="1:6">
      <c r="A168" s="1"/>
      <c r="B168" s="1"/>
      <c r="C168" s="1"/>
      <c r="D168" s="1"/>
      <c r="E168" s="1"/>
      <c r="F168" s="1"/>
    </row>
    <row r="169" spans="1:6">
      <c r="A169" s="1"/>
      <c r="B169" s="1"/>
      <c r="C169" s="1"/>
      <c r="D169" s="1"/>
      <c r="E169" s="1"/>
      <c r="F169" s="1"/>
    </row>
    <row r="170" spans="1:6">
      <c r="A170" s="1"/>
      <c r="B170" s="1"/>
      <c r="C170" s="1"/>
      <c r="D170" s="1"/>
      <c r="E170" s="1"/>
      <c r="F170" s="1"/>
    </row>
    <row r="171" spans="1:6">
      <c r="A171" s="1"/>
      <c r="B171" s="1"/>
      <c r="C171" s="1"/>
      <c r="D171" s="1"/>
      <c r="E171" s="1"/>
      <c r="F171" s="1"/>
    </row>
    <row r="172" spans="1:6">
      <c r="A172" s="1"/>
      <c r="B172" s="1"/>
      <c r="C172" s="1"/>
      <c r="D172" s="1"/>
      <c r="E172" s="1"/>
      <c r="F172" s="1"/>
    </row>
    <row r="173" spans="1:6">
      <c r="A173" s="1"/>
      <c r="B173" s="1"/>
      <c r="C173" s="1"/>
      <c r="D173" s="1"/>
      <c r="E173" s="1"/>
      <c r="F173" s="1"/>
    </row>
    <row r="174" spans="1:6">
      <c r="A174" s="1"/>
      <c r="B174" s="1"/>
      <c r="C174" s="1"/>
      <c r="D174" s="1"/>
      <c r="E174" s="1"/>
      <c r="F174" s="1"/>
    </row>
    <row r="175" spans="1:6">
      <c r="A175" s="1"/>
      <c r="B175" s="1"/>
      <c r="C175" s="1"/>
      <c r="D175" s="1"/>
      <c r="E175" s="1"/>
      <c r="F175" s="1"/>
    </row>
    <row r="176" spans="1:6">
      <c r="A176" s="1"/>
      <c r="B176" s="1"/>
      <c r="C176" s="1"/>
      <c r="D176" s="1"/>
      <c r="E176" s="1"/>
      <c r="F176" s="1"/>
    </row>
    <row r="177" spans="1:6">
      <c r="A177" s="1"/>
      <c r="B177" s="1"/>
      <c r="C177" s="1"/>
      <c r="D177" s="1"/>
      <c r="E177" s="1"/>
      <c r="F177" s="1"/>
    </row>
    <row r="178" spans="1:6">
      <c r="A178" s="1"/>
      <c r="B178" s="1"/>
      <c r="C178" s="1"/>
      <c r="D178" s="1"/>
      <c r="E178" s="1"/>
      <c r="F178" s="1"/>
    </row>
    <row r="179" spans="1:6">
      <c r="A179" s="1"/>
      <c r="B179" s="1"/>
      <c r="C179" s="1"/>
      <c r="D179" s="1"/>
      <c r="E179" s="1"/>
      <c r="F179" s="1"/>
    </row>
    <row r="180" spans="1:6">
      <c r="A180" s="1"/>
      <c r="B180" s="1"/>
      <c r="C180" s="1"/>
      <c r="D180" s="1"/>
      <c r="E180" s="1"/>
      <c r="F180" s="1"/>
    </row>
    <row r="181" spans="1:6">
      <c r="A181" s="1"/>
      <c r="B181" s="1"/>
      <c r="C181" s="1"/>
      <c r="D181" s="1"/>
      <c r="E181" s="1"/>
      <c r="F181" s="1"/>
    </row>
    <row r="182" spans="1:6">
      <c r="A182" s="1"/>
      <c r="B182" s="1"/>
      <c r="C182" s="1"/>
      <c r="D182" s="1"/>
      <c r="E182" s="1"/>
      <c r="F182" s="1"/>
    </row>
    <row r="183" spans="1:6">
      <c r="A183" s="1"/>
      <c r="B183" s="1"/>
      <c r="C183" s="1"/>
      <c r="D183" s="1"/>
      <c r="E183" s="1"/>
      <c r="F183" s="1"/>
    </row>
    <row r="184" spans="1:6">
      <c r="A184" s="1"/>
      <c r="B184" s="1"/>
      <c r="C184" s="1"/>
      <c r="D184" s="1"/>
      <c r="E184" s="1"/>
      <c r="F184" s="1"/>
    </row>
    <row r="185" spans="1:6">
      <c r="A185" s="1"/>
      <c r="B185" s="1"/>
      <c r="C185" s="1"/>
      <c r="D185" s="1"/>
      <c r="E185" s="1"/>
      <c r="F185" s="1"/>
    </row>
    <row r="186" spans="1:6">
      <c r="A186" s="1"/>
      <c r="B186" s="1"/>
      <c r="C186" s="1"/>
      <c r="D186" s="1"/>
      <c r="E186" s="1"/>
      <c r="F186" s="1"/>
    </row>
    <row r="187" spans="1:6">
      <c r="A187" s="1"/>
      <c r="B187" s="1"/>
      <c r="C187" s="1"/>
      <c r="D187" s="1"/>
      <c r="E187" s="1"/>
      <c r="F187" s="1"/>
    </row>
    <row r="188" spans="1:6">
      <c r="A188" s="1"/>
      <c r="B188" s="1"/>
      <c r="C188" s="1"/>
      <c r="D188" s="1"/>
      <c r="E188" s="1"/>
      <c r="F188" s="1"/>
    </row>
    <row r="189" spans="1:6">
      <c r="A189" s="1"/>
      <c r="B189" s="1"/>
      <c r="C189" s="1"/>
      <c r="D189" s="1"/>
      <c r="E189" s="1"/>
      <c r="F189" s="1"/>
    </row>
    <row r="190" spans="1:6">
      <c r="A190" s="1"/>
      <c r="B190" s="1"/>
      <c r="C190" s="1"/>
      <c r="D190" s="1"/>
      <c r="E190" s="1"/>
      <c r="F190" s="1"/>
    </row>
    <row r="191" spans="1:6">
      <c r="A191" s="1"/>
      <c r="B191" s="1"/>
      <c r="C191" s="1"/>
      <c r="D191" s="1"/>
      <c r="E191" s="1"/>
      <c r="F191" s="1"/>
    </row>
    <row r="192" spans="1:6">
      <c r="A192" s="1"/>
      <c r="B192" s="1"/>
      <c r="C192" s="1"/>
      <c r="D192" s="1"/>
      <c r="E192" s="1"/>
      <c r="F192" s="1"/>
    </row>
    <row r="193" spans="1:6">
      <c r="A193" s="1"/>
      <c r="B193" s="1"/>
      <c r="C193" s="1"/>
      <c r="D193" s="1"/>
      <c r="E193" s="1"/>
      <c r="F193" s="1"/>
    </row>
    <row r="194" spans="1:6">
      <c r="A194" s="1"/>
      <c r="B194" s="1"/>
      <c r="C194" s="1"/>
      <c r="D194" s="1"/>
      <c r="E194" s="1"/>
      <c r="F194" s="1"/>
    </row>
    <row r="195" spans="1:6">
      <c r="A195" s="1"/>
      <c r="B195" s="1"/>
      <c r="C195" s="1"/>
      <c r="D195" s="1"/>
      <c r="E195" s="1"/>
      <c r="F195" s="1"/>
    </row>
    <row r="196" spans="1:6">
      <c r="A196" s="1"/>
      <c r="B196" s="1"/>
      <c r="C196" s="1"/>
      <c r="D196" s="1"/>
      <c r="E196" s="1"/>
      <c r="F196" s="1"/>
    </row>
    <row r="197" spans="1:6">
      <c r="A197" s="1"/>
      <c r="B197" s="1"/>
      <c r="C197" s="1"/>
      <c r="D197" s="1"/>
      <c r="E197" s="1"/>
      <c r="F197" s="1"/>
    </row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"/>
      <c r="C207" s="1"/>
      <c r="D207" s="1"/>
      <c r="E207" s="1"/>
      <c r="F207" s="1"/>
    </row>
    <row r="208" spans="1:6">
      <c r="A208" s="1"/>
      <c r="B208" s="1"/>
      <c r="C208" s="1"/>
      <c r="D208" s="1"/>
      <c r="E208" s="1"/>
      <c r="F208" s="1"/>
    </row>
    <row r="209" spans="1:6">
      <c r="A209" s="1"/>
      <c r="B209" s="1"/>
      <c r="C209" s="1"/>
      <c r="D209" s="1"/>
      <c r="E209" s="1"/>
      <c r="F209" s="1"/>
    </row>
    <row r="210" spans="1:6">
      <c r="A210" s="1"/>
      <c r="B210" s="1"/>
      <c r="C210" s="1"/>
      <c r="D210" s="1"/>
      <c r="E210" s="1"/>
      <c r="F210" s="1"/>
    </row>
    <row r="211" spans="1:6">
      <c r="A211" s="1"/>
      <c r="B211" s="1"/>
      <c r="C211" s="1"/>
      <c r="D211" s="1"/>
      <c r="E211" s="1"/>
      <c r="F211" s="1"/>
    </row>
    <row r="212" spans="1:6">
      <c r="A212" s="1"/>
      <c r="B212" s="1"/>
      <c r="C212" s="1"/>
      <c r="D212" s="1"/>
      <c r="E212" s="1"/>
      <c r="F212" s="1"/>
    </row>
    <row r="213" spans="1:6">
      <c r="A213" s="1"/>
      <c r="B213" s="1"/>
      <c r="C213" s="1"/>
      <c r="D213" s="1"/>
      <c r="E213" s="1"/>
      <c r="F213" s="1"/>
    </row>
    <row r="214" spans="1:6">
      <c r="A214" s="1"/>
      <c r="B214" s="1"/>
      <c r="C214" s="1"/>
      <c r="D214" s="1"/>
      <c r="E214" s="1"/>
      <c r="F214" s="1"/>
    </row>
    <row r="215" spans="1:6">
      <c r="A215" s="1"/>
      <c r="B215" s="1"/>
      <c r="C215" s="1"/>
      <c r="D215" s="1"/>
      <c r="E215" s="1"/>
      <c r="F215" s="1"/>
    </row>
    <row r="216" spans="1:6">
      <c r="A216" s="1"/>
      <c r="B216" s="1"/>
      <c r="C216" s="1"/>
      <c r="D216" s="1"/>
      <c r="E216" s="1"/>
      <c r="F216" s="1"/>
    </row>
    <row r="217" spans="1:6">
      <c r="A217" s="1"/>
      <c r="B217" s="1"/>
      <c r="C217" s="1"/>
      <c r="D217" s="1"/>
      <c r="E217" s="1"/>
      <c r="F217" s="1"/>
    </row>
    <row r="218" spans="1:6">
      <c r="A218" s="1"/>
      <c r="B218" s="1"/>
      <c r="C218" s="1"/>
      <c r="D218" s="1"/>
      <c r="E218" s="1"/>
      <c r="F218" s="1"/>
    </row>
    <row r="219" spans="1:6">
      <c r="A219" s="1"/>
      <c r="B219" s="1"/>
      <c r="C219" s="1"/>
      <c r="D219" s="1"/>
      <c r="E219" s="1"/>
      <c r="F219" s="1"/>
    </row>
    <row r="220" spans="1:6">
      <c r="A220" s="1"/>
      <c r="B220" s="1"/>
      <c r="C220" s="1"/>
      <c r="D220" s="1"/>
      <c r="E220" s="1"/>
      <c r="F220" s="1"/>
    </row>
    <row r="221" spans="1:6">
      <c r="A221" s="1"/>
      <c r="B221" s="1"/>
      <c r="C221" s="1"/>
      <c r="D221" s="1"/>
      <c r="E221" s="1"/>
      <c r="F221" s="1"/>
    </row>
    <row r="222" spans="1:6">
      <c r="A222" s="1"/>
      <c r="B222" s="1"/>
      <c r="C222" s="1"/>
      <c r="D222" s="1"/>
      <c r="E222" s="1"/>
      <c r="F222" s="1"/>
    </row>
    <row r="223" spans="1:6">
      <c r="A223" s="1"/>
      <c r="B223" s="1"/>
      <c r="C223" s="1"/>
      <c r="D223" s="1"/>
      <c r="E223" s="1"/>
      <c r="F223" s="1"/>
    </row>
    <row r="224" spans="1:6">
      <c r="A224" s="1"/>
      <c r="B224" s="1"/>
      <c r="C224" s="1"/>
      <c r="D224" s="1"/>
      <c r="E224" s="1"/>
      <c r="F224" s="1"/>
    </row>
    <row r="225" spans="1:6">
      <c r="A225" s="1"/>
      <c r="B225" s="1"/>
      <c r="C225" s="1"/>
      <c r="D225" s="1"/>
      <c r="E225" s="1"/>
      <c r="F225" s="1"/>
    </row>
    <row r="226" spans="1:6">
      <c r="A226" s="1"/>
      <c r="B226" s="1"/>
      <c r="C226" s="1"/>
      <c r="D226" s="1"/>
      <c r="E226" s="1"/>
      <c r="F226" s="1"/>
    </row>
    <row r="227" spans="1:6">
      <c r="A227" s="1"/>
      <c r="B227" s="1"/>
      <c r="C227" s="1"/>
      <c r="D227" s="1"/>
      <c r="E227" s="1"/>
      <c r="F227" s="1"/>
    </row>
    <row r="228" spans="1:6">
      <c r="A228" s="1"/>
      <c r="B228" s="1"/>
      <c r="C228" s="1"/>
      <c r="D228" s="1"/>
      <c r="E228" s="1"/>
      <c r="F228" s="1"/>
    </row>
    <row r="229" spans="1:6">
      <c r="A229" s="1"/>
      <c r="B229" s="1"/>
      <c r="C229" s="1"/>
      <c r="D229" s="1"/>
      <c r="E229" s="1"/>
      <c r="F229" s="1"/>
    </row>
    <row r="230" spans="1:6">
      <c r="A230" s="1"/>
      <c r="B230" s="1"/>
      <c r="C230" s="1"/>
      <c r="D230" s="1"/>
      <c r="E230" s="1"/>
      <c r="F230" s="1"/>
    </row>
    <row r="231" spans="1:6">
      <c r="A231" s="1"/>
      <c r="B231" s="1"/>
      <c r="C231" s="1"/>
      <c r="D231" s="1"/>
      <c r="E231" s="1"/>
      <c r="F231" s="1"/>
    </row>
    <row r="232" spans="1:6">
      <c r="A232" s="1"/>
      <c r="B232" s="1"/>
      <c r="C232" s="1"/>
      <c r="D232" s="1"/>
      <c r="E232" s="1"/>
      <c r="F232" s="1"/>
    </row>
    <row r="233" spans="1:6">
      <c r="A233" s="1"/>
      <c r="B233" s="1"/>
      <c r="C233" s="1"/>
      <c r="D233" s="1"/>
      <c r="E233" s="1"/>
      <c r="F233" s="1"/>
    </row>
    <row r="234" spans="1:6">
      <c r="A234" s="1"/>
      <c r="B234" s="1"/>
      <c r="C234" s="1"/>
      <c r="D234" s="1"/>
      <c r="E234" s="1"/>
      <c r="F234" s="1"/>
    </row>
    <row r="235" spans="1:6">
      <c r="A235" s="1"/>
      <c r="B235" s="1"/>
      <c r="C235" s="1"/>
      <c r="D235" s="1"/>
      <c r="E235" s="1"/>
      <c r="F235" s="1"/>
    </row>
    <row r="236" spans="1:6">
      <c r="A236" s="1"/>
      <c r="B236" s="1"/>
      <c r="C236" s="1"/>
      <c r="D236" s="1"/>
      <c r="E236" s="1"/>
      <c r="F236" s="1"/>
    </row>
    <row r="237" spans="1:6">
      <c r="A237" s="1"/>
      <c r="B237" s="1"/>
      <c r="C237" s="1"/>
      <c r="D237" s="1"/>
      <c r="E237" s="1"/>
      <c r="F237" s="1"/>
    </row>
    <row r="238" spans="1:6">
      <c r="A238" s="1"/>
      <c r="B238" s="1"/>
      <c r="C238" s="1"/>
      <c r="D238" s="1"/>
      <c r="E238" s="1"/>
      <c r="F238" s="1"/>
    </row>
    <row r="239" spans="1:6">
      <c r="A239" s="1"/>
      <c r="B239" s="1"/>
      <c r="C239" s="1"/>
      <c r="D239" s="1"/>
      <c r="E239" s="1"/>
      <c r="F239" s="1"/>
    </row>
    <row r="240" spans="1:6">
      <c r="A240" s="1"/>
      <c r="B240" s="1"/>
      <c r="C240" s="1"/>
      <c r="D240" s="1"/>
      <c r="E240" s="1"/>
      <c r="F240" s="1"/>
    </row>
    <row r="241" spans="1:6">
      <c r="A241" s="1"/>
      <c r="B241" s="1"/>
      <c r="C241" s="1"/>
      <c r="D241" s="1"/>
      <c r="E241" s="1"/>
      <c r="F241" s="1"/>
    </row>
    <row r="242" spans="1:6">
      <c r="A242" s="1"/>
      <c r="B242" s="1"/>
      <c r="C242" s="1"/>
      <c r="D242" s="1"/>
      <c r="E242" s="1"/>
      <c r="F242" s="1"/>
    </row>
    <row r="243" spans="1:6">
      <c r="A243" s="1"/>
      <c r="B243" s="1"/>
      <c r="C243" s="1"/>
      <c r="D243" s="1"/>
      <c r="E243" s="1"/>
      <c r="F243" s="1"/>
    </row>
    <row r="244" spans="1:6">
      <c r="A244" s="1"/>
      <c r="B244" s="1"/>
      <c r="C244" s="1"/>
      <c r="D244" s="1"/>
      <c r="E244" s="1"/>
      <c r="F244" s="1"/>
    </row>
    <row r="245" spans="1:6">
      <c r="A245" s="1"/>
      <c r="B245" s="1"/>
      <c r="C245" s="1"/>
      <c r="D245" s="1"/>
      <c r="E245" s="1"/>
      <c r="F245" s="1"/>
    </row>
    <row r="246" spans="1:6">
      <c r="A246" s="1"/>
      <c r="B246" s="1"/>
      <c r="C246" s="1"/>
      <c r="D246" s="1"/>
      <c r="E246" s="1"/>
      <c r="F246" s="1"/>
    </row>
    <row r="247" spans="1:6">
      <c r="A247" s="1"/>
      <c r="B247" s="1"/>
      <c r="C247" s="1"/>
      <c r="D247" s="1"/>
      <c r="E247" s="1"/>
      <c r="F247" s="1"/>
    </row>
    <row r="248" spans="1:6">
      <c r="A248" s="1"/>
      <c r="B248" s="1"/>
      <c r="C248" s="1"/>
      <c r="D248" s="1"/>
      <c r="E248" s="1"/>
      <c r="F248" s="1"/>
    </row>
    <row r="249" spans="1:6">
      <c r="A249" s="1"/>
      <c r="B249" s="1"/>
      <c r="C249" s="1"/>
      <c r="D249" s="1"/>
      <c r="E249" s="1"/>
      <c r="F249" s="1"/>
    </row>
    <row r="250" spans="1:6">
      <c r="A250" s="1"/>
      <c r="B250" s="1"/>
      <c r="C250" s="1"/>
      <c r="D250" s="1"/>
      <c r="E250" s="1"/>
      <c r="F250" s="1"/>
    </row>
    <row r="251" spans="1:6">
      <c r="A251" s="1"/>
      <c r="B251" s="1"/>
      <c r="C251" s="1"/>
      <c r="D251" s="1"/>
      <c r="E251" s="1"/>
      <c r="F251" s="1"/>
    </row>
    <row r="252" spans="1:6">
      <c r="A252" s="1"/>
      <c r="B252" s="1"/>
      <c r="C252" s="1"/>
      <c r="D252" s="1"/>
      <c r="E252" s="1"/>
      <c r="F252" s="1"/>
    </row>
    <row r="253" spans="1:6">
      <c r="A253" s="1"/>
      <c r="B253" s="1"/>
      <c r="C253" s="1"/>
      <c r="D253" s="1"/>
      <c r="E253" s="1"/>
      <c r="F253" s="1"/>
    </row>
    <row r="254" spans="1:6">
      <c r="A254" s="1"/>
      <c r="B254" s="1"/>
      <c r="C254" s="1"/>
      <c r="D254" s="1"/>
      <c r="E254" s="1"/>
      <c r="F254" s="1"/>
    </row>
    <row r="255" spans="1:6">
      <c r="A255" s="1"/>
      <c r="B255" s="1"/>
      <c r="C255" s="1"/>
      <c r="D255" s="1"/>
      <c r="E255" s="1"/>
      <c r="F255" s="1"/>
    </row>
    <row r="256" spans="1:6">
      <c r="A256" s="1"/>
      <c r="B256" s="1"/>
      <c r="C256" s="1"/>
      <c r="D256" s="1"/>
      <c r="E256" s="1"/>
      <c r="F256" s="1"/>
    </row>
    <row r="257" spans="1:6">
      <c r="A257" s="1"/>
      <c r="B257" s="1"/>
      <c r="C257" s="1"/>
      <c r="D257" s="1"/>
      <c r="E257" s="1"/>
      <c r="F257" s="1"/>
    </row>
    <row r="258" spans="1:6">
      <c r="A258" s="1"/>
      <c r="B258" s="1"/>
      <c r="C258" s="1"/>
      <c r="D258" s="1"/>
      <c r="E258" s="1"/>
      <c r="F258" s="1"/>
    </row>
    <row r="259" spans="1:6">
      <c r="A259" s="1"/>
      <c r="B259" s="1"/>
      <c r="C259" s="1"/>
      <c r="D259" s="1"/>
      <c r="E259" s="1"/>
      <c r="F259" s="1"/>
    </row>
    <row r="260" spans="1:6">
      <c r="A260" s="1"/>
      <c r="B260" s="1"/>
      <c r="C260" s="1"/>
      <c r="D260" s="1"/>
      <c r="E260" s="1"/>
      <c r="F260" s="1"/>
    </row>
    <row r="261" spans="1:6">
      <c r="A261" s="1"/>
      <c r="B261" s="1"/>
      <c r="C261" s="1"/>
      <c r="D261" s="1"/>
      <c r="E261" s="1"/>
      <c r="F261" s="1"/>
    </row>
    <row r="262" spans="1:6">
      <c r="A262" s="1"/>
      <c r="B262" s="1"/>
      <c r="C262" s="1"/>
      <c r="D262" s="1"/>
      <c r="E262" s="1"/>
      <c r="F262" s="1"/>
    </row>
    <row r="263" spans="1:6">
      <c r="A263" s="1"/>
      <c r="B263" s="1"/>
      <c r="C263" s="1"/>
      <c r="D263" s="1"/>
      <c r="E263" s="1"/>
      <c r="F263" s="1"/>
    </row>
    <row r="264" spans="1:6">
      <c r="A264" s="1"/>
      <c r="B264" s="1"/>
      <c r="C264" s="1"/>
      <c r="D264" s="1"/>
      <c r="E264" s="1"/>
      <c r="F264" s="1"/>
    </row>
    <row r="265" spans="1:6">
      <c r="A265" s="1"/>
      <c r="B265" s="1"/>
      <c r="C265" s="1"/>
      <c r="D265" s="1"/>
      <c r="E265" s="1"/>
      <c r="F265" s="1"/>
    </row>
    <row r="266" spans="1:6">
      <c r="A266" s="1"/>
      <c r="B266" s="1"/>
      <c r="C266" s="1"/>
      <c r="D266" s="1"/>
      <c r="E266" s="1"/>
      <c r="F266" s="1"/>
    </row>
    <row r="267" spans="1:6">
      <c r="A267" s="1"/>
      <c r="B267" s="1"/>
      <c r="C267" s="1"/>
      <c r="D267" s="1"/>
      <c r="E267" s="1"/>
      <c r="F267" s="1"/>
    </row>
    <row r="268" spans="1:6">
      <c r="A268" s="1"/>
      <c r="B268" s="1"/>
      <c r="C268" s="1"/>
      <c r="D268" s="1"/>
      <c r="E268" s="1"/>
      <c r="F268" s="1"/>
    </row>
    <row r="269" spans="1:6">
      <c r="A269" s="1"/>
      <c r="B269" s="1"/>
      <c r="C269" s="1"/>
      <c r="D269" s="1"/>
      <c r="E269" s="1"/>
      <c r="F269" s="1"/>
    </row>
    <row r="270" spans="1:6">
      <c r="A270" s="1"/>
      <c r="B270" s="1"/>
      <c r="C270" s="1"/>
      <c r="D270" s="1"/>
      <c r="E270" s="1"/>
      <c r="F270" s="1"/>
    </row>
    <row r="271" spans="1:6">
      <c r="A271" s="1"/>
      <c r="B271" s="1"/>
      <c r="C271" s="1"/>
      <c r="D271" s="1"/>
      <c r="E271" s="1"/>
      <c r="F271" s="1"/>
    </row>
    <row r="272" spans="1:6">
      <c r="A272" s="1"/>
      <c r="B272" s="1"/>
      <c r="C272" s="1"/>
      <c r="D272" s="1"/>
      <c r="E272" s="1"/>
      <c r="F272" s="1"/>
    </row>
    <row r="273" spans="1:6">
      <c r="A273" s="1"/>
      <c r="B273" s="1"/>
      <c r="C273" s="1"/>
      <c r="D273" s="1"/>
      <c r="E273" s="1"/>
      <c r="F273" s="1"/>
    </row>
    <row r="274" spans="1:6">
      <c r="A274" s="1"/>
      <c r="B274" s="1"/>
      <c r="C274" s="1"/>
      <c r="D274" s="1"/>
      <c r="E274" s="1"/>
      <c r="F274" s="1"/>
    </row>
    <row r="275" spans="1:6">
      <c r="A275" s="1"/>
      <c r="B275" s="1"/>
      <c r="C275" s="1"/>
      <c r="D275" s="1"/>
      <c r="E275" s="1"/>
      <c r="F275" s="1"/>
    </row>
    <row r="276" spans="1:6">
      <c r="A276" s="1"/>
      <c r="B276" s="1"/>
      <c r="C276" s="1"/>
      <c r="D276" s="1"/>
      <c r="E276" s="1"/>
      <c r="F276" s="1"/>
    </row>
    <row r="277" spans="1:6">
      <c r="A277" s="1"/>
      <c r="B277" s="1"/>
      <c r="C277" s="1"/>
      <c r="D277" s="1"/>
      <c r="E277" s="1"/>
      <c r="F277" s="1"/>
    </row>
    <row r="278" spans="1:6">
      <c r="A278" s="1"/>
      <c r="B278" s="1"/>
      <c r="C278" s="1"/>
      <c r="D278" s="1"/>
      <c r="E278" s="1"/>
      <c r="F278" s="1"/>
    </row>
    <row r="279" spans="1:6">
      <c r="A279" s="1"/>
      <c r="B279" s="1"/>
      <c r="C279" s="1"/>
      <c r="D279" s="1"/>
      <c r="E279" s="1"/>
      <c r="F279" s="1"/>
    </row>
    <row r="280" spans="1:6">
      <c r="A280" s="1"/>
      <c r="B280" s="1"/>
      <c r="C280" s="1"/>
      <c r="D280" s="1"/>
      <c r="E280" s="1"/>
      <c r="F280" s="1"/>
    </row>
    <row r="281" spans="1:6">
      <c r="A281" s="1"/>
      <c r="B281" s="1"/>
      <c r="C281" s="1"/>
      <c r="D281" s="1"/>
      <c r="E281" s="1"/>
      <c r="F281" s="1"/>
    </row>
    <row r="282" spans="1:6">
      <c r="A282" s="1"/>
      <c r="B282" s="1"/>
      <c r="C282" s="1"/>
      <c r="D282" s="1"/>
      <c r="E282" s="1"/>
      <c r="F282" s="1"/>
    </row>
    <row r="283" spans="1:6">
      <c r="A283" s="1"/>
      <c r="B283" s="1"/>
      <c r="C283" s="1"/>
      <c r="D283" s="1"/>
      <c r="E283" s="1"/>
      <c r="F283" s="1"/>
    </row>
    <row r="284" spans="1:6">
      <c r="A284" s="1"/>
      <c r="B284" s="1"/>
      <c r="C284" s="1"/>
      <c r="D284" s="1"/>
      <c r="E284" s="1"/>
      <c r="F284" s="1"/>
    </row>
    <row r="285" spans="1:6">
      <c r="A285" s="1"/>
      <c r="B285" s="1"/>
      <c r="C285" s="1"/>
      <c r="D285" s="1"/>
      <c r="E285" s="1"/>
      <c r="F285" s="1"/>
    </row>
    <row r="286" spans="1:6">
      <c r="A286" s="1"/>
      <c r="B286" s="1"/>
      <c r="C286" s="1"/>
      <c r="D286" s="1"/>
      <c r="E286" s="1"/>
      <c r="F286" s="1"/>
    </row>
    <row r="287" spans="1:6">
      <c r="A287" s="1"/>
      <c r="B287" s="1"/>
      <c r="C287" s="1"/>
      <c r="D287" s="1"/>
      <c r="E287" s="1"/>
      <c r="F287" s="1"/>
    </row>
    <row r="288" spans="1:6">
      <c r="A288" s="1"/>
      <c r="B288" s="1"/>
      <c r="C288" s="1"/>
      <c r="D288" s="1"/>
      <c r="E288" s="1"/>
      <c r="F288" s="1"/>
    </row>
    <row r="289" spans="1:6">
      <c r="A289" s="1"/>
      <c r="B289" s="1"/>
      <c r="C289" s="1"/>
      <c r="D289" s="1"/>
      <c r="E289" s="1"/>
      <c r="F289" s="1"/>
    </row>
    <row r="290" spans="1:6">
      <c r="A290" s="1"/>
      <c r="B290" s="1"/>
      <c r="C290" s="1"/>
      <c r="D290" s="1"/>
      <c r="E290" s="1"/>
      <c r="F290" s="1"/>
    </row>
    <row r="291" spans="1:6">
      <c r="A291" s="1"/>
      <c r="B291" s="1"/>
      <c r="C291" s="1"/>
      <c r="D291" s="1"/>
      <c r="E291" s="1"/>
      <c r="F291" s="1"/>
    </row>
    <row r="292" spans="1:6">
      <c r="A292" s="1"/>
      <c r="B292" s="1"/>
      <c r="C292" s="1"/>
      <c r="D292" s="1"/>
      <c r="E292" s="1"/>
      <c r="F292" s="1"/>
    </row>
    <row r="293" spans="1:6">
      <c r="A293" s="1"/>
      <c r="B293" s="1"/>
      <c r="C293" s="1"/>
      <c r="D293" s="1"/>
      <c r="E293" s="1"/>
      <c r="F293" s="1"/>
    </row>
    <row r="294" spans="1:6">
      <c r="A294" s="1"/>
      <c r="B294" s="1"/>
      <c r="C294" s="1"/>
      <c r="D294" s="1"/>
      <c r="E294" s="1"/>
      <c r="F294" s="1"/>
    </row>
    <row r="295" spans="1:6">
      <c r="A295" s="1"/>
      <c r="B295" s="1"/>
      <c r="C295" s="1"/>
      <c r="D295" s="1"/>
      <c r="E295" s="1"/>
      <c r="F295" s="1"/>
    </row>
    <row r="296" spans="1:6">
      <c r="A296" s="1"/>
      <c r="B296" s="1"/>
      <c r="C296" s="1"/>
      <c r="D296" s="1"/>
      <c r="E296" s="1"/>
      <c r="F296" s="1"/>
    </row>
    <row r="297" spans="1:6">
      <c r="A297" s="1"/>
      <c r="B297" s="1"/>
      <c r="C297" s="1"/>
      <c r="D297" s="1"/>
      <c r="E297" s="1"/>
      <c r="F297" s="1"/>
    </row>
    <row r="298" spans="1:6">
      <c r="A298" s="1"/>
      <c r="B298" s="1"/>
      <c r="C298" s="1"/>
      <c r="D298" s="1"/>
      <c r="E298" s="1"/>
      <c r="F298" s="1"/>
    </row>
    <row r="299" spans="1:6">
      <c r="A299" s="1"/>
      <c r="B299" s="1"/>
      <c r="C299" s="1"/>
      <c r="D299" s="1"/>
      <c r="E299" s="1"/>
      <c r="F299" s="1"/>
    </row>
    <row r="300" spans="1:6">
      <c r="A300" s="1"/>
      <c r="B300" s="1"/>
      <c r="C300" s="1"/>
      <c r="D300" s="1"/>
      <c r="E300" s="1"/>
      <c r="F300" s="1"/>
    </row>
    <row r="301" spans="1:6">
      <c r="A301" s="1"/>
      <c r="B301" s="1"/>
      <c r="C301" s="1"/>
      <c r="D301" s="1"/>
      <c r="E301" s="1"/>
      <c r="F301" s="1"/>
    </row>
    <row r="302" spans="1:6">
      <c r="A302" s="1"/>
      <c r="B302" s="1"/>
      <c r="C302" s="1"/>
      <c r="D302" s="1"/>
      <c r="E302" s="1"/>
      <c r="F302" s="1"/>
    </row>
    <row r="303" spans="1:6">
      <c r="A303" s="1"/>
      <c r="B303" s="1"/>
      <c r="C303" s="1"/>
      <c r="D303" s="1"/>
      <c r="E303" s="1"/>
      <c r="F303" s="1"/>
    </row>
    <row r="304" spans="1:6">
      <c r="A304" s="1"/>
      <c r="B304" s="1"/>
      <c r="C304" s="1"/>
      <c r="D304" s="1"/>
      <c r="E304" s="1"/>
      <c r="F304" s="1"/>
    </row>
    <row r="305" spans="1:6">
      <c r="A305" s="1"/>
      <c r="B305" s="1"/>
      <c r="C305" s="1"/>
      <c r="D305" s="1"/>
      <c r="E305" s="1"/>
      <c r="F305" s="1"/>
    </row>
    <row r="306" spans="1:6">
      <c r="A306" s="1"/>
      <c r="B306" s="1"/>
      <c r="C306" s="1"/>
      <c r="D306" s="1"/>
      <c r="E306" s="1"/>
      <c r="F306" s="1"/>
    </row>
    <row r="307" spans="1:6">
      <c r="A307" s="1"/>
      <c r="B307" s="1"/>
      <c r="C307" s="1"/>
      <c r="D307" s="1"/>
      <c r="E307" s="1"/>
      <c r="F307" s="1"/>
    </row>
    <row r="308" spans="1:6">
      <c r="A308" s="1"/>
      <c r="B308" s="1"/>
      <c r="C308" s="1"/>
      <c r="D308" s="1"/>
      <c r="E308" s="1"/>
      <c r="F308" s="1"/>
    </row>
    <row r="309" spans="1:6">
      <c r="A309" s="1"/>
      <c r="B309" s="1"/>
      <c r="C309" s="1"/>
      <c r="D309" s="1"/>
      <c r="E309" s="1"/>
      <c r="F309" s="1"/>
    </row>
    <row r="310" spans="1:6">
      <c r="A310" s="1"/>
      <c r="B310" s="1"/>
      <c r="C310" s="1"/>
      <c r="D310" s="1"/>
      <c r="E310" s="1"/>
      <c r="F310" s="1"/>
    </row>
    <row r="311" spans="1:6">
      <c r="A311" s="1"/>
      <c r="B311" s="1"/>
      <c r="C311" s="1"/>
      <c r="D311" s="1"/>
      <c r="E311" s="1"/>
      <c r="F311" s="1"/>
    </row>
    <row r="312" spans="1:6">
      <c r="A312" s="1"/>
      <c r="B312" s="1"/>
      <c r="C312" s="1"/>
      <c r="D312" s="1"/>
      <c r="E312" s="1"/>
      <c r="F312" s="1"/>
    </row>
    <row r="313" spans="1:6">
      <c r="A313" s="1"/>
      <c r="B313" s="1"/>
      <c r="C313" s="1"/>
      <c r="D313" s="1"/>
      <c r="E313" s="1"/>
      <c r="F313" s="1"/>
    </row>
    <row r="314" spans="1:6">
      <c r="A314" s="1"/>
      <c r="B314" s="1"/>
      <c r="C314" s="1"/>
      <c r="D314" s="1"/>
      <c r="E314" s="1"/>
      <c r="F314" s="1"/>
    </row>
    <row r="315" spans="1:6">
      <c r="A315" s="1"/>
      <c r="B315" s="1"/>
      <c r="C315" s="1"/>
      <c r="D315" s="1"/>
      <c r="E315" s="1"/>
      <c r="F315" s="1"/>
    </row>
    <row r="316" spans="1:6">
      <c r="A316" s="1"/>
      <c r="B316" s="1"/>
      <c r="C316" s="1"/>
      <c r="D316" s="1"/>
      <c r="E316" s="1"/>
      <c r="F316" s="1"/>
    </row>
    <row r="317" spans="1:6">
      <c r="A317" s="1"/>
      <c r="B317" s="1"/>
      <c r="C317" s="1"/>
      <c r="D317" s="1"/>
      <c r="E317" s="1"/>
      <c r="F317" s="1"/>
    </row>
    <row r="318" spans="1:6">
      <c r="A318" s="1"/>
      <c r="B318" s="1"/>
      <c r="C318" s="1"/>
      <c r="D318" s="1"/>
      <c r="E318" s="1"/>
      <c r="F318" s="1"/>
    </row>
    <row r="319" spans="1:6">
      <c r="A319" s="1"/>
      <c r="B319" s="1"/>
      <c r="C319" s="1"/>
      <c r="D319" s="1"/>
      <c r="E319" s="1"/>
      <c r="F319" s="1"/>
    </row>
    <row r="320" spans="1:6">
      <c r="A320" s="1"/>
      <c r="B320" s="1"/>
      <c r="C320" s="1"/>
      <c r="D320" s="1"/>
      <c r="E320" s="1"/>
      <c r="F320" s="1"/>
    </row>
    <row r="321" spans="1:6">
      <c r="A321" s="1"/>
      <c r="B321" s="1"/>
      <c r="C321" s="1"/>
      <c r="D321" s="1"/>
      <c r="E321" s="1"/>
      <c r="F321" s="1"/>
    </row>
    <row r="322" spans="1:6">
      <c r="A322" s="1"/>
      <c r="B322" s="1"/>
      <c r="C322" s="1"/>
      <c r="D322" s="1"/>
      <c r="E322" s="1"/>
      <c r="F322" s="1"/>
    </row>
    <row r="323" spans="1:6">
      <c r="A323" s="1"/>
      <c r="B323" s="1"/>
      <c r="C323" s="1"/>
      <c r="D323" s="1"/>
      <c r="E323" s="1"/>
      <c r="F323" s="1"/>
    </row>
    <row r="324" spans="1:6">
      <c r="A324" s="1"/>
      <c r="B324" s="1"/>
      <c r="C324" s="1"/>
      <c r="D324" s="1"/>
      <c r="E324" s="1"/>
      <c r="F324" s="1"/>
    </row>
    <row r="325" spans="1:6">
      <c r="A325" s="1"/>
      <c r="B325" s="1"/>
      <c r="C325" s="1"/>
      <c r="D325" s="1"/>
      <c r="E325" s="1"/>
      <c r="F325" s="1"/>
    </row>
    <row r="326" spans="1:6">
      <c r="A326" s="1"/>
      <c r="B326" s="1"/>
      <c r="C326" s="1"/>
      <c r="D326" s="1"/>
      <c r="E326" s="1"/>
      <c r="F326" s="1"/>
    </row>
    <row r="327" spans="1:6">
      <c r="A327" s="1"/>
      <c r="B327" s="1"/>
      <c r="C327" s="1"/>
      <c r="D327" s="1"/>
      <c r="E327" s="1"/>
      <c r="F327" s="1"/>
    </row>
    <row r="328" spans="1:6">
      <c r="A328" s="1"/>
      <c r="B328" s="1"/>
      <c r="C328" s="1"/>
      <c r="D328" s="1"/>
      <c r="E328" s="1"/>
      <c r="F328" s="1"/>
    </row>
    <row r="329" spans="1:6">
      <c r="A329" s="1"/>
      <c r="B329" s="1"/>
      <c r="C329" s="1"/>
      <c r="D329" s="1"/>
      <c r="E329" s="1"/>
      <c r="F329" s="1"/>
    </row>
    <row r="330" spans="1:6">
      <c r="A330" s="1"/>
      <c r="B330" s="1"/>
      <c r="C330" s="1"/>
      <c r="D330" s="1"/>
      <c r="E330" s="1"/>
      <c r="F330" s="1"/>
    </row>
    <row r="331" spans="1:6">
      <c r="A331" s="1"/>
      <c r="B331" s="1"/>
      <c r="C331" s="1"/>
      <c r="D331" s="1"/>
      <c r="E331" s="1"/>
      <c r="F331" s="1"/>
    </row>
    <row r="332" spans="1:6">
      <c r="A332" s="1"/>
      <c r="B332" s="1"/>
      <c r="C332" s="1"/>
      <c r="D332" s="1"/>
      <c r="E332" s="1"/>
      <c r="F332" s="1"/>
    </row>
    <row r="333" spans="1:6">
      <c r="A333" s="1"/>
      <c r="B333" s="1"/>
      <c r="C333" s="1"/>
      <c r="D333" s="1"/>
      <c r="E333" s="1"/>
      <c r="F333" s="1"/>
    </row>
    <row r="334" spans="1:6">
      <c r="A334" s="1"/>
      <c r="B334" s="1"/>
      <c r="C334" s="1"/>
      <c r="D334" s="1"/>
      <c r="E334" s="1"/>
      <c r="F334" s="1"/>
    </row>
    <row r="335" spans="1:6">
      <c r="A335" s="1"/>
      <c r="B335" s="1"/>
      <c r="C335" s="1"/>
      <c r="D335" s="1"/>
      <c r="E335" s="1"/>
      <c r="F335" s="1"/>
    </row>
    <row r="336" spans="1:6">
      <c r="A336" s="1"/>
      <c r="B336" s="1"/>
      <c r="C336" s="1"/>
      <c r="D336" s="1"/>
      <c r="E336" s="1"/>
      <c r="F336" s="1"/>
    </row>
    <row r="337" spans="1:6">
      <c r="A337" s="1"/>
      <c r="B337" s="1"/>
      <c r="C337" s="1"/>
      <c r="D337" s="1"/>
      <c r="E337" s="1"/>
      <c r="F337" s="1"/>
    </row>
    <row r="338" spans="1:6">
      <c r="A338" s="1"/>
      <c r="B338" s="1"/>
      <c r="C338" s="1"/>
      <c r="D338" s="1"/>
      <c r="E338" s="1"/>
      <c r="F338" s="1"/>
    </row>
    <row r="339" spans="1:6">
      <c r="A339" s="1"/>
      <c r="B339" s="1"/>
      <c r="C339" s="1"/>
      <c r="D339" s="1"/>
      <c r="E339" s="1"/>
      <c r="F339" s="1"/>
    </row>
    <row r="340" spans="1:6">
      <c r="A340" s="1"/>
      <c r="B340" s="1"/>
      <c r="C340" s="1"/>
      <c r="D340" s="1"/>
      <c r="E340" s="1"/>
      <c r="F340" s="1"/>
    </row>
    <row r="341" spans="1:6">
      <c r="A341" s="1"/>
      <c r="B341" s="1"/>
      <c r="C341" s="1"/>
      <c r="D341" s="1"/>
      <c r="E341" s="1"/>
      <c r="F341" s="1"/>
    </row>
    <row r="342" spans="1:6">
      <c r="A342" s="1"/>
      <c r="B342" s="1"/>
      <c r="C342" s="1"/>
      <c r="D342" s="1"/>
      <c r="E342" s="1"/>
      <c r="F342" s="1"/>
    </row>
    <row r="343" spans="1:6">
      <c r="A343" s="1"/>
      <c r="B343" s="1"/>
      <c r="C343" s="1"/>
      <c r="D343" s="1"/>
      <c r="E343" s="1"/>
      <c r="F343" s="1"/>
    </row>
    <row r="344" spans="1:6">
      <c r="A344" s="1"/>
      <c r="B344" s="1"/>
      <c r="C344" s="1"/>
      <c r="D344" s="1"/>
      <c r="E344" s="1"/>
      <c r="F344" s="1"/>
    </row>
    <row r="345" spans="1:6">
      <c r="A345" s="1"/>
      <c r="B345" s="1"/>
      <c r="C345" s="1"/>
      <c r="D345" s="1"/>
      <c r="E345" s="1"/>
      <c r="F345" s="1"/>
    </row>
    <row r="346" spans="1:6">
      <c r="A346" s="1"/>
      <c r="B346" s="1"/>
      <c r="C346" s="1"/>
      <c r="D346" s="1"/>
      <c r="E346" s="1"/>
      <c r="F346" s="1"/>
    </row>
    <row r="347" spans="1:6">
      <c r="A347" s="1"/>
      <c r="B347" s="1"/>
      <c r="C347" s="1"/>
      <c r="D347" s="1"/>
      <c r="E347" s="1"/>
      <c r="F347" s="1"/>
    </row>
    <row r="348" spans="1:6">
      <c r="A348" s="1"/>
      <c r="B348" s="1"/>
      <c r="C348" s="1"/>
      <c r="D348" s="1"/>
      <c r="E348" s="1"/>
      <c r="F348" s="1"/>
    </row>
    <row r="349" spans="1:6">
      <c r="A349" s="1"/>
      <c r="B349" s="1"/>
      <c r="C349" s="1"/>
      <c r="D349" s="1"/>
      <c r="E349" s="1"/>
      <c r="F349" s="1"/>
    </row>
    <row r="350" spans="1:6">
      <c r="A350" s="1"/>
      <c r="B350" s="1"/>
      <c r="C350" s="1"/>
      <c r="D350" s="1"/>
      <c r="E350" s="1"/>
      <c r="F350" s="1"/>
    </row>
    <row r="351" spans="1:6">
      <c r="A351" s="1"/>
      <c r="B351" s="1"/>
      <c r="C351" s="1"/>
      <c r="D351" s="1"/>
      <c r="E351" s="1"/>
      <c r="F351" s="1"/>
    </row>
    <row r="352" spans="1:6">
      <c r="A352" s="1"/>
      <c r="B352" s="1"/>
      <c r="C352" s="1"/>
      <c r="D352" s="1"/>
      <c r="E352" s="1"/>
      <c r="F352" s="1"/>
    </row>
    <row r="353" spans="1:6">
      <c r="A353" s="1"/>
      <c r="B353" s="1"/>
      <c r="C353" s="1"/>
      <c r="D353" s="1"/>
      <c r="E353" s="1"/>
      <c r="F353" s="1"/>
    </row>
    <row r="354" spans="1:6">
      <c r="A354" s="1"/>
      <c r="B354" s="1"/>
      <c r="C354" s="1"/>
      <c r="D354" s="1"/>
      <c r="E354" s="1"/>
      <c r="F354" s="1"/>
    </row>
    <row r="355" spans="1:6">
      <c r="A355" s="1"/>
      <c r="B355" s="1"/>
      <c r="C355" s="1"/>
      <c r="D355" s="1"/>
      <c r="E355" s="1"/>
      <c r="F355" s="1"/>
    </row>
    <row r="356" spans="1:6">
      <c r="A356" s="1"/>
      <c r="B356" s="1"/>
      <c r="C356" s="1"/>
      <c r="D356" s="1"/>
      <c r="E356" s="1"/>
      <c r="F356" s="1"/>
    </row>
    <row r="357" spans="1:6">
      <c r="A357" s="1"/>
      <c r="B357" s="1"/>
      <c r="C357" s="1"/>
      <c r="D357" s="1"/>
      <c r="E357" s="1"/>
      <c r="F357" s="1"/>
    </row>
    <row r="358" spans="1:6">
      <c r="A358" s="1"/>
      <c r="B358" s="1"/>
      <c r="C358" s="1"/>
      <c r="D358" s="1"/>
      <c r="E358" s="1"/>
      <c r="F358" s="1"/>
    </row>
    <row r="359" spans="1:6">
      <c r="A359" s="1"/>
      <c r="B359" s="1"/>
      <c r="C359" s="1"/>
      <c r="D359" s="1"/>
      <c r="E359" s="1"/>
      <c r="F359" s="1"/>
    </row>
    <row r="360" spans="1:6">
      <c r="A360" s="1"/>
      <c r="B360" s="1"/>
      <c r="C360" s="1"/>
      <c r="D360" s="1"/>
      <c r="E360" s="1"/>
      <c r="F360" s="1"/>
    </row>
    <row r="361" spans="1:6">
      <c r="A361" s="1"/>
      <c r="B361" s="1"/>
      <c r="C361" s="1"/>
      <c r="D361" s="1"/>
      <c r="E361" s="1"/>
      <c r="F361" s="1"/>
    </row>
    <row r="362" spans="1:6">
      <c r="A362" s="1"/>
      <c r="B362" s="1"/>
      <c r="C362" s="1"/>
      <c r="D362" s="1"/>
      <c r="E362" s="1"/>
      <c r="F362" s="1"/>
    </row>
    <row r="363" spans="1:6">
      <c r="A363" s="1"/>
      <c r="B363" s="1"/>
      <c r="C363" s="1"/>
      <c r="D363" s="1"/>
      <c r="E363" s="1"/>
      <c r="F363" s="1"/>
    </row>
    <row r="364" spans="1:6">
      <c r="A364" s="1"/>
      <c r="B364" s="1"/>
      <c r="C364" s="1"/>
      <c r="D364" s="1"/>
      <c r="E364" s="1"/>
      <c r="F364" s="1"/>
    </row>
    <row r="365" spans="1:6">
      <c r="A365" s="1"/>
      <c r="B365" s="1"/>
      <c r="C365" s="1"/>
      <c r="D365" s="1"/>
      <c r="E365" s="1"/>
      <c r="F365" s="1"/>
    </row>
    <row r="366" spans="1:6">
      <c r="A366" s="1"/>
      <c r="B366" s="1"/>
      <c r="C366" s="1"/>
      <c r="D366" s="1"/>
      <c r="E366" s="1"/>
      <c r="F366" s="1"/>
    </row>
    <row r="367" spans="1:6">
      <c r="A367" s="1"/>
      <c r="B367" s="1"/>
      <c r="C367" s="1"/>
      <c r="D367" s="1"/>
      <c r="E367" s="1"/>
      <c r="F367" s="1"/>
    </row>
    <row r="368" spans="1:6">
      <c r="A368" s="1"/>
      <c r="B368" s="1"/>
      <c r="C368" s="1"/>
      <c r="D368" s="1"/>
      <c r="E368" s="1"/>
      <c r="F368" s="1"/>
    </row>
    <row r="369" spans="1:6">
      <c r="A369" s="1"/>
      <c r="B369" s="1"/>
      <c r="C369" s="1"/>
      <c r="D369" s="1"/>
      <c r="E369" s="1"/>
      <c r="F369" s="1"/>
    </row>
    <row r="370" spans="1:6">
      <c r="A370" s="1"/>
      <c r="B370" s="1"/>
      <c r="C370" s="1"/>
      <c r="D370" s="1"/>
      <c r="E370" s="1"/>
      <c r="F370" s="1"/>
    </row>
    <row r="371" spans="1:6">
      <c r="A371" s="1"/>
      <c r="B371" s="1"/>
      <c r="C371" s="1"/>
      <c r="D371" s="1"/>
      <c r="E371" s="1"/>
      <c r="F371" s="1"/>
    </row>
    <row r="372" spans="1:6">
      <c r="A372" s="1"/>
      <c r="B372" s="1"/>
      <c r="C372" s="1"/>
      <c r="D372" s="1"/>
      <c r="E372" s="1"/>
      <c r="F372" s="1"/>
    </row>
    <row r="373" spans="1:6">
      <c r="A373" s="1"/>
      <c r="B373" s="1"/>
      <c r="C373" s="1"/>
      <c r="D373" s="1"/>
      <c r="E373" s="1"/>
      <c r="F373" s="1"/>
    </row>
    <row r="374" spans="1:6">
      <c r="A374" s="1"/>
      <c r="B374" s="1"/>
      <c r="C374" s="1"/>
      <c r="D374" s="1"/>
      <c r="E374" s="1"/>
      <c r="F374" s="1"/>
    </row>
    <row r="375" spans="1:6">
      <c r="A375" s="1"/>
      <c r="B375" s="1"/>
      <c r="C375" s="1"/>
      <c r="D375" s="1"/>
      <c r="E375" s="1"/>
      <c r="F375" s="1"/>
    </row>
    <row r="376" spans="1:6">
      <c r="A376" s="1"/>
      <c r="B376" s="1"/>
      <c r="C376" s="1"/>
      <c r="D376" s="1"/>
      <c r="E376" s="1"/>
      <c r="F376" s="1"/>
    </row>
    <row r="377" spans="1:6">
      <c r="A377" s="1"/>
      <c r="B377" s="1"/>
      <c r="C377" s="1"/>
      <c r="D377" s="1"/>
      <c r="E377" s="1"/>
      <c r="F377" s="1"/>
    </row>
    <row r="378" spans="1:6">
      <c r="A378" s="1"/>
      <c r="B378" s="1"/>
      <c r="C378" s="1"/>
      <c r="D378" s="1"/>
      <c r="E378" s="1"/>
      <c r="F378" s="1"/>
    </row>
    <row r="379" spans="1:6">
      <c r="A379" s="1"/>
      <c r="B379" s="1"/>
      <c r="C379" s="1"/>
      <c r="D379" s="1"/>
      <c r="E379" s="1"/>
      <c r="F379" s="1"/>
    </row>
    <row r="380" spans="1:6">
      <c r="A380" s="1"/>
      <c r="B380" s="1"/>
      <c r="C380" s="1"/>
      <c r="D380" s="1"/>
      <c r="E380" s="1"/>
      <c r="F380" s="1"/>
    </row>
    <row r="381" spans="1:6">
      <c r="A381" s="1"/>
      <c r="B381" s="1"/>
      <c r="C381" s="1"/>
      <c r="D381" s="1"/>
      <c r="E381" s="1"/>
      <c r="F381" s="1"/>
    </row>
    <row r="382" spans="1:6">
      <c r="A382" s="1"/>
      <c r="B382" s="1"/>
      <c r="C382" s="1"/>
      <c r="D382" s="1"/>
      <c r="E382" s="1"/>
      <c r="F382" s="1"/>
    </row>
    <row r="383" spans="1:6">
      <c r="A383" s="1"/>
      <c r="B383" s="1"/>
      <c r="C383" s="1"/>
      <c r="D383" s="1"/>
      <c r="E383" s="1"/>
      <c r="F383" s="1"/>
    </row>
    <row r="384" spans="1:6">
      <c r="A384" s="1"/>
      <c r="B384" s="1"/>
      <c r="C384" s="1"/>
      <c r="D384" s="1"/>
      <c r="E384" s="1"/>
      <c r="F384" s="1"/>
    </row>
    <row r="385" spans="1:6">
      <c r="A385" s="1"/>
      <c r="B385" s="1"/>
      <c r="C385" s="1"/>
      <c r="D385" s="1"/>
      <c r="E385" s="1"/>
      <c r="F385" s="1"/>
    </row>
    <row r="386" spans="1:6">
      <c r="A386" s="1"/>
      <c r="B386" s="1"/>
      <c r="C386" s="1"/>
      <c r="D386" s="1"/>
      <c r="E386" s="1"/>
      <c r="F386" s="1"/>
    </row>
    <row r="387" spans="1:6">
      <c r="A387" s="1"/>
      <c r="B387" s="1"/>
      <c r="C387" s="1"/>
      <c r="D387" s="1"/>
      <c r="E387" s="1"/>
      <c r="F387" s="1"/>
    </row>
    <row r="388" spans="1:6">
      <c r="A388" s="1"/>
      <c r="B388" s="1"/>
      <c r="C388" s="1"/>
      <c r="D388" s="1"/>
      <c r="E388" s="1"/>
      <c r="F388" s="1"/>
    </row>
    <row r="389" spans="1:6">
      <c r="A389" s="1"/>
      <c r="B389" s="1"/>
      <c r="C389" s="1"/>
      <c r="D389" s="1"/>
      <c r="E389" s="1"/>
      <c r="F389" s="1"/>
    </row>
    <row r="390" spans="1:6">
      <c r="A390" s="1"/>
      <c r="B390" s="1"/>
      <c r="C390" s="1"/>
      <c r="D390" s="1"/>
      <c r="E390" s="1"/>
      <c r="F390" s="1"/>
    </row>
    <row r="391" spans="1:6">
      <c r="A391" s="1"/>
      <c r="B391" s="1"/>
      <c r="C391" s="1"/>
      <c r="D391" s="1"/>
      <c r="E391" s="1"/>
      <c r="F391" s="1"/>
    </row>
    <row r="392" spans="1:6">
      <c r="A392" s="1"/>
      <c r="B392" s="1"/>
      <c r="C392" s="1"/>
      <c r="D392" s="1"/>
      <c r="E392" s="1"/>
      <c r="F392" s="1"/>
    </row>
    <row r="393" spans="1:6">
      <c r="A393" s="1"/>
      <c r="B393" s="1"/>
      <c r="C393" s="1"/>
      <c r="D393" s="1"/>
      <c r="E393" s="1"/>
      <c r="F393" s="1"/>
    </row>
    <row r="394" spans="1:6">
      <c r="A394" s="1"/>
      <c r="B394" s="1"/>
      <c r="C394" s="1"/>
      <c r="D394" s="1"/>
      <c r="E394" s="1"/>
      <c r="F394" s="1"/>
    </row>
    <row r="395" spans="1:6">
      <c r="A395" s="1"/>
      <c r="B395" s="1"/>
      <c r="C395" s="1"/>
      <c r="D395" s="1"/>
      <c r="E395" s="1"/>
      <c r="F395" s="1"/>
    </row>
    <row r="396" spans="1:6">
      <c r="A396" s="1"/>
      <c r="B396" s="1"/>
      <c r="C396" s="1"/>
      <c r="D396" s="1"/>
      <c r="E396" s="1"/>
      <c r="F396" s="1"/>
    </row>
    <row r="397" spans="1:6">
      <c r="A397" s="1"/>
      <c r="B397" s="1"/>
      <c r="C397" s="1"/>
      <c r="D397" s="1"/>
      <c r="E397" s="1"/>
      <c r="F397" s="1"/>
    </row>
    <row r="398" spans="1:6">
      <c r="A398" s="1"/>
      <c r="B398" s="1"/>
      <c r="C398" s="1"/>
      <c r="D398" s="1"/>
      <c r="E398" s="1"/>
      <c r="F398" s="1"/>
    </row>
    <row r="399" spans="1:6">
      <c r="A399" s="1"/>
      <c r="B399" s="1"/>
      <c r="C399" s="1"/>
      <c r="D399" s="1"/>
      <c r="E399" s="1"/>
      <c r="F399" s="1"/>
    </row>
    <row r="400" spans="1:6">
      <c r="A400" s="1"/>
      <c r="B400" s="1"/>
      <c r="C400" s="1"/>
      <c r="D400" s="1"/>
      <c r="E400" s="1"/>
      <c r="F400" s="1"/>
    </row>
    <row r="401" spans="1:6">
      <c r="A401" s="1"/>
      <c r="B401" s="1"/>
      <c r="C401" s="1"/>
      <c r="D401" s="1"/>
      <c r="E401" s="1"/>
      <c r="F401" s="1"/>
    </row>
    <row r="402" spans="1:6">
      <c r="A402" s="1"/>
      <c r="B402" s="1"/>
      <c r="C402" s="1"/>
      <c r="D402" s="1"/>
      <c r="E402" s="1"/>
      <c r="F402" s="1"/>
    </row>
    <row r="403" spans="1:6">
      <c r="A403" s="1"/>
      <c r="B403" s="1"/>
      <c r="C403" s="1"/>
      <c r="D403" s="1"/>
      <c r="E403" s="1"/>
      <c r="F403" s="1"/>
    </row>
    <row r="404" spans="1:6">
      <c r="A404" s="1"/>
      <c r="B404" s="1"/>
      <c r="C404" s="1"/>
      <c r="D404" s="1"/>
      <c r="E404" s="1"/>
      <c r="F404" s="1"/>
    </row>
    <row r="405" spans="1:6">
      <c r="A405" s="1"/>
      <c r="B405" s="1"/>
      <c r="C405" s="1"/>
      <c r="D405" s="1"/>
      <c r="E405" s="1"/>
      <c r="F405" s="1"/>
    </row>
    <row r="406" spans="1:6">
      <c r="A406" s="1"/>
      <c r="B406" s="1"/>
      <c r="C406" s="1"/>
      <c r="D406" s="1"/>
      <c r="E406" s="1"/>
      <c r="F406" s="1"/>
    </row>
    <row r="407" spans="1:6">
      <c r="A407" s="1"/>
      <c r="B407" s="1"/>
      <c r="C407" s="1"/>
      <c r="D407" s="1"/>
      <c r="E407" s="1"/>
      <c r="F407" s="1"/>
    </row>
    <row r="408" spans="1:6">
      <c r="A408" s="1"/>
      <c r="B408" s="1"/>
      <c r="C408" s="1"/>
      <c r="D408" s="1"/>
      <c r="E408" s="1"/>
      <c r="F408" s="1"/>
    </row>
    <row r="409" spans="1:6">
      <c r="A409" s="1"/>
      <c r="B409" s="1"/>
      <c r="C409" s="1"/>
      <c r="D409" s="1"/>
      <c r="E409" s="1"/>
      <c r="F409" s="1"/>
    </row>
    <row r="410" spans="1:6">
      <c r="A410" s="1"/>
      <c r="B410" s="1"/>
      <c r="C410" s="1"/>
      <c r="D410" s="1"/>
      <c r="E410" s="1"/>
      <c r="F410" s="1"/>
    </row>
    <row r="411" spans="1:6">
      <c r="A411" s="1"/>
      <c r="B411" s="1"/>
      <c r="C411" s="1"/>
      <c r="D411" s="1"/>
      <c r="E411" s="1"/>
      <c r="F411" s="1"/>
    </row>
    <row r="412" spans="1:6">
      <c r="A412" s="1"/>
      <c r="B412" s="1"/>
      <c r="C412" s="1"/>
      <c r="D412" s="1"/>
      <c r="E412" s="1"/>
      <c r="F412" s="1"/>
    </row>
    <row r="413" spans="1:6">
      <c r="A413" s="1"/>
      <c r="B413" s="1"/>
      <c r="C413" s="1"/>
      <c r="D413" s="1"/>
      <c r="E413" s="1"/>
      <c r="F413" s="1"/>
    </row>
    <row r="414" spans="1:6">
      <c r="A414" s="1"/>
      <c r="B414" s="1"/>
      <c r="C414" s="1"/>
      <c r="D414" s="1"/>
      <c r="E414" s="1"/>
      <c r="F414" s="1"/>
    </row>
    <row r="415" spans="1:6">
      <c r="A415" s="1"/>
      <c r="B415" s="1"/>
      <c r="C415" s="1"/>
      <c r="D415" s="1"/>
      <c r="E415" s="1"/>
      <c r="F415" s="1"/>
    </row>
    <row r="416" spans="1:6">
      <c r="A416" s="1"/>
      <c r="B416" s="1"/>
      <c r="C416" s="1"/>
      <c r="D416" s="1"/>
      <c r="E416" s="1"/>
      <c r="F416" s="1"/>
    </row>
    <row r="417" spans="1:6">
      <c r="A417" s="1"/>
      <c r="B417" s="1"/>
      <c r="C417" s="1"/>
      <c r="D417" s="1"/>
      <c r="E417" s="1"/>
      <c r="F417" s="1"/>
    </row>
    <row r="418" spans="1:6">
      <c r="A418" s="1"/>
      <c r="B418" s="1"/>
      <c r="C418" s="1"/>
      <c r="D418" s="1"/>
      <c r="E418" s="1"/>
      <c r="F418" s="1"/>
    </row>
    <row r="419" spans="1:6">
      <c r="A419" s="1"/>
      <c r="B419" s="1"/>
      <c r="C419" s="1"/>
      <c r="D419" s="1"/>
      <c r="E419" s="1"/>
      <c r="F419" s="1"/>
    </row>
    <row r="420" spans="1:6">
      <c r="A420" s="1"/>
      <c r="B420" s="1"/>
      <c r="C420" s="1"/>
      <c r="D420" s="1"/>
      <c r="E420" s="1"/>
      <c r="F420" s="1"/>
    </row>
    <row r="421" spans="1:6">
      <c r="A421" s="1"/>
      <c r="B421" s="1"/>
      <c r="C421" s="1"/>
      <c r="D421" s="1"/>
      <c r="E421" s="1"/>
      <c r="F421" s="1"/>
    </row>
    <row r="422" spans="1:6">
      <c r="A422" s="1"/>
      <c r="B422" s="1"/>
      <c r="C422" s="1"/>
      <c r="D422" s="1"/>
      <c r="E422" s="1"/>
      <c r="F422" s="1"/>
    </row>
    <row r="423" spans="1:6">
      <c r="A423" s="1"/>
      <c r="B423" s="1"/>
      <c r="C423" s="1"/>
      <c r="D423" s="1"/>
      <c r="E423" s="1"/>
      <c r="F423" s="1"/>
    </row>
    <row r="424" spans="1:6">
      <c r="A424" s="1"/>
      <c r="B424" s="1"/>
      <c r="C424" s="1"/>
      <c r="D424" s="1"/>
      <c r="E424" s="1"/>
      <c r="F424" s="1"/>
    </row>
    <row r="425" spans="1:6">
      <c r="A425" s="1"/>
      <c r="B425" s="1"/>
      <c r="C425" s="1"/>
      <c r="D425" s="1"/>
      <c r="E425" s="1"/>
      <c r="F425" s="1"/>
    </row>
    <row r="426" spans="1:6">
      <c r="A426" s="1"/>
      <c r="B426" s="1"/>
      <c r="C426" s="1"/>
      <c r="D426" s="1"/>
      <c r="E426" s="1"/>
      <c r="F426" s="1"/>
    </row>
    <row r="427" spans="1:6">
      <c r="A427" s="1"/>
      <c r="B427" s="1"/>
      <c r="C427" s="1"/>
      <c r="D427" s="1"/>
      <c r="E427" s="1"/>
      <c r="F427" s="1"/>
    </row>
    <row r="428" spans="1:6">
      <c r="A428" s="1"/>
      <c r="B428" s="1"/>
      <c r="C428" s="1"/>
      <c r="D428" s="1"/>
      <c r="E428" s="1"/>
      <c r="F428" s="1"/>
    </row>
    <row r="429" spans="1:6">
      <c r="A429" s="1"/>
      <c r="B429" s="1"/>
      <c r="C429" s="1"/>
      <c r="D429" s="1"/>
      <c r="E429" s="1"/>
      <c r="F429" s="1"/>
    </row>
    <row r="430" spans="1:6">
      <c r="A430" s="1"/>
      <c r="B430" s="1"/>
      <c r="C430" s="1"/>
      <c r="D430" s="1"/>
      <c r="E430" s="1"/>
      <c r="F430" s="1"/>
    </row>
    <row r="431" spans="1:6">
      <c r="A431" s="1"/>
      <c r="B431" s="1"/>
      <c r="C431" s="1"/>
      <c r="D431" s="1"/>
      <c r="E431" s="1"/>
      <c r="F431" s="1"/>
    </row>
    <row r="432" spans="1:6">
      <c r="A432" s="1"/>
      <c r="B432" s="1"/>
      <c r="C432" s="1"/>
      <c r="D432" s="1"/>
      <c r="E432" s="1"/>
      <c r="F432" s="1"/>
    </row>
    <row r="433" spans="1:6">
      <c r="A433" s="1"/>
      <c r="B433" s="1"/>
      <c r="C433" s="1"/>
      <c r="D433" s="1"/>
      <c r="E433" s="1"/>
      <c r="F433" s="1"/>
    </row>
    <row r="434" spans="1:6">
      <c r="A434" s="1"/>
      <c r="B434" s="1"/>
      <c r="C434" s="1"/>
      <c r="D434" s="1"/>
      <c r="E434" s="1"/>
      <c r="F434" s="1"/>
    </row>
    <row r="435" spans="1:6">
      <c r="A435" s="1"/>
      <c r="B435" s="1"/>
      <c r="C435" s="1"/>
      <c r="D435" s="1"/>
      <c r="E435" s="1"/>
      <c r="F435" s="1"/>
    </row>
    <row r="436" spans="1:6">
      <c r="A436" s="1"/>
      <c r="B436" s="1"/>
      <c r="C436" s="1"/>
      <c r="D436" s="1"/>
      <c r="E436" s="1"/>
      <c r="F436" s="1"/>
    </row>
    <row r="437" spans="1:6">
      <c r="A437" s="1"/>
      <c r="B437" s="1"/>
      <c r="C437" s="1"/>
      <c r="D437" s="1"/>
      <c r="E437" s="1"/>
      <c r="F437" s="1"/>
    </row>
    <row r="438" spans="1:6">
      <c r="A438" s="1"/>
      <c r="B438" s="1"/>
      <c r="C438" s="1"/>
      <c r="D438" s="1"/>
      <c r="E438" s="1"/>
      <c r="F438" s="1"/>
    </row>
    <row r="439" spans="1:6">
      <c r="A439" s="1"/>
      <c r="B439" s="1"/>
      <c r="C439" s="1"/>
      <c r="D439" s="1"/>
      <c r="E439" s="1"/>
      <c r="F439" s="1"/>
    </row>
    <row r="440" spans="1:6">
      <c r="A440" s="1"/>
      <c r="B440" s="1"/>
      <c r="C440" s="1"/>
      <c r="D440" s="1"/>
      <c r="E440" s="1"/>
      <c r="F440" s="1"/>
    </row>
    <row r="441" spans="1:6">
      <c r="A441" s="1"/>
      <c r="B441" s="1"/>
      <c r="C441" s="1"/>
      <c r="D441" s="1"/>
      <c r="E441" s="1"/>
      <c r="F441" s="1"/>
    </row>
    <row r="442" spans="1:6">
      <c r="A442" s="1"/>
      <c r="B442" s="1"/>
      <c r="C442" s="1"/>
      <c r="D442" s="1"/>
      <c r="E442" s="1"/>
      <c r="F442" s="1"/>
    </row>
    <row r="443" spans="1:6">
      <c r="A443" s="1"/>
      <c r="B443" s="1"/>
      <c r="C443" s="1"/>
      <c r="D443" s="1"/>
      <c r="E443" s="1"/>
      <c r="F443" s="1"/>
    </row>
    <row r="444" spans="1:6">
      <c r="A444" s="1"/>
      <c r="B444" s="1"/>
      <c r="C444" s="1"/>
      <c r="D444" s="1"/>
      <c r="E444" s="1"/>
      <c r="F444" s="1"/>
    </row>
    <row r="445" spans="1:6">
      <c r="A445" s="1"/>
      <c r="B445" s="1"/>
      <c r="C445" s="1"/>
      <c r="D445" s="1"/>
      <c r="E445" s="1"/>
      <c r="F445" s="1"/>
    </row>
    <row r="446" spans="1:6">
      <c r="A446" s="1"/>
      <c r="B446" s="1"/>
      <c r="C446" s="1"/>
      <c r="D446" s="1"/>
      <c r="E446" s="1"/>
      <c r="F446" s="1"/>
    </row>
    <row r="447" spans="1:6">
      <c r="A447" s="1"/>
      <c r="B447" s="1"/>
      <c r="C447" s="1"/>
      <c r="D447" s="1"/>
      <c r="E447" s="1"/>
      <c r="F447" s="1"/>
    </row>
    <row r="448" spans="1:6">
      <c r="A448" s="1"/>
      <c r="B448" s="1"/>
      <c r="C448" s="1"/>
      <c r="D448" s="1"/>
      <c r="E448" s="1"/>
      <c r="F448" s="1"/>
    </row>
    <row r="449" spans="1:6">
      <c r="A449" s="1"/>
      <c r="B449" s="1"/>
      <c r="C449" s="1"/>
      <c r="D449" s="1"/>
      <c r="E449" s="1"/>
      <c r="F449" s="1"/>
    </row>
    <row r="450" spans="1:6">
      <c r="A450" s="1"/>
      <c r="B450" s="1"/>
      <c r="C450" s="1"/>
      <c r="D450" s="1"/>
      <c r="E450" s="1"/>
      <c r="F450" s="1"/>
    </row>
    <row r="451" spans="1:6">
      <c r="A451" s="1"/>
      <c r="B451" s="1"/>
      <c r="C451" s="1"/>
      <c r="D451" s="1"/>
      <c r="E451" s="1"/>
      <c r="F451" s="1"/>
    </row>
    <row r="452" spans="1:6">
      <c r="A452" s="1"/>
      <c r="B452" s="1"/>
      <c r="C452" s="1"/>
      <c r="D452" s="1"/>
      <c r="E452" s="1"/>
      <c r="F452" s="1"/>
    </row>
    <row r="453" spans="1:6">
      <c r="A453" s="1"/>
      <c r="B453" s="1"/>
      <c r="C453" s="1"/>
      <c r="D453" s="1"/>
      <c r="E453" s="1"/>
      <c r="F453" s="1"/>
    </row>
    <row r="454" spans="1:6">
      <c r="A454" s="1"/>
      <c r="B454" s="1"/>
      <c r="C454" s="1"/>
      <c r="D454" s="1"/>
      <c r="E454" s="1"/>
      <c r="F454" s="1"/>
    </row>
    <row r="455" spans="1:6">
      <c r="A455" s="1"/>
      <c r="B455" s="1"/>
      <c r="C455" s="1"/>
      <c r="D455" s="1"/>
      <c r="E455" s="1"/>
      <c r="F455" s="1"/>
    </row>
    <row r="456" spans="1:6">
      <c r="A456" s="1"/>
      <c r="B456" s="1"/>
      <c r="C456" s="1"/>
      <c r="D456" s="1"/>
      <c r="E456" s="1"/>
      <c r="F456" s="1"/>
    </row>
    <row r="457" spans="1:6">
      <c r="A457" s="1"/>
      <c r="B457" s="1"/>
      <c r="C457" s="1"/>
      <c r="D457" s="1"/>
      <c r="E457" s="1"/>
      <c r="F457" s="1"/>
    </row>
    <row r="458" spans="1:6">
      <c r="A458" s="1"/>
      <c r="B458" s="1"/>
      <c r="C458" s="1"/>
      <c r="D458" s="1"/>
      <c r="E458" s="1"/>
      <c r="F458" s="1"/>
    </row>
    <row r="459" spans="1:6">
      <c r="A459" s="1"/>
      <c r="B459" s="1"/>
      <c r="C459" s="1"/>
      <c r="D459" s="1"/>
      <c r="E459" s="1"/>
      <c r="F459" s="1"/>
    </row>
    <row r="460" spans="1:6">
      <c r="A460" s="1"/>
      <c r="B460" s="1"/>
      <c r="C460" s="1"/>
      <c r="D460" s="1"/>
      <c r="E460" s="1"/>
      <c r="F460" s="1"/>
    </row>
    <row r="461" spans="1:6">
      <c r="A461" s="1"/>
      <c r="B461" s="1"/>
      <c r="C461" s="1"/>
      <c r="D461" s="1"/>
      <c r="E461" s="1"/>
      <c r="F461" s="1"/>
    </row>
    <row r="462" spans="1:6">
      <c r="A462" s="1"/>
      <c r="B462" s="1"/>
      <c r="C462" s="1"/>
      <c r="D462" s="1"/>
      <c r="E462" s="1"/>
      <c r="F462" s="1"/>
    </row>
    <row r="463" spans="1:6">
      <c r="A463" s="1"/>
      <c r="B463" s="1"/>
      <c r="C463" s="1"/>
      <c r="D463" s="1"/>
      <c r="E463" s="1"/>
      <c r="F463" s="1"/>
    </row>
    <row r="464" spans="1:6">
      <c r="A464" s="1"/>
      <c r="B464" s="1"/>
      <c r="C464" s="1"/>
      <c r="D464" s="1"/>
      <c r="E464" s="1"/>
      <c r="F464" s="1"/>
    </row>
    <row r="465" spans="1:6">
      <c r="A465" s="1"/>
      <c r="B465" s="1"/>
      <c r="C465" s="1"/>
      <c r="D465" s="1"/>
      <c r="E465" s="1"/>
      <c r="F465" s="1"/>
    </row>
    <row r="466" spans="1:6">
      <c r="A466" s="1"/>
      <c r="B466" s="1"/>
      <c r="C466" s="1"/>
      <c r="D466" s="1"/>
      <c r="E466" s="1"/>
      <c r="F466" s="1"/>
    </row>
    <row r="467" spans="1:6">
      <c r="A467" s="1"/>
      <c r="B467" s="1"/>
      <c r="C467" s="1"/>
      <c r="D467" s="1"/>
      <c r="E467" s="1"/>
      <c r="F467" s="1"/>
    </row>
    <row r="468" spans="1:6">
      <c r="A468" s="1"/>
      <c r="B468" s="1"/>
      <c r="C468" s="1"/>
      <c r="D468" s="1"/>
      <c r="E468" s="1"/>
      <c r="F468" s="1"/>
    </row>
    <row r="469" spans="1:6">
      <c r="A469" s="1"/>
      <c r="B469" s="1"/>
      <c r="C469" s="1"/>
      <c r="D469" s="1"/>
      <c r="E469" s="1"/>
      <c r="F469" s="1"/>
    </row>
    <row r="470" spans="1:6">
      <c r="A470" s="1"/>
      <c r="B470" s="1"/>
      <c r="C470" s="1"/>
      <c r="D470" s="1"/>
      <c r="E470" s="1"/>
      <c r="F470" s="1"/>
    </row>
    <row r="471" spans="1:6">
      <c r="A471" s="1"/>
      <c r="B471" s="1"/>
      <c r="C471" s="1"/>
      <c r="D471" s="1"/>
      <c r="E471" s="1"/>
      <c r="F471" s="1"/>
    </row>
    <row r="472" spans="1:6">
      <c r="A472" s="1"/>
      <c r="B472" s="1"/>
      <c r="C472" s="1"/>
      <c r="D472" s="1"/>
      <c r="E472" s="1"/>
      <c r="F472" s="1"/>
    </row>
    <row r="473" spans="1:6">
      <c r="A473" s="1"/>
      <c r="B473" s="1"/>
      <c r="C473" s="1"/>
      <c r="D473" s="1"/>
      <c r="E473" s="1"/>
      <c r="F473" s="1"/>
    </row>
    <row r="474" spans="1:6">
      <c r="A474" s="1"/>
      <c r="B474" s="1"/>
      <c r="C474" s="1"/>
      <c r="D474" s="1"/>
      <c r="E474" s="1"/>
      <c r="F474" s="1"/>
    </row>
    <row r="475" spans="1:6">
      <c r="A475" s="1"/>
      <c r="B475" s="1"/>
      <c r="C475" s="1"/>
      <c r="D475" s="1"/>
      <c r="E475" s="1"/>
      <c r="F475" s="1"/>
    </row>
    <row r="476" spans="1:6">
      <c r="A476" s="1"/>
      <c r="B476" s="1"/>
      <c r="C476" s="1"/>
      <c r="D476" s="1"/>
      <c r="E476" s="1"/>
      <c r="F476" s="1"/>
    </row>
    <row r="477" spans="1:6">
      <c r="A477" s="1"/>
      <c r="B477" s="1"/>
      <c r="C477" s="1"/>
      <c r="D477" s="1"/>
      <c r="E477" s="1"/>
      <c r="F477" s="1"/>
    </row>
    <row r="478" spans="1:6">
      <c r="A478" s="1"/>
      <c r="B478" s="1"/>
      <c r="C478" s="1"/>
      <c r="D478" s="1"/>
      <c r="E478" s="1"/>
      <c r="F478" s="1"/>
    </row>
    <row r="479" spans="1:6">
      <c r="A479" s="1"/>
      <c r="B479" s="1"/>
      <c r="C479" s="1"/>
      <c r="D479" s="1"/>
      <c r="E479" s="1"/>
      <c r="F479" s="1"/>
    </row>
    <row r="480" spans="1:6">
      <c r="A480" s="1"/>
      <c r="B480" s="1"/>
      <c r="C480" s="1"/>
      <c r="D480" s="1"/>
      <c r="E480" s="1"/>
      <c r="F480" s="1"/>
    </row>
    <row r="481" spans="1:6">
      <c r="A481" s="1"/>
      <c r="B481" s="1"/>
      <c r="C481" s="1"/>
      <c r="D481" s="1"/>
      <c r="E481" s="1"/>
      <c r="F481" s="1"/>
    </row>
    <row r="482" spans="1:6">
      <c r="A482" s="1"/>
      <c r="B482" s="1"/>
      <c r="C482" s="1"/>
      <c r="D482" s="1"/>
      <c r="E482" s="1"/>
      <c r="F482" s="1"/>
    </row>
    <row r="483" spans="1:6">
      <c r="A483" s="1"/>
      <c r="B483" s="1"/>
      <c r="C483" s="1"/>
      <c r="D483" s="1"/>
      <c r="E483" s="1"/>
      <c r="F483" s="1"/>
    </row>
    <row r="484" spans="1:6">
      <c r="A484" s="1"/>
      <c r="B484" s="1"/>
      <c r="C484" s="1"/>
      <c r="D484" s="1"/>
      <c r="E484" s="1"/>
      <c r="F484" s="1"/>
    </row>
    <row r="485" spans="1:6">
      <c r="A485" s="1"/>
      <c r="B485" s="1"/>
      <c r="C485" s="1"/>
      <c r="D485" s="1"/>
      <c r="E485" s="1"/>
      <c r="F485" s="1"/>
    </row>
    <row r="486" spans="1:6">
      <c r="A486" s="1"/>
      <c r="B486" s="1"/>
      <c r="C486" s="1"/>
      <c r="D486" s="1"/>
      <c r="E486" s="1"/>
      <c r="F486" s="1"/>
    </row>
    <row r="487" spans="1:6">
      <c r="A487" s="1"/>
      <c r="B487" s="1"/>
      <c r="C487" s="1"/>
      <c r="D487" s="1"/>
      <c r="E487" s="1"/>
      <c r="F487" s="1"/>
    </row>
    <row r="488" spans="1:6">
      <c r="A488" s="1"/>
      <c r="B488" s="1"/>
      <c r="C488" s="1"/>
      <c r="D488" s="1"/>
      <c r="E488" s="1"/>
      <c r="F488" s="1"/>
    </row>
    <row r="489" spans="1:6">
      <c r="A489" s="1"/>
      <c r="B489" s="1"/>
      <c r="C489" s="1"/>
      <c r="D489" s="1"/>
      <c r="E489" s="1"/>
      <c r="F489" s="1"/>
    </row>
    <row r="490" spans="1:6">
      <c r="A490" s="1"/>
      <c r="B490" s="1"/>
      <c r="C490" s="1"/>
      <c r="D490" s="1"/>
      <c r="E490" s="1"/>
      <c r="F490" s="1"/>
    </row>
    <row r="491" spans="1:6">
      <c r="A491" s="1"/>
      <c r="B491" s="1"/>
      <c r="C491" s="1"/>
      <c r="D491" s="1"/>
      <c r="E491" s="1"/>
      <c r="F491" s="1"/>
    </row>
    <row r="492" spans="1:6">
      <c r="A492" s="1"/>
      <c r="B492" s="1"/>
      <c r="C492" s="1"/>
      <c r="D492" s="1"/>
      <c r="E492" s="1"/>
      <c r="F492" s="1"/>
    </row>
    <row r="493" spans="1:6">
      <c r="A493" s="1"/>
      <c r="B493" s="1"/>
      <c r="C493" s="1"/>
      <c r="D493" s="1"/>
      <c r="E493" s="1"/>
      <c r="F493" s="1"/>
    </row>
    <row r="494" spans="1:6">
      <c r="A494" s="1"/>
      <c r="B494" s="1"/>
      <c r="C494" s="1"/>
      <c r="D494" s="1"/>
      <c r="E494" s="1"/>
      <c r="F494" s="1"/>
    </row>
    <row r="495" spans="1:6">
      <c r="A495" s="1"/>
      <c r="B495" s="1"/>
      <c r="C495" s="1"/>
      <c r="D495" s="1"/>
      <c r="E495" s="1"/>
      <c r="F495" s="1"/>
    </row>
    <row r="496" spans="1:6">
      <c r="A496" s="1"/>
      <c r="B496" s="1"/>
      <c r="C496" s="1"/>
      <c r="D496" s="1"/>
      <c r="E496" s="1"/>
      <c r="F496" s="1"/>
    </row>
    <row r="497" spans="1:6">
      <c r="A497" s="1"/>
      <c r="B497" s="1"/>
      <c r="C497" s="1"/>
      <c r="D497" s="1"/>
      <c r="E497" s="1"/>
      <c r="F497" s="1"/>
    </row>
    <row r="498" spans="1:6">
      <c r="A498" s="1"/>
      <c r="B498" s="1"/>
      <c r="C498" s="1"/>
      <c r="D498" s="1"/>
      <c r="E498" s="1"/>
      <c r="F498" s="1"/>
    </row>
    <row r="499" spans="1:6">
      <c r="A499" s="1"/>
      <c r="B499" s="1"/>
      <c r="C499" s="1"/>
      <c r="D499" s="1"/>
      <c r="E499" s="1"/>
      <c r="F499" s="1"/>
    </row>
    <row r="500" spans="1:6">
      <c r="A500" s="1"/>
      <c r="B500" s="1"/>
      <c r="C500" s="1"/>
      <c r="D500" s="1"/>
      <c r="E500" s="1"/>
      <c r="F500" s="1"/>
    </row>
    <row r="501" spans="1:6">
      <c r="A501" s="1"/>
      <c r="B501" s="1"/>
      <c r="C501" s="1"/>
      <c r="D501" s="1"/>
      <c r="E501" s="1"/>
      <c r="F501" s="1"/>
    </row>
    <row r="502" spans="1:6">
      <c r="A502" s="1"/>
      <c r="B502" s="1"/>
      <c r="C502" s="1"/>
      <c r="D502" s="1"/>
      <c r="E502" s="1"/>
      <c r="F502" s="1"/>
    </row>
    <row r="503" spans="1:6">
      <c r="A503" s="1"/>
      <c r="B503" s="1"/>
      <c r="C503" s="1"/>
      <c r="D503" s="1"/>
      <c r="E503" s="1"/>
      <c r="F503" s="1"/>
    </row>
    <row r="504" spans="1:6">
      <c r="A504" s="1"/>
      <c r="B504" s="1"/>
      <c r="C504" s="1"/>
      <c r="D504" s="1"/>
      <c r="E504" s="1"/>
      <c r="F504" s="1"/>
    </row>
    <row r="505" spans="1:6">
      <c r="A505" s="1"/>
      <c r="B505" s="1"/>
      <c r="C505" s="1"/>
      <c r="D505" s="1"/>
      <c r="E505" s="1"/>
      <c r="F505" s="1"/>
    </row>
  </sheetData>
  <mergeCells count="3">
    <mergeCell ref="A1:D1"/>
    <mergeCell ref="A2:D2"/>
    <mergeCell ref="A3:D3"/>
  </mergeCells>
  <printOptions horizontalCentered="1"/>
  <pageMargins left="0" right="0" top="0.74803149606299213" bottom="0.74803149606299213" header="0.31496062992125984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97"/>
  <sheetViews>
    <sheetView workbookViewId="0">
      <pane ySplit="8" topLeftCell="A9" activePane="bottomLeft" state="frozen"/>
      <selection pane="bottomLeft"/>
    </sheetView>
  </sheetViews>
  <sheetFormatPr defaultColWidth="0" defaultRowHeight="14.45"/>
  <cols>
    <col min="1" max="1" width="4.7109375" customWidth="1"/>
    <col min="2" max="2" width="7.7109375" customWidth="1"/>
    <col min="3" max="3" width="12.7109375" customWidth="1"/>
    <col min="4" max="4" width="44.7109375" customWidth="1"/>
    <col min="5" max="5" width="5.7109375" customWidth="1"/>
    <col min="6" max="7" width="9.7109375" customWidth="1"/>
    <col min="8" max="9" width="13" customWidth="1"/>
    <col min="10" max="26" width="13" hidden="1" customWidth="1"/>
    <col min="27" max="27" width="13" customWidth="1"/>
    <col min="28" max="16384" width="9.140625" hidden="1"/>
  </cols>
  <sheetData>
    <row r="1" spans="1:26" ht="20.100000000000001" customHeight="1">
      <c r="A1" s="11"/>
      <c r="B1" s="206" t="s">
        <v>8</v>
      </c>
      <c r="C1" s="207"/>
      <c r="D1" s="207"/>
      <c r="E1" s="207"/>
      <c r="F1" s="207"/>
      <c r="G1" s="207"/>
      <c r="H1" s="208"/>
      <c r="I1" s="131" t="s">
        <v>5</v>
      </c>
      <c r="J1" s="11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>
      <c r="A2" s="11"/>
      <c r="B2" s="206" t="s">
        <v>11</v>
      </c>
      <c r="C2" s="207"/>
      <c r="D2" s="207"/>
      <c r="E2" s="207"/>
      <c r="F2" s="207"/>
      <c r="G2" s="207"/>
      <c r="H2" s="208"/>
      <c r="I2" s="131" t="s">
        <v>3</v>
      </c>
      <c r="J2" s="11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>
      <c r="A3" s="11"/>
      <c r="B3" s="206" t="s">
        <v>75</v>
      </c>
      <c r="C3" s="207"/>
      <c r="D3" s="207"/>
      <c r="E3" s="207"/>
      <c r="F3" s="207"/>
      <c r="G3" s="207"/>
      <c r="H3" s="208"/>
      <c r="I3" s="131" t="s">
        <v>101</v>
      </c>
      <c r="J3" s="11"/>
      <c r="K3" s="3"/>
      <c r="L3" s="3"/>
      <c r="M3" s="3"/>
      <c r="N3" s="3"/>
      <c r="O3" s="3"/>
      <c r="P3" s="5" t="s">
        <v>7</v>
      </c>
      <c r="Q3" s="1"/>
      <c r="R3" s="1"/>
      <c r="S3" s="3"/>
      <c r="V3" s="3"/>
    </row>
    <row r="4" spans="1:26">
      <c r="A4" s="3"/>
      <c r="B4" s="5" t="s">
        <v>102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>
      <c r="A5" s="3"/>
      <c r="B5" s="146" t="s">
        <v>314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>
      <c r="A7" s="13"/>
      <c r="B7" s="14" t="s">
        <v>103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5.6">
      <c r="A8" s="192" t="s">
        <v>104</v>
      </c>
      <c r="B8" s="192" t="s">
        <v>105</v>
      </c>
      <c r="C8" s="192" t="s">
        <v>106</v>
      </c>
      <c r="D8" s="192" t="s">
        <v>107</v>
      </c>
      <c r="E8" s="192" t="s">
        <v>108</v>
      </c>
      <c r="F8" s="192" t="s">
        <v>109</v>
      </c>
      <c r="G8" s="192" t="s">
        <v>14</v>
      </c>
      <c r="H8" s="192" t="s">
        <v>15</v>
      </c>
      <c r="I8" s="192" t="s">
        <v>110</v>
      </c>
      <c r="J8" s="148"/>
      <c r="K8" s="148"/>
      <c r="L8" s="148"/>
      <c r="M8" s="148"/>
      <c r="N8" s="148"/>
      <c r="O8" s="148"/>
      <c r="P8" s="148" t="s">
        <v>111</v>
      </c>
      <c r="Q8" s="144"/>
      <c r="R8" s="144"/>
      <c r="S8" s="148" t="s">
        <v>112</v>
      </c>
      <c r="T8" s="145"/>
      <c r="U8" s="145"/>
      <c r="V8" s="148" t="s">
        <v>113</v>
      </c>
      <c r="W8" s="143"/>
      <c r="X8" s="143"/>
      <c r="Y8" s="143"/>
      <c r="Z8" s="143"/>
    </row>
    <row r="9" spans="1:26">
      <c r="A9" s="87"/>
      <c r="B9" s="87"/>
      <c r="C9" s="149"/>
      <c r="D9" s="138" t="s">
        <v>81</v>
      </c>
      <c r="E9" s="87"/>
      <c r="F9" s="150"/>
      <c r="G9" s="135"/>
      <c r="H9" s="135"/>
      <c r="I9" s="135"/>
      <c r="J9" s="87"/>
      <c r="K9" s="87"/>
      <c r="L9" s="87"/>
      <c r="M9" s="87"/>
      <c r="N9" s="87"/>
      <c r="O9" s="87"/>
      <c r="P9" s="87"/>
      <c r="Q9" s="61"/>
      <c r="R9" s="61"/>
      <c r="S9" s="87"/>
      <c r="T9" s="137"/>
      <c r="U9" s="137"/>
      <c r="V9" s="87"/>
      <c r="W9" s="137"/>
      <c r="X9" s="137"/>
      <c r="Y9" s="137"/>
      <c r="Z9" s="137"/>
    </row>
    <row r="10" spans="1:26">
      <c r="A10" s="61"/>
      <c r="B10" s="61"/>
      <c r="C10" s="152">
        <v>3</v>
      </c>
      <c r="D10" s="152" t="s">
        <v>82</v>
      </c>
      <c r="E10" s="61"/>
      <c r="F10" s="151"/>
      <c r="G10" s="75"/>
      <c r="H10" s="75"/>
      <c r="I10" s="75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137"/>
      <c r="U10" s="137"/>
      <c r="V10" s="61"/>
      <c r="W10" s="137"/>
      <c r="X10" s="137"/>
      <c r="Y10" s="137"/>
      <c r="Z10" s="137"/>
    </row>
    <row r="11" spans="1:26" ht="35.1" customHeight="1">
      <c r="A11" s="158">
        <v>1</v>
      </c>
      <c r="B11" s="153" t="s">
        <v>114</v>
      </c>
      <c r="C11" s="159" t="s">
        <v>115</v>
      </c>
      <c r="D11" s="153" t="s">
        <v>316</v>
      </c>
      <c r="E11" s="153" t="s">
        <v>117</v>
      </c>
      <c r="F11" s="154">
        <v>0.129</v>
      </c>
      <c r="G11" s="155">
        <v>0</v>
      </c>
      <c r="H11" s="155">
        <v>0</v>
      </c>
      <c r="I11" s="155">
        <f>ROUND(F11*(G11+H11),2)</f>
        <v>0</v>
      </c>
      <c r="J11" s="153">
        <f>ROUND(F11*(N11),2)</f>
        <v>27.81</v>
      </c>
      <c r="K11" s="156">
        <f>ROUND(F11*(O11),2)</f>
        <v>0</v>
      </c>
      <c r="L11" s="156">
        <f>ROUND(F11*(G11),2)</f>
        <v>0</v>
      </c>
      <c r="M11" s="156">
        <f>ROUND(F11*(H11),2)</f>
        <v>0</v>
      </c>
      <c r="N11" s="156">
        <v>215.6</v>
      </c>
      <c r="O11" s="156"/>
      <c r="P11" s="160">
        <v>0.94846472000000004</v>
      </c>
      <c r="Q11" s="160"/>
      <c r="R11" s="160">
        <v>0.94846472000000004</v>
      </c>
      <c r="S11" s="156">
        <f>ROUND(F11*(P11),3)</f>
        <v>0.122</v>
      </c>
      <c r="T11" s="157"/>
      <c r="U11" s="157"/>
      <c r="V11" s="160"/>
      <c r="Z11">
        <v>0</v>
      </c>
    </row>
    <row r="12" spans="1:26" ht="24.95" customHeight="1">
      <c r="A12" s="158">
        <v>2</v>
      </c>
      <c r="B12" s="153" t="s">
        <v>114</v>
      </c>
      <c r="C12" s="159" t="s">
        <v>122</v>
      </c>
      <c r="D12" s="153" t="s">
        <v>317</v>
      </c>
      <c r="E12" s="153" t="s">
        <v>124</v>
      </c>
      <c r="F12" s="154">
        <v>1</v>
      </c>
      <c r="G12" s="155">
        <v>0</v>
      </c>
      <c r="H12" s="155">
        <v>0</v>
      </c>
      <c r="I12" s="155">
        <f>ROUND(F12*(G12+H12),2)</f>
        <v>0</v>
      </c>
      <c r="J12" s="153">
        <f>ROUND(F12*(N12),2)</f>
        <v>15.69</v>
      </c>
      <c r="K12" s="156">
        <f>ROUND(F12*(O12),2)</f>
        <v>0</v>
      </c>
      <c r="L12" s="156">
        <f>ROUND(F12*(G12),2)</f>
        <v>0</v>
      </c>
      <c r="M12" s="156">
        <f>ROUND(F12*(H12),2)</f>
        <v>0</v>
      </c>
      <c r="N12" s="156">
        <v>15.69</v>
      </c>
      <c r="O12" s="156"/>
      <c r="P12" s="160">
        <v>1.9433499999999999E-2</v>
      </c>
      <c r="Q12" s="160"/>
      <c r="R12" s="160">
        <v>1.9433499999999999E-2</v>
      </c>
      <c r="S12" s="156">
        <f>ROUND(F12*(P12),3)</f>
        <v>1.9E-2</v>
      </c>
      <c r="T12" s="157"/>
      <c r="U12" s="157"/>
      <c r="V12" s="160"/>
      <c r="Z12">
        <v>0</v>
      </c>
    </row>
    <row r="13" spans="1:26" ht="21.6">
      <c r="A13" s="158">
        <v>3</v>
      </c>
      <c r="B13" s="153" t="s">
        <v>114</v>
      </c>
      <c r="C13" s="159" t="s">
        <v>318</v>
      </c>
      <c r="D13" s="153" t="s">
        <v>319</v>
      </c>
      <c r="E13" s="153" t="s">
        <v>124</v>
      </c>
      <c r="F13" s="154">
        <v>4</v>
      </c>
      <c r="G13" s="155">
        <v>0</v>
      </c>
      <c r="H13" s="155">
        <v>0</v>
      </c>
      <c r="I13" s="155">
        <f>ROUND(F13*(G13+H13),2)</f>
        <v>0</v>
      </c>
      <c r="J13" s="153">
        <f>ROUND(F13*(N13),2)</f>
        <v>230.48</v>
      </c>
      <c r="K13" s="156">
        <f>ROUND(F13*(O13),2)</f>
        <v>0</v>
      </c>
      <c r="L13" s="156">
        <f>ROUND(F13*(G13),2)</f>
        <v>0</v>
      </c>
      <c r="M13" s="156">
        <f>ROUND(F13*(H13),2)</f>
        <v>0</v>
      </c>
      <c r="N13" s="156">
        <v>57.62</v>
      </c>
      <c r="O13" s="156"/>
      <c r="P13" s="160">
        <v>0.12651899999999999</v>
      </c>
      <c r="Q13" s="160"/>
      <c r="R13" s="160">
        <v>0.12651899999999999</v>
      </c>
      <c r="S13" s="156">
        <f>ROUND(F13*(P13),3)</f>
        <v>0.50600000000000001</v>
      </c>
      <c r="T13" s="157"/>
      <c r="U13" s="157"/>
      <c r="V13" s="160"/>
      <c r="Z13">
        <v>0</v>
      </c>
    </row>
    <row r="14" spans="1:26" ht="24.95" customHeight="1">
      <c r="A14" s="158">
        <v>4</v>
      </c>
      <c r="B14" s="153" t="s">
        <v>114</v>
      </c>
      <c r="C14" s="159" t="s">
        <v>320</v>
      </c>
      <c r="D14" s="153" t="s">
        <v>321</v>
      </c>
      <c r="E14" s="153" t="s">
        <v>124</v>
      </c>
      <c r="F14" s="154">
        <v>1</v>
      </c>
      <c r="G14" s="155">
        <v>0</v>
      </c>
      <c r="H14" s="155">
        <v>0</v>
      </c>
      <c r="I14" s="155">
        <f>ROUND(F14*(G14+H14),2)</f>
        <v>0</v>
      </c>
      <c r="J14" s="153">
        <f>ROUND(F14*(N14),2)</f>
        <v>89.22</v>
      </c>
      <c r="K14" s="156">
        <f>ROUND(F14*(O14),2)</f>
        <v>0</v>
      </c>
      <c r="L14" s="156">
        <f>ROUND(F14*(G14),2)</f>
        <v>0</v>
      </c>
      <c r="M14" s="156">
        <f>ROUND(F14*(H14),2)</f>
        <v>0</v>
      </c>
      <c r="N14" s="156">
        <v>89.22</v>
      </c>
      <c r="O14" s="156"/>
      <c r="P14" s="160">
        <v>0.11258000000000001</v>
      </c>
      <c r="Q14" s="160"/>
      <c r="R14" s="160">
        <v>0.11258000000000001</v>
      </c>
      <c r="S14" s="156">
        <f>ROUND(F14*(P14),3)</f>
        <v>0.113</v>
      </c>
      <c r="T14" s="157"/>
      <c r="U14" s="157"/>
      <c r="V14" s="160"/>
      <c r="Z14">
        <v>0</v>
      </c>
    </row>
    <row r="15" spans="1:26" ht="24.95" customHeight="1">
      <c r="A15" s="158">
        <v>5</v>
      </c>
      <c r="B15" s="153" t="s">
        <v>136</v>
      </c>
      <c r="C15" s="159" t="s">
        <v>141</v>
      </c>
      <c r="D15" s="153" t="s">
        <v>322</v>
      </c>
      <c r="E15" s="153" t="s">
        <v>131</v>
      </c>
      <c r="F15" s="154">
        <v>12.292999999999999</v>
      </c>
      <c r="G15" s="155">
        <v>0</v>
      </c>
      <c r="H15" s="155">
        <v>0</v>
      </c>
      <c r="I15" s="155">
        <f>ROUND(F15*(G15+H15),2)</f>
        <v>0</v>
      </c>
      <c r="J15" s="153">
        <f>ROUND(F15*(N15),2)</f>
        <v>535.73</v>
      </c>
      <c r="K15" s="156">
        <f>ROUND(F15*(O15),2)</f>
        <v>0</v>
      </c>
      <c r="L15" s="156">
        <f>ROUND(F15*(G15),2)</f>
        <v>0</v>
      </c>
      <c r="M15" s="156">
        <f>ROUND(F15*(H15),2)</f>
        <v>0</v>
      </c>
      <c r="N15" s="156">
        <v>43.58</v>
      </c>
      <c r="O15" s="156"/>
      <c r="P15" s="160">
        <v>0.28538000000000002</v>
      </c>
      <c r="Q15" s="160"/>
      <c r="R15" s="160">
        <v>0.28538000000000002</v>
      </c>
      <c r="S15" s="156">
        <f>ROUND(F15*(P15),3)</f>
        <v>3.508</v>
      </c>
      <c r="T15" s="157"/>
      <c r="U15" s="157"/>
      <c r="V15" s="160"/>
      <c r="Z15">
        <v>0</v>
      </c>
    </row>
    <row r="16" spans="1:26">
      <c r="A16" s="61"/>
      <c r="B16" s="61"/>
      <c r="C16" s="152">
        <v>3</v>
      </c>
      <c r="D16" s="152" t="s">
        <v>82</v>
      </c>
      <c r="E16" s="61"/>
      <c r="F16" s="151"/>
      <c r="G16" s="141">
        <f>ROUND((SUM(L10:L15))/1,2)</f>
        <v>0</v>
      </c>
      <c r="H16" s="141">
        <f>ROUND((SUM(M10:M15))/1,2)</f>
        <v>0</v>
      </c>
      <c r="I16" s="141">
        <f>ROUND((SUM(I10:I15))/1,2)</f>
        <v>0</v>
      </c>
      <c r="J16" s="61"/>
      <c r="K16" s="61"/>
      <c r="L16" s="61">
        <f>ROUND((SUM(L10:L15))/1,2)</f>
        <v>0</v>
      </c>
      <c r="M16" s="61">
        <f>ROUND((SUM(M10:M15))/1,2)</f>
        <v>0</v>
      </c>
      <c r="N16" s="61"/>
      <c r="O16" s="61"/>
      <c r="P16" s="161"/>
      <c r="Q16" s="61"/>
      <c r="R16" s="61"/>
      <c r="S16" s="161">
        <f>ROUND((SUM(S10:S15))/1,2)</f>
        <v>4.2699999999999996</v>
      </c>
      <c r="T16" s="137"/>
      <c r="U16" s="137"/>
      <c r="V16" s="2">
        <f>ROUND((SUM(V10:V15))/1,2)</f>
        <v>0</v>
      </c>
      <c r="W16" s="137"/>
      <c r="X16" s="137"/>
      <c r="Y16" s="137"/>
      <c r="Z16" s="137"/>
    </row>
    <row r="17" spans="1:26">
      <c r="A17" s="1"/>
      <c r="B17" s="1"/>
      <c r="C17" s="1"/>
      <c r="D17" s="1"/>
      <c r="E17" s="1"/>
      <c r="F17" s="147"/>
      <c r="G17" s="134"/>
      <c r="H17" s="134"/>
      <c r="I17" s="134"/>
      <c r="J17" s="1"/>
      <c r="K17" s="1"/>
      <c r="L17" s="1"/>
      <c r="M17" s="1"/>
      <c r="N17" s="1"/>
      <c r="O17" s="1"/>
      <c r="P17" s="1"/>
      <c r="Q17" s="1"/>
      <c r="R17" s="1"/>
      <c r="S17" s="1"/>
      <c r="V17" s="1"/>
    </row>
    <row r="18" spans="1:26">
      <c r="A18" s="61"/>
      <c r="B18" s="61"/>
      <c r="C18" s="152">
        <v>6</v>
      </c>
      <c r="D18" s="152" t="s">
        <v>83</v>
      </c>
      <c r="E18" s="61"/>
      <c r="F18" s="151"/>
      <c r="G18" s="75"/>
      <c r="H18" s="75"/>
      <c r="I18" s="75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137"/>
      <c r="U18" s="137"/>
      <c r="V18" s="61"/>
      <c r="W18" s="137"/>
      <c r="X18" s="137"/>
      <c r="Y18" s="137"/>
      <c r="Z18" s="137"/>
    </row>
    <row r="19" spans="1:26" ht="24.95" customHeight="1">
      <c r="A19" s="158">
        <v>6</v>
      </c>
      <c r="B19" s="153" t="s">
        <v>114</v>
      </c>
      <c r="C19" s="159" t="s">
        <v>323</v>
      </c>
      <c r="D19" s="153" t="s">
        <v>324</v>
      </c>
      <c r="E19" s="153" t="s">
        <v>149</v>
      </c>
      <c r="F19" s="154">
        <v>7.64</v>
      </c>
      <c r="G19" s="155">
        <v>0</v>
      </c>
      <c r="H19" s="155">
        <v>0</v>
      </c>
      <c r="I19" s="155">
        <f>ROUND(F19*(G19+H19),2)</f>
        <v>0</v>
      </c>
      <c r="J19" s="153">
        <f>ROUND(F19*(N19),2)</f>
        <v>39.19</v>
      </c>
      <c r="K19" s="156">
        <f>ROUND(F19*(O19),2)</f>
        <v>0</v>
      </c>
      <c r="L19" s="156">
        <f>ROUND(F19*(G19),2)</f>
        <v>0</v>
      </c>
      <c r="M19" s="156">
        <f>ROUND(F19*(H19),2)</f>
        <v>0</v>
      </c>
      <c r="N19" s="156">
        <v>5.13</v>
      </c>
      <c r="O19" s="156"/>
      <c r="P19" s="160">
        <v>7.9900000000000006E-3</v>
      </c>
      <c r="Q19" s="160"/>
      <c r="R19" s="160">
        <v>7.9900000000000006E-3</v>
      </c>
      <c r="S19" s="156">
        <f>ROUND(F19*(P19),3)</f>
        <v>6.0999999999999999E-2</v>
      </c>
      <c r="T19" s="157"/>
      <c r="U19" s="157"/>
      <c r="V19" s="160"/>
      <c r="Z19">
        <v>0</v>
      </c>
    </row>
    <row r="20" spans="1:26" ht="24.95" customHeight="1">
      <c r="A20" s="158">
        <v>7</v>
      </c>
      <c r="B20" s="153" t="s">
        <v>136</v>
      </c>
      <c r="C20" s="159" t="s">
        <v>325</v>
      </c>
      <c r="D20" s="153" t="s">
        <v>326</v>
      </c>
      <c r="E20" s="153" t="s">
        <v>131</v>
      </c>
      <c r="F20" s="154">
        <v>9.3480000000000008</v>
      </c>
      <c r="G20" s="155">
        <v>0</v>
      </c>
      <c r="H20" s="155">
        <v>0</v>
      </c>
      <c r="I20" s="155">
        <f>ROUND(F20*(G20+H20),2)</f>
        <v>0</v>
      </c>
      <c r="J20" s="153">
        <f>ROUND(F20*(N20),2)</f>
        <v>116.38</v>
      </c>
      <c r="K20" s="156">
        <f>ROUND(F20*(O20),2)</f>
        <v>0</v>
      </c>
      <c r="L20" s="156">
        <f>ROUND(F20*(G20),2)</f>
        <v>0</v>
      </c>
      <c r="M20" s="156">
        <f>ROUND(F20*(H20),2)</f>
        <v>0</v>
      </c>
      <c r="N20" s="156">
        <v>12.45</v>
      </c>
      <c r="O20" s="156"/>
      <c r="P20" s="160">
        <v>3.5869999999999999E-2</v>
      </c>
      <c r="Q20" s="160"/>
      <c r="R20" s="160">
        <v>3.5869999999999999E-2</v>
      </c>
      <c r="S20" s="156">
        <f>ROUND(F20*(P20),3)</f>
        <v>0.33500000000000002</v>
      </c>
      <c r="T20" s="157"/>
      <c r="U20" s="157"/>
      <c r="V20" s="160"/>
      <c r="Z20">
        <v>0</v>
      </c>
    </row>
    <row r="21" spans="1:26" ht="24.95" customHeight="1">
      <c r="A21" s="168">
        <v>8</v>
      </c>
      <c r="B21" s="163" t="s">
        <v>248</v>
      </c>
      <c r="C21" s="169" t="s">
        <v>327</v>
      </c>
      <c r="D21" s="163" t="s">
        <v>328</v>
      </c>
      <c r="E21" s="163" t="s">
        <v>149</v>
      </c>
      <c r="F21" s="164">
        <v>7.64</v>
      </c>
      <c r="G21" s="165">
        <v>0</v>
      </c>
      <c r="H21" s="165">
        <v>0</v>
      </c>
      <c r="I21" s="165">
        <f>ROUND(F21*(G21+H21),2)</f>
        <v>0</v>
      </c>
      <c r="J21" s="163">
        <f>ROUND(F21*(N21),2)</f>
        <v>72.81</v>
      </c>
      <c r="K21" s="166">
        <f>ROUND(F21*(O21),2)</f>
        <v>0</v>
      </c>
      <c r="L21" s="166">
        <f>ROUND(F21*(G21),2)</f>
        <v>0</v>
      </c>
      <c r="M21" s="166">
        <f>ROUND(F21*(H21),2)</f>
        <v>0</v>
      </c>
      <c r="N21" s="166">
        <v>9.5299999999999994</v>
      </c>
      <c r="O21" s="166"/>
      <c r="P21" s="170">
        <v>7.3999999999999999E-4</v>
      </c>
      <c r="Q21" s="170"/>
      <c r="R21" s="170">
        <v>7.3999999999999999E-4</v>
      </c>
      <c r="S21" s="166">
        <f>ROUND(F21*(P21),3)</f>
        <v>6.0000000000000001E-3</v>
      </c>
      <c r="T21" s="167"/>
      <c r="U21" s="167"/>
      <c r="V21" s="170"/>
      <c r="Z21">
        <v>0</v>
      </c>
    </row>
    <row r="22" spans="1:26" ht="24.95" customHeight="1">
      <c r="A22" s="168">
        <v>9</v>
      </c>
      <c r="B22" s="163" t="s">
        <v>248</v>
      </c>
      <c r="C22" s="169" t="s">
        <v>329</v>
      </c>
      <c r="D22" s="163" t="s">
        <v>330</v>
      </c>
      <c r="E22" s="163" t="s">
        <v>124</v>
      </c>
      <c r="F22" s="164">
        <v>12</v>
      </c>
      <c r="G22" s="165">
        <v>0</v>
      </c>
      <c r="H22" s="165">
        <v>0</v>
      </c>
      <c r="I22" s="165">
        <f>ROUND(F22*(G22+H22),2)</f>
        <v>0</v>
      </c>
      <c r="J22" s="163">
        <f>ROUND(F22*(N22),2)</f>
        <v>6.48</v>
      </c>
      <c r="K22" s="166">
        <f>ROUND(F22*(O22),2)</f>
        <v>0</v>
      </c>
      <c r="L22" s="166">
        <f>ROUND(F22*(G22),2)</f>
        <v>0</v>
      </c>
      <c r="M22" s="166">
        <f>ROUND(F22*(H22),2)</f>
        <v>0</v>
      </c>
      <c r="N22" s="166">
        <v>0.54</v>
      </c>
      <c r="O22" s="166"/>
      <c r="P22" s="170">
        <v>1E-4</v>
      </c>
      <c r="Q22" s="170"/>
      <c r="R22" s="170">
        <v>1E-4</v>
      </c>
      <c r="S22" s="166">
        <f>ROUND(F22*(P22),3)</f>
        <v>1E-3</v>
      </c>
      <c r="T22" s="167"/>
      <c r="U22" s="167"/>
      <c r="V22" s="170"/>
      <c r="Z22">
        <v>0</v>
      </c>
    </row>
    <row r="23" spans="1:26">
      <c r="A23" s="61"/>
      <c r="B23" s="61"/>
      <c r="C23" s="152">
        <v>6</v>
      </c>
      <c r="D23" s="152" t="s">
        <v>83</v>
      </c>
      <c r="E23" s="61"/>
      <c r="F23" s="151"/>
      <c r="G23" s="141">
        <f>ROUND((SUM(L18:L22))/1,2)</f>
        <v>0</v>
      </c>
      <c r="H23" s="141">
        <f>ROUND((SUM(M18:M22))/1,2)</f>
        <v>0</v>
      </c>
      <c r="I23" s="141">
        <f>ROUND((SUM(I18:I22))/1,2)</f>
        <v>0</v>
      </c>
      <c r="J23" s="61"/>
      <c r="K23" s="61"/>
      <c r="L23" s="61">
        <f>ROUND((SUM(L18:L22))/1,2)</f>
        <v>0</v>
      </c>
      <c r="M23" s="61">
        <f>ROUND((SUM(M18:M22))/1,2)</f>
        <v>0</v>
      </c>
      <c r="N23" s="61"/>
      <c r="O23" s="61"/>
      <c r="P23" s="161"/>
      <c r="Q23" s="61"/>
      <c r="R23" s="61"/>
      <c r="S23" s="161">
        <f>ROUND((SUM(S18:S22))/1,2)</f>
        <v>0.4</v>
      </c>
      <c r="T23" s="137"/>
      <c r="U23" s="137"/>
      <c r="V23" s="2">
        <f>ROUND((SUM(V18:V22))/1,2)</f>
        <v>0</v>
      </c>
      <c r="W23" s="137"/>
      <c r="X23" s="137"/>
      <c r="Y23" s="137"/>
      <c r="Z23" s="137"/>
    </row>
    <row r="24" spans="1:26">
      <c r="A24" s="1"/>
      <c r="B24" s="1"/>
      <c r="C24" s="1"/>
      <c r="D24" s="1"/>
      <c r="E24" s="1"/>
      <c r="F24" s="147"/>
      <c r="G24" s="134"/>
      <c r="H24" s="134"/>
      <c r="I24" s="134"/>
      <c r="J24" s="1"/>
      <c r="K24" s="1"/>
      <c r="L24" s="1"/>
      <c r="M24" s="1"/>
      <c r="N24" s="1"/>
      <c r="O24" s="1"/>
      <c r="P24" s="1"/>
      <c r="Q24" s="1"/>
      <c r="R24" s="1"/>
      <c r="S24" s="1"/>
      <c r="V24" s="1"/>
    </row>
    <row r="25" spans="1:26">
      <c r="A25" s="61"/>
      <c r="B25" s="61"/>
      <c r="C25" s="152">
        <v>9</v>
      </c>
      <c r="D25" s="152" t="s">
        <v>84</v>
      </c>
      <c r="E25" s="61"/>
      <c r="F25" s="151"/>
      <c r="G25" s="75"/>
      <c r="H25" s="75"/>
      <c r="I25" s="75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137"/>
      <c r="U25" s="137"/>
      <c r="V25" s="61"/>
      <c r="W25" s="137"/>
      <c r="X25" s="137"/>
      <c r="Y25" s="137"/>
      <c r="Z25" s="137"/>
    </row>
    <row r="26" spans="1:26" ht="24.95" customHeight="1">
      <c r="A26" s="158">
        <v>10</v>
      </c>
      <c r="B26" s="153" t="s">
        <v>114</v>
      </c>
      <c r="C26" s="159" t="s">
        <v>164</v>
      </c>
      <c r="D26" s="153" t="s">
        <v>165</v>
      </c>
      <c r="E26" s="153" t="s">
        <v>131</v>
      </c>
      <c r="F26" s="154">
        <v>59.73</v>
      </c>
      <c r="G26" s="155">
        <v>0</v>
      </c>
      <c r="H26" s="155">
        <v>0</v>
      </c>
      <c r="I26" s="155">
        <f t="shared" ref="I26:I40" si="0">ROUND(F26*(G26+H26),2)</f>
        <v>0</v>
      </c>
      <c r="J26" s="153">
        <f t="shared" ref="J26:J40" si="1">ROUND(F26*(N26),2)</f>
        <v>247.88</v>
      </c>
      <c r="K26" s="156">
        <f t="shared" ref="K26:K40" si="2">ROUND(F26*(O26),2)</f>
        <v>0</v>
      </c>
      <c r="L26" s="156">
        <f t="shared" ref="L26:L40" si="3">ROUND(F26*(G26),2)</f>
        <v>0</v>
      </c>
      <c r="M26" s="156">
        <f t="shared" ref="M26:M40" si="4">ROUND(F26*(H26),2)</f>
        <v>0</v>
      </c>
      <c r="N26" s="156">
        <v>4.1500000000000004</v>
      </c>
      <c r="O26" s="156"/>
      <c r="P26" s="160">
        <v>5.0000000000000002E-5</v>
      </c>
      <c r="Q26" s="160"/>
      <c r="R26" s="160">
        <v>5.0000000000000002E-5</v>
      </c>
      <c r="S26" s="156">
        <f t="shared" ref="S26:S40" si="5">ROUND(F26*(P26),3)</f>
        <v>3.0000000000000001E-3</v>
      </c>
      <c r="T26" s="157"/>
      <c r="U26" s="157"/>
      <c r="V26" s="160"/>
      <c r="Z26">
        <v>0</v>
      </c>
    </row>
    <row r="27" spans="1:26" ht="24.95" customHeight="1">
      <c r="A27" s="158">
        <v>11</v>
      </c>
      <c r="B27" s="153" t="s">
        <v>166</v>
      </c>
      <c r="C27" s="159" t="s">
        <v>177</v>
      </c>
      <c r="D27" s="153" t="s">
        <v>178</v>
      </c>
      <c r="E27" s="153" t="s">
        <v>124</v>
      </c>
      <c r="F27" s="154">
        <v>4</v>
      </c>
      <c r="G27" s="155">
        <v>0</v>
      </c>
      <c r="H27" s="155">
        <v>0</v>
      </c>
      <c r="I27" s="155">
        <f t="shared" si="0"/>
        <v>0</v>
      </c>
      <c r="J27" s="153">
        <f t="shared" si="1"/>
        <v>3</v>
      </c>
      <c r="K27" s="156">
        <f t="shared" si="2"/>
        <v>0</v>
      </c>
      <c r="L27" s="156">
        <f t="shared" si="3"/>
        <v>0</v>
      </c>
      <c r="M27" s="156">
        <f t="shared" si="4"/>
        <v>0</v>
      </c>
      <c r="N27" s="156">
        <v>0.75</v>
      </c>
      <c r="O27" s="156"/>
      <c r="P27" s="160"/>
      <c r="Q27" s="160"/>
      <c r="R27" s="160"/>
      <c r="S27" s="156">
        <f t="shared" si="5"/>
        <v>0</v>
      </c>
      <c r="T27" s="157"/>
      <c r="U27" s="157"/>
      <c r="V27" s="160"/>
      <c r="Z27">
        <v>0</v>
      </c>
    </row>
    <row r="28" spans="1:26" ht="24.95" customHeight="1">
      <c r="A28" s="158">
        <v>12</v>
      </c>
      <c r="B28" s="153" t="s">
        <v>166</v>
      </c>
      <c r="C28" s="159" t="s">
        <v>179</v>
      </c>
      <c r="D28" s="153" t="s">
        <v>180</v>
      </c>
      <c r="E28" s="153" t="s">
        <v>131</v>
      </c>
      <c r="F28" s="154">
        <v>6.6980000000000004</v>
      </c>
      <c r="G28" s="155">
        <v>0</v>
      </c>
      <c r="H28" s="155">
        <v>0</v>
      </c>
      <c r="I28" s="155">
        <f t="shared" si="0"/>
        <v>0</v>
      </c>
      <c r="J28" s="153">
        <f t="shared" si="1"/>
        <v>34.9</v>
      </c>
      <c r="K28" s="156">
        <f t="shared" si="2"/>
        <v>0</v>
      </c>
      <c r="L28" s="156">
        <f t="shared" si="3"/>
        <v>0</v>
      </c>
      <c r="M28" s="156">
        <f t="shared" si="4"/>
        <v>0</v>
      </c>
      <c r="N28" s="156">
        <v>5.21</v>
      </c>
      <c r="O28" s="156"/>
      <c r="P28" s="160">
        <v>1.1459999999999999E-3</v>
      </c>
      <c r="Q28" s="160"/>
      <c r="R28" s="160">
        <v>1.1459999999999999E-3</v>
      </c>
      <c r="S28" s="156">
        <f t="shared" si="5"/>
        <v>8.0000000000000002E-3</v>
      </c>
      <c r="T28" s="157"/>
      <c r="U28" s="157"/>
      <c r="V28" s="160">
        <f>ROUND(F28*(X28),3)</f>
        <v>0.54900000000000004</v>
      </c>
      <c r="X28">
        <v>8.2000000000000003E-2</v>
      </c>
      <c r="Z28">
        <v>0</v>
      </c>
    </row>
    <row r="29" spans="1:26" ht="24.95" customHeight="1">
      <c r="A29" s="158">
        <v>13</v>
      </c>
      <c r="B29" s="153" t="s">
        <v>166</v>
      </c>
      <c r="C29" s="159" t="s">
        <v>331</v>
      </c>
      <c r="D29" s="153" t="s">
        <v>332</v>
      </c>
      <c r="E29" s="153" t="s">
        <v>131</v>
      </c>
      <c r="F29" s="154">
        <v>18.286000000000001</v>
      </c>
      <c r="G29" s="155">
        <v>0</v>
      </c>
      <c r="H29" s="155">
        <v>0</v>
      </c>
      <c r="I29" s="155">
        <f t="shared" si="0"/>
        <v>0</v>
      </c>
      <c r="J29" s="153">
        <f t="shared" si="1"/>
        <v>157.63</v>
      </c>
      <c r="K29" s="156">
        <f t="shared" si="2"/>
        <v>0</v>
      </c>
      <c r="L29" s="156">
        <f t="shared" si="3"/>
        <v>0</v>
      </c>
      <c r="M29" s="156">
        <f t="shared" si="4"/>
        <v>0</v>
      </c>
      <c r="N29" s="156">
        <v>8.6199999999999992</v>
      </c>
      <c r="O29" s="156"/>
      <c r="P29" s="160"/>
      <c r="Q29" s="160"/>
      <c r="R29" s="160"/>
      <c r="S29" s="156">
        <f t="shared" si="5"/>
        <v>0</v>
      </c>
      <c r="T29" s="157"/>
      <c r="U29" s="157"/>
      <c r="V29" s="160"/>
      <c r="Z29">
        <v>0</v>
      </c>
    </row>
    <row r="30" spans="1:26" ht="24.95" customHeight="1">
      <c r="A30" s="158">
        <v>14</v>
      </c>
      <c r="B30" s="153" t="s">
        <v>166</v>
      </c>
      <c r="C30" s="159" t="s">
        <v>333</v>
      </c>
      <c r="D30" s="153" t="s">
        <v>334</v>
      </c>
      <c r="E30" s="153" t="s">
        <v>131</v>
      </c>
      <c r="F30" s="154">
        <v>1.7649999999999999</v>
      </c>
      <c r="G30" s="155">
        <v>0</v>
      </c>
      <c r="H30" s="155">
        <v>0</v>
      </c>
      <c r="I30" s="155">
        <f t="shared" si="0"/>
        <v>0</v>
      </c>
      <c r="J30" s="153">
        <f t="shared" si="1"/>
        <v>7.78</v>
      </c>
      <c r="K30" s="156">
        <f t="shared" si="2"/>
        <v>0</v>
      </c>
      <c r="L30" s="156">
        <f t="shared" si="3"/>
        <v>0</v>
      </c>
      <c r="M30" s="156">
        <f t="shared" si="4"/>
        <v>0</v>
      </c>
      <c r="N30" s="156">
        <v>4.41</v>
      </c>
      <c r="O30" s="156"/>
      <c r="P30" s="160"/>
      <c r="Q30" s="160"/>
      <c r="R30" s="160"/>
      <c r="S30" s="156">
        <f t="shared" si="5"/>
        <v>0</v>
      </c>
      <c r="T30" s="157"/>
      <c r="U30" s="157"/>
      <c r="V30" s="160">
        <f>ROUND(F30*(X30),3)</f>
        <v>0.47699999999999998</v>
      </c>
      <c r="X30">
        <v>0.27</v>
      </c>
      <c r="Z30">
        <v>0</v>
      </c>
    </row>
    <row r="31" spans="1:26" ht="24.95" customHeight="1">
      <c r="A31" s="158">
        <v>15</v>
      </c>
      <c r="B31" s="153" t="s">
        <v>166</v>
      </c>
      <c r="C31" s="159" t="s">
        <v>183</v>
      </c>
      <c r="D31" s="153" t="s">
        <v>335</v>
      </c>
      <c r="E31" s="153" t="s">
        <v>149</v>
      </c>
      <c r="F31" s="154">
        <v>5.55</v>
      </c>
      <c r="G31" s="155">
        <v>0</v>
      </c>
      <c r="H31" s="155">
        <v>0</v>
      </c>
      <c r="I31" s="155">
        <f t="shared" si="0"/>
        <v>0</v>
      </c>
      <c r="J31" s="153">
        <f t="shared" si="1"/>
        <v>106.5</v>
      </c>
      <c r="K31" s="156">
        <f t="shared" si="2"/>
        <v>0</v>
      </c>
      <c r="L31" s="156">
        <f t="shared" si="3"/>
        <v>0</v>
      </c>
      <c r="M31" s="156">
        <f t="shared" si="4"/>
        <v>0</v>
      </c>
      <c r="N31" s="156">
        <v>19.190000000000001</v>
      </c>
      <c r="O31" s="156"/>
      <c r="P31" s="160">
        <v>1.18416E-4</v>
      </c>
      <c r="Q31" s="160"/>
      <c r="R31" s="160">
        <v>1.18416E-4</v>
      </c>
      <c r="S31" s="156">
        <f t="shared" si="5"/>
        <v>1E-3</v>
      </c>
      <c r="T31" s="157"/>
      <c r="U31" s="157"/>
      <c r="V31" s="160"/>
      <c r="Z31">
        <v>0</v>
      </c>
    </row>
    <row r="32" spans="1:26" ht="24.95" customHeight="1">
      <c r="A32" s="158">
        <v>16</v>
      </c>
      <c r="B32" s="153" t="s">
        <v>166</v>
      </c>
      <c r="C32" s="159" t="s">
        <v>336</v>
      </c>
      <c r="D32" s="153" t="s">
        <v>337</v>
      </c>
      <c r="E32" s="153" t="s">
        <v>149</v>
      </c>
      <c r="F32" s="154">
        <v>9.6</v>
      </c>
      <c r="G32" s="155">
        <v>0</v>
      </c>
      <c r="H32" s="155">
        <v>0</v>
      </c>
      <c r="I32" s="155">
        <f t="shared" si="0"/>
        <v>0</v>
      </c>
      <c r="J32" s="153">
        <f t="shared" si="1"/>
        <v>239.04</v>
      </c>
      <c r="K32" s="156">
        <f t="shared" si="2"/>
        <v>0</v>
      </c>
      <c r="L32" s="156">
        <f t="shared" si="3"/>
        <v>0</v>
      </c>
      <c r="M32" s="156">
        <f t="shared" si="4"/>
        <v>0</v>
      </c>
      <c r="N32" s="156">
        <v>24.9</v>
      </c>
      <c r="O32" s="156"/>
      <c r="P32" s="160">
        <v>1.64346E-4</v>
      </c>
      <c r="Q32" s="160"/>
      <c r="R32" s="160">
        <v>1.64346E-4</v>
      </c>
      <c r="S32" s="156">
        <f t="shared" si="5"/>
        <v>2E-3</v>
      </c>
      <c r="T32" s="157"/>
      <c r="U32" s="157"/>
      <c r="V32" s="160"/>
      <c r="Z32">
        <v>0</v>
      </c>
    </row>
    <row r="33" spans="1:26" ht="24.95" customHeight="1">
      <c r="A33" s="158">
        <v>17</v>
      </c>
      <c r="B33" s="153" t="s">
        <v>166</v>
      </c>
      <c r="C33" s="159" t="s">
        <v>192</v>
      </c>
      <c r="D33" s="153" t="s">
        <v>193</v>
      </c>
      <c r="E33" s="153" t="s">
        <v>194</v>
      </c>
      <c r="F33" s="154">
        <v>1.0257860000000001</v>
      </c>
      <c r="G33" s="155">
        <v>0</v>
      </c>
      <c r="H33" s="155">
        <v>0</v>
      </c>
      <c r="I33" s="155">
        <f t="shared" si="0"/>
        <v>0</v>
      </c>
      <c r="J33" s="153">
        <f t="shared" si="1"/>
        <v>21.36</v>
      </c>
      <c r="K33" s="156">
        <f t="shared" si="2"/>
        <v>0</v>
      </c>
      <c r="L33" s="156">
        <f t="shared" si="3"/>
        <v>0</v>
      </c>
      <c r="M33" s="156">
        <f t="shared" si="4"/>
        <v>0</v>
      </c>
      <c r="N33" s="156">
        <v>20.82</v>
      </c>
      <c r="O33" s="156"/>
      <c r="P33" s="160"/>
      <c r="Q33" s="160"/>
      <c r="R33" s="160"/>
      <c r="S33" s="156">
        <f t="shared" si="5"/>
        <v>0</v>
      </c>
      <c r="T33" s="157"/>
      <c r="U33" s="157"/>
      <c r="V33" s="160"/>
      <c r="Z33">
        <v>0</v>
      </c>
    </row>
    <row r="34" spans="1:26" ht="24.95" customHeight="1">
      <c r="A34" s="158">
        <v>18</v>
      </c>
      <c r="B34" s="153" t="s">
        <v>166</v>
      </c>
      <c r="C34" s="159" t="s">
        <v>195</v>
      </c>
      <c r="D34" s="153" t="s">
        <v>196</v>
      </c>
      <c r="E34" s="153" t="s">
        <v>194</v>
      </c>
      <c r="F34" s="154">
        <v>1.0257860000000001</v>
      </c>
      <c r="G34" s="155">
        <v>0</v>
      </c>
      <c r="H34" s="155">
        <v>0</v>
      </c>
      <c r="I34" s="155">
        <f t="shared" si="0"/>
        <v>0</v>
      </c>
      <c r="J34" s="153">
        <f t="shared" si="1"/>
        <v>13.91</v>
      </c>
      <c r="K34" s="156">
        <f t="shared" si="2"/>
        <v>0</v>
      </c>
      <c r="L34" s="156">
        <f t="shared" si="3"/>
        <v>0</v>
      </c>
      <c r="M34" s="156">
        <f t="shared" si="4"/>
        <v>0</v>
      </c>
      <c r="N34" s="156">
        <v>13.56</v>
      </c>
      <c r="O34" s="156"/>
      <c r="P34" s="160"/>
      <c r="Q34" s="160"/>
      <c r="R34" s="160"/>
      <c r="S34" s="156">
        <f t="shared" si="5"/>
        <v>0</v>
      </c>
      <c r="T34" s="157"/>
      <c r="U34" s="157"/>
      <c r="V34" s="160"/>
      <c r="Z34">
        <v>0</v>
      </c>
    </row>
    <row r="35" spans="1:26" ht="24.95" customHeight="1">
      <c r="A35" s="158">
        <v>19</v>
      </c>
      <c r="B35" s="153" t="s">
        <v>166</v>
      </c>
      <c r="C35" s="159" t="s">
        <v>197</v>
      </c>
      <c r="D35" s="153" t="s">
        <v>198</v>
      </c>
      <c r="E35" s="153" t="s">
        <v>194</v>
      </c>
      <c r="F35" s="154">
        <v>5.13</v>
      </c>
      <c r="G35" s="155">
        <v>0</v>
      </c>
      <c r="H35" s="155">
        <v>0</v>
      </c>
      <c r="I35" s="155">
        <f t="shared" si="0"/>
        <v>0</v>
      </c>
      <c r="J35" s="153">
        <f t="shared" si="1"/>
        <v>2.36</v>
      </c>
      <c r="K35" s="156">
        <f t="shared" si="2"/>
        <v>0</v>
      </c>
      <c r="L35" s="156">
        <f t="shared" si="3"/>
        <v>0</v>
      </c>
      <c r="M35" s="156">
        <f t="shared" si="4"/>
        <v>0</v>
      </c>
      <c r="N35" s="156">
        <v>0.46</v>
      </c>
      <c r="O35" s="156"/>
      <c r="P35" s="160"/>
      <c r="Q35" s="160"/>
      <c r="R35" s="160"/>
      <c r="S35" s="156">
        <f t="shared" si="5"/>
        <v>0</v>
      </c>
      <c r="T35" s="157"/>
      <c r="U35" s="157"/>
      <c r="V35" s="160"/>
      <c r="Z35">
        <v>0</v>
      </c>
    </row>
    <row r="36" spans="1:26" ht="24.95" customHeight="1">
      <c r="A36" s="158">
        <v>20</v>
      </c>
      <c r="B36" s="153" t="s">
        <v>166</v>
      </c>
      <c r="C36" s="159" t="s">
        <v>199</v>
      </c>
      <c r="D36" s="153" t="s">
        <v>200</v>
      </c>
      <c r="E36" s="153" t="s">
        <v>194</v>
      </c>
      <c r="F36" s="154">
        <v>1.0257860000000001</v>
      </c>
      <c r="G36" s="155">
        <v>0</v>
      </c>
      <c r="H36" s="155">
        <v>0</v>
      </c>
      <c r="I36" s="155">
        <f t="shared" si="0"/>
        <v>0</v>
      </c>
      <c r="J36" s="153">
        <f t="shared" si="1"/>
        <v>9.64</v>
      </c>
      <c r="K36" s="156">
        <f t="shared" si="2"/>
        <v>0</v>
      </c>
      <c r="L36" s="156">
        <f t="shared" si="3"/>
        <v>0</v>
      </c>
      <c r="M36" s="156">
        <f t="shared" si="4"/>
        <v>0</v>
      </c>
      <c r="N36" s="156">
        <v>9.4</v>
      </c>
      <c r="O36" s="156"/>
      <c r="P36" s="160"/>
      <c r="Q36" s="160"/>
      <c r="R36" s="160"/>
      <c r="S36" s="156">
        <f t="shared" si="5"/>
        <v>0</v>
      </c>
      <c r="T36" s="157"/>
      <c r="U36" s="157"/>
      <c r="V36" s="160"/>
      <c r="Z36">
        <v>0</v>
      </c>
    </row>
    <row r="37" spans="1:26" ht="24.95" customHeight="1">
      <c r="A37" s="158">
        <v>21</v>
      </c>
      <c r="B37" s="153" t="s">
        <v>166</v>
      </c>
      <c r="C37" s="159" t="s">
        <v>201</v>
      </c>
      <c r="D37" s="153" t="s">
        <v>202</v>
      </c>
      <c r="E37" s="153" t="s">
        <v>194</v>
      </c>
      <c r="F37" s="154">
        <v>5.13</v>
      </c>
      <c r="G37" s="155">
        <v>0</v>
      </c>
      <c r="H37" s="155">
        <v>0</v>
      </c>
      <c r="I37" s="155">
        <f t="shared" si="0"/>
        <v>0</v>
      </c>
      <c r="J37" s="153">
        <f t="shared" si="1"/>
        <v>5.44</v>
      </c>
      <c r="K37" s="156">
        <f t="shared" si="2"/>
        <v>0</v>
      </c>
      <c r="L37" s="156">
        <f t="shared" si="3"/>
        <v>0</v>
      </c>
      <c r="M37" s="156">
        <f t="shared" si="4"/>
        <v>0</v>
      </c>
      <c r="N37" s="156">
        <v>1.06</v>
      </c>
      <c r="O37" s="156"/>
      <c r="P37" s="160"/>
      <c r="Q37" s="160"/>
      <c r="R37" s="160"/>
      <c r="S37" s="156">
        <f t="shared" si="5"/>
        <v>0</v>
      </c>
      <c r="T37" s="157"/>
      <c r="U37" s="157"/>
      <c r="V37" s="160"/>
      <c r="Z37">
        <v>0</v>
      </c>
    </row>
    <row r="38" spans="1:26" ht="24.95" customHeight="1">
      <c r="A38" s="158">
        <v>22</v>
      </c>
      <c r="B38" s="153" t="s">
        <v>166</v>
      </c>
      <c r="C38" s="159" t="s">
        <v>203</v>
      </c>
      <c r="D38" s="153" t="s">
        <v>204</v>
      </c>
      <c r="E38" s="153" t="s">
        <v>194</v>
      </c>
      <c r="F38" s="154">
        <v>1.0257860000000001</v>
      </c>
      <c r="G38" s="155">
        <v>0</v>
      </c>
      <c r="H38" s="155">
        <v>0</v>
      </c>
      <c r="I38" s="155">
        <f t="shared" si="0"/>
        <v>0</v>
      </c>
      <c r="J38" s="153">
        <f t="shared" si="1"/>
        <v>9.4</v>
      </c>
      <c r="K38" s="156">
        <f t="shared" si="2"/>
        <v>0</v>
      </c>
      <c r="L38" s="156">
        <f t="shared" si="3"/>
        <v>0</v>
      </c>
      <c r="M38" s="156">
        <f t="shared" si="4"/>
        <v>0</v>
      </c>
      <c r="N38" s="156">
        <v>9.16</v>
      </c>
      <c r="O38" s="156"/>
      <c r="P38" s="160"/>
      <c r="Q38" s="160"/>
      <c r="R38" s="160"/>
      <c r="S38" s="156">
        <f t="shared" si="5"/>
        <v>0</v>
      </c>
      <c r="T38" s="157"/>
      <c r="U38" s="157"/>
      <c r="V38" s="160"/>
      <c r="Z38">
        <v>0</v>
      </c>
    </row>
    <row r="39" spans="1:26" ht="24.95" customHeight="1">
      <c r="A39" s="158">
        <v>23</v>
      </c>
      <c r="B39" s="153" t="s">
        <v>166</v>
      </c>
      <c r="C39" s="159" t="s">
        <v>205</v>
      </c>
      <c r="D39" s="153" t="s">
        <v>206</v>
      </c>
      <c r="E39" s="153" t="s">
        <v>194</v>
      </c>
      <c r="F39" s="154">
        <v>1.0257860000000001</v>
      </c>
      <c r="G39" s="155">
        <v>0</v>
      </c>
      <c r="H39" s="155">
        <v>0</v>
      </c>
      <c r="I39" s="155">
        <f t="shared" si="0"/>
        <v>0</v>
      </c>
      <c r="J39" s="153">
        <f t="shared" si="1"/>
        <v>37.15</v>
      </c>
      <c r="K39" s="156">
        <f t="shared" si="2"/>
        <v>0</v>
      </c>
      <c r="L39" s="156">
        <f t="shared" si="3"/>
        <v>0</v>
      </c>
      <c r="M39" s="156">
        <f t="shared" si="4"/>
        <v>0</v>
      </c>
      <c r="N39" s="156">
        <v>36.22</v>
      </c>
      <c r="O39" s="156"/>
      <c r="P39" s="160"/>
      <c r="Q39" s="160"/>
      <c r="R39" s="160"/>
      <c r="S39" s="156">
        <f t="shared" si="5"/>
        <v>0</v>
      </c>
      <c r="T39" s="157"/>
      <c r="U39" s="157"/>
      <c r="V39" s="160"/>
      <c r="Z39">
        <v>0</v>
      </c>
    </row>
    <row r="40" spans="1:26" ht="24.95" customHeight="1">
      <c r="A40" s="158">
        <v>24</v>
      </c>
      <c r="B40" s="153" t="s">
        <v>166</v>
      </c>
      <c r="C40" s="159" t="s">
        <v>207</v>
      </c>
      <c r="D40" s="153" t="s">
        <v>208</v>
      </c>
      <c r="E40" s="153" t="s">
        <v>124</v>
      </c>
      <c r="F40" s="154">
        <v>1</v>
      </c>
      <c r="G40" s="155">
        <v>0</v>
      </c>
      <c r="H40" s="155">
        <v>0</v>
      </c>
      <c r="I40" s="155">
        <f t="shared" si="0"/>
        <v>0</v>
      </c>
      <c r="J40" s="153">
        <f t="shared" si="1"/>
        <v>165</v>
      </c>
      <c r="K40" s="156">
        <f t="shared" si="2"/>
        <v>0</v>
      </c>
      <c r="L40" s="156">
        <f t="shared" si="3"/>
        <v>0</v>
      </c>
      <c r="M40" s="156">
        <f t="shared" si="4"/>
        <v>0</v>
      </c>
      <c r="N40" s="156">
        <v>165</v>
      </c>
      <c r="O40" s="156"/>
      <c r="P40" s="160"/>
      <c r="Q40" s="160"/>
      <c r="R40" s="160"/>
      <c r="S40" s="156">
        <f t="shared" si="5"/>
        <v>0</v>
      </c>
      <c r="T40" s="157"/>
      <c r="U40" s="157"/>
      <c r="V40" s="160"/>
      <c r="Z40">
        <v>0</v>
      </c>
    </row>
    <row r="41" spans="1:26">
      <c r="A41" s="61"/>
      <c r="B41" s="61"/>
      <c r="C41" s="152">
        <v>9</v>
      </c>
      <c r="D41" s="152" t="s">
        <v>84</v>
      </c>
      <c r="E41" s="61"/>
      <c r="F41" s="151"/>
      <c r="G41" s="141">
        <f>ROUND((SUM(L25:L40))/1,2)</f>
        <v>0</v>
      </c>
      <c r="H41" s="141">
        <f>ROUND((SUM(M25:M40))/1,2)</f>
        <v>0</v>
      </c>
      <c r="I41" s="141">
        <f>ROUND((SUM(I25:I40))/1,2)</f>
        <v>0</v>
      </c>
      <c r="J41" s="61"/>
      <c r="K41" s="61"/>
      <c r="L41" s="61">
        <f>ROUND((SUM(L25:L40))/1,2)</f>
        <v>0</v>
      </c>
      <c r="M41" s="61">
        <f>ROUND((SUM(M25:M40))/1,2)</f>
        <v>0</v>
      </c>
      <c r="N41" s="61"/>
      <c r="O41" s="61"/>
      <c r="P41" s="161"/>
      <c r="Q41" s="61"/>
      <c r="R41" s="61"/>
      <c r="S41" s="161">
        <f>ROUND((SUM(S25:S40))/1,2)</f>
        <v>0.01</v>
      </c>
      <c r="T41" s="137"/>
      <c r="U41" s="137"/>
      <c r="V41" s="2">
        <f>ROUND((SUM(V25:V40))/1,2)</f>
        <v>1.03</v>
      </c>
      <c r="W41" s="137"/>
      <c r="X41" s="137"/>
      <c r="Y41" s="137"/>
      <c r="Z41" s="137"/>
    </row>
    <row r="42" spans="1:26">
      <c r="A42" s="1"/>
      <c r="B42" s="1"/>
      <c r="C42" s="1"/>
      <c r="D42" s="1"/>
      <c r="E42" s="1"/>
      <c r="F42" s="147"/>
      <c r="G42" s="134"/>
      <c r="H42" s="134"/>
      <c r="I42" s="134"/>
      <c r="J42" s="1"/>
      <c r="K42" s="1"/>
      <c r="L42" s="1"/>
      <c r="M42" s="1"/>
      <c r="N42" s="1"/>
      <c r="O42" s="1"/>
      <c r="P42" s="1"/>
      <c r="Q42" s="1"/>
      <c r="R42" s="1"/>
      <c r="S42" s="1"/>
      <c r="V42" s="1"/>
    </row>
    <row r="43" spans="1:26">
      <c r="A43" s="61"/>
      <c r="B43" s="61"/>
      <c r="C43" s="152">
        <v>99</v>
      </c>
      <c r="D43" s="152" t="s">
        <v>85</v>
      </c>
      <c r="E43" s="61"/>
      <c r="F43" s="151"/>
      <c r="G43" s="75"/>
      <c r="H43" s="75"/>
      <c r="I43" s="75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137"/>
      <c r="U43" s="137"/>
      <c r="V43" s="61"/>
      <c r="W43" s="137"/>
      <c r="X43" s="137"/>
      <c r="Y43" s="137"/>
      <c r="Z43" s="137"/>
    </row>
    <row r="44" spans="1:26" ht="24.95" customHeight="1">
      <c r="A44" s="158">
        <v>25</v>
      </c>
      <c r="B44" s="153" t="s">
        <v>136</v>
      </c>
      <c r="C44" s="159" t="s">
        <v>209</v>
      </c>
      <c r="D44" s="153" t="s">
        <v>210</v>
      </c>
      <c r="E44" s="153" t="s">
        <v>194</v>
      </c>
      <c r="F44" s="154">
        <v>4.6817385872799999</v>
      </c>
      <c r="G44" s="155">
        <v>0</v>
      </c>
      <c r="H44" s="155">
        <v>0</v>
      </c>
      <c r="I44" s="155">
        <f>ROUND(F44*(G44+H44),2)</f>
        <v>0</v>
      </c>
      <c r="J44" s="153">
        <f>ROUND(F44*(N44),2)</f>
        <v>150.38</v>
      </c>
      <c r="K44" s="156">
        <f>ROUND(F44*(O44),2)</f>
        <v>0</v>
      </c>
      <c r="L44" s="156">
        <f>ROUND(F44*(G44),2)</f>
        <v>0</v>
      </c>
      <c r="M44" s="156">
        <f>ROUND(F44*(H44),2)</f>
        <v>0</v>
      </c>
      <c r="N44" s="156">
        <v>32.119999999999997</v>
      </c>
      <c r="O44" s="156"/>
      <c r="P44" s="160"/>
      <c r="Q44" s="160"/>
      <c r="R44" s="160"/>
      <c r="S44" s="156">
        <f>ROUND(F44*(P44),3)</f>
        <v>0</v>
      </c>
      <c r="T44" s="157"/>
      <c r="U44" s="157"/>
      <c r="V44" s="160"/>
      <c r="Z44">
        <v>0</v>
      </c>
    </row>
    <row r="45" spans="1:26">
      <c r="A45" s="61"/>
      <c r="B45" s="61"/>
      <c r="C45" s="152">
        <v>99</v>
      </c>
      <c r="D45" s="152" t="s">
        <v>85</v>
      </c>
      <c r="E45" s="61"/>
      <c r="F45" s="151"/>
      <c r="G45" s="141">
        <f>ROUND((SUM(L43:L44))/1,2)</f>
        <v>0</v>
      </c>
      <c r="H45" s="141">
        <f>ROUND((SUM(M43:M44))/1,2)</f>
        <v>0</v>
      </c>
      <c r="I45" s="141">
        <f>ROUND((SUM(I43:I44))/1,2)</f>
        <v>0</v>
      </c>
      <c r="J45" s="61"/>
      <c r="K45" s="61"/>
      <c r="L45" s="61">
        <f>ROUND((SUM(L43:L44))/1,2)</f>
        <v>0</v>
      </c>
      <c r="M45" s="61">
        <f>ROUND((SUM(M43:M44))/1,2)</f>
        <v>0</v>
      </c>
      <c r="N45" s="61"/>
      <c r="O45" s="61"/>
      <c r="P45" s="161"/>
      <c r="Q45" s="61"/>
      <c r="R45" s="61"/>
      <c r="S45" s="161">
        <f>ROUND((SUM(S43:S44))/1,2)</f>
        <v>0</v>
      </c>
      <c r="T45" s="137"/>
      <c r="U45" s="137"/>
      <c r="V45" s="2">
        <f>ROUND((SUM(V43:V44))/1,2)</f>
        <v>0</v>
      </c>
      <c r="W45" s="137"/>
      <c r="X45" s="137"/>
      <c r="Y45" s="137"/>
      <c r="Z45" s="137"/>
    </row>
    <row r="46" spans="1:26">
      <c r="A46" s="1"/>
      <c r="B46" s="1"/>
      <c r="C46" s="1"/>
      <c r="D46" s="1"/>
      <c r="E46" s="1"/>
      <c r="F46" s="147"/>
      <c r="G46" s="134"/>
      <c r="H46" s="134"/>
      <c r="I46" s="134"/>
      <c r="J46" s="1"/>
      <c r="K46" s="1"/>
      <c r="L46" s="1"/>
      <c r="M46" s="1"/>
      <c r="N46" s="1"/>
      <c r="O46" s="1"/>
      <c r="P46" s="1"/>
      <c r="Q46" s="1"/>
      <c r="R46" s="1"/>
      <c r="S46" s="1"/>
      <c r="V46" s="1"/>
    </row>
    <row r="47" spans="1:26">
      <c r="A47" s="61"/>
      <c r="B47" s="61"/>
      <c r="C47" s="61"/>
      <c r="D47" s="2" t="s">
        <v>81</v>
      </c>
      <c r="E47" s="61"/>
      <c r="F47" s="151"/>
      <c r="G47" s="141">
        <f>ROUND((SUM(L9:L46))/2,2)</f>
        <v>0</v>
      </c>
      <c r="H47" s="141">
        <f>ROUND((SUM(M9:M46))/2,2)</f>
        <v>0</v>
      </c>
      <c r="I47" s="141">
        <f>ROUND((SUM(I9:I46))/2,2)</f>
        <v>0</v>
      </c>
      <c r="J47" s="75"/>
      <c r="K47" s="61"/>
      <c r="L47" s="75">
        <f>ROUND((SUM(L9:L46))/2,2)</f>
        <v>0</v>
      </c>
      <c r="M47" s="75">
        <f>ROUND((SUM(M9:M46))/2,2)</f>
        <v>0</v>
      </c>
      <c r="N47" s="61"/>
      <c r="O47" s="61"/>
      <c r="P47" s="161"/>
      <c r="Q47" s="61"/>
      <c r="R47" s="61"/>
      <c r="S47" s="161">
        <f>ROUND((SUM(S9:S46))/2,2)</f>
        <v>4.68</v>
      </c>
      <c r="T47" s="137"/>
      <c r="U47" s="137"/>
      <c r="V47" s="2">
        <f>ROUND((SUM(V9:V46))/2,2)</f>
        <v>1.03</v>
      </c>
    </row>
    <row r="48" spans="1:26">
      <c r="A48" s="1"/>
      <c r="B48" s="1"/>
      <c r="C48" s="1"/>
      <c r="D48" s="1"/>
      <c r="E48" s="1"/>
      <c r="F48" s="147"/>
      <c r="G48" s="134"/>
      <c r="H48" s="134"/>
      <c r="I48" s="134"/>
      <c r="J48" s="1"/>
      <c r="K48" s="1"/>
      <c r="L48" s="1"/>
      <c r="M48" s="1"/>
      <c r="N48" s="1"/>
      <c r="O48" s="1"/>
      <c r="P48" s="1"/>
      <c r="Q48" s="1"/>
      <c r="R48" s="1"/>
      <c r="S48" s="1"/>
      <c r="V48" s="1"/>
    </row>
    <row r="49" spans="1:26">
      <c r="A49" s="61"/>
      <c r="B49" s="61"/>
      <c r="C49" s="61"/>
      <c r="D49" s="2" t="s">
        <v>86</v>
      </c>
      <c r="E49" s="61"/>
      <c r="F49" s="151"/>
      <c r="G49" s="75"/>
      <c r="H49" s="75"/>
      <c r="I49" s="75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137"/>
      <c r="U49" s="137"/>
      <c r="V49" s="61"/>
      <c r="W49" s="137"/>
      <c r="X49" s="137"/>
      <c r="Y49" s="137"/>
      <c r="Z49" s="137"/>
    </row>
    <row r="50" spans="1:26">
      <c r="A50" s="61"/>
      <c r="B50" s="61"/>
      <c r="C50" s="152">
        <v>764</v>
      </c>
      <c r="D50" s="152" t="s">
        <v>315</v>
      </c>
      <c r="E50" s="61"/>
      <c r="F50" s="151"/>
      <c r="G50" s="75"/>
      <c r="H50" s="75"/>
      <c r="I50" s="75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137"/>
      <c r="U50" s="137"/>
      <c r="V50" s="61"/>
      <c r="W50" s="137"/>
      <c r="X50" s="137"/>
      <c r="Y50" s="137"/>
      <c r="Z50" s="137"/>
    </row>
    <row r="51" spans="1:26" ht="24.95" customHeight="1">
      <c r="A51" s="158">
        <v>26</v>
      </c>
      <c r="B51" s="153" t="s">
        <v>338</v>
      </c>
      <c r="C51" s="159" t="s">
        <v>339</v>
      </c>
      <c r="D51" s="153" t="s">
        <v>340</v>
      </c>
      <c r="E51" s="153" t="s">
        <v>149</v>
      </c>
      <c r="F51" s="154">
        <v>5.2</v>
      </c>
      <c r="G51" s="155">
        <v>0</v>
      </c>
      <c r="H51" s="155">
        <v>0</v>
      </c>
      <c r="I51" s="155">
        <f>ROUND(F51*(G51+H51),2)</f>
        <v>0</v>
      </c>
      <c r="J51" s="153">
        <f>ROUND(F51*(N51),2)</f>
        <v>87.83</v>
      </c>
      <c r="K51" s="156">
        <f>ROUND(F51*(O51),2)</f>
        <v>0</v>
      </c>
      <c r="L51" s="156">
        <f>ROUND(F51*(G51),2)</f>
        <v>0</v>
      </c>
      <c r="M51" s="156">
        <f>ROUND(F51*(H51),2)</f>
        <v>0</v>
      </c>
      <c r="N51" s="156">
        <v>16.89</v>
      </c>
      <c r="O51" s="156"/>
      <c r="P51" s="160">
        <v>5.5000000000000003E-4</v>
      </c>
      <c r="Q51" s="160"/>
      <c r="R51" s="160">
        <v>5.5000000000000003E-4</v>
      </c>
      <c r="S51" s="156">
        <f>ROUND(F51*(P51),3)</f>
        <v>3.0000000000000001E-3</v>
      </c>
      <c r="T51" s="157"/>
      <c r="U51" s="157"/>
      <c r="V51" s="160"/>
      <c r="Z51">
        <v>0</v>
      </c>
    </row>
    <row r="52" spans="1:26" ht="24.95" customHeight="1">
      <c r="A52" s="158">
        <v>27</v>
      </c>
      <c r="B52" s="153" t="s">
        <v>341</v>
      </c>
      <c r="C52" s="159" t="s">
        <v>342</v>
      </c>
      <c r="D52" s="153" t="s">
        <v>343</v>
      </c>
      <c r="E52" s="153" t="s">
        <v>218</v>
      </c>
      <c r="F52" s="154">
        <v>5.6</v>
      </c>
      <c r="G52" s="162">
        <v>0</v>
      </c>
      <c r="H52" s="162">
        <v>0</v>
      </c>
      <c r="I52" s="162">
        <f>ROUND(F52*(G52+H52),2)</f>
        <v>0</v>
      </c>
      <c r="J52" s="153">
        <f>ROUND(F52*(N52),2)</f>
        <v>4.93</v>
      </c>
      <c r="K52" s="156">
        <f>ROUND(F52*(O52),2)</f>
        <v>0</v>
      </c>
      <c r="L52" s="156">
        <f>ROUND(F52*(G52),2)</f>
        <v>0</v>
      </c>
      <c r="M52" s="156">
        <f>ROUND(F52*(H52),2)</f>
        <v>0</v>
      </c>
      <c r="N52" s="156">
        <v>0.88</v>
      </c>
      <c r="O52" s="156"/>
      <c r="P52" s="160"/>
      <c r="Q52" s="160"/>
      <c r="R52" s="160"/>
      <c r="S52" s="156">
        <f>ROUND(F52*(P52),3)</f>
        <v>0</v>
      </c>
      <c r="T52" s="157"/>
      <c r="U52" s="157"/>
      <c r="V52" s="160"/>
      <c r="Z52">
        <v>0</v>
      </c>
    </row>
    <row r="53" spans="1:26">
      <c r="A53" s="61"/>
      <c r="B53" s="61"/>
      <c r="C53" s="152">
        <v>764</v>
      </c>
      <c r="D53" s="152" t="s">
        <v>315</v>
      </c>
      <c r="E53" s="61"/>
      <c r="F53" s="151"/>
      <c r="G53" s="141">
        <f>ROUND((SUM(L50:L52))/1,2)</f>
        <v>0</v>
      </c>
      <c r="H53" s="141">
        <f>ROUND((SUM(M50:M52))/1,2)</f>
        <v>0</v>
      </c>
      <c r="I53" s="141">
        <f>ROUND((SUM(I50:I52))/1,2)</f>
        <v>0</v>
      </c>
      <c r="J53" s="61"/>
      <c r="K53" s="61"/>
      <c r="L53" s="61">
        <f>ROUND((SUM(L50:L52))/1,2)</f>
        <v>0</v>
      </c>
      <c r="M53" s="61">
        <f>ROUND((SUM(M50:M52))/1,2)</f>
        <v>0</v>
      </c>
      <c r="N53" s="61"/>
      <c r="O53" s="61"/>
      <c r="P53" s="161"/>
      <c r="Q53" s="61"/>
      <c r="R53" s="61"/>
      <c r="S53" s="161">
        <f>ROUND((SUM(S50:S52))/1,2)</f>
        <v>0</v>
      </c>
      <c r="T53" s="137"/>
      <c r="U53" s="137"/>
      <c r="V53" s="2">
        <f>ROUND((SUM(V50:V52))/1,2)</f>
        <v>0</v>
      </c>
      <c r="W53" s="137"/>
      <c r="X53" s="137"/>
      <c r="Y53" s="137"/>
      <c r="Z53" s="137"/>
    </row>
    <row r="54" spans="1:26">
      <c r="A54" s="1"/>
      <c r="B54" s="1"/>
      <c r="C54" s="1"/>
      <c r="D54" s="1"/>
      <c r="E54" s="1"/>
      <c r="F54" s="147"/>
      <c r="G54" s="134"/>
      <c r="H54" s="134"/>
      <c r="I54" s="134"/>
      <c r="J54" s="1"/>
      <c r="K54" s="1"/>
      <c r="L54" s="1"/>
      <c r="M54" s="1"/>
      <c r="N54" s="1"/>
      <c r="O54" s="1"/>
      <c r="P54" s="1"/>
      <c r="Q54" s="1"/>
      <c r="R54" s="1"/>
      <c r="S54" s="1"/>
      <c r="V54" s="1"/>
    </row>
    <row r="55" spans="1:26">
      <c r="A55" s="61"/>
      <c r="B55" s="61"/>
      <c r="C55" s="152">
        <v>766</v>
      </c>
      <c r="D55" s="152" t="s">
        <v>91</v>
      </c>
      <c r="E55" s="61"/>
      <c r="F55" s="151"/>
      <c r="G55" s="75"/>
      <c r="H55" s="75"/>
      <c r="I55" s="75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137"/>
      <c r="U55" s="137"/>
      <c r="V55" s="61"/>
      <c r="W55" s="137"/>
      <c r="X55" s="137"/>
      <c r="Y55" s="137"/>
      <c r="Z55" s="137"/>
    </row>
    <row r="56" spans="1:26" ht="24.95" customHeight="1">
      <c r="A56" s="158">
        <v>28</v>
      </c>
      <c r="B56" s="153" t="s">
        <v>241</v>
      </c>
      <c r="C56" s="159" t="s">
        <v>242</v>
      </c>
      <c r="D56" s="153" t="s">
        <v>243</v>
      </c>
      <c r="E56" s="153" t="s">
        <v>124</v>
      </c>
      <c r="F56" s="154">
        <v>1</v>
      </c>
      <c r="G56" s="155">
        <v>0</v>
      </c>
      <c r="H56" s="155">
        <v>0</v>
      </c>
      <c r="I56" s="155">
        <f t="shared" ref="I56:I64" si="6">ROUND(F56*(G56+H56),2)</f>
        <v>0</v>
      </c>
      <c r="J56" s="153">
        <f t="shared" ref="J56:J64" si="7">ROUND(F56*(N56),2)</f>
        <v>25.97</v>
      </c>
      <c r="K56" s="156">
        <f t="shared" ref="K56:K64" si="8">ROUND(F56*(O56),2)</f>
        <v>0</v>
      </c>
      <c r="L56" s="156">
        <f t="shared" ref="L56:L64" si="9">ROUND(F56*(G56),2)</f>
        <v>0</v>
      </c>
      <c r="M56" s="156">
        <f t="shared" ref="M56:M64" si="10">ROUND(F56*(H56),2)</f>
        <v>0</v>
      </c>
      <c r="N56" s="156">
        <v>25.97</v>
      </c>
      <c r="O56" s="156"/>
      <c r="P56" s="160"/>
      <c r="Q56" s="160"/>
      <c r="R56" s="160"/>
      <c r="S56" s="156">
        <f t="shared" ref="S56:S64" si="11">ROUND(F56*(P56),3)</f>
        <v>0</v>
      </c>
      <c r="T56" s="157"/>
      <c r="U56" s="157"/>
      <c r="V56" s="160"/>
      <c r="Z56">
        <v>0</v>
      </c>
    </row>
    <row r="57" spans="1:26" ht="24.95" customHeight="1">
      <c r="A57" s="158">
        <v>29</v>
      </c>
      <c r="B57" s="153" t="s">
        <v>241</v>
      </c>
      <c r="C57" s="159" t="s">
        <v>344</v>
      </c>
      <c r="D57" s="153" t="s">
        <v>345</v>
      </c>
      <c r="E57" s="153" t="s">
        <v>124</v>
      </c>
      <c r="F57" s="154">
        <v>2</v>
      </c>
      <c r="G57" s="155">
        <v>0</v>
      </c>
      <c r="H57" s="155">
        <v>0</v>
      </c>
      <c r="I57" s="155">
        <f t="shared" si="6"/>
        <v>0</v>
      </c>
      <c r="J57" s="153">
        <f t="shared" si="7"/>
        <v>79.62</v>
      </c>
      <c r="K57" s="156">
        <f t="shared" si="8"/>
        <v>0</v>
      </c>
      <c r="L57" s="156">
        <f t="shared" si="9"/>
        <v>0</v>
      </c>
      <c r="M57" s="156">
        <f t="shared" si="10"/>
        <v>0</v>
      </c>
      <c r="N57" s="156">
        <v>39.81</v>
      </c>
      <c r="O57" s="156"/>
      <c r="P57" s="160"/>
      <c r="Q57" s="160"/>
      <c r="R57" s="160"/>
      <c r="S57" s="156">
        <f t="shared" si="11"/>
        <v>0</v>
      </c>
      <c r="T57" s="157"/>
      <c r="U57" s="157"/>
      <c r="V57" s="160"/>
      <c r="Z57">
        <v>0</v>
      </c>
    </row>
    <row r="58" spans="1:26" ht="24.95" customHeight="1">
      <c r="A58" s="158">
        <v>30</v>
      </c>
      <c r="B58" s="153" t="s">
        <v>241</v>
      </c>
      <c r="C58" s="159" t="s">
        <v>346</v>
      </c>
      <c r="D58" s="153" t="s">
        <v>347</v>
      </c>
      <c r="E58" s="153" t="s">
        <v>124</v>
      </c>
      <c r="F58" s="154">
        <v>1</v>
      </c>
      <c r="G58" s="155">
        <v>0</v>
      </c>
      <c r="H58" s="155">
        <v>0</v>
      </c>
      <c r="I58" s="155">
        <f t="shared" si="6"/>
        <v>0</v>
      </c>
      <c r="J58" s="153">
        <f t="shared" si="7"/>
        <v>52.64</v>
      </c>
      <c r="K58" s="156">
        <f t="shared" si="8"/>
        <v>0</v>
      </c>
      <c r="L58" s="156">
        <f t="shared" si="9"/>
        <v>0</v>
      </c>
      <c r="M58" s="156">
        <f t="shared" si="10"/>
        <v>0</v>
      </c>
      <c r="N58" s="156">
        <v>52.64</v>
      </c>
      <c r="O58" s="156"/>
      <c r="P58" s="160">
        <v>1.0580000000000001E-3</v>
      </c>
      <c r="Q58" s="160"/>
      <c r="R58" s="160">
        <v>1.0580000000000001E-3</v>
      </c>
      <c r="S58" s="156">
        <f t="shared" si="11"/>
        <v>1E-3</v>
      </c>
      <c r="T58" s="157"/>
      <c r="U58" s="157"/>
      <c r="V58" s="160"/>
      <c r="Z58">
        <v>0</v>
      </c>
    </row>
    <row r="59" spans="1:26" ht="24.95" customHeight="1">
      <c r="A59" s="158">
        <v>31</v>
      </c>
      <c r="B59" s="153" t="s">
        <v>241</v>
      </c>
      <c r="C59" s="159" t="s">
        <v>348</v>
      </c>
      <c r="D59" s="153" t="s">
        <v>349</v>
      </c>
      <c r="E59" s="153" t="s">
        <v>124</v>
      </c>
      <c r="F59" s="154">
        <v>2</v>
      </c>
      <c r="G59" s="155">
        <v>0</v>
      </c>
      <c r="H59" s="155">
        <v>0</v>
      </c>
      <c r="I59" s="155">
        <f t="shared" si="6"/>
        <v>0</v>
      </c>
      <c r="J59" s="153">
        <f t="shared" si="7"/>
        <v>116.86</v>
      </c>
      <c r="K59" s="156">
        <f t="shared" si="8"/>
        <v>0</v>
      </c>
      <c r="L59" s="156">
        <f t="shared" si="9"/>
        <v>0</v>
      </c>
      <c r="M59" s="156">
        <f t="shared" si="10"/>
        <v>0</v>
      </c>
      <c r="N59" s="156">
        <v>58.43</v>
      </c>
      <c r="O59" s="156"/>
      <c r="P59" s="160">
        <v>1.1739999999999999E-3</v>
      </c>
      <c r="Q59" s="160"/>
      <c r="R59" s="160">
        <v>1.1739999999999999E-3</v>
      </c>
      <c r="S59" s="156">
        <f t="shared" si="11"/>
        <v>2E-3</v>
      </c>
      <c r="T59" s="157"/>
      <c r="U59" s="157"/>
      <c r="V59" s="160"/>
      <c r="Z59">
        <v>0</v>
      </c>
    </row>
    <row r="60" spans="1:26" ht="24.95" customHeight="1">
      <c r="A60" s="158">
        <v>32</v>
      </c>
      <c r="B60" s="153" t="s">
        <v>241</v>
      </c>
      <c r="C60" s="159" t="s">
        <v>246</v>
      </c>
      <c r="D60" s="153" t="s">
        <v>247</v>
      </c>
      <c r="E60" s="153" t="s">
        <v>218</v>
      </c>
      <c r="F60" s="154">
        <v>1.1000000000000001</v>
      </c>
      <c r="G60" s="162">
        <v>0</v>
      </c>
      <c r="H60" s="162">
        <v>0</v>
      </c>
      <c r="I60" s="162">
        <f t="shared" si="6"/>
        <v>0</v>
      </c>
      <c r="J60" s="153">
        <f t="shared" si="7"/>
        <v>16.64</v>
      </c>
      <c r="K60" s="156">
        <f t="shared" si="8"/>
        <v>0</v>
      </c>
      <c r="L60" s="156">
        <f t="shared" si="9"/>
        <v>0</v>
      </c>
      <c r="M60" s="156">
        <f t="shared" si="10"/>
        <v>0</v>
      </c>
      <c r="N60" s="156">
        <v>15.13</v>
      </c>
      <c r="O60" s="156"/>
      <c r="P60" s="160"/>
      <c r="Q60" s="160"/>
      <c r="R60" s="160"/>
      <c r="S60" s="156">
        <f t="shared" si="11"/>
        <v>0</v>
      </c>
      <c r="T60" s="157"/>
      <c r="U60" s="157"/>
      <c r="V60" s="160"/>
      <c r="Z60">
        <v>0</v>
      </c>
    </row>
    <row r="61" spans="1:26" ht="24.95" customHeight="1">
      <c r="A61" s="168">
        <v>33</v>
      </c>
      <c r="B61" s="163" t="s">
        <v>248</v>
      </c>
      <c r="C61" s="169" t="s">
        <v>350</v>
      </c>
      <c r="D61" s="163" t="s">
        <v>351</v>
      </c>
      <c r="E61" s="163" t="s">
        <v>124</v>
      </c>
      <c r="F61" s="164">
        <v>1</v>
      </c>
      <c r="G61" s="165">
        <v>0</v>
      </c>
      <c r="H61" s="165">
        <v>0</v>
      </c>
      <c r="I61" s="165">
        <f t="shared" si="6"/>
        <v>0</v>
      </c>
      <c r="J61" s="163">
        <f t="shared" si="7"/>
        <v>125.51</v>
      </c>
      <c r="K61" s="166">
        <f t="shared" si="8"/>
        <v>0</v>
      </c>
      <c r="L61" s="166">
        <f t="shared" si="9"/>
        <v>0</v>
      </c>
      <c r="M61" s="166">
        <f t="shared" si="10"/>
        <v>0</v>
      </c>
      <c r="N61" s="166">
        <v>125.51</v>
      </c>
      <c r="O61" s="166"/>
      <c r="P61" s="170">
        <v>1.7500000000000002E-2</v>
      </c>
      <c r="Q61" s="170"/>
      <c r="R61" s="170">
        <v>1.7500000000000002E-2</v>
      </c>
      <c r="S61" s="166">
        <f t="shared" si="11"/>
        <v>1.7999999999999999E-2</v>
      </c>
      <c r="T61" s="167"/>
      <c r="U61" s="167"/>
      <c r="V61" s="170"/>
      <c r="Z61">
        <v>0</v>
      </c>
    </row>
    <row r="62" spans="1:26" ht="24.95" customHeight="1">
      <c r="A62" s="168">
        <v>34</v>
      </c>
      <c r="B62" s="163" t="s">
        <v>248</v>
      </c>
      <c r="C62" s="169" t="s">
        <v>352</v>
      </c>
      <c r="D62" s="163" t="s">
        <v>353</v>
      </c>
      <c r="E62" s="163" t="s">
        <v>124</v>
      </c>
      <c r="F62" s="164">
        <v>2</v>
      </c>
      <c r="G62" s="165">
        <v>0</v>
      </c>
      <c r="H62" s="165">
        <v>0</v>
      </c>
      <c r="I62" s="165">
        <f t="shared" si="6"/>
        <v>0</v>
      </c>
      <c r="J62" s="163">
        <f t="shared" si="7"/>
        <v>530.5</v>
      </c>
      <c r="K62" s="166">
        <f t="shared" si="8"/>
        <v>0</v>
      </c>
      <c r="L62" s="166">
        <f t="shared" si="9"/>
        <v>0</v>
      </c>
      <c r="M62" s="166">
        <f t="shared" si="10"/>
        <v>0</v>
      </c>
      <c r="N62" s="166">
        <v>265.25</v>
      </c>
      <c r="O62" s="166"/>
      <c r="P62" s="170">
        <v>3.6999999999999998E-2</v>
      </c>
      <c r="Q62" s="170"/>
      <c r="R62" s="170">
        <v>3.6999999999999998E-2</v>
      </c>
      <c r="S62" s="166">
        <f t="shared" si="11"/>
        <v>7.3999999999999996E-2</v>
      </c>
      <c r="T62" s="167"/>
      <c r="U62" s="167"/>
      <c r="V62" s="170"/>
      <c r="Z62">
        <v>0</v>
      </c>
    </row>
    <row r="63" spans="1:26" ht="24.95" customHeight="1">
      <c r="A63" s="168">
        <v>35</v>
      </c>
      <c r="B63" s="163" t="s">
        <v>248</v>
      </c>
      <c r="C63" s="169" t="s">
        <v>354</v>
      </c>
      <c r="D63" s="163" t="s">
        <v>355</v>
      </c>
      <c r="E63" s="163" t="s">
        <v>124</v>
      </c>
      <c r="F63" s="164">
        <v>1</v>
      </c>
      <c r="G63" s="165">
        <v>0</v>
      </c>
      <c r="H63" s="165">
        <v>0</v>
      </c>
      <c r="I63" s="165">
        <f t="shared" si="6"/>
        <v>0</v>
      </c>
      <c r="J63" s="163">
        <f t="shared" si="7"/>
        <v>102.05</v>
      </c>
      <c r="K63" s="166">
        <f t="shared" si="8"/>
        <v>0</v>
      </c>
      <c r="L63" s="166">
        <f t="shared" si="9"/>
        <v>0</v>
      </c>
      <c r="M63" s="166">
        <f t="shared" si="10"/>
        <v>0</v>
      </c>
      <c r="N63" s="166">
        <v>102.05</v>
      </c>
      <c r="O63" s="166"/>
      <c r="P63" s="170">
        <v>1.5010000000000001E-2</v>
      </c>
      <c r="Q63" s="170"/>
      <c r="R63" s="170">
        <v>1.5010000000000001E-2</v>
      </c>
      <c r="S63" s="166">
        <f t="shared" si="11"/>
        <v>1.4999999999999999E-2</v>
      </c>
      <c r="T63" s="167"/>
      <c r="U63" s="167"/>
      <c r="V63" s="170"/>
      <c r="Z63">
        <v>0</v>
      </c>
    </row>
    <row r="64" spans="1:26" ht="24.95" customHeight="1">
      <c r="A64" s="168">
        <v>36</v>
      </c>
      <c r="B64" s="163" t="s">
        <v>248</v>
      </c>
      <c r="C64" s="169" t="s">
        <v>356</v>
      </c>
      <c r="D64" s="163" t="s">
        <v>357</v>
      </c>
      <c r="E64" s="163" t="s">
        <v>124</v>
      </c>
      <c r="F64" s="164">
        <v>2</v>
      </c>
      <c r="G64" s="165">
        <v>0</v>
      </c>
      <c r="H64" s="165">
        <v>0</v>
      </c>
      <c r="I64" s="165">
        <f t="shared" si="6"/>
        <v>0</v>
      </c>
      <c r="J64" s="163">
        <f t="shared" si="7"/>
        <v>479.56</v>
      </c>
      <c r="K64" s="166">
        <f t="shared" si="8"/>
        <v>0</v>
      </c>
      <c r="L64" s="166">
        <f t="shared" si="9"/>
        <v>0</v>
      </c>
      <c r="M64" s="166">
        <f t="shared" si="10"/>
        <v>0</v>
      </c>
      <c r="N64" s="166">
        <v>239.78</v>
      </c>
      <c r="O64" s="166"/>
      <c r="P64" s="170">
        <v>1.507E-2</v>
      </c>
      <c r="Q64" s="170"/>
      <c r="R64" s="170">
        <v>1.507E-2</v>
      </c>
      <c r="S64" s="166">
        <f t="shared" si="11"/>
        <v>0.03</v>
      </c>
      <c r="T64" s="167"/>
      <c r="U64" s="167"/>
      <c r="V64" s="170"/>
      <c r="Z64">
        <v>0</v>
      </c>
    </row>
    <row r="65" spans="1:26">
      <c r="A65" s="61"/>
      <c r="B65" s="61"/>
      <c r="C65" s="152">
        <v>766</v>
      </c>
      <c r="D65" s="152" t="s">
        <v>91</v>
      </c>
      <c r="E65" s="61"/>
      <c r="F65" s="151"/>
      <c r="G65" s="141">
        <f>ROUND((SUM(L55:L64))/1,2)</f>
        <v>0</v>
      </c>
      <c r="H65" s="141">
        <f>ROUND((SUM(M55:M64))/1,2)</f>
        <v>0</v>
      </c>
      <c r="I65" s="141">
        <f>ROUND((SUM(I55:I64))/1,2)</f>
        <v>0</v>
      </c>
      <c r="J65" s="61"/>
      <c r="K65" s="61"/>
      <c r="L65" s="61">
        <f>ROUND((SUM(L55:L64))/1,2)</f>
        <v>0</v>
      </c>
      <c r="M65" s="61">
        <f>ROUND((SUM(M55:M64))/1,2)</f>
        <v>0</v>
      </c>
      <c r="N65" s="61"/>
      <c r="O65" s="61"/>
      <c r="P65" s="161"/>
      <c r="Q65" s="61"/>
      <c r="R65" s="61"/>
      <c r="S65" s="161">
        <f>ROUND((SUM(S55:S64))/1,2)</f>
        <v>0.14000000000000001</v>
      </c>
      <c r="T65" s="137"/>
      <c r="U65" s="137"/>
      <c r="V65" s="2">
        <f>ROUND((SUM(V55:V64))/1,2)</f>
        <v>0</v>
      </c>
      <c r="W65" s="137"/>
      <c r="X65" s="137"/>
      <c r="Y65" s="137"/>
      <c r="Z65" s="137"/>
    </row>
    <row r="66" spans="1:26">
      <c r="A66" s="1"/>
      <c r="B66" s="1"/>
      <c r="C66" s="1"/>
      <c r="D66" s="1"/>
      <c r="E66" s="1"/>
      <c r="F66" s="147"/>
      <c r="G66" s="134"/>
      <c r="H66" s="134"/>
      <c r="I66" s="134"/>
      <c r="J66" s="1"/>
      <c r="K66" s="1"/>
      <c r="L66" s="1"/>
      <c r="M66" s="1"/>
      <c r="N66" s="1"/>
      <c r="O66" s="1"/>
      <c r="P66" s="1"/>
      <c r="Q66" s="1"/>
      <c r="R66" s="1"/>
      <c r="S66" s="1"/>
      <c r="V66" s="1"/>
    </row>
    <row r="67" spans="1:26">
      <c r="A67" s="61"/>
      <c r="B67" s="61"/>
      <c r="C67" s="152">
        <v>767</v>
      </c>
      <c r="D67" s="152" t="s">
        <v>92</v>
      </c>
      <c r="E67" s="61"/>
      <c r="F67" s="151"/>
      <c r="G67" s="75"/>
      <c r="H67" s="75"/>
      <c r="I67" s="75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137"/>
      <c r="U67" s="137"/>
      <c r="V67" s="61"/>
      <c r="W67" s="137"/>
      <c r="X67" s="137"/>
      <c r="Y67" s="137"/>
      <c r="Z67" s="137"/>
    </row>
    <row r="68" spans="1:26" ht="24.95" customHeight="1">
      <c r="A68" s="158">
        <v>37</v>
      </c>
      <c r="B68" s="153" t="s">
        <v>255</v>
      </c>
      <c r="C68" s="159" t="s">
        <v>358</v>
      </c>
      <c r="D68" s="153" t="s">
        <v>359</v>
      </c>
      <c r="E68" s="153" t="s">
        <v>149</v>
      </c>
      <c r="F68" s="154">
        <v>57.8</v>
      </c>
      <c r="G68" s="155">
        <v>0</v>
      </c>
      <c r="H68" s="155">
        <v>0</v>
      </c>
      <c r="I68" s="155">
        <f t="shared" ref="I68:I74" si="12">ROUND(F68*(G68+H68),2)</f>
        <v>0</v>
      </c>
      <c r="J68" s="153">
        <f t="shared" ref="J68:J74" si="13">ROUND(F68*(N68),2)</f>
        <v>1688.92</v>
      </c>
      <c r="K68" s="156">
        <f t="shared" ref="K68:K74" si="14">ROUND(F68*(O68),2)</f>
        <v>0</v>
      </c>
      <c r="L68" s="156">
        <f t="shared" ref="L68:L74" si="15">ROUND(F68*(G68),2)</f>
        <v>0</v>
      </c>
      <c r="M68" s="156">
        <f t="shared" ref="M68:M74" si="16">ROUND(F68*(H68),2)</f>
        <v>0</v>
      </c>
      <c r="N68" s="156">
        <v>29.22</v>
      </c>
      <c r="O68" s="156"/>
      <c r="P68" s="160"/>
      <c r="Q68" s="160"/>
      <c r="R68" s="160"/>
      <c r="S68" s="156">
        <f t="shared" ref="S68:S74" si="17">ROUND(F68*(P68),3)</f>
        <v>0</v>
      </c>
      <c r="T68" s="157"/>
      <c r="U68" s="157"/>
      <c r="V68" s="160"/>
      <c r="Z68">
        <v>0</v>
      </c>
    </row>
    <row r="69" spans="1:26" ht="24.95" customHeight="1">
      <c r="A69" s="158">
        <v>38</v>
      </c>
      <c r="B69" s="153" t="s">
        <v>263</v>
      </c>
      <c r="C69" s="159" t="s">
        <v>264</v>
      </c>
      <c r="D69" s="153" t="s">
        <v>265</v>
      </c>
      <c r="E69" s="153" t="s">
        <v>218</v>
      </c>
      <c r="F69" s="154">
        <v>1.1000000000000001</v>
      </c>
      <c r="G69" s="162">
        <v>0</v>
      </c>
      <c r="H69" s="162">
        <v>0</v>
      </c>
      <c r="I69" s="162">
        <f t="shared" si="12"/>
        <v>0</v>
      </c>
      <c r="J69" s="153">
        <f t="shared" si="13"/>
        <v>140.51</v>
      </c>
      <c r="K69" s="156">
        <f t="shared" si="14"/>
        <v>0</v>
      </c>
      <c r="L69" s="156">
        <f t="shared" si="15"/>
        <v>0</v>
      </c>
      <c r="M69" s="156">
        <f t="shared" si="16"/>
        <v>0</v>
      </c>
      <c r="N69" s="156">
        <v>127.74</v>
      </c>
      <c r="O69" s="156"/>
      <c r="P69" s="160"/>
      <c r="Q69" s="160"/>
      <c r="R69" s="160"/>
      <c r="S69" s="156">
        <f t="shared" si="17"/>
        <v>0</v>
      </c>
      <c r="T69" s="157"/>
      <c r="U69" s="157"/>
      <c r="V69" s="160"/>
      <c r="Z69">
        <v>0</v>
      </c>
    </row>
    <row r="70" spans="1:26" ht="35.1" customHeight="1">
      <c r="A70" s="168">
        <v>39</v>
      </c>
      <c r="B70" s="163" t="s">
        <v>248</v>
      </c>
      <c r="C70" s="169" t="s">
        <v>360</v>
      </c>
      <c r="D70" s="163" t="s">
        <v>361</v>
      </c>
      <c r="E70" s="163" t="s">
        <v>260</v>
      </c>
      <c r="F70" s="164">
        <v>2</v>
      </c>
      <c r="G70" s="165">
        <v>0</v>
      </c>
      <c r="H70" s="165">
        <v>0</v>
      </c>
      <c r="I70" s="165">
        <f t="shared" si="12"/>
        <v>0</v>
      </c>
      <c r="J70" s="163">
        <f t="shared" si="13"/>
        <v>7338.6</v>
      </c>
      <c r="K70" s="166">
        <f t="shared" si="14"/>
        <v>0</v>
      </c>
      <c r="L70" s="166">
        <f t="shared" si="15"/>
        <v>0</v>
      </c>
      <c r="M70" s="166">
        <f t="shared" si="16"/>
        <v>0</v>
      </c>
      <c r="N70" s="166">
        <v>3669.3</v>
      </c>
      <c r="O70" s="166"/>
      <c r="P70" s="170">
        <v>8.4600000000000005E-3</v>
      </c>
      <c r="Q70" s="170"/>
      <c r="R70" s="170">
        <v>8.4600000000000005E-3</v>
      </c>
      <c r="S70" s="166">
        <f t="shared" si="17"/>
        <v>1.7000000000000001E-2</v>
      </c>
      <c r="T70" s="167"/>
      <c r="U70" s="167"/>
      <c r="V70" s="170"/>
      <c r="Z70">
        <v>0</v>
      </c>
    </row>
    <row r="71" spans="1:26" ht="35.1" customHeight="1">
      <c r="A71" s="168">
        <v>40</v>
      </c>
      <c r="B71" s="163" t="s">
        <v>248</v>
      </c>
      <c r="C71" s="169" t="s">
        <v>362</v>
      </c>
      <c r="D71" s="163" t="s">
        <v>363</v>
      </c>
      <c r="E71" s="163" t="s">
        <v>260</v>
      </c>
      <c r="F71" s="164">
        <v>1</v>
      </c>
      <c r="G71" s="165">
        <v>0</v>
      </c>
      <c r="H71" s="165">
        <v>0</v>
      </c>
      <c r="I71" s="165">
        <f t="shared" si="12"/>
        <v>0</v>
      </c>
      <c r="J71" s="163">
        <f t="shared" si="13"/>
        <v>1173.04</v>
      </c>
      <c r="K71" s="166">
        <f t="shared" si="14"/>
        <v>0</v>
      </c>
      <c r="L71" s="166">
        <f t="shared" si="15"/>
        <v>0</v>
      </c>
      <c r="M71" s="166">
        <f t="shared" si="16"/>
        <v>0</v>
      </c>
      <c r="N71" s="166">
        <v>1173.04</v>
      </c>
      <c r="O71" s="166"/>
      <c r="P71" s="170">
        <v>8.4600000000000005E-3</v>
      </c>
      <c r="Q71" s="170"/>
      <c r="R71" s="170">
        <v>8.4600000000000005E-3</v>
      </c>
      <c r="S71" s="166">
        <f t="shared" si="17"/>
        <v>8.0000000000000002E-3</v>
      </c>
      <c r="T71" s="167"/>
      <c r="U71" s="167"/>
      <c r="V71" s="170"/>
      <c r="Z71">
        <v>0</v>
      </c>
    </row>
    <row r="72" spans="1:26" ht="35.1" customHeight="1">
      <c r="A72" s="168">
        <v>41</v>
      </c>
      <c r="B72" s="163" t="s">
        <v>248</v>
      </c>
      <c r="C72" s="169" t="s">
        <v>364</v>
      </c>
      <c r="D72" s="163" t="s">
        <v>365</v>
      </c>
      <c r="E72" s="163" t="s">
        <v>260</v>
      </c>
      <c r="F72" s="164">
        <v>2</v>
      </c>
      <c r="G72" s="165">
        <v>0</v>
      </c>
      <c r="H72" s="165">
        <v>0</v>
      </c>
      <c r="I72" s="165">
        <f t="shared" si="12"/>
        <v>0</v>
      </c>
      <c r="J72" s="163">
        <f t="shared" si="13"/>
        <v>693</v>
      </c>
      <c r="K72" s="166">
        <f t="shared" si="14"/>
        <v>0</v>
      </c>
      <c r="L72" s="166">
        <f t="shared" si="15"/>
        <v>0</v>
      </c>
      <c r="M72" s="166">
        <f t="shared" si="16"/>
        <v>0</v>
      </c>
      <c r="N72" s="166">
        <v>346.5</v>
      </c>
      <c r="O72" s="166"/>
      <c r="P72" s="170">
        <v>8.4600000000000005E-3</v>
      </c>
      <c r="Q72" s="170"/>
      <c r="R72" s="170">
        <v>8.4600000000000005E-3</v>
      </c>
      <c r="S72" s="166">
        <f t="shared" si="17"/>
        <v>1.7000000000000001E-2</v>
      </c>
      <c r="T72" s="167"/>
      <c r="U72" s="167"/>
      <c r="V72" s="170"/>
      <c r="Z72">
        <v>0</v>
      </c>
    </row>
    <row r="73" spans="1:26" ht="24.95" customHeight="1">
      <c r="A73" s="168">
        <v>42</v>
      </c>
      <c r="B73" s="163" t="s">
        <v>248</v>
      </c>
      <c r="C73" s="169" t="s">
        <v>366</v>
      </c>
      <c r="D73" s="163" t="s">
        <v>367</v>
      </c>
      <c r="E73" s="163" t="s">
        <v>260</v>
      </c>
      <c r="F73" s="164">
        <v>2</v>
      </c>
      <c r="G73" s="165">
        <v>0</v>
      </c>
      <c r="H73" s="165">
        <v>0</v>
      </c>
      <c r="I73" s="165">
        <f t="shared" si="12"/>
        <v>0</v>
      </c>
      <c r="J73" s="163">
        <f t="shared" si="13"/>
        <v>1368</v>
      </c>
      <c r="K73" s="166">
        <f t="shared" si="14"/>
        <v>0</v>
      </c>
      <c r="L73" s="166">
        <f t="shared" si="15"/>
        <v>0</v>
      </c>
      <c r="M73" s="166">
        <f t="shared" si="16"/>
        <v>0</v>
      </c>
      <c r="N73" s="166">
        <v>684</v>
      </c>
      <c r="O73" s="166"/>
      <c r="P73" s="170">
        <v>8.4600000000000005E-3</v>
      </c>
      <c r="Q73" s="170"/>
      <c r="R73" s="170">
        <v>8.4600000000000005E-3</v>
      </c>
      <c r="S73" s="166">
        <f t="shared" si="17"/>
        <v>1.7000000000000001E-2</v>
      </c>
      <c r="T73" s="167"/>
      <c r="U73" s="167"/>
      <c r="V73" s="170"/>
      <c r="Z73">
        <v>0</v>
      </c>
    </row>
    <row r="74" spans="1:26" ht="24.95" customHeight="1">
      <c r="A74" s="168">
        <v>43</v>
      </c>
      <c r="B74" s="163" t="s">
        <v>248</v>
      </c>
      <c r="C74" s="169" t="s">
        <v>368</v>
      </c>
      <c r="D74" s="163" t="s">
        <v>369</v>
      </c>
      <c r="E74" s="163" t="s">
        <v>260</v>
      </c>
      <c r="F74" s="164">
        <v>1</v>
      </c>
      <c r="G74" s="165">
        <v>0</v>
      </c>
      <c r="H74" s="165">
        <v>0</v>
      </c>
      <c r="I74" s="165">
        <f t="shared" si="12"/>
        <v>0</v>
      </c>
      <c r="J74" s="163">
        <f t="shared" si="13"/>
        <v>512.4</v>
      </c>
      <c r="K74" s="166">
        <f t="shared" si="14"/>
        <v>0</v>
      </c>
      <c r="L74" s="166">
        <f t="shared" si="15"/>
        <v>0</v>
      </c>
      <c r="M74" s="166">
        <f t="shared" si="16"/>
        <v>0</v>
      </c>
      <c r="N74" s="166">
        <v>512.4</v>
      </c>
      <c r="O74" s="166"/>
      <c r="P74" s="170">
        <v>8.4600000000000005E-3</v>
      </c>
      <c r="Q74" s="170"/>
      <c r="R74" s="170">
        <v>8.4600000000000005E-3</v>
      </c>
      <c r="S74" s="166">
        <f t="shared" si="17"/>
        <v>8.0000000000000002E-3</v>
      </c>
      <c r="T74" s="167"/>
      <c r="U74" s="167"/>
      <c r="V74" s="170"/>
      <c r="Z74">
        <v>0</v>
      </c>
    </row>
    <row r="75" spans="1:26">
      <c r="A75" s="61"/>
      <c r="B75" s="61"/>
      <c r="C75" s="152">
        <v>767</v>
      </c>
      <c r="D75" s="152" t="s">
        <v>92</v>
      </c>
      <c r="E75" s="61"/>
      <c r="F75" s="151"/>
      <c r="G75" s="141">
        <f>ROUND((SUM(L67:L74))/1,2)</f>
        <v>0</v>
      </c>
      <c r="H75" s="141">
        <f>ROUND((SUM(M67:M74))/1,2)</f>
        <v>0</v>
      </c>
      <c r="I75" s="141">
        <f>ROUND((SUM(I67:I74))/1,2)</f>
        <v>0</v>
      </c>
      <c r="J75" s="61"/>
      <c r="K75" s="61"/>
      <c r="L75" s="61">
        <f>ROUND((SUM(L67:L74))/1,2)</f>
        <v>0</v>
      </c>
      <c r="M75" s="61">
        <f>ROUND((SUM(M67:M74))/1,2)</f>
        <v>0</v>
      </c>
      <c r="N75" s="61"/>
      <c r="O75" s="61"/>
      <c r="P75" s="161"/>
      <c r="Q75" s="61"/>
      <c r="R75" s="61"/>
      <c r="S75" s="161">
        <f>ROUND((SUM(S67:S74))/1,2)</f>
        <v>7.0000000000000007E-2</v>
      </c>
      <c r="T75" s="137"/>
      <c r="U75" s="137"/>
      <c r="V75" s="2">
        <f>ROUND((SUM(V67:V74))/1,2)</f>
        <v>0</v>
      </c>
      <c r="W75" s="137"/>
      <c r="X75" s="137"/>
      <c r="Y75" s="137"/>
      <c r="Z75" s="137"/>
    </row>
    <row r="76" spans="1:26">
      <c r="A76" s="1"/>
      <c r="B76" s="1"/>
      <c r="C76" s="1"/>
      <c r="D76" s="1"/>
      <c r="E76" s="1"/>
      <c r="F76" s="147"/>
      <c r="G76" s="134"/>
      <c r="H76" s="134"/>
      <c r="I76" s="134"/>
      <c r="J76" s="1"/>
      <c r="K76" s="1"/>
      <c r="L76" s="1"/>
      <c r="M76" s="1"/>
      <c r="N76" s="1"/>
      <c r="O76" s="1"/>
      <c r="P76" s="1"/>
      <c r="Q76" s="1"/>
      <c r="R76" s="1"/>
      <c r="S76" s="1"/>
      <c r="V76" s="1"/>
    </row>
    <row r="77" spans="1:26">
      <c r="A77" s="61"/>
      <c r="B77" s="61"/>
      <c r="C77" s="152">
        <v>771</v>
      </c>
      <c r="D77" s="152" t="s">
        <v>93</v>
      </c>
      <c r="E77" s="61"/>
      <c r="F77" s="151"/>
      <c r="G77" s="75"/>
      <c r="H77" s="75"/>
      <c r="I77" s="75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137"/>
      <c r="U77" s="137"/>
      <c r="V77" s="61"/>
      <c r="W77" s="137"/>
      <c r="X77" s="137"/>
      <c r="Y77" s="137"/>
      <c r="Z77" s="137"/>
    </row>
    <row r="78" spans="1:26" ht="24.95" customHeight="1">
      <c r="A78" s="158">
        <v>44</v>
      </c>
      <c r="B78" s="153" t="s">
        <v>266</v>
      </c>
      <c r="C78" s="159" t="s">
        <v>271</v>
      </c>
      <c r="D78" s="153" t="s">
        <v>272</v>
      </c>
      <c r="E78" s="153" t="s">
        <v>149</v>
      </c>
      <c r="F78" s="154">
        <v>24.84</v>
      </c>
      <c r="G78" s="155">
        <v>0</v>
      </c>
      <c r="H78" s="155">
        <v>0</v>
      </c>
      <c r="I78" s="155">
        <f>ROUND(F78*(G78+H78),2)</f>
        <v>0</v>
      </c>
      <c r="J78" s="153">
        <f>ROUND(F78*(N78),2)</f>
        <v>328.63</v>
      </c>
      <c r="K78" s="156">
        <f>ROUND(F78*(O78),2)</f>
        <v>0</v>
      </c>
      <c r="L78" s="156">
        <f>ROUND(F78*(G78),2)</f>
        <v>0</v>
      </c>
      <c r="M78" s="156">
        <f>ROUND(F78*(H78),2)</f>
        <v>0</v>
      </c>
      <c r="N78" s="156">
        <v>13.23</v>
      </c>
      <c r="O78" s="156"/>
      <c r="P78" s="160">
        <v>9.4068250000000004E-4</v>
      </c>
      <c r="Q78" s="160"/>
      <c r="R78" s="160">
        <v>9.4068250000000004E-4</v>
      </c>
      <c r="S78" s="156">
        <f>ROUND(F78*(P78),3)</f>
        <v>2.3E-2</v>
      </c>
      <c r="T78" s="157"/>
      <c r="U78" s="157"/>
      <c r="V78" s="160"/>
      <c r="Z78">
        <v>0</v>
      </c>
    </row>
    <row r="79" spans="1:26" ht="24.95" customHeight="1">
      <c r="A79" s="158">
        <v>45</v>
      </c>
      <c r="B79" s="153" t="s">
        <v>266</v>
      </c>
      <c r="C79" s="159" t="s">
        <v>273</v>
      </c>
      <c r="D79" s="153" t="s">
        <v>370</v>
      </c>
      <c r="E79" s="153" t="s">
        <v>131</v>
      </c>
      <c r="F79" s="154">
        <v>59.73</v>
      </c>
      <c r="G79" s="155">
        <v>0</v>
      </c>
      <c r="H79" s="155">
        <v>0</v>
      </c>
      <c r="I79" s="155">
        <f>ROUND(F79*(G79+H79),2)</f>
        <v>0</v>
      </c>
      <c r="J79" s="153">
        <f>ROUND(F79*(N79),2)</f>
        <v>1429.94</v>
      </c>
      <c r="K79" s="156">
        <f>ROUND(F79*(O79),2)</f>
        <v>0</v>
      </c>
      <c r="L79" s="156">
        <f>ROUND(F79*(G79),2)</f>
        <v>0</v>
      </c>
      <c r="M79" s="156">
        <f>ROUND(F79*(H79),2)</f>
        <v>0</v>
      </c>
      <c r="N79" s="156">
        <v>23.94</v>
      </c>
      <c r="O79" s="156"/>
      <c r="P79" s="160">
        <v>5.389E-2</v>
      </c>
      <c r="Q79" s="160"/>
      <c r="R79" s="160">
        <v>5.389E-2</v>
      </c>
      <c r="S79" s="156">
        <f>ROUND(F79*(P79),3)</f>
        <v>3.2189999999999999</v>
      </c>
      <c r="T79" s="157"/>
      <c r="U79" s="157"/>
      <c r="V79" s="160"/>
      <c r="Z79">
        <v>0</v>
      </c>
    </row>
    <row r="80" spans="1:26" ht="24.95" customHeight="1">
      <c r="A80" s="158">
        <v>46</v>
      </c>
      <c r="B80" s="153" t="s">
        <v>266</v>
      </c>
      <c r="C80" s="159" t="s">
        <v>275</v>
      </c>
      <c r="D80" s="153" t="s">
        <v>276</v>
      </c>
      <c r="E80" s="153" t="s">
        <v>218</v>
      </c>
      <c r="F80" s="154">
        <v>3.9</v>
      </c>
      <c r="G80" s="162">
        <v>0</v>
      </c>
      <c r="H80" s="162">
        <v>0</v>
      </c>
      <c r="I80" s="162">
        <f>ROUND(F80*(G80+H80),2)</f>
        <v>0</v>
      </c>
      <c r="J80" s="153">
        <f>ROUND(F80*(N80),2)</f>
        <v>119.73</v>
      </c>
      <c r="K80" s="156">
        <f>ROUND(F80*(O80),2)</f>
        <v>0</v>
      </c>
      <c r="L80" s="156">
        <f>ROUND(F80*(G80),2)</f>
        <v>0</v>
      </c>
      <c r="M80" s="156">
        <f>ROUND(F80*(H80),2)</f>
        <v>0</v>
      </c>
      <c r="N80" s="156">
        <v>30.7</v>
      </c>
      <c r="O80" s="156"/>
      <c r="P80" s="160"/>
      <c r="Q80" s="160"/>
      <c r="R80" s="160"/>
      <c r="S80" s="156">
        <f>ROUND(F80*(P80),3)</f>
        <v>0</v>
      </c>
      <c r="T80" s="157"/>
      <c r="U80" s="157"/>
      <c r="V80" s="160"/>
      <c r="Z80">
        <v>0</v>
      </c>
    </row>
    <row r="81" spans="1:26" ht="24.95" customHeight="1">
      <c r="A81" s="168">
        <v>47</v>
      </c>
      <c r="B81" s="163" t="s">
        <v>277</v>
      </c>
      <c r="C81" s="169" t="s">
        <v>278</v>
      </c>
      <c r="D81" s="163" t="s">
        <v>371</v>
      </c>
      <c r="E81" s="163" t="s">
        <v>131</v>
      </c>
      <c r="F81" s="164">
        <v>67.683000000000007</v>
      </c>
      <c r="G81" s="165">
        <v>0</v>
      </c>
      <c r="H81" s="165">
        <v>0</v>
      </c>
      <c r="I81" s="165">
        <f>ROUND(F81*(G81+H81),2)</f>
        <v>0</v>
      </c>
      <c r="J81" s="163">
        <f>ROUND(F81*(N81),2)</f>
        <v>1311.02</v>
      </c>
      <c r="K81" s="166">
        <f>ROUND(F81*(O81),2)</f>
        <v>0</v>
      </c>
      <c r="L81" s="166">
        <f>ROUND(F81*(G81),2)</f>
        <v>0</v>
      </c>
      <c r="M81" s="166">
        <f>ROUND(F81*(H81),2)</f>
        <v>0</v>
      </c>
      <c r="N81" s="166">
        <v>19.37</v>
      </c>
      <c r="O81" s="166"/>
      <c r="P81" s="170">
        <v>0.02</v>
      </c>
      <c r="Q81" s="170"/>
      <c r="R81" s="170">
        <v>0.02</v>
      </c>
      <c r="S81" s="166">
        <f>ROUND(F81*(P81),3)</f>
        <v>1.3540000000000001</v>
      </c>
      <c r="T81" s="167"/>
      <c r="U81" s="167"/>
      <c r="V81" s="170"/>
      <c r="Z81">
        <v>0</v>
      </c>
    </row>
    <row r="82" spans="1:26">
      <c r="A82" s="61"/>
      <c r="B82" s="61"/>
      <c r="C82" s="152">
        <v>771</v>
      </c>
      <c r="D82" s="152" t="s">
        <v>93</v>
      </c>
      <c r="E82" s="61"/>
      <c r="F82" s="151"/>
      <c r="G82" s="141">
        <f>ROUND((SUM(L77:L81))/1,2)</f>
        <v>0</v>
      </c>
      <c r="H82" s="141">
        <f>ROUND((SUM(M77:M81))/1,2)</f>
        <v>0</v>
      </c>
      <c r="I82" s="141">
        <f>ROUND((SUM(I77:I81))/1,2)</f>
        <v>0</v>
      </c>
      <c r="J82" s="61"/>
      <c r="K82" s="61"/>
      <c r="L82" s="61">
        <f>ROUND((SUM(L77:L81))/1,2)</f>
        <v>0</v>
      </c>
      <c r="M82" s="61">
        <f>ROUND((SUM(M77:M81))/1,2)</f>
        <v>0</v>
      </c>
      <c r="N82" s="61"/>
      <c r="O82" s="61"/>
      <c r="P82" s="161"/>
      <c r="Q82" s="1"/>
      <c r="R82" s="1"/>
      <c r="S82" s="161">
        <f>ROUND((SUM(S77:S81))/1,2)</f>
        <v>4.5999999999999996</v>
      </c>
      <c r="T82" s="171"/>
      <c r="U82" s="171"/>
      <c r="V82" s="2">
        <f>ROUND((SUM(V77:V81))/1,2)</f>
        <v>0</v>
      </c>
    </row>
    <row r="83" spans="1:26">
      <c r="A83" s="1"/>
      <c r="B83" s="1"/>
      <c r="C83" s="1"/>
      <c r="D83" s="1"/>
      <c r="E83" s="1"/>
      <c r="F83" s="147"/>
      <c r="G83" s="134"/>
      <c r="H83" s="134"/>
      <c r="I83" s="134"/>
      <c r="J83" s="1"/>
      <c r="K83" s="1"/>
      <c r="L83" s="1"/>
      <c r="M83" s="1"/>
      <c r="N83" s="1"/>
      <c r="O83" s="1"/>
      <c r="P83" s="1"/>
      <c r="Q83" s="1"/>
      <c r="R83" s="1"/>
      <c r="S83" s="1"/>
      <c r="V83" s="1"/>
    </row>
    <row r="84" spans="1:26">
      <c r="A84" s="61"/>
      <c r="B84" s="61"/>
      <c r="C84" s="61"/>
      <c r="D84" s="2" t="s">
        <v>86</v>
      </c>
      <c r="E84" s="61"/>
      <c r="F84" s="151"/>
      <c r="G84" s="141">
        <f>ROUND((SUM(L49:L83))/2,2)</f>
        <v>0</v>
      </c>
      <c r="H84" s="141">
        <f>ROUND((SUM(M49:M83))/2,2)</f>
        <v>0</v>
      </c>
      <c r="I84" s="141">
        <f>ROUND((SUM(I49:I83))/2,2)</f>
        <v>0</v>
      </c>
      <c r="J84" s="61"/>
      <c r="K84" s="61"/>
      <c r="L84" s="61">
        <f>ROUND((SUM(L49:L83))/2,2)</f>
        <v>0</v>
      </c>
      <c r="M84" s="61">
        <f>ROUND((SUM(M49:M83))/2,2)</f>
        <v>0</v>
      </c>
      <c r="N84" s="61"/>
      <c r="O84" s="61"/>
      <c r="P84" s="161"/>
      <c r="Q84" s="1"/>
      <c r="R84" s="1"/>
      <c r="S84" s="161">
        <f>ROUND((SUM(S49:S83))/2,2)</f>
        <v>4.8099999999999996</v>
      </c>
      <c r="V84" s="2">
        <f>ROUND((SUM(V49:V83))/2,2)</f>
        <v>0</v>
      </c>
    </row>
    <row r="85" spans="1:26">
      <c r="A85" s="61"/>
      <c r="B85" s="61"/>
      <c r="C85" s="61"/>
      <c r="D85" s="2"/>
      <c r="E85" s="61"/>
      <c r="F85" s="151"/>
      <c r="G85" s="141"/>
      <c r="H85" s="141"/>
      <c r="I85" s="141"/>
      <c r="J85" s="61"/>
      <c r="K85" s="61"/>
      <c r="L85" s="61"/>
      <c r="M85" s="61"/>
      <c r="N85" s="61"/>
      <c r="O85" s="61"/>
      <c r="P85" s="161"/>
      <c r="Q85" s="1"/>
      <c r="R85" s="1"/>
      <c r="S85" s="161"/>
      <c r="V85" s="2"/>
    </row>
    <row r="86" spans="1:26">
      <c r="A86" s="61"/>
      <c r="B86" s="61"/>
      <c r="C86" s="61"/>
      <c r="D86" s="2" t="s">
        <v>97</v>
      </c>
      <c r="E86" s="61"/>
      <c r="F86" s="151"/>
      <c r="G86" s="75"/>
      <c r="H86" s="75"/>
      <c r="I86" s="75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137"/>
      <c r="U86" s="137"/>
      <c r="V86" s="61"/>
      <c r="W86" s="137"/>
      <c r="X86" s="137"/>
      <c r="Y86" s="137"/>
      <c r="Z86" s="137"/>
    </row>
    <row r="87" spans="1:26">
      <c r="A87" s="61"/>
      <c r="B87" s="61"/>
      <c r="C87" s="152">
        <v>921</v>
      </c>
      <c r="D87" s="152" t="s">
        <v>98</v>
      </c>
      <c r="E87" s="61"/>
      <c r="F87" s="151"/>
      <c r="G87" s="75"/>
      <c r="H87" s="75"/>
      <c r="I87" s="75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137"/>
      <c r="U87" s="137"/>
      <c r="V87" s="61"/>
      <c r="W87" s="137"/>
      <c r="X87" s="137"/>
      <c r="Y87" s="137"/>
      <c r="Z87" s="137"/>
    </row>
    <row r="88" spans="1:26" ht="24.95" customHeight="1">
      <c r="A88" s="158">
        <v>48</v>
      </c>
      <c r="B88" s="153" t="s">
        <v>307</v>
      </c>
      <c r="C88" s="159" t="s">
        <v>308</v>
      </c>
      <c r="D88" s="153" t="s">
        <v>309</v>
      </c>
      <c r="E88" s="153" t="s">
        <v>222</v>
      </c>
      <c r="F88" s="154">
        <v>1</v>
      </c>
      <c r="G88" s="155">
        <v>0</v>
      </c>
      <c r="H88" s="155">
        <v>0</v>
      </c>
      <c r="I88" s="155">
        <f>ROUND(F88*(G88+H88),2)</f>
        <v>0</v>
      </c>
      <c r="J88" s="153">
        <f>ROUND(F88*(N88),2)</f>
        <v>2250</v>
      </c>
      <c r="K88" s="156">
        <f>ROUND(F88*(O88),2)</f>
        <v>0</v>
      </c>
      <c r="L88" s="156">
        <f>ROUND(F88*(G88),2)</f>
        <v>0</v>
      </c>
      <c r="M88" s="156">
        <f>ROUND(F88*(H88),2)</f>
        <v>0</v>
      </c>
      <c r="N88" s="156">
        <v>2250</v>
      </c>
      <c r="O88" s="156"/>
      <c r="P88" s="160"/>
      <c r="Q88" s="160"/>
      <c r="R88" s="160"/>
      <c r="S88" s="156">
        <f>ROUND(F88*(P88),3)</f>
        <v>0</v>
      </c>
      <c r="T88" s="157"/>
      <c r="U88" s="157"/>
      <c r="V88" s="160"/>
      <c r="Z88">
        <v>0</v>
      </c>
    </row>
    <row r="89" spans="1:26" ht="24.95" customHeight="1">
      <c r="A89" s="158">
        <v>49</v>
      </c>
      <c r="B89" s="153" t="s">
        <v>307</v>
      </c>
      <c r="C89" s="159" t="s">
        <v>310</v>
      </c>
      <c r="D89" s="153" t="s">
        <v>311</v>
      </c>
      <c r="E89" s="153" t="s">
        <v>222</v>
      </c>
      <c r="F89" s="154">
        <v>1</v>
      </c>
      <c r="G89" s="155">
        <v>0</v>
      </c>
      <c r="H89" s="155">
        <v>0</v>
      </c>
      <c r="I89" s="155">
        <f>ROUND(F89*(G89+H89),2)</f>
        <v>0</v>
      </c>
      <c r="J89" s="153">
        <f>ROUND(F89*(N89),2)</f>
        <v>8372.57</v>
      </c>
      <c r="K89" s="156">
        <f>ROUND(F89*(O89),2)</f>
        <v>0</v>
      </c>
      <c r="L89" s="156">
        <f>ROUND(F89*(G89),2)</f>
        <v>0</v>
      </c>
      <c r="M89" s="156">
        <f>ROUND(F89*(H89),2)</f>
        <v>0</v>
      </c>
      <c r="N89" s="156">
        <v>8372.57</v>
      </c>
      <c r="O89" s="156"/>
      <c r="P89" s="160"/>
      <c r="Q89" s="160"/>
      <c r="R89" s="160"/>
      <c r="S89" s="156">
        <f>ROUND(F89*(P89),3)</f>
        <v>0</v>
      </c>
      <c r="T89" s="157"/>
      <c r="U89" s="157"/>
      <c r="V89" s="160"/>
      <c r="Z89">
        <v>0</v>
      </c>
    </row>
    <row r="90" spans="1:26">
      <c r="A90" s="61"/>
      <c r="B90" s="61"/>
      <c r="C90" s="152">
        <v>921</v>
      </c>
      <c r="D90" s="152" t="s">
        <v>98</v>
      </c>
      <c r="E90" s="61"/>
      <c r="F90" s="151"/>
      <c r="G90" s="141">
        <f>ROUND((SUM(L87:L89))/1,2)</f>
        <v>0</v>
      </c>
      <c r="H90" s="141">
        <f>ROUND((SUM(M87:M89))/1,2)</f>
        <v>0</v>
      </c>
      <c r="I90" s="141">
        <f>ROUND((SUM(I87:I89))/1,2)</f>
        <v>0</v>
      </c>
      <c r="J90" s="61"/>
      <c r="K90" s="61"/>
      <c r="L90" s="61">
        <f>ROUND((SUM(L87:L89))/1,2)</f>
        <v>0</v>
      </c>
      <c r="M90" s="61">
        <f>ROUND((SUM(M87:M89))/1,2)</f>
        <v>0</v>
      </c>
      <c r="N90" s="61"/>
      <c r="O90" s="61"/>
      <c r="P90" s="161"/>
      <c r="Q90" s="61"/>
      <c r="R90" s="61"/>
      <c r="S90" s="161">
        <f>ROUND((SUM(S87:S89))/1,2)</f>
        <v>0</v>
      </c>
      <c r="T90" s="137"/>
      <c r="U90" s="137"/>
      <c r="V90" s="2">
        <f>ROUND((SUM(V87:V89))/1,2)</f>
        <v>0</v>
      </c>
      <c r="W90" s="137"/>
      <c r="X90" s="137"/>
      <c r="Y90" s="137"/>
      <c r="Z90" s="137"/>
    </row>
    <row r="91" spans="1:26">
      <c r="A91" s="1"/>
      <c r="B91" s="1"/>
      <c r="C91" s="1"/>
      <c r="D91" s="1"/>
      <c r="E91" s="1"/>
      <c r="F91" s="147"/>
      <c r="G91" s="134"/>
      <c r="H91" s="134"/>
      <c r="I91" s="134"/>
      <c r="J91" s="1"/>
      <c r="K91" s="1"/>
      <c r="L91" s="1"/>
      <c r="M91" s="1"/>
      <c r="N91" s="1"/>
      <c r="O91" s="1"/>
      <c r="P91" s="1"/>
      <c r="Q91" s="1"/>
      <c r="R91" s="1"/>
      <c r="S91" s="1"/>
      <c r="V91" s="1"/>
    </row>
    <row r="92" spans="1:26">
      <c r="A92" s="61"/>
      <c r="B92" s="61"/>
      <c r="C92" s="152">
        <v>924</v>
      </c>
      <c r="D92" s="152" t="s">
        <v>99</v>
      </c>
      <c r="E92" s="61"/>
      <c r="F92" s="151"/>
      <c r="G92" s="75"/>
      <c r="H92" s="75"/>
      <c r="I92" s="75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137"/>
      <c r="U92" s="137"/>
      <c r="V92" s="61"/>
      <c r="W92" s="137"/>
      <c r="X92" s="137"/>
      <c r="Y92" s="137"/>
      <c r="Z92" s="137"/>
    </row>
    <row r="93" spans="1:26" ht="24.95" customHeight="1">
      <c r="A93" s="158">
        <v>50</v>
      </c>
      <c r="B93" s="153" t="s">
        <v>307</v>
      </c>
      <c r="C93" s="159" t="s">
        <v>312</v>
      </c>
      <c r="D93" s="153" t="s">
        <v>313</v>
      </c>
      <c r="E93" s="153" t="s">
        <v>222</v>
      </c>
      <c r="F93" s="154">
        <v>1</v>
      </c>
      <c r="G93" s="155">
        <v>0</v>
      </c>
      <c r="H93" s="155">
        <v>0</v>
      </c>
      <c r="I93" s="155">
        <f>ROUND(F93*(G93+H93),2)</f>
        <v>0</v>
      </c>
      <c r="J93" s="153">
        <f>ROUND(F93*(N93),2)</f>
        <v>2250</v>
      </c>
      <c r="K93" s="156">
        <f>ROUND(F93*(O93),2)</f>
        <v>0</v>
      </c>
      <c r="L93" s="156">
        <f>ROUND(F93*(G93),2)</f>
        <v>0</v>
      </c>
      <c r="M93" s="156">
        <f>ROUND(F93*(H93),2)</f>
        <v>0</v>
      </c>
      <c r="N93" s="156">
        <v>2250</v>
      </c>
      <c r="O93" s="156"/>
      <c r="P93" s="160"/>
      <c r="Q93" s="160"/>
      <c r="R93" s="160"/>
      <c r="S93" s="156">
        <f>ROUND(F93*(P93),3)</f>
        <v>0</v>
      </c>
      <c r="T93" s="157"/>
      <c r="U93" s="157"/>
      <c r="V93" s="160"/>
      <c r="Z93">
        <v>0</v>
      </c>
    </row>
    <row r="94" spans="1:26">
      <c r="A94" s="61"/>
      <c r="B94" s="61"/>
      <c r="C94" s="152">
        <v>924</v>
      </c>
      <c r="D94" s="152" t="s">
        <v>99</v>
      </c>
      <c r="E94" s="61"/>
      <c r="F94" s="151"/>
      <c r="G94" s="141">
        <f>ROUND((SUM(L92:L93))/1,2)</f>
        <v>0</v>
      </c>
      <c r="H94" s="141">
        <f>ROUND((SUM(M92:M93))/1,2)</f>
        <v>0</v>
      </c>
      <c r="I94" s="141">
        <f>ROUND((SUM(I92:I93))/1,2)</f>
        <v>0</v>
      </c>
      <c r="J94" s="61"/>
      <c r="K94" s="61"/>
      <c r="L94" s="61">
        <f>ROUND((SUM(L92:L93))/1,2)</f>
        <v>0</v>
      </c>
      <c r="M94" s="61">
        <f>ROUND((SUM(M92:M93))/1,2)</f>
        <v>0</v>
      </c>
      <c r="N94" s="61"/>
      <c r="O94" s="61"/>
      <c r="P94" s="161"/>
      <c r="Q94" s="1"/>
      <c r="R94" s="1"/>
      <c r="S94" s="161">
        <f>ROUND((SUM(S92:S93))/1,2)</f>
        <v>0</v>
      </c>
      <c r="T94" s="171"/>
      <c r="U94" s="171"/>
      <c r="V94" s="2">
        <f>ROUND((SUM(V92:V93))/1,2)</f>
        <v>0</v>
      </c>
    </row>
    <row r="95" spans="1:26">
      <c r="A95" s="1"/>
      <c r="B95" s="1"/>
      <c r="C95" s="1"/>
      <c r="D95" s="1"/>
      <c r="E95" s="1"/>
      <c r="F95" s="147"/>
      <c r="G95" s="134"/>
      <c r="H95" s="134"/>
      <c r="I95" s="134"/>
      <c r="J95" s="1"/>
      <c r="K95" s="1"/>
      <c r="L95" s="1"/>
      <c r="M95" s="1"/>
      <c r="N95" s="1"/>
      <c r="O95" s="1"/>
      <c r="P95" s="1"/>
      <c r="Q95" s="1"/>
      <c r="R95" s="1"/>
      <c r="S95" s="1"/>
      <c r="V95" s="1"/>
    </row>
    <row r="96" spans="1:26">
      <c r="A96" s="61"/>
      <c r="B96" s="61"/>
      <c r="C96" s="61"/>
      <c r="D96" s="2" t="s">
        <v>97</v>
      </c>
      <c r="E96" s="61"/>
      <c r="F96" s="151"/>
      <c r="G96" s="141">
        <f>ROUND((SUM(L86:L95))/2,2)</f>
        <v>0</v>
      </c>
      <c r="H96" s="141">
        <f>ROUND((SUM(M86:M95))/2,2)</f>
        <v>0</v>
      </c>
      <c r="I96" s="141">
        <f>ROUND((SUM(I86:I95))/2,2)</f>
        <v>0</v>
      </c>
      <c r="J96" s="61"/>
      <c r="K96" s="61"/>
      <c r="L96" s="61">
        <f>ROUND((SUM(L86:L95))/2,2)</f>
        <v>0</v>
      </c>
      <c r="M96" s="61">
        <f>ROUND((SUM(M86:M95))/2,2)</f>
        <v>0</v>
      </c>
      <c r="N96" s="61"/>
      <c r="O96" s="61"/>
      <c r="P96" s="161"/>
      <c r="Q96" s="1"/>
      <c r="R96" s="1"/>
      <c r="S96" s="161">
        <f>ROUND((SUM(S86:S95))/2,2)</f>
        <v>0</v>
      </c>
      <c r="V96" s="2">
        <f>ROUND((SUM(V86:V95))/2,2)</f>
        <v>0</v>
      </c>
    </row>
    <row r="97" spans="1:26">
      <c r="A97" s="172"/>
      <c r="B97" s="172"/>
      <c r="C97" s="172"/>
      <c r="D97" s="172" t="s">
        <v>100</v>
      </c>
      <c r="E97" s="172"/>
      <c r="F97" s="173"/>
      <c r="G97" s="174">
        <f>ROUND((SUM(L9:L96))/3,2)</f>
        <v>0</v>
      </c>
      <c r="H97" s="174">
        <f>ROUND((SUM(M9:M96))/3,2)</f>
        <v>0</v>
      </c>
      <c r="I97" s="174">
        <f>ROUND((SUM(I9:I96))/3,2)</f>
        <v>0</v>
      </c>
      <c r="J97" s="172"/>
      <c r="K97" s="172">
        <f>ROUND((SUM(K9:K96))/3,2)</f>
        <v>0</v>
      </c>
      <c r="L97" s="172">
        <f>ROUND((SUM(L9:L96))/3,2)</f>
        <v>0</v>
      </c>
      <c r="M97" s="172">
        <f>ROUND((SUM(M9:M96))/3,2)</f>
        <v>0</v>
      </c>
      <c r="N97" s="172"/>
      <c r="O97" s="172"/>
      <c r="P97" s="173"/>
      <c r="Q97" s="172"/>
      <c r="R97" s="172"/>
      <c r="S97" s="173">
        <f>ROUND((SUM(S9:S96))/3,2)</f>
        <v>9.49</v>
      </c>
      <c r="T97" s="175"/>
      <c r="U97" s="175"/>
      <c r="V97" s="172">
        <f>ROUND((SUM(V9:V96))/3,2)</f>
        <v>1.03</v>
      </c>
      <c r="Z97">
        <f>(SUM(Z9:Z96))</f>
        <v>0</v>
      </c>
    </row>
  </sheetData>
  <mergeCells count="3">
    <mergeCell ref="B1:H1"/>
    <mergeCell ref="B2:H2"/>
    <mergeCell ref="B3:H3"/>
  </mergeCells>
  <printOptions horizontalCentered="1" gridLines="1"/>
  <pageMargins left="0" right="0" top="0.74803149606299213" bottom="0.74803149606299213" header="0.31496062992125984" footer="0.31496062992125984"/>
  <pageSetup paperSize="9" scale="85" orientation="portrait" verticalDpi="0" r:id="rId1"/>
  <headerFooter>
    <oddHeader>&amp;C&amp;B&amp; Rozpočet Kultúrny dom KUBÁŇ - obnova sociálneho zázemia / Časť "A" - 1.NP - Neoprávnené náklady</oddHeader>
    <oddFooter>&amp;RStrana &amp;P z &amp;N    &amp;L&amp;7Spracované systémom Systematic® Kalkulus, tel.: 051 77 10 585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A41"/>
  <sheetViews>
    <sheetView workbookViewId="0">
      <selection sqref="A1:D1"/>
    </sheetView>
  </sheetViews>
  <sheetFormatPr defaultColWidth="0" defaultRowHeight="14.4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>
      <c r="A1" s="3"/>
      <c r="B1" s="13"/>
      <c r="C1" s="13"/>
      <c r="D1" s="13"/>
      <c r="E1" s="13"/>
      <c r="F1" s="14" t="s">
        <v>69</v>
      </c>
      <c r="G1" s="13"/>
      <c r="H1" s="13"/>
      <c r="I1" s="13"/>
      <c r="J1" s="13"/>
      <c r="W1">
        <v>30.126000000000001</v>
      </c>
    </row>
    <row r="2" spans="1:23" ht="30" customHeight="1" thickTop="1">
      <c r="A2" s="12"/>
      <c r="B2" s="203" t="s">
        <v>1</v>
      </c>
      <c r="C2" s="204"/>
      <c r="D2" s="204"/>
      <c r="E2" s="204"/>
      <c r="F2" s="204"/>
      <c r="G2" s="204"/>
      <c r="H2" s="204"/>
      <c r="I2" s="204"/>
      <c r="J2" s="205"/>
    </row>
    <row r="3" spans="1:23" ht="18" customHeight="1">
      <c r="A3" s="12"/>
      <c r="B3" s="33" t="s">
        <v>372</v>
      </c>
      <c r="C3" s="34"/>
      <c r="D3" s="35"/>
      <c r="E3" s="35"/>
      <c r="F3" s="35"/>
      <c r="G3" s="16"/>
      <c r="H3" s="16"/>
      <c r="I3" s="36" t="s">
        <v>2</v>
      </c>
      <c r="J3" s="29"/>
    </row>
    <row r="4" spans="1:23" ht="18" customHeight="1">
      <c r="A4" s="12"/>
      <c r="B4" s="22"/>
      <c r="C4" s="19"/>
      <c r="D4" s="16"/>
      <c r="E4" s="16"/>
      <c r="F4" s="16"/>
      <c r="G4" s="16"/>
      <c r="H4" s="16"/>
      <c r="I4" s="36" t="s">
        <v>3</v>
      </c>
      <c r="J4" s="29"/>
    </row>
    <row r="5" spans="1:23" ht="18" customHeight="1" thickBot="1">
      <c r="A5" s="12"/>
      <c r="B5" s="37" t="s">
        <v>4</v>
      </c>
      <c r="C5" s="19"/>
      <c r="D5" s="16"/>
      <c r="E5" s="16"/>
      <c r="F5" s="38" t="s">
        <v>5</v>
      </c>
      <c r="G5" s="16"/>
      <c r="H5" s="16"/>
      <c r="I5" s="36" t="s">
        <v>6</v>
      </c>
      <c r="J5" s="39" t="s">
        <v>7</v>
      </c>
    </row>
    <row r="6" spans="1:23" ht="20.100000000000001" customHeight="1" thickTop="1">
      <c r="A6" s="12"/>
      <c r="B6" s="196" t="s">
        <v>8</v>
      </c>
      <c r="C6" s="197"/>
      <c r="D6" s="197"/>
      <c r="E6" s="197"/>
      <c r="F6" s="197"/>
      <c r="G6" s="197"/>
      <c r="H6" s="197"/>
      <c r="I6" s="197"/>
      <c r="J6" s="198"/>
    </row>
    <row r="7" spans="1:23" ht="18" customHeight="1">
      <c r="A7" s="12"/>
      <c r="B7" s="48" t="s">
        <v>9</v>
      </c>
      <c r="C7" s="41"/>
      <c r="D7" s="17"/>
      <c r="E7" s="17"/>
      <c r="F7" s="17"/>
      <c r="G7" s="49" t="s">
        <v>10</v>
      </c>
      <c r="H7" s="17"/>
      <c r="I7" s="27"/>
      <c r="J7" s="42"/>
    </row>
    <row r="8" spans="1:23" ht="20.100000000000001" customHeight="1">
      <c r="A8" s="12"/>
      <c r="B8" s="199" t="s">
        <v>11</v>
      </c>
      <c r="C8" s="200"/>
      <c r="D8" s="200"/>
      <c r="E8" s="200"/>
      <c r="F8" s="200"/>
      <c r="G8" s="200"/>
      <c r="H8" s="200"/>
      <c r="I8" s="200"/>
      <c r="J8" s="201"/>
    </row>
    <row r="9" spans="1:23" ht="18" customHeight="1">
      <c r="A9" s="12"/>
      <c r="B9" s="37" t="s">
        <v>9</v>
      </c>
      <c r="C9" s="19"/>
      <c r="D9" s="16"/>
      <c r="E9" s="16"/>
      <c r="F9" s="16"/>
      <c r="G9" s="38" t="s">
        <v>10</v>
      </c>
      <c r="H9" s="16"/>
      <c r="I9" s="26"/>
      <c r="J9" s="29"/>
    </row>
    <row r="10" spans="1:23" ht="20.100000000000001" customHeight="1">
      <c r="A10" s="12"/>
      <c r="B10" s="199" t="s">
        <v>12</v>
      </c>
      <c r="C10" s="200"/>
      <c r="D10" s="200"/>
      <c r="E10" s="200"/>
      <c r="F10" s="200"/>
      <c r="G10" s="200"/>
      <c r="H10" s="200"/>
      <c r="I10" s="200"/>
      <c r="J10" s="201"/>
    </row>
    <row r="11" spans="1:23" ht="18" customHeight="1" thickBot="1">
      <c r="A11" s="12"/>
      <c r="B11" s="37" t="s">
        <v>9</v>
      </c>
      <c r="C11" s="19"/>
      <c r="D11" s="16"/>
      <c r="E11" s="16"/>
      <c r="F11" s="16"/>
      <c r="G11" s="38" t="s">
        <v>10</v>
      </c>
      <c r="H11" s="16"/>
      <c r="I11" s="26"/>
      <c r="J11" s="29"/>
    </row>
    <row r="12" spans="1:23" ht="18" customHeight="1" thickTop="1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thickBot="1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Top="1">
      <c r="A14" s="12"/>
      <c r="B14" s="51" t="s">
        <v>13</v>
      </c>
      <c r="C14" s="79" t="s">
        <v>51</v>
      </c>
      <c r="D14" s="80" t="s">
        <v>14</v>
      </c>
      <c r="E14" s="81" t="s">
        <v>15</v>
      </c>
      <c r="F14" s="79" t="s">
        <v>16</v>
      </c>
      <c r="G14" s="51" t="s">
        <v>17</v>
      </c>
      <c r="H14" s="44"/>
      <c r="I14" s="46"/>
      <c r="J14" s="47"/>
    </row>
    <row r="15" spans="1:23" ht="18" customHeight="1">
      <c r="A15" s="12"/>
      <c r="B15" s="86">
        <v>1</v>
      </c>
      <c r="C15" s="87" t="s">
        <v>18</v>
      </c>
      <c r="D15" s="88">
        <f>'Rekap Časť "A"-2.NP-m.č.2.01-on'!B15</f>
        <v>0</v>
      </c>
      <c r="E15" s="89">
        <f>'Rekap Časť "A"-2.NP-m.č.2.01-on'!C15</f>
        <v>0</v>
      </c>
      <c r="F15" s="87">
        <f>'Rekap Časť "A"-2.NP-m.č.2.01-on'!D15</f>
        <v>0</v>
      </c>
      <c r="G15" s="52">
        <v>7</v>
      </c>
      <c r="H15" s="54" t="s">
        <v>71</v>
      </c>
      <c r="I15" s="27"/>
      <c r="J15" s="56">
        <v>0</v>
      </c>
    </row>
    <row r="16" spans="1:23" ht="18" customHeight="1">
      <c r="A16" s="12"/>
      <c r="B16" s="84">
        <v>2</v>
      </c>
      <c r="C16" s="85" t="s">
        <v>20</v>
      </c>
      <c r="D16" s="90">
        <f>'Rekap Časť "A"-2.NP-m.č.2.01-on'!B24</f>
        <v>0</v>
      </c>
      <c r="E16" s="91">
        <f>'Rekap Časť "A"-2.NP-m.č.2.01-on'!C24</f>
        <v>0</v>
      </c>
      <c r="F16" s="100">
        <f>'Rekap Časť "A"-2.NP-m.č.2.01-on'!D24</f>
        <v>0</v>
      </c>
      <c r="G16" s="103"/>
      <c r="H16" s="114"/>
      <c r="I16" s="116"/>
      <c r="J16" s="109"/>
    </row>
    <row r="17" spans="1:26" ht="18" customHeight="1">
      <c r="A17" s="12"/>
      <c r="B17" s="58">
        <v>3</v>
      </c>
      <c r="C17" s="61" t="s">
        <v>21</v>
      </c>
      <c r="D17" s="82">
        <f>'Rekap Časť "A"-2.NP-m.č.2.01-on'!B29</f>
        <v>0</v>
      </c>
      <c r="E17" s="83">
        <f>'Rekap Časť "A"-2.NP-m.č.2.01-on'!C29</f>
        <v>0</v>
      </c>
      <c r="F17" s="75">
        <f>'Rekap Časť "A"-2.NP-m.č.2.01-on'!D29</f>
        <v>0</v>
      </c>
      <c r="G17" s="52">
        <v>8</v>
      </c>
      <c r="H17" s="62" t="s">
        <v>22</v>
      </c>
      <c r="I17" s="116"/>
      <c r="J17" s="109">
        <f>'Časť "A"-2.NP-m.č.2.01-on_VV'!Z104</f>
        <v>0</v>
      </c>
    </row>
    <row r="18" spans="1:26" ht="18" customHeight="1">
      <c r="A18" s="12"/>
      <c r="B18" s="52">
        <v>4</v>
      </c>
      <c r="C18" s="62" t="s">
        <v>72</v>
      </c>
      <c r="D18" s="66"/>
      <c r="E18" s="65"/>
      <c r="F18" s="68"/>
      <c r="G18" s="52">
        <v>9</v>
      </c>
      <c r="H18" s="62" t="s">
        <v>24</v>
      </c>
      <c r="I18" s="116"/>
      <c r="J18" s="109">
        <v>0</v>
      </c>
    </row>
    <row r="19" spans="1:26" ht="18" customHeight="1">
      <c r="A19" s="12"/>
      <c r="B19" s="52">
        <v>5</v>
      </c>
      <c r="C19" s="62" t="s">
        <v>25</v>
      </c>
      <c r="D19" s="66"/>
      <c r="E19" s="65"/>
      <c r="F19" s="68"/>
      <c r="G19" s="103"/>
      <c r="H19" s="114"/>
      <c r="I19" s="116"/>
      <c r="J19" s="115"/>
    </row>
    <row r="20" spans="1:26" ht="18" customHeight="1" thickBot="1">
      <c r="A20" s="12"/>
      <c r="B20" s="52">
        <v>6</v>
      </c>
      <c r="C20" s="63" t="s">
        <v>26</v>
      </c>
      <c r="D20" s="67"/>
      <c r="E20" s="95"/>
      <c r="F20" s="101">
        <f>SUM(F15:F19)</f>
        <v>0</v>
      </c>
      <c r="G20" s="52">
        <v>10</v>
      </c>
      <c r="H20" s="62" t="s">
        <v>26</v>
      </c>
      <c r="I20" s="118"/>
      <c r="J20" s="94">
        <f>SUM(J15:J19)</f>
        <v>0</v>
      </c>
    </row>
    <row r="21" spans="1:26" ht="18" customHeight="1" thickTop="1">
      <c r="A21" s="12"/>
      <c r="B21" s="57" t="s">
        <v>27</v>
      </c>
      <c r="C21" s="60" t="s">
        <v>28</v>
      </c>
      <c r="D21" s="64"/>
      <c r="E21" s="18"/>
      <c r="F21" s="93"/>
      <c r="G21" s="57" t="s">
        <v>29</v>
      </c>
      <c r="H21" s="53" t="s">
        <v>28</v>
      </c>
      <c r="I21" s="27"/>
      <c r="J21" s="119"/>
    </row>
    <row r="22" spans="1:26" ht="18" customHeight="1">
      <c r="A22" s="12"/>
      <c r="B22" s="58">
        <v>11</v>
      </c>
      <c r="C22" s="54" t="s">
        <v>30</v>
      </c>
      <c r="D22" s="74"/>
      <c r="E22" s="77" t="s">
        <v>73</v>
      </c>
      <c r="F22" s="75">
        <f>((F16*U22*0)+(F17*V22*0)+(F18*W22*0))/100</f>
        <v>0</v>
      </c>
      <c r="G22" s="58">
        <v>16</v>
      </c>
      <c r="H22" s="61" t="s">
        <v>31</v>
      </c>
      <c r="I22" s="117" t="s">
        <v>73</v>
      </c>
      <c r="J22" s="108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>
      <c r="A23" s="12"/>
      <c r="B23" s="52">
        <v>12</v>
      </c>
      <c r="C23" s="55" t="s">
        <v>32</v>
      </c>
      <c r="D23" s="59"/>
      <c r="E23" s="77" t="s">
        <v>74</v>
      </c>
      <c r="F23" s="68">
        <f>((F16*U23*0)+(F17*V23*0)+(F18*W23*0))/100</f>
        <v>0</v>
      </c>
      <c r="G23" s="52">
        <v>17</v>
      </c>
      <c r="H23" s="62" t="s">
        <v>33</v>
      </c>
      <c r="I23" s="117" t="s">
        <v>73</v>
      </c>
      <c r="J23" s="109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>
      <c r="A24" s="12"/>
      <c r="B24" s="52">
        <v>13</v>
      </c>
      <c r="C24" s="55" t="s">
        <v>34</v>
      </c>
      <c r="D24" s="59"/>
      <c r="E24" s="77" t="s">
        <v>73</v>
      </c>
      <c r="F24" s="68">
        <f>((F16*U24*0)+(F17*V24*0)+(F18*W24*0))/100</f>
        <v>0</v>
      </c>
      <c r="G24" s="52">
        <v>18</v>
      </c>
      <c r="H24" s="62" t="s">
        <v>35</v>
      </c>
      <c r="I24" s="117" t="s">
        <v>74</v>
      </c>
      <c r="J24" s="109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>
      <c r="A25" s="12"/>
      <c r="B25" s="52">
        <v>14</v>
      </c>
      <c r="C25" s="19"/>
      <c r="D25" s="59"/>
      <c r="E25" s="78"/>
      <c r="F25" s="76"/>
      <c r="G25" s="52">
        <v>19</v>
      </c>
      <c r="H25" s="114"/>
      <c r="I25" s="116"/>
      <c r="J25" s="115"/>
    </row>
    <row r="26" spans="1:26" ht="18" customHeight="1" thickBot="1">
      <c r="A26" s="12"/>
      <c r="B26" s="52">
        <v>15</v>
      </c>
      <c r="C26" s="55"/>
      <c r="D26" s="59"/>
      <c r="E26" s="59"/>
      <c r="F26" s="102"/>
      <c r="G26" s="52">
        <v>20</v>
      </c>
      <c r="H26" s="62" t="s">
        <v>26</v>
      </c>
      <c r="I26" s="118"/>
      <c r="J26" s="94">
        <f>SUM(J22:J25)+SUM(F22:F25)</f>
        <v>0</v>
      </c>
    </row>
    <row r="27" spans="1:26" ht="18" customHeight="1" thickTop="1">
      <c r="A27" s="12"/>
      <c r="B27" s="96"/>
      <c r="C27" s="130" t="s">
        <v>36</v>
      </c>
      <c r="D27" s="123"/>
      <c r="E27" s="97"/>
      <c r="F27" s="28"/>
      <c r="G27" s="104" t="s">
        <v>37</v>
      </c>
      <c r="H27" s="99" t="s">
        <v>38</v>
      </c>
      <c r="I27" s="27"/>
      <c r="J27" s="30"/>
    </row>
    <row r="28" spans="1:26" ht="18" customHeight="1">
      <c r="A28" s="12"/>
      <c r="B28" s="25"/>
      <c r="C28" s="121"/>
      <c r="D28" s="124"/>
      <c r="E28" s="21"/>
      <c r="F28" s="12"/>
      <c r="G28" s="84">
        <v>21</v>
      </c>
      <c r="H28" s="85" t="s">
        <v>39</v>
      </c>
      <c r="I28" s="111"/>
      <c r="J28" s="92">
        <f>F20+J20+F26+J26</f>
        <v>0</v>
      </c>
    </row>
    <row r="29" spans="1:26" ht="18" customHeight="1">
      <c r="A29" s="12"/>
      <c r="B29" s="69"/>
      <c r="C29" s="122"/>
      <c r="D29" s="125"/>
      <c r="E29" s="21"/>
      <c r="F29" s="12"/>
      <c r="G29" s="58">
        <v>22</v>
      </c>
      <c r="H29" s="61" t="s">
        <v>40</v>
      </c>
      <c r="I29" s="112">
        <f ca="1">J28-SUM('Časť "A"-2.NP-m.č.2.01-on_VV'!K9:'Časť "A"-2.NP-m.č.2.01-on_VV'!K103)</f>
        <v>0</v>
      </c>
      <c r="J29" s="108">
        <f>ROUND(((ROUND(I29,2)*20)*1/100),2)</f>
        <v>0</v>
      </c>
    </row>
    <row r="30" spans="1:26" ht="18" customHeight="1">
      <c r="A30" s="12"/>
      <c r="B30" s="22"/>
      <c r="C30" s="114"/>
      <c r="D30" s="116"/>
      <c r="E30" s="21"/>
      <c r="F30" s="12"/>
      <c r="G30" s="52">
        <v>23</v>
      </c>
      <c r="H30" s="62" t="s">
        <v>41</v>
      </c>
      <c r="I30" s="77">
        <f ca="1">SUM('Časť "A"-2.NP-m.č.2.01-on_VV'!K9:'Časť "A"-2.NP-m.č.2.01-on_VV'!K103)</f>
        <v>0</v>
      </c>
      <c r="J30" s="109">
        <f>ROUND(((ROUND(I30,2)*0)/100),2)</f>
        <v>0</v>
      </c>
    </row>
    <row r="31" spans="1:26" ht="18" customHeight="1">
      <c r="A31" s="12"/>
      <c r="B31" s="23"/>
      <c r="C31" s="126"/>
      <c r="D31" s="127"/>
      <c r="E31" s="21"/>
      <c r="F31" s="12"/>
      <c r="G31" s="84">
        <v>24</v>
      </c>
      <c r="H31" s="85" t="s">
        <v>42</v>
      </c>
      <c r="I31" s="107"/>
      <c r="J31" s="120">
        <f>SUM(J28:J30)</f>
        <v>0</v>
      </c>
    </row>
    <row r="32" spans="1:26" ht="18" customHeight="1" thickBot="1">
      <c r="A32" s="12"/>
      <c r="B32" s="40"/>
      <c r="C32" s="1"/>
      <c r="D32" s="113"/>
      <c r="E32" s="70"/>
      <c r="F32" s="71"/>
      <c r="G32" s="58" t="s">
        <v>43</v>
      </c>
      <c r="H32" s="1"/>
      <c r="I32" s="113"/>
      <c r="J32" s="110"/>
    </row>
    <row r="33" spans="1:10" ht="18" customHeight="1" thickTop="1">
      <c r="A33" s="12"/>
      <c r="B33" s="96"/>
      <c r="C33" s="97"/>
      <c r="D33" s="128" t="s">
        <v>44</v>
      </c>
      <c r="E33" s="73"/>
      <c r="F33" s="98"/>
      <c r="G33" s="105">
        <v>26</v>
      </c>
      <c r="H33" s="129" t="s">
        <v>45</v>
      </c>
      <c r="I33" s="28"/>
      <c r="J33" s="106"/>
    </row>
    <row r="34" spans="1:10" ht="18" customHeight="1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>
      <c r="A40" s="12"/>
      <c r="B40" s="69"/>
      <c r="C40" s="70"/>
      <c r="D40" s="13"/>
      <c r="E40" s="13"/>
      <c r="F40" s="13"/>
      <c r="G40" s="13"/>
      <c r="H40" s="13"/>
      <c r="I40" s="71"/>
      <c r="J40" s="72"/>
    </row>
    <row r="41" spans="1:10" ht="15" thickTop="1">
      <c r="A41" s="12"/>
      <c r="B41" s="73"/>
      <c r="C41" s="73"/>
      <c r="D41" s="73"/>
      <c r="E41" s="73"/>
      <c r="F41" s="73"/>
      <c r="G41" s="73"/>
      <c r="H41" s="73"/>
      <c r="I41" s="73"/>
      <c r="J41" s="73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Krajčovič CS</dc:creator>
  <cp:keywords/>
  <dc:description/>
  <cp:lastModifiedBy>Veronika Šestáková</cp:lastModifiedBy>
  <cp:revision/>
  <dcterms:created xsi:type="dcterms:W3CDTF">2021-12-13T12:33:46Z</dcterms:created>
  <dcterms:modified xsi:type="dcterms:W3CDTF">2022-08-10T13:32:28Z</dcterms:modified>
  <cp:category/>
  <cp:contentStatus/>
</cp:coreProperties>
</file>