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Lojka\"/>
    </mc:Choice>
  </mc:AlternateContent>
  <bookViews>
    <workbookView xWindow="0" yWindow="0" windowWidth="20730" windowHeight="8055" firstSheet="3" activeTab="6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62913"/>
</workbook>
</file>

<file path=xl/calcChain.xml><?xml version="1.0" encoding="utf-8"?>
<calcChain xmlns="http://schemas.openxmlformats.org/spreadsheetml/2006/main">
  <c r="H11" i="53" l="1"/>
  <c r="G11" i="53"/>
  <c r="H10" i="53"/>
  <c r="G10" i="53"/>
  <c r="H9" i="53"/>
  <c r="G9" i="53"/>
  <c r="H8" i="53"/>
  <c r="H12" i="53" s="1"/>
  <c r="D19" i="53" s="1"/>
  <c r="G8" i="53"/>
  <c r="H11" i="52"/>
  <c r="G11" i="52"/>
  <c r="H10" i="52"/>
  <c r="G10" i="52"/>
  <c r="H9" i="52"/>
  <c r="G9" i="52"/>
  <c r="H8" i="52"/>
  <c r="G8" i="52"/>
  <c r="H11" i="51"/>
  <c r="G11" i="51"/>
  <c r="H10" i="51"/>
  <c r="G10" i="51"/>
  <c r="H9" i="51"/>
  <c r="G9" i="51"/>
  <c r="H8" i="51"/>
  <c r="G8" i="51"/>
  <c r="H11" i="50"/>
  <c r="G11" i="50"/>
  <c r="H10" i="50"/>
  <c r="G10" i="50"/>
  <c r="H9" i="50"/>
  <c r="G9" i="50"/>
  <c r="H8" i="50"/>
  <c r="H12" i="50" s="1"/>
  <c r="D19" i="50" s="1"/>
  <c r="G8" i="50"/>
  <c r="H11" i="49"/>
  <c r="G11" i="49"/>
  <c r="H10" i="49"/>
  <c r="G10" i="49"/>
  <c r="H9" i="49"/>
  <c r="G9" i="49"/>
  <c r="H8" i="49"/>
  <c r="G8" i="49"/>
  <c r="H11" i="48"/>
  <c r="G11" i="48"/>
  <c r="H10" i="48"/>
  <c r="G10" i="48"/>
  <c r="H9" i="48"/>
  <c r="G9" i="48"/>
  <c r="H8" i="48"/>
  <c r="G8" i="48"/>
  <c r="H11" i="47"/>
  <c r="G11" i="47"/>
  <c r="H10" i="47"/>
  <c r="G10" i="47"/>
  <c r="H9" i="47"/>
  <c r="G9" i="47"/>
  <c r="H8" i="47"/>
  <c r="H12" i="47" s="1"/>
  <c r="D19" i="47" s="1"/>
  <c r="G8" i="47"/>
  <c r="H11" i="46"/>
  <c r="G11" i="46"/>
  <c r="H10" i="46"/>
  <c r="G10" i="46"/>
  <c r="H9" i="46"/>
  <c r="G9" i="46"/>
  <c r="H8" i="46"/>
  <c r="G8" i="46"/>
  <c r="H11" i="45"/>
  <c r="G11" i="45"/>
  <c r="H10" i="45"/>
  <c r="G10" i="45"/>
  <c r="H9" i="45"/>
  <c r="G9" i="45"/>
  <c r="H8" i="45"/>
  <c r="G8" i="45"/>
  <c r="H11" i="44"/>
  <c r="G11" i="44"/>
  <c r="H10" i="44"/>
  <c r="G10" i="44"/>
  <c r="H9" i="44"/>
  <c r="G9" i="44"/>
  <c r="H8" i="44"/>
  <c r="H12" i="44" s="1"/>
  <c r="D19" i="44" s="1"/>
  <c r="G8" i="44"/>
  <c r="H11" i="43"/>
  <c r="G11" i="43"/>
  <c r="H10" i="43"/>
  <c r="G10" i="43"/>
  <c r="H9" i="43"/>
  <c r="G9" i="43"/>
  <c r="H8" i="43"/>
  <c r="G8" i="43"/>
  <c r="H11" i="42"/>
  <c r="G11" i="42"/>
  <c r="H10" i="42"/>
  <c r="G10" i="42"/>
  <c r="H9" i="42"/>
  <c r="G9" i="42"/>
  <c r="H8" i="42"/>
  <c r="G8" i="42"/>
  <c r="H11" i="41"/>
  <c r="G11" i="41"/>
  <c r="H10" i="41"/>
  <c r="G10" i="41"/>
  <c r="H9" i="41"/>
  <c r="G9" i="41"/>
  <c r="H8" i="41"/>
  <c r="G8" i="41"/>
  <c r="H11" i="40"/>
  <c r="G11" i="40"/>
  <c r="H10" i="40"/>
  <c r="G10" i="40"/>
  <c r="H9" i="40"/>
  <c r="G9" i="40"/>
  <c r="H8" i="40"/>
  <c r="G8" i="40"/>
  <c r="H11" i="39"/>
  <c r="G11" i="39"/>
  <c r="H10" i="39"/>
  <c r="G10" i="39"/>
  <c r="H9" i="39"/>
  <c r="G9" i="39"/>
  <c r="H8" i="39"/>
  <c r="G8" i="39"/>
  <c r="H11" i="38"/>
  <c r="G11" i="38"/>
  <c r="H10" i="38"/>
  <c r="G10" i="38"/>
  <c r="H9" i="38"/>
  <c r="G9" i="38"/>
  <c r="H8" i="38"/>
  <c r="H12" i="38" s="1"/>
  <c r="D19" i="38" s="1"/>
  <c r="G8" i="38"/>
  <c r="H11" i="37"/>
  <c r="G11" i="37"/>
  <c r="H10" i="37"/>
  <c r="G10" i="37"/>
  <c r="H9" i="37"/>
  <c r="G9" i="37"/>
  <c r="H8" i="37"/>
  <c r="G8" i="37"/>
  <c r="H11" i="36"/>
  <c r="G11" i="36"/>
  <c r="H10" i="36"/>
  <c r="G10" i="36"/>
  <c r="H9" i="36"/>
  <c r="G9" i="36"/>
  <c r="H8" i="36"/>
  <c r="G8" i="36"/>
  <c r="H11" i="35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H12" i="32" s="1"/>
  <c r="D19" i="32" s="1"/>
  <c r="G8" i="32"/>
  <c r="H11" i="31"/>
  <c r="G11" i="31"/>
  <c r="H10" i="31"/>
  <c r="G10" i="31"/>
  <c r="H9" i="31"/>
  <c r="G9" i="31"/>
  <c r="H8" i="31"/>
  <c r="G8" i="31"/>
  <c r="H11" i="30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1" i="28"/>
  <c r="G11" i="28"/>
  <c r="H10" i="28"/>
  <c r="G10" i="28"/>
  <c r="H9" i="28"/>
  <c r="G9" i="28"/>
  <c r="H8" i="28"/>
  <c r="G8" i="28"/>
  <c r="H11" i="27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G8" i="26"/>
  <c r="H11" i="25"/>
  <c r="G11" i="25"/>
  <c r="H10" i="25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H12" i="23" s="1"/>
  <c r="D19" i="23" s="1"/>
  <c r="G8" i="23"/>
  <c r="H11" i="22"/>
  <c r="G11" i="22"/>
  <c r="H10" i="22"/>
  <c r="G10" i="22"/>
  <c r="H9" i="22"/>
  <c r="G9" i="22"/>
  <c r="H8" i="22"/>
  <c r="G8" i="22"/>
  <c r="H11" i="21"/>
  <c r="G11" i="21"/>
  <c r="H10" i="21"/>
  <c r="G10" i="21"/>
  <c r="H9" i="21"/>
  <c r="G9" i="21"/>
  <c r="H8" i="21"/>
  <c r="G8" i="21"/>
  <c r="H12" i="24" l="1"/>
  <c r="D19" i="24" s="1"/>
  <c r="H12" i="39"/>
  <c r="D19" i="39" s="1"/>
  <c r="H12" i="51"/>
  <c r="D19" i="51" s="1"/>
  <c r="H12" i="49"/>
  <c r="D19" i="49" s="1"/>
  <c r="H12" i="52"/>
  <c r="D19" i="52" s="1"/>
  <c r="H12" i="48"/>
  <c r="D19" i="48" s="1"/>
  <c r="H12" i="46"/>
  <c r="D19" i="46" s="1"/>
  <c r="H12" i="45"/>
  <c r="D19" i="45" s="1"/>
  <c r="H12" i="43"/>
  <c r="D19" i="43" s="1"/>
  <c r="H12" i="42"/>
  <c r="D19" i="42" s="1"/>
  <c r="H12" i="41"/>
  <c r="D19" i="41" s="1"/>
  <c r="H12" i="40"/>
  <c r="D19" i="40" s="1"/>
  <c r="H12" i="37"/>
  <c r="D19" i="37" s="1"/>
  <c r="H12" i="36"/>
  <c r="D19" i="36" s="1"/>
  <c r="H12" i="35"/>
  <c r="D19" i="35" s="1"/>
  <c r="H12" i="34"/>
  <c r="D19" i="34" s="1"/>
  <c r="H12" i="33"/>
  <c r="D19" i="33" s="1"/>
  <c r="H12" i="31"/>
  <c r="D19" i="31" s="1"/>
  <c r="H12" i="30"/>
  <c r="D19" i="30" s="1"/>
  <c r="H12" i="29"/>
  <c r="D19" i="29" s="1"/>
  <c r="H12" i="28"/>
  <c r="D19" i="28" s="1"/>
  <c r="H12" i="27"/>
  <c r="D19" i="27" s="1"/>
  <c r="H12" i="26"/>
  <c r="D19" i="26" s="1"/>
  <c r="H12" i="25"/>
  <c r="D19" i="25" s="1"/>
  <c r="H12" i="22"/>
  <c r="D19" i="22" s="1"/>
  <c r="H12" i="21"/>
  <c r="D19" i="21" s="1"/>
  <c r="E19" i="53"/>
  <c r="G19" i="53" s="1"/>
  <c r="E19" i="52"/>
  <c r="G19" i="52" s="1"/>
  <c r="E19" i="51"/>
  <c r="G19" i="51" s="1"/>
  <c r="E19" i="50"/>
  <c r="G19" i="50" s="1"/>
  <c r="E19" i="49"/>
  <c r="G19" i="49" s="1"/>
  <c r="E19" i="48"/>
  <c r="G19" i="48" s="1"/>
  <c r="E19" i="47"/>
  <c r="G19" i="47" s="1"/>
  <c r="E19" i="46"/>
  <c r="G19" i="46" s="1"/>
  <c r="E19" i="45"/>
  <c r="G19" i="45" s="1"/>
  <c r="E19" i="44"/>
  <c r="G19" i="44" s="1"/>
  <c r="E19" i="43"/>
  <c r="G19" i="43" s="1"/>
  <c r="E19" i="42"/>
  <c r="G19" i="42" s="1"/>
  <c r="E19" i="41"/>
  <c r="G19" i="41" s="1"/>
  <c r="E19" i="40"/>
  <c r="G19" i="40" s="1"/>
  <c r="E19" i="39"/>
  <c r="G19" i="39" s="1"/>
  <c r="E19" i="38"/>
  <c r="G19" i="38" s="1"/>
  <c r="E19" i="37"/>
  <c r="G19" i="37" s="1"/>
  <c r="E19" i="36"/>
  <c r="G19" i="36" s="1"/>
  <c r="E19" i="35"/>
  <c r="G19" i="35" s="1"/>
  <c r="E19" i="34"/>
  <c r="G19" i="34" s="1"/>
  <c r="E19" i="33"/>
  <c r="G19" i="33" s="1"/>
  <c r="E19" i="32"/>
  <c r="G19" i="32" s="1"/>
  <c r="E19" i="31"/>
  <c r="G19" i="31" s="1"/>
  <c r="E19" i="30"/>
  <c r="E19" i="29"/>
  <c r="G19" i="29" s="1"/>
  <c r="E19" i="28"/>
  <c r="G19" i="28" s="1"/>
  <c r="E19" i="27"/>
  <c r="G19" i="27" s="1"/>
  <c r="E19" i="26"/>
  <c r="G19" i="26" s="1"/>
  <c r="E19" i="25"/>
  <c r="G19" i="25" s="1"/>
  <c r="E19" i="24"/>
  <c r="G19" i="24" s="1"/>
  <c r="E19" i="23"/>
  <c r="G19" i="23" s="1"/>
  <c r="E19" i="22"/>
  <c r="G19" i="22" s="1"/>
  <c r="E19" i="21"/>
  <c r="G19" i="21" s="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H12" i="16" s="1"/>
  <c r="D19" i="16" s="1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G8" i="14"/>
  <c r="H11" i="13"/>
  <c r="G11" i="13"/>
  <c r="H10" i="13"/>
  <c r="H12" i="13" s="1"/>
  <c r="D19" i="13" s="1"/>
  <c r="G10" i="13"/>
  <c r="H9" i="13"/>
  <c r="G9" i="13"/>
  <c r="H8" i="13"/>
  <c r="G8" i="13"/>
  <c r="H11" i="12"/>
  <c r="G11" i="12"/>
  <c r="H10" i="12"/>
  <c r="G10" i="12"/>
  <c r="H9" i="12"/>
  <c r="G9" i="12"/>
  <c r="H8" i="12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G8" i="10"/>
  <c r="H11" i="9"/>
  <c r="G11" i="9"/>
  <c r="H10" i="9"/>
  <c r="G10" i="9"/>
  <c r="H9" i="9"/>
  <c r="G9" i="9"/>
  <c r="H8" i="9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H12" i="4" s="1"/>
  <c r="D19" i="4" s="1"/>
  <c r="G10" i="4"/>
  <c r="H9" i="4"/>
  <c r="G9" i="4"/>
  <c r="H8" i="4"/>
  <c r="G8" i="4"/>
  <c r="H12" i="18" l="1"/>
  <c r="D19" i="18" s="1"/>
  <c r="H12" i="14"/>
  <c r="D19" i="14" s="1"/>
  <c r="H12" i="17"/>
  <c r="D19" i="17" s="1"/>
  <c r="G19" i="30"/>
  <c r="H12" i="20"/>
  <c r="D19" i="20" s="1"/>
  <c r="H12" i="19"/>
  <c r="D19" i="19" s="1"/>
  <c r="H12" i="15"/>
  <c r="D19" i="15" s="1"/>
  <c r="H12" i="12"/>
  <c r="D19" i="12" s="1"/>
  <c r="H12" i="11"/>
  <c r="D19" i="11" s="1"/>
  <c r="E19" i="11" s="1"/>
  <c r="G19" i="11" s="1"/>
  <c r="H12" i="10"/>
  <c r="D19" i="10" s="1"/>
  <c r="E19" i="10" s="1"/>
  <c r="G19" i="10" s="1"/>
  <c r="H12" i="9"/>
  <c r="D19" i="9" s="1"/>
  <c r="E19" i="9" s="1"/>
  <c r="G19" i="9" s="1"/>
  <c r="H12" i="8"/>
  <c r="D19" i="8" s="1"/>
  <c r="E19" i="8" s="1"/>
  <c r="G19" i="8" s="1"/>
  <c r="H12" i="7"/>
  <c r="D19" i="7" s="1"/>
  <c r="H12" i="6"/>
  <c r="D19" i="6" s="1"/>
  <c r="H12" i="5"/>
  <c r="D19" i="5" s="1"/>
  <c r="E19" i="20"/>
  <c r="G19" i="20" s="1"/>
  <c r="E19" i="19"/>
  <c r="G19" i="19" s="1"/>
  <c r="E19" i="18"/>
  <c r="G19" i="18" s="1"/>
  <c r="E19" i="17"/>
  <c r="G19" i="17" s="1"/>
  <c r="E19" i="16"/>
  <c r="G19" i="16" s="1"/>
  <c r="E19" i="15"/>
  <c r="G19" i="15" s="1"/>
  <c r="E19" i="14"/>
  <c r="G19" i="14" s="1"/>
  <c r="E19" i="13"/>
  <c r="G19" i="13" s="1"/>
  <c r="E19" i="12"/>
  <c r="G19" i="12" s="1"/>
  <c r="E19" i="7"/>
  <c r="G19" i="7" s="1"/>
  <c r="E19" i="6"/>
  <c r="G19" i="6" s="1"/>
  <c r="E19" i="5"/>
  <c r="G19" i="5" s="1"/>
  <c r="E19" i="4"/>
  <c r="G19" i="4" s="1"/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<sst xmlns="http://schemas.openxmlformats.org/spreadsheetml/2006/main" count="2150" uniqueCount="95">
  <si>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</si>
  <si>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</si>
  <si>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</si>
  <si>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</si>
  <si>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</si>
  <si>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</si>
  <si>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</si>
  <si>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</si>
  <si>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</si>
  <si>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</si>
  <si>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</si>
  <si>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</si>
  <si>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</si>
  <si>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</si>
  <si>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</si>
  <si>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</si>
  <si>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</si>
  <si>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</si>
  <si>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</si>
  <si>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</si>
  <si>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</si>
  <si>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</si>
  <si>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</si>
  <si>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</si>
  <si>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</si>
  <si>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</si>
  <si>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</si>
  <si>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</si>
  <si>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</si>
  <si>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</si>
  <si>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</si>
  <si>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</si>
  <si>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</si>
  <si>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</si>
  <si>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</si>
  <si>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</si>
  <si>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</si>
  <si>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</si>
  <si>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</si>
  <si>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</si>
  <si>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</si>
  <si>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</si>
  <si>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</si>
  <si>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</si>
  <si>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</si>
  <si>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</si>
  <si>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</si>
  <si>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</si>
  <si>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</si>
  <si>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</si>
  <si>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</si>
  <si>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</si>
  <si>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</si>
  <si>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</si>
  <si>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</si>
  <si>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</si>
  <si>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</si>
  <si>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</si>
  <si>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</si>
  <si>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</si>
  <si>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</si>
  <si>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</si>
  <si>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</si>
  <si>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</si>
  <si>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</si>
  <si>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</si>
  <si>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</si>
  <si>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</si>
  <si>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</si>
  <si>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</si>
  <si>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</si>
  <si>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</si>
  <si>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</si>
  <si>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</si>
  <si>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</si>
  <si>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</si>
  <si>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</si>
  <si>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</si>
  <si>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</si>
  <si>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</si>
  <si>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</si>
  <si>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</si>
  <si>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</si>
  <si>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</si>
  <si>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</si>
  <si>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>Názov predmetu zákazky:Lesnícke služby v ťažbovom procese na organizačnej zložke OZ Vihorlat  na obdobie 2023 - 2026  časť „47“ - VC 47 Oľšava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</si>
  <si>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</si>
  <si>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</si>
  <si>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</si>
  <si>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</si>
  <si>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Pavol Butala ml.</t>
  </si>
  <si>
    <t>František Lojka</t>
  </si>
  <si>
    <t>Kolonica 100, 067 01 Kolonica</t>
  </si>
  <si>
    <t>SK1024579182</t>
  </si>
  <si>
    <t>frantiseklojka7@gmail.com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</si>
</sst>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rantiseklojka7@gmail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 x14ac:dyDescent="0.2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 x14ac:dyDescent="0.25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 x14ac:dyDescent="0.25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 x14ac:dyDescent="0.25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 x14ac:dyDescent="0.25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 x14ac:dyDescent="0.25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 x14ac:dyDescent="0.25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 x14ac:dyDescent="0.25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 x14ac:dyDescent="0.25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 x14ac:dyDescent="0.25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 x14ac:dyDescent="0.25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 x14ac:dyDescent="0.25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 x14ac:dyDescent="0.25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 x14ac:dyDescent="0.25">
      <c r="B32" s="25" t="s">
        <v>10</v>
      </c>
      <c r="C32" s="52"/>
      <c r="D32" s="52"/>
      <c r="E32" s="52"/>
      <c r="F32" s="52"/>
      <c r="G32" s="52"/>
      <c r="H32" s="52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M23" sqref="M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2354.56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703.04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25592.84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32" sqref="C32:H3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79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15" sqref="J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89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9"/>
      <c r="B14" s="50"/>
      <c r="C14" s="50"/>
      <c r="D14" s="50"/>
      <c r="E14" s="50"/>
      <c r="F14" s="50"/>
      <c r="G14" s="50"/>
      <c r="H14" s="50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opLeftCell="A11" workbookViewId="0">
      <selection activeCell="K23" sqref="K23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15" workbookViewId="0">
      <selection activeCell="J28" sqref="J28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800</v>
      </c>
      <c r="D8" s="28">
        <v>42.47</v>
      </c>
      <c r="E8" s="36">
        <v>42.47</v>
      </c>
      <c r="F8" s="37" t="s">
        <v>30</v>
      </c>
      <c r="G8" s="38">
        <f t="shared" ref="G8:G11" si="0">IFERROR( ROUND(E8/D8,3)," ")</f>
        <v>1</v>
      </c>
      <c r="H8" s="39">
        <f>C8*E8</f>
        <v>33976</v>
      </c>
    </row>
    <row r="9" spans="1:8" ht="18.75" x14ac:dyDescent="0.25">
      <c r="A9" s="16">
        <v>2</v>
      </c>
      <c r="B9" s="17" t="s">
        <v>26</v>
      </c>
      <c r="C9" s="29">
        <v>2250</v>
      </c>
      <c r="D9" s="28">
        <v>30.4</v>
      </c>
      <c r="E9" s="36">
        <v>30.4</v>
      </c>
      <c r="F9" s="37" t="s">
        <v>31</v>
      </c>
      <c r="G9" s="38">
        <f t="shared" si="0"/>
        <v>1</v>
      </c>
      <c r="H9" s="39">
        <f t="shared" ref="H9:H11" si="1">C9*E9</f>
        <v>68400</v>
      </c>
    </row>
    <row r="10" spans="1:8" ht="18.75" x14ac:dyDescent="0.25">
      <c r="A10" s="16">
        <v>3</v>
      </c>
      <c r="B10" s="17" t="s">
        <v>24</v>
      </c>
      <c r="C10" s="29">
        <v>24500</v>
      </c>
      <c r="D10" s="28">
        <v>21.32</v>
      </c>
      <c r="E10" s="36">
        <v>21.3</v>
      </c>
      <c r="F10" s="37" t="s">
        <v>32</v>
      </c>
      <c r="G10" s="38">
        <f t="shared" si="0"/>
        <v>0.999</v>
      </c>
      <c r="H10" s="39">
        <f t="shared" si="1"/>
        <v>521850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>
        <v>22.44</v>
      </c>
      <c r="F11" s="37" t="s">
        <v>33</v>
      </c>
      <c r="G11" s="38">
        <f t="shared" si="0"/>
        <v>0.999</v>
      </c>
      <c r="H11" s="39">
        <f t="shared" si="1"/>
        <v>23562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647788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 t="s">
        <v>91</v>
      </c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647788</v>
      </c>
      <c r="E19" s="42">
        <f>IF(OR(C16="áno",C16="ano"),D19*0.2,0)</f>
        <v>129557.6</v>
      </c>
      <c r="F19" s="43"/>
      <c r="G19" s="44">
        <f>D19+E19</f>
        <v>777345.6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 t="s">
        <v>91</v>
      </c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 t="s">
        <v>92</v>
      </c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 t="s">
        <v>91</v>
      </c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>
        <v>43159389</v>
      </c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 t="s">
        <v>93</v>
      </c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>
        <v>1024579182</v>
      </c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 t="s">
        <v>91</v>
      </c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68">
        <v>918495401</v>
      </c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69" t="s">
        <v>94</v>
      </c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70">
        <v>44841</v>
      </c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59" orientation="landscape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 x14ac:dyDescent="0.25">
      <c r="A13" s="58"/>
      <c r="B13" s="59"/>
      <c r="C13" s="59"/>
      <c r="D13" s="59"/>
      <c r="E13" s="59"/>
      <c r="F13" s="59"/>
      <c r="G13" s="59"/>
      <c r="H13" s="59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 x14ac:dyDescent="0.2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 x14ac:dyDescent="0.2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 x14ac:dyDescent="0.2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 x14ac:dyDescent="0.2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 x14ac:dyDescent="0.2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 x14ac:dyDescent="0.2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 x14ac:dyDescent="0.2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 x14ac:dyDescent="0.2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 x14ac:dyDescent="0.2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 x14ac:dyDescent="0.2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 x14ac:dyDescent="0.2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 x14ac:dyDescent="0.2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 x14ac:dyDescent="0.2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Martin.Orenic</cp:lastModifiedBy>
  <cp:lastPrinted>2022-10-07T14:09:15Z</cp:lastPrinted>
  <dcterms:created xsi:type="dcterms:W3CDTF">2012-03-14T10:26:47Z</dcterms:created>
  <dcterms:modified xsi:type="dcterms:W3CDTF">2022-10-11T12:30:59Z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