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Lojka\"/>
    </mc:Choice>
  </mc:AlternateContent>
  <bookViews>
    <workbookView xWindow="0" yWindow="0" windowWidth="20730" windowHeight="8055" firstSheet="3" activeTab="6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a" sheetId="49" r:id="rId47"/>
    <sheet name="VC48 Obora" sheetId="50" r:id="rId48"/>
    <sheet name="VC49 Ciganov" sheetId="51" r:id="rId49"/>
    <sheet name="VC50 Domaša" sheetId="52" r:id="rId50"/>
    <sheet name="VC51 Inoc" sheetId="53" r:id="rId51"/>
  </sheets>
  <definedNames>
    <definedName name="_Toc336189154" localSheetId="0">'VC1 -Zubenské'!#REF!</definedName>
  </definedNames>
  <calcPr calcId="162913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G8" i="52"/>
  <c r="H11" i="51"/>
  <c r="G11" i="51"/>
  <c r="H10" i="51"/>
  <c r="G10" i="51"/>
  <c r="H9" i="51"/>
  <c r="G9" i="51"/>
  <c r="H8" i="5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24" l="1"/>
  <c r="D19" i="24" s="1"/>
  <c r="H12" i="39"/>
  <c r="D19" i="39" s="1"/>
  <c r="H12" i="51"/>
  <c r="D19" i="51" s="1"/>
  <c r="H12" i="49"/>
  <c r="D19" i="49" s="1"/>
  <c r="H12" i="52"/>
  <c r="D19" i="52" s="1"/>
  <c r="H12" i="48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G10" i="18"/>
  <c r="H9" i="18"/>
  <c r="G9" i="18"/>
  <c r="H8" i="18"/>
  <c r="G8" i="18"/>
  <c r="H11" i="17"/>
  <c r="G11" i="17"/>
  <c r="H10" i="17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H12" i="18" l="1"/>
  <c r="D19" i="18" s="1"/>
  <c r="H12" i="14"/>
  <c r="D19" i="14" s="1"/>
  <c r="H12" i="17"/>
  <c r="D19" i="17" s="1"/>
  <c r="G19" i="30"/>
  <c r="H12" i="20"/>
  <c r="D19" i="20" s="1"/>
  <c r="H12" i="19"/>
  <c r="D19" i="19" s="1"/>
  <c r="H12" i="15"/>
  <c r="D19" i="15" s="1"/>
  <c r="H12" i="12"/>
  <c r="D19" i="12" s="1"/>
  <c r="H12" i="11"/>
  <c r="D19" i="11" s="1"/>
  <c r="E19" i="11" s="1"/>
  <c r="G19" i="11" s="1"/>
  <c r="H12" i="10"/>
  <c r="D19" i="10" s="1"/>
  <c r="E19" i="10" s="1"/>
  <c r="G19" i="10" s="1"/>
  <c r="H12" i="9"/>
  <c r="D19" i="9" s="1"/>
  <c r="E19" i="9" s="1"/>
  <c r="G19" i="9" s="1"/>
  <c r="H12" i="8"/>
  <c r="D19" i="8" s="1"/>
  <c r="E19" i="8" s="1"/>
  <c r="G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<sst xmlns="http://schemas.openxmlformats.org/spreadsheetml/2006/main" count="2150" uniqueCount="95">
  <si>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</si>
  <si>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</si>
  <si>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</si>
  <si>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</si>
  <si>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</si>
  <si>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</si>
  <si>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</si>
  <si>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</si>
  <si>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</si>
  <si>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</si>
  <si>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</si>
  <si>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</si>
  <si>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</si>
  <si>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</si>
  <si>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</si>
  <si>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</si>
  <si>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</si>
  <si>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</si>
  <si>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</si>
  <si>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</si>
  <si>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</si>
  <si>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</si>
  <si>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</si>
  <si>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</si>
  <si>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</si>
  <si>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</si>
  <si>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</si>
  <si>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</si>
  <si>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</si>
  <si>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</si>
  <si>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</si>
  <si>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</si>
  <si>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</si>
  <si>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</si>
  <si>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</si>
  <si>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</si>
  <si>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</si>
  <si>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</si>
  <si>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</si>
  <si>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</si>
  <si>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</si>
  <si>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</si>
  <si>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</si>
  <si>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</si>
  <si>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</si>
  <si>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</si>
  <si>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</si>
  <si>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</si>
  <si>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</si>
  <si>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</si>
  <si>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</si>
  <si>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</si>
  <si>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</si>
  <si>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</si>
  <si>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</si>
  <si>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</si>
  <si>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</si>
  <si>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</si>
  <si>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</si>
  <si>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</si>
  <si>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</si>
  <si>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</si>
  <si>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</si>
  <si>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</si>
  <si>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</si>
  <si>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</si>
  <si>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</si>
  <si>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</si>
  <si>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</si>
  <si>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</si>
  <si>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</si>
  <si>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</si>
  <si>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</si>
  <si>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</si>
  <si>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</si>
  <si>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</si>
  <si>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</si>
  <si>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</si>
  <si>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</si>
  <si>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</si>
  <si>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</si>
  <si>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</si>
  <si>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</si>
  <si>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</si>
  <si>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</si>
  <si>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>Názov predmetu zákazky:Lesnícke služby v ťažbovom procese na organizačnej zložke OZ Vihorlat  na obdobie 2023 - 2026  časť „47“ - VC 47 Oľšava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</si>
  <si>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</si>
  <si>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</si>
  <si>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</si>
  <si>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</si>
  <si>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Pavol Butala ml.</t>
  </si>
  <si>
    <t>František Lojka</t>
  </si>
  <si>
    <t>Kolonica 100, 067 01 Kolonica</t>
  </si>
  <si>
    <t>SK1024579182</t>
  </si>
  <si>
    <t>frantiseklojka7@gmail.com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</si>
</sst>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rantiseklojka7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  <c r="I12" s="19"/>
    </row>
    <row r="13" spans="1:11" x14ac:dyDescent="0.2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25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25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  <mergeCell ref="C31:H31"/>
    <mergeCell ref="C32:H32"/>
    <mergeCell ref="C23:H23"/>
    <mergeCell ref="C24:H24"/>
    <mergeCell ref="C25:H25"/>
    <mergeCell ref="C26:H26"/>
    <mergeCell ref="C27:H2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39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59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69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5400</v>
      </c>
      <c r="D8" s="28">
        <v>49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12000</v>
      </c>
      <c r="D10" s="28">
        <v>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79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80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81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82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43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88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89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opLeftCell="A11" workbookViewId="0">
      <selection activeCell="K23" sqref="K23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44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15" workbookViewId="0">
      <selection activeCell="J28" sqref="J28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45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800</v>
      </c>
      <c r="D8" s="28">
        <v>42.47</v>
      </c>
      <c r="E8" s="36">
        <v>42.47</v>
      </c>
      <c r="F8" s="37" t="s">
        <v>30</v>
      </c>
      <c r="G8" s="38">
        <f t="shared" ref="G8:G11" si="0">IFERROR( ROUND(E8/D8,3)," ")</f>
        <v>1</v>
      </c>
      <c r="H8" s="39">
        <f>C8*E8</f>
        <v>33976</v>
      </c>
    </row>
    <row r="9" spans="1:8" ht="18.75" x14ac:dyDescent="0.25">
      <c r="A9" s="16">
        <v>2</v>
      </c>
      <c r="B9" s="17" t="s">
        <v>26</v>
      </c>
      <c r="C9" s="29">
        <v>2250</v>
      </c>
      <c r="D9" s="28">
        <v>30.4</v>
      </c>
      <c r="E9" s="36">
        <v>30.4</v>
      </c>
      <c r="F9" s="37" t="s">
        <v>31</v>
      </c>
      <c r="G9" s="38">
        <f t="shared" si="0"/>
        <v>1</v>
      </c>
      <c r="H9" s="39">
        <f t="shared" ref="H9:H11" si="1">C9*E9</f>
        <v>68400</v>
      </c>
    </row>
    <row r="10" spans="1:8" ht="18.75" x14ac:dyDescent="0.25">
      <c r="A10" s="16">
        <v>3</v>
      </c>
      <c r="B10" s="17" t="s">
        <v>24</v>
      </c>
      <c r="C10" s="29">
        <v>24500</v>
      </c>
      <c r="D10" s="28">
        <v>21.32</v>
      </c>
      <c r="E10" s="36">
        <v>21.3</v>
      </c>
      <c r="F10" s="37" t="s">
        <v>32</v>
      </c>
      <c r="G10" s="38">
        <f t="shared" si="0"/>
        <v>0.999</v>
      </c>
      <c r="H10" s="39">
        <f t="shared" si="1"/>
        <v>521850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>
        <v>22.44</v>
      </c>
      <c r="F11" s="37" t="s">
        <v>33</v>
      </c>
      <c r="G11" s="38">
        <f t="shared" si="0"/>
        <v>0.999</v>
      </c>
      <c r="H11" s="39">
        <f t="shared" si="1"/>
        <v>23562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647788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 t="s">
        <v>91</v>
      </c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647788</v>
      </c>
      <c r="E19" s="42">
        <f>IF(OR(C16="áno",C16="ano"),D19*0.2,0)</f>
        <v>129557.6</v>
      </c>
      <c r="F19" s="43"/>
      <c r="G19" s="44">
        <f>D19+E19</f>
        <v>777345.6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 t="s">
        <v>91</v>
      </c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 t="s">
        <v>92</v>
      </c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 t="s">
        <v>91</v>
      </c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>
        <v>43159389</v>
      </c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 t="s">
        <v>93</v>
      </c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>
        <v>1024579182</v>
      </c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 t="s">
        <v>91</v>
      </c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68">
        <v>918495401</v>
      </c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69" t="s">
        <v>94</v>
      </c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70">
        <v>44841</v>
      </c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scale="5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46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75" x14ac:dyDescent="0.25">
      <c r="A2" s="3" t="s">
        <v>13</v>
      </c>
      <c r="B2" s="3"/>
      <c r="C2" s="3"/>
      <c r="D2" s="4"/>
      <c r="E2" s="15"/>
      <c r="F2" s="15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8" t="s">
        <v>47</v>
      </c>
      <c r="B4" s="8"/>
      <c r="C4" s="8"/>
      <c r="D4" s="9"/>
      <c r="E4" s="8"/>
      <c r="F4" s="8"/>
      <c r="G4" s="8"/>
      <c r="H4" s="8"/>
    </row>
    <row r="5" spans="1:8" ht="15.75" x14ac:dyDescent="0.25">
      <c r="A5" s="8"/>
      <c r="B5" s="8"/>
      <c r="C5" s="8"/>
      <c r="D5" s="9"/>
      <c r="E5" s="8"/>
      <c r="F5" s="8"/>
      <c r="G5" s="8"/>
      <c r="H5" s="8"/>
    </row>
    <row r="6" spans="1:8" ht="15.75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8" ht="78.75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3" t="s">
        <v>29</v>
      </c>
      <c r="G7" s="54"/>
      <c r="H7" s="27" t="s">
        <v>27</v>
      </c>
    </row>
    <row r="8" spans="1:8" ht="18.75" x14ac:dyDescent="0.25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.75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.75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.75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75" x14ac:dyDescent="0.25">
      <c r="A12" s="55" t="s">
        <v>28</v>
      </c>
      <c r="B12" s="56"/>
      <c r="C12" s="56"/>
      <c r="D12" s="56"/>
      <c r="E12" s="56"/>
      <c r="F12" s="56"/>
      <c r="G12" s="57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5.75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5" thickTop="1" x14ac:dyDescent="0.25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75" x14ac:dyDescent="0.25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75" x14ac:dyDescent="0.25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75" x14ac:dyDescent="0.25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5" thickBot="1" x14ac:dyDescent="0.3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5" thickTop="1" x14ac:dyDescent="0.25">
      <c r="A20" s="6"/>
      <c r="B20" s="24"/>
      <c r="C20" s="24"/>
      <c r="D20" s="24"/>
      <c r="E20" s="24"/>
      <c r="F20" s="24"/>
      <c r="G20" s="24"/>
      <c r="H20" s="6"/>
    </row>
    <row r="21" spans="1:8" ht="15.75" x14ac:dyDescent="0.25">
      <c r="A21" s="6"/>
      <c r="B21" s="25" t="s">
        <v>2</v>
      </c>
      <c r="C21" s="52"/>
      <c r="D21" s="52"/>
      <c r="E21" s="52"/>
      <c r="F21" s="52"/>
      <c r="G21" s="52"/>
      <c r="H21" s="52"/>
    </row>
    <row r="22" spans="1:8" ht="15.75" x14ac:dyDescent="0.25">
      <c r="A22" s="6"/>
      <c r="B22" s="30" t="s">
        <v>3</v>
      </c>
      <c r="C22" s="52"/>
      <c r="D22" s="52"/>
      <c r="E22" s="52"/>
      <c r="F22" s="52"/>
      <c r="G22" s="52"/>
      <c r="H22" s="52"/>
    </row>
    <row r="23" spans="1:8" ht="15.75" x14ac:dyDescent="0.25">
      <c r="A23" s="6"/>
      <c r="B23" s="25" t="s">
        <v>9</v>
      </c>
      <c r="C23" s="52"/>
      <c r="D23" s="52"/>
      <c r="E23" s="52"/>
      <c r="F23" s="52"/>
      <c r="G23" s="52"/>
      <c r="H23" s="52"/>
    </row>
    <row r="24" spans="1:8" ht="15.75" x14ac:dyDescent="0.25">
      <c r="A24" s="6"/>
      <c r="B24" s="17" t="s">
        <v>17</v>
      </c>
      <c r="C24" s="52"/>
      <c r="D24" s="52"/>
      <c r="E24" s="52"/>
      <c r="F24" s="52"/>
      <c r="G24" s="52"/>
      <c r="H24" s="52"/>
    </row>
    <row r="25" spans="1:8" ht="15.75" x14ac:dyDescent="0.25">
      <c r="A25" s="6"/>
      <c r="B25" s="17" t="s">
        <v>18</v>
      </c>
      <c r="C25" s="52"/>
      <c r="D25" s="52"/>
      <c r="E25" s="52"/>
      <c r="F25" s="52"/>
      <c r="G25" s="52"/>
      <c r="H25" s="52"/>
    </row>
    <row r="26" spans="1:8" ht="15.75" x14ac:dyDescent="0.25">
      <c r="A26" s="6"/>
      <c r="B26" s="17" t="s">
        <v>19</v>
      </c>
      <c r="C26" s="52"/>
      <c r="D26" s="52"/>
      <c r="E26" s="52"/>
      <c r="F26" s="52"/>
      <c r="G26" s="52"/>
      <c r="H26" s="52"/>
    </row>
    <row r="27" spans="1:8" ht="15.75" x14ac:dyDescent="0.25">
      <c r="A27" s="6"/>
      <c r="B27" s="17" t="s">
        <v>20</v>
      </c>
      <c r="C27" s="52"/>
      <c r="D27" s="52"/>
      <c r="E27" s="52"/>
      <c r="F27" s="52"/>
      <c r="G27" s="52"/>
      <c r="H27" s="52"/>
    </row>
    <row r="28" spans="1:8" ht="15.75" x14ac:dyDescent="0.25">
      <c r="A28" s="6"/>
      <c r="B28" s="17" t="s">
        <v>15</v>
      </c>
      <c r="C28" s="52"/>
      <c r="D28" s="52"/>
      <c r="E28" s="52"/>
      <c r="F28" s="52"/>
      <c r="G28" s="52"/>
      <c r="H28" s="52"/>
    </row>
    <row r="29" spans="1:8" ht="15.75" x14ac:dyDescent="0.25">
      <c r="A29" s="6"/>
      <c r="B29" s="17" t="s">
        <v>16</v>
      </c>
      <c r="C29" s="52"/>
      <c r="D29" s="52"/>
      <c r="E29" s="52"/>
      <c r="F29" s="52"/>
      <c r="G29" s="52"/>
      <c r="H29" s="52"/>
    </row>
    <row r="30" spans="1:8" ht="15.75" x14ac:dyDescent="0.25">
      <c r="A30" s="6"/>
      <c r="B30" s="17" t="s">
        <v>21</v>
      </c>
      <c r="C30" s="52"/>
      <c r="D30" s="52"/>
      <c r="E30" s="52"/>
      <c r="F30" s="52"/>
      <c r="G30" s="52"/>
      <c r="H30" s="52"/>
    </row>
    <row r="31" spans="1:8" ht="15.75" x14ac:dyDescent="0.25">
      <c r="A31" s="6"/>
      <c r="B31" s="25" t="s">
        <v>8</v>
      </c>
      <c r="C31" s="52"/>
      <c r="D31" s="52"/>
      <c r="E31" s="52"/>
      <c r="F31" s="52"/>
      <c r="G31" s="52"/>
      <c r="H31" s="52"/>
    </row>
    <row r="32" spans="1:8" ht="15.75" x14ac:dyDescent="0.25">
      <c r="A32" s="6"/>
      <c r="B32" s="25" t="s">
        <v>10</v>
      </c>
      <c r="C32" s="52"/>
      <c r="D32" s="52"/>
      <c r="E32" s="52"/>
      <c r="F32" s="52"/>
      <c r="G32" s="52"/>
      <c r="H32" s="52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51</vt:i4>
      </vt:variant>
    </vt:vector>
  </HeadingPairs>
  <TitlesOfParts>
    <vt:vector size="51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Oľšava</vt:lpstr>
      <vt:lpstr>VC48 Obora</vt:lpstr>
      <vt:lpstr>VC49 Ciganov</vt:lpstr>
      <vt:lpstr>VC50 Domaša</vt:lpstr>
      <vt:lpstr>VC51 Inoc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Martin.Orenic</cp:lastModifiedBy>
  <cp:lastPrinted>2022-10-07T14:09:15Z</cp:lastPrinted>
  <dcterms:created xsi:type="dcterms:W3CDTF">2012-03-14T10:26:47Z</dcterms:created>
  <dcterms:modified xsi:type="dcterms:W3CDTF">2022-10-11T12:30:59Z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