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aria.oberhauserova\Desktop\VLADIMIR DUDA  2023-2026\"/>
    </mc:Choice>
  </mc:AlternateContent>
  <bookViews>
    <workbookView xWindow="0" yWindow="0" windowWidth="28800" windowHeight="12300" firstSheet="10" activeTab="12"/>
  </bookViews>
  <sheets>
    <sheet name="VC1 Belákovo" sheetId="3" r:id="rId1"/>
    <sheet name="VC2 Stolica" sheetId="4" r:id="rId2"/>
    <sheet name="VC3 Turecká" sheetId="5" r:id="rId3"/>
    <sheet name="VC4 Betliar" sheetId="6" r:id="rId4"/>
    <sheet name="VC5 Hnilec" sheetId="7" r:id="rId5"/>
    <sheet name="VC6 Podúľová" sheetId="8" r:id="rId6"/>
    <sheet name="VC7 Pipítka" sheetId="9" r:id="rId7"/>
    <sheet name="VC8 Soroška" sheetId="10" r:id="rId8"/>
    <sheet name="VC9 Silická Jablonica" sheetId="11" r:id="rId9"/>
    <sheet name="VC10 Hrable" sheetId="12" r:id="rId10"/>
    <sheet name="VC11 Stará voda" sheetId="13" r:id="rId11"/>
    <sheet name="VC12 Smolnícka Osada" sheetId="14" r:id="rId12"/>
    <sheet name="VC13 Smolník" sheetId="15" r:id="rId13"/>
    <sheet name="VC14 Prakovce" sheetId="16" r:id="rId14"/>
    <sheet name="VC15 Margecany" sheetId="17" r:id="rId15"/>
    <sheet name="VC16 Čierna Moldava" sheetId="18" r:id="rId16"/>
    <sheet name="VC17 Zlatá Idka" sheetId="19" r:id="rId17"/>
    <sheet name="VC18 Bukovec" sheetId="20" r:id="rId18"/>
    <sheet name="VC 19 Izra" sheetId="21" r:id="rId19"/>
    <sheet name="VC20 Mohov" sheetId="22" r:id="rId20"/>
    <sheet name="VC21 Regeta" sheetId="23" r:id="rId21"/>
    <sheet name="VC22 Bogota" sheetId="24" r:id="rId22"/>
    <sheet name="VC23 Lipová " sheetId="25" r:id="rId23"/>
  </sheets>
  <definedNames>
    <definedName name="_Toc336189154" localSheetId="0">'VC1 Belákovo'!#REF!</definedName>
  </definedNames>
  <calcPr calcId="162913"/>
</workbook>
</file>

<file path=xl/calcChain.xml><?xml version="1.0" encoding="utf-8"?>
<calcChain xmlns="http://schemas.openxmlformats.org/spreadsheetml/2006/main">
  <c r="H11" i="25" l="1"/>
  <c r="G11" i="25"/>
  <c r="H10" i="25"/>
  <c r="H12" i="25" s="1"/>
  <c r="D19" i="25" s="1"/>
  <c r="G10" i="25"/>
  <c r="H9" i="25"/>
  <c r="G9" i="25"/>
  <c r="H8" i="25"/>
  <c r="G8" i="25"/>
  <c r="H11" i="24"/>
  <c r="G11" i="24"/>
  <c r="H10" i="24"/>
  <c r="G10" i="24"/>
  <c r="H9" i="24"/>
  <c r="G9" i="24"/>
  <c r="H8" i="24"/>
  <c r="G8" i="24"/>
  <c r="H11" i="23"/>
  <c r="G11" i="23"/>
  <c r="H10" i="23"/>
  <c r="G10" i="23"/>
  <c r="H9" i="23"/>
  <c r="G9" i="23"/>
  <c r="H8" i="23"/>
  <c r="G8" i="23"/>
  <c r="H11" i="22"/>
  <c r="G11" i="22"/>
  <c r="H10" i="22"/>
  <c r="G10" i="22"/>
  <c r="H9" i="22"/>
  <c r="G9" i="22"/>
  <c r="H8" i="22"/>
  <c r="H12" i="22" s="1"/>
  <c r="D19" i="22" s="1"/>
  <c r="G8" i="22"/>
  <c r="H11" i="21"/>
  <c r="G11" i="21"/>
  <c r="H10" i="21"/>
  <c r="G10" i="21"/>
  <c r="H9" i="21"/>
  <c r="G9" i="21"/>
  <c r="H8" i="21"/>
  <c r="G8" i="21"/>
  <c r="H11" i="20"/>
  <c r="G11" i="20"/>
  <c r="H10" i="20"/>
  <c r="G10" i="20"/>
  <c r="H9" i="20"/>
  <c r="G9" i="20"/>
  <c r="H8" i="20"/>
  <c r="G8" i="20"/>
  <c r="H11" i="19"/>
  <c r="G11" i="19"/>
  <c r="H10" i="19"/>
  <c r="G10" i="19"/>
  <c r="H9" i="19"/>
  <c r="G9" i="19"/>
  <c r="H8" i="19"/>
  <c r="G8" i="19"/>
  <c r="H11" i="18"/>
  <c r="G11" i="18"/>
  <c r="H10" i="18"/>
  <c r="G10" i="18"/>
  <c r="H9" i="18"/>
  <c r="G9" i="18"/>
  <c r="H8" i="18"/>
  <c r="G8" i="18"/>
  <c r="H12" i="17"/>
  <c r="D19" i="17" s="1"/>
  <c r="H11" i="17"/>
  <c r="G11" i="17"/>
  <c r="H10" i="17"/>
  <c r="G10" i="17"/>
  <c r="H9" i="17"/>
  <c r="G9" i="17"/>
  <c r="H8" i="17"/>
  <c r="G8" i="17"/>
  <c r="H11" i="16"/>
  <c r="G11" i="16"/>
  <c r="H10" i="16"/>
  <c r="G10" i="16"/>
  <c r="H9" i="16"/>
  <c r="G9" i="16"/>
  <c r="H8" i="16"/>
  <c r="H12" i="16" s="1"/>
  <c r="D19" i="16" s="1"/>
  <c r="G8" i="16"/>
  <c r="H11" i="15"/>
  <c r="G11" i="15"/>
  <c r="H10" i="15"/>
  <c r="G10" i="15"/>
  <c r="H9" i="15"/>
  <c r="G9" i="15"/>
  <c r="H8" i="15"/>
  <c r="G8" i="15"/>
  <c r="H11" i="14"/>
  <c r="G11" i="14"/>
  <c r="H10" i="14"/>
  <c r="G10" i="14"/>
  <c r="H9" i="14"/>
  <c r="G9" i="14"/>
  <c r="H8" i="14"/>
  <c r="H12" i="14" s="1"/>
  <c r="D19" i="14" s="1"/>
  <c r="G8" i="14"/>
  <c r="H11" i="13"/>
  <c r="G11" i="13"/>
  <c r="H10" i="13"/>
  <c r="G10" i="13"/>
  <c r="H9" i="13"/>
  <c r="G9" i="13"/>
  <c r="H8" i="13"/>
  <c r="H12" i="13" s="1"/>
  <c r="D19" i="13" s="1"/>
  <c r="G8" i="13"/>
  <c r="H11" i="12"/>
  <c r="G11" i="12"/>
  <c r="H10" i="12"/>
  <c r="G10" i="12"/>
  <c r="H9" i="12"/>
  <c r="G9" i="12"/>
  <c r="H8" i="12"/>
  <c r="H12" i="12" s="1"/>
  <c r="D19" i="12" s="1"/>
  <c r="G8" i="12"/>
  <c r="H11" i="11"/>
  <c r="G11" i="11"/>
  <c r="H10" i="11"/>
  <c r="G10" i="11"/>
  <c r="H9" i="11"/>
  <c r="G9" i="11"/>
  <c r="H8" i="11"/>
  <c r="G8" i="11"/>
  <c r="H11" i="10"/>
  <c r="G11" i="10"/>
  <c r="H10" i="10"/>
  <c r="G10" i="10"/>
  <c r="H9" i="10"/>
  <c r="G9" i="10"/>
  <c r="H8" i="10"/>
  <c r="H12" i="10" s="1"/>
  <c r="D19" i="10" s="1"/>
  <c r="G8" i="10"/>
  <c r="H11" i="9"/>
  <c r="G11" i="9"/>
  <c r="H10" i="9"/>
  <c r="G10" i="9"/>
  <c r="H9" i="9"/>
  <c r="G9" i="9"/>
  <c r="H8" i="9"/>
  <c r="H12" i="9" s="1"/>
  <c r="D19" i="9" s="1"/>
  <c r="G8" i="9"/>
  <c r="H11" i="8"/>
  <c r="G11" i="8"/>
  <c r="H10" i="8"/>
  <c r="G10" i="8"/>
  <c r="H9" i="8"/>
  <c r="G9" i="8"/>
  <c r="H8" i="8"/>
  <c r="G8" i="8"/>
  <c r="H11" i="7"/>
  <c r="G11" i="7"/>
  <c r="H10" i="7"/>
  <c r="G10" i="7"/>
  <c r="H9" i="7"/>
  <c r="G9" i="7"/>
  <c r="H8" i="7"/>
  <c r="G8" i="7"/>
  <c r="H12" i="6"/>
  <c r="D19" i="6" s="1"/>
  <c r="H11" i="6"/>
  <c r="G11" i="6"/>
  <c r="H10" i="6"/>
  <c r="G10" i="6"/>
  <c r="H9" i="6"/>
  <c r="G9" i="6"/>
  <c r="H8" i="6"/>
  <c r="G8" i="6"/>
  <c r="H11" i="5"/>
  <c r="G11" i="5"/>
  <c r="H10" i="5"/>
  <c r="G10" i="5"/>
  <c r="H9" i="5"/>
  <c r="G9" i="5"/>
  <c r="H8" i="5"/>
  <c r="G8" i="5"/>
  <c r="H11" i="4"/>
  <c r="G11" i="4"/>
  <c r="H10" i="4"/>
  <c r="G10" i="4"/>
  <c r="H9" i="4"/>
  <c r="G9" i="4"/>
  <c r="H8" i="4"/>
  <c r="G8" i="4"/>
  <c r="H12" i="24" l="1"/>
  <c r="D19" i="24" s="1"/>
  <c r="H12" i="23"/>
  <c r="D19" i="23" s="1"/>
  <c r="H12" i="21"/>
  <c r="D19" i="21" s="1"/>
  <c r="H12" i="20"/>
  <c r="D19" i="20" s="1"/>
  <c r="H12" i="19"/>
  <c r="D19" i="19" s="1"/>
  <c r="H12" i="18"/>
  <c r="D19" i="18" s="1"/>
  <c r="H12" i="15"/>
  <c r="D19" i="15" s="1"/>
  <c r="H12" i="11"/>
  <c r="D19" i="11" s="1"/>
  <c r="H12" i="8"/>
  <c r="D19" i="8" s="1"/>
  <c r="H12" i="7"/>
  <c r="D19" i="7" s="1"/>
  <c r="H12" i="5"/>
  <c r="D19" i="5" s="1"/>
  <c r="H12" i="4"/>
  <c r="D19" i="4" s="1"/>
  <c r="E19" i="25"/>
  <c r="G19" i="25" s="1"/>
  <c r="E19" i="24"/>
  <c r="G19" i="24" s="1"/>
  <c r="E19" i="23"/>
  <c r="G19" i="23" s="1"/>
  <c r="E19" i="22"/>
  <c r="G19" i="22" s="1"/>
  <c r="E19" i="21"/>
  <c r="G19" i="21" s="1"/>
  <c r="E19" i="20"/>
  <c r="G19" i="20" s="1"/>
  <c r="E19" i="19"/>
  <c r="G19" i="19" s="1"/>
  <c r="E19" i="18"/>
  <c r="G19" i="18" s="1"/>
  <c r="E19" i="17"/>
  <c r="G19" i="17" s="1"/>
  <c r="E19" i="16"/>
  <c r="G19" i="16" s="1"/>
  <c r="E19" i="15"/>
  <c r="G19" i="15" s="1"/>
  <c r="E19" i="14"/>
  <c r="G19" i="14" s="1"/>
  <c r="E19" i="13"/>
  <c r="G19" i="13" s="1"/>
  <c r="E19" i="12"/>
  <c r="G19" i="12" s="1"/>
  <c r="E19" i="11"/>
  <c r="G19" i="11" s="1"/>
  <c r="E19" i="10"/>
  <c r="G19" i="10" s="1"/>
  <c r="E19" i="9"/>
  <c r="G19" i="9" s="1"/>
  <c r="E19" i="8"/>
  <c r="G19" i="8" s="1"/>
  <c r="E19" i="7"/>
  <c r="G19" i="7" s="1"/>
  <c r="E19" i="6"/>
  <c r="G19" i="6" s="1"/>
  <c r="E19" i="5"/>
  <c r="G19" i="5" s="1"/>
  <c r="E19" i="4"/>
  <c r="G19" i="4" s="1"/>
  <c r="G8" i="3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<sst xmlns="http://schemas.openxmlformats.org/spreadsheetml/2006/main" count="976" uniqueCount="70">
  <si>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</si>
  <si>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</si>
  <si>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</si>
  <si>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</si>
  <si>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</si>
  <si>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</si>
  <si>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</si>
  <si>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</si>
  <si>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</si>
  <si>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</si>
  <si>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</si>
  <si>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</si>
  <si>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</si>
  <si>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</si>
  <si>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</si>
  <si>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</si>
  <si>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</si>
  <si>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</si>
  <si>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</si>
  <si>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</si>
  <si>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</si>
  <si>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</si>
  <si>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</si>
  <si>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</si>
  <si>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</si>
  <si>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</si>
  <si>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</si>
  <si>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</si>
  <si>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</si>
  <si>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</si>
  <si>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</si>
  <si>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</si>
  <si>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</si>
  <si>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</si>
  <si>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</si>
  <si>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</si>
  <si>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</si>
  <si>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</si>
  <si>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</si>
  <si>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 xml:space="preserve">Názov predmetu zákazky: Lesnícke služby v ťažbovom procese na organizačnej zložke OZ Východ na obdobie 2023 - 2026  časť „1“ - VC 1 Belákovo </t>
  </si>
  <si>
    <t>Názov predmetu zákazky: Lesnícke služby v ťažbovom procese na organizačnej zložke OZ Východ na obdobie 2023 - 2026  časť „2“ - VC 2 Stolica</t>
  </si>
  <si>
    <t xml:space="preserve">Názov predmetu zákazky: Lesnícke služby v ťažbovom procese na organizačnej zložke OZ Východ na obdobie 2023 - 2026  časť „3“ - VC 3 Turecká </t>
  </si>
  <si>
    <t xml:space="preserve">Názov predmetu zákazky: Lesnícke služby v ťažbovom procese na organizačnej zložke OZ Východ na obdobie 2023 - 2026 časť „4“ - VC 4 Betliar </t>
  </si>
  <si>
    <t xml:space="preserve">Názov predmetu zákazky: Lesnícke služby v ťažbovom procese na organizačnej zložke OZ Východ na obdobie 2023 - 2026  časť „5“ - VC 5 Hnilec </t>
  </si>
  <si>
    <t>Názov predmetu zákazky: Lesnícke služby v ťažbovom procese na organizačnej zložke OZ Východ na obdobie 2023 - 2026  časť „6“ - VC 6 Podsúľová</t>
  </si>
  <si>
    <t xml:space="preserve">Názov predmetu zákazky: Lesnícke služby v ťažbovom procese na organizačnej zložke OZ Východ na obdobie 2023 - 2026 časť „7“ - VC 7 Pipítka </t>
  </si>
  <si>
    <t xml:space="preserve">Názov predmetu zákazky: Lesnícke služby v ťažbovom procese na organizačnej zložke OZ Východ na obdobie 2023 - 2026 časť „8“- VC 8 Soroška  </t>
  </si>
  <si>
    <t xml:space="preserve">Názov predmetu zákazky: Lesnícke služby v ťažbovom procese na organizačnej zložke OZ Východ na obdobie 2023 - 2026  časť „9“ - VC 9 Silická Jablonica </t>
  </si>
  <si>
    <t>Názov predmetu zákazky: Lesnícke služby v ťažbovom procese na organizačnej zložke OZ Východ na obdobie 2023 - 2026  časť „10“ – VC 10 Hrable</t>
  </si>
  <si>
    <t>Názov predmetu zákazky: Lesnícke služby v ťažbovom procese na organizačnej zložke OZ Východ na obdobie 2023 - 2026  časť „11“ – VC11 Stará voda</t>
  </si>
  <si>
    <t>Názov predmetu zákazky: Lesnícke služby v ťažbovom procese na organizačnej zložke OZ Východ na obdobie 2023 - 2026  časť „12“ - VC 12 Smolnícka Osada</t>
  </si>
  <si>
    <t>Názov predmetu zákazky: Lesnícke služby v ťažbovom procese na organizačnej zložke OZ Východ na obdobie 2023 - 2026  časť „13“ - VC 13 Smolník</t>
  </si>
  <si>
    <t>Názov predmetu zákazky: Lesnícke služby v ťažbovom procese na organizačnej zložke OZ Východ na obdobie 2023 - 2026  časť „14“ - VC 14 Prakovce</t>
  </si>
  <si>
    <t xml:space="preserve">Názov predmetu zákazky: Lesnícke služby v ťažbovom procese na organizačnej zložke OZ Východ na obdobie 2023 - 2026  časť „15“ - VC 15 Margecany </t>
  </si>
  <si>
    <t>Názov predmetu zákazky: Lesnícke služby v ťažbovom procese na organizačnej zložke OZ Východ na obdobie 2023 - 2026  časť „16“ - VC 16Čierna Moldava</t>
  </si>
  <si>
    <t xml:space="preserve">Názov predmetu zákazky: Lesnícke služby v ťažbovom procese na organizačnej zložke OZ Východ na obdobie 2023 - 2026  časť „17“ - VC 17 Zlatá Idka </t>
  </si>
  <si>
    <t xml:space="preserve">Názov predmetu zákazky: Lesnícke služby v ťažbovom procese na organizačnej zložke OZ Východ na obdobie 2023 - 2026  časť „18“ - VC 18 Bukovec </t>
  </si>
  <si>
    <t>Názov predmetu zákazky: Lesnícke služby v ťažbovom procese na organizačnej zložke OZ Východ na obdobie 2023 - 2026 s) časť „19“ – VC 19 Izra</t>
  </si>
  <si>
    <t>Názov predmetu zákazky: Lesnícke služby v ťažbovom procese na organizačnej zložke OZ Východ na obdobie 2023 - 2026  časť „20“ – VC 20 Mohov</t>
  </si>
  <si>
    <t xml:space="preserve">Názov predmetu zákazky: Lesnícke služby v ťažbovom procese na organizačnej zložke OZ Východ na obdobie 2023 - 2026  časť „21“ – VC 21 Regeta </t>
  </si>
  <si>
    <t>Názov predmetu zákazky: Lesnícke služby v ťažbovom procese na organizačnej zložke OZ Východ na obdobie 2023 - 2026  časť „22“– VC 22 Bogota</t>
  </si>
  <si>
    <t>Názov predmetu zákazky: Lesnícke služby v ťažbovom procese na organizačnej zložke OZ Východ na obdobie 2023 - 2026  časť „23“ – VC 23 Lipová</t>
  </si>
  <si>
    <t>Vladimír Duda</t>
  </si>
  <si>
    <t>065 34 Veľká Lesná</t>
  </si>
  <si>
    <t>SK37 0900 0000 0005 3044 9075</t>
  </si>
  <si>
    <t>SK1046114278</t>
  </si>
  <si>
    <t>0902544554.</t>
  </si>
  <si>
    <t xml:space="preserve">vladimirduda129@gmail.com </t>
  </si>
  <si>
    <t>áno</t>
  </si>
  <si>
    <t>Vladimír Duda, 065 34 Veľká Lesná 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</si>
</sst>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u/>
      <sz val="11"/>
      <color theme="10"/>
      <name val="Times New Roman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14" fillId="0" borderId="0" applyNumberFormat="0" applyFill="0" applyBorder="0" applyAlignment="0" applyProtection="0"/>
  </cellStyleXfs>
  <cellXfs count="67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Fill="1" applyBorder="1" applyAlignment="1">
      <alignment horizontal="right"/>
    </xf>
    <xf numFmtId="0" fontId="2" fillId="0" borderId="0" xfId="1" applyFont="1"/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1" applyFill="1"/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8" fillId="0" borderId="0" xfId="0" applyFont="1" applyFill="1" applyBorder="1" applyAlignment="1">
      <alignment horizontal="left"/>
    </xf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0" borderId="5" xfId="0" applyFont="1" applyBorder="1" applyAlignment="1">
      <alignment horizontal="center" wrapText="1"/>
    </xf>
    <xf numFmtId="0" fontId="5" fillId="0" borderId="15" xfId="1" applyFont="1" applyFill="1" applyBorder="1" applyAlignment="1">
      <alignment horizontal="center" vertical="center" wrapText="1"/>
    </xf>
    <xf numFmtId="0" fontId="5" fillId="0" borderId="14" xfId="1" applyFont="1" applyFill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3" borderId="5" xfId="2" applyFill="1" applyBorder="1" applyAlignment="1">
      <alignment horizontal="center"/>
    </xf>
    <xf numFmtId="14" fontId="6" fillId="3" borderId="5" xfId="1" applyNumberFormat="1" applyFont="1" applyFill="1" applyBorder="1" applyAlignment="1">
      <alignment horizontal="center"/>
    </xf>
  </cellXfs>
  <cellStyles count="3">
    <cellStyle name="Hypertextové prepojenie" xfId="2" builtinId="8"/>
    <cellStyle name="Normálna" xfId="0" builtinId="0"/>
    <cellStyle name="Normálna 2" xfId="1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2" name="BlokTextu 1"/>
        <xdr:cNvSpPr txBox="1"/>
      </xdr:nvSpPr>
      <xdr:spPr>
        <a:xfrm>
          <a:off x="628650" y="10239375"/>
          <a:ext cx="604837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mailto:vladimirduda129@gmail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view="pageBreakPreview" zoomScaleNormal="100" zoomScaleSheetLayoutView="100" workbookViewId="0">
      <selection activeCell="A4" sqref="A4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5" t="s">
        <v>37</v>
      </c>
    </row>
    <row r="2" spans="1:11" s="3" customFormat="1" ht="15.75" x14ac:dyDescent="0.25">
      <c r="A2" s="3" t="s">
        <v>13</v>
      </c>
      <c r="D2" s="4"/>
      <c r="E2" s="15"/>
      <c r="F2" s="15"/>
    </row>
    <row r="3" spans="1:11" s="3" customFormat="1" ht="12" customHeight="1" x14ac:dyDescent="0.25">
      <c r="D3" s="4"/>
    </row>
    <row r="4" spans="1:11" s="5" customFormat="1" ht="16.5" customHeight="1" x14ac:dyDescent="0.25">
      <c r="A4" s="8" t="s">
        <v>39</v>
      </c>
      <c r="B4" s="8"/>
      <c r="C4" s="8"/>
      <c r="D4" s="9"/>
      <c r="E4" s="8"/>
      <c r="F4" s="8"/>
      <c r="G4" s="8"/>
      <c r="H4" s="8"/>
    </row>
    <row r="5" spans="1:11" s="3" customFormat="1" ht="18.75" customHeight="1" x14ac:dyDescent="0.25">
      <c r="A5" s="8"/>
      <c r="B5" s="8"/>
      <c r="C5" s="8"/>
      <c r="D5" s="9"/>
      <c r="E5" s="8"/>
      <c r="F5" s="8"/>
      <c r="G5" s="8"/>
      <c r="H5" s="8"/>
    </row>
    <row r="6" spans="1:11" s="5" customFormat="1" ht="18" customHeight="1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11" ht="28.5" customHeight="1" x14ac:dyDescent="0.25">
      <c r="A8" s="16">
        <v>1</v>
      </c>
      <c r="B8" s="26" t="s">
        <v>25</v>
      </c>
      <c r="C8" s="29">
        <v>1250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  <c r="K8" s="32"/>
    </row>
    <row r="9" spans="1:11" ht="28.5" customHeight="1" x14ac:dyDescent="0.2">
      <c r="A9" s="16">
        <v>2</v>
      </c>
      <c r="B9" s="17" t="s">
        <v>26</v>
      </c>
      <c r="C9" s="29">
        <v>3150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11" ht="28.5" customHeight="1" x14ac:dyDescent="0.2">
      <c r="A10" s="16">
        <v>3</v>
      </c>
      <c r="B10" s="17" t="s">
        <v>24</v>
      </c>
      <c r="C10" s="29">
        <v>34500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11" ht="28.5" customHeight="1" x14ac:dyDescent="0.2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11" ht="27.75" customHeight="1" x14ac:dyDescent="0.2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  <c r="I12" s="19"/>
    </row>
    <row r="13" spans="1:11" x14ac:dyDescent="0.2">
      <c r="A13" s="55"/>
      <c r="B13" s="56"/>
      <c r="C13" s="56"/>
      <c r="D13" s="56"/>
      <c r="E13" s="56"/>
      <c r="F13" s="56"/>
      <c r="G13" s="56"/>
      <c r="H13" s="56"/>
      <c r="I13" s="19"/>
    </row>
    <row r="14" spans="1:11" ht="13.5" thickBot="1" x14ac:dyDescent="0.25">
      <c r="A14" s="20"/>
      <c r="B14" s="21"/>
      <c r="C14" s="21"/>
      <c r="D14" s="21"/>
      <c r="E14" s="21"/>
      <c r="F14" s="33"/>
      <c r="G14" s="21"/>
      <c r="H14" s="21"/>
      <c r="I14" s="19"/>
    </row>
    <row r="15" spans="1:11" ht="20.25" customHeight="1" thickTop="1" x14ac:dyDescent="0.25">
      <c r="B15" s="12" t="s">
        <v>2</v>
      </c>
      <c r="C15" s="57"/>
      <c r="D15" s="57"/>
      <c r="E15" s="57"/>
      <c r="F15" s="58"/>
      <c r="G15" s="59"/>
      <c r="H15" s="19"/>
      <c r="I15" s="19"/>
    </row>
    <row r="16" spans="1:11" ht="20.25" customHeight="1" x14ac:dyDescent="0.25">
      <c r="B16" s="13" t="s">
        <v>11</v>
      </c>
      <c r="C16" s="60" t="s">
        <v>38</v>
      </c>
      <c r="D16" s="60"/>
      <c r="E16" s="60"/>
      <c r="F16" s="61"/>
      <c r="G16" s="62"/>
      <c r="H16" s="19"/>
      <c r="I16" s="19"/>
    </row>
    <row r="17" spans="2:8" ht="24" customHeight="1" x14ac:dyDescent="0.25">
      <c r="B17" s="64"/>
      <c r="C17" s="63"/>
      <c r="D17" s="22" t="s">
        <v>0</v>
      </c>
      <c r="E17" s="22" t="s">
        <v>7</v>
      </c>
      <c r="F17" s="34"/>
      <c r="G17" s="2" t="s">
        <v>1</v>
      </c>
    </row>
    <row r="18" spans="2:8" ht="24" customHeight="1" x14ac:dyDescent="0.25">
      <c r="B18" s="64"/>
      <c r="C18" s="63"/>
      <c r="D18" s="22" t="s">
        <v>4</v>
      </c>
      <c r="E18" s="22" t="s">
        <v>5</v>
      </c>
      <c r="F18" s="34"/>
      <c r="G18" s="2" t="s">
        <v>5</v>
      </c>
    </row>
    <row r="19" spans="2:8" ht="27.75" customHeight="1" thickBot="1" x14ac:dyDescent="0.3"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</row>
    <row r="20" spans="2:8" ht="48.75" customHeight="1" thickTop="1" x14ac:dyDescent="0.25">
      <c r="B20" s="24"/>
      <c r="C20" s="24"/>
      <c r="D20" s="24"/>
      <c r="E20" s="24"/>
      <c r="F20" s="24"/>
      <c r="G20" s="24"/>
    </row>
    <row r="21" spans="2:8" ht="22.5" customHeight="1" x14ac:dyDescent="0.25">
      <c r="B21" s="25" t="s">
        <v>2</v>
      </c>
      <c r="C21" s="54"/>
      <c r="D21" s="54"/>
      <c r="E21" s="54"/>
      <c r="F21" s="54"/>
      <c r="G21" s="54"/>
      <c r="H21" s="54"/>
    </row>
    <row r="22" spans="2:8" ht="22.5" customHeight="1" x14ac:dyDescent="0.25">
      <c r="B22" s="30" t="s">
        <v>3</v>
      </c>
      <c r="C22" s="54"/>
      <c r="D22" s="54"/>
      <c r="E22" s="54"/>
      <c r="F22" s="54"/>
      <c r="G22" s="54"/>
      <c r="H22" s="54"/>
    </row>
    <row r="23" spans="2:8" ht="22.5" customHeight="1" x14ac:dyDescent="0.25">
      <c r="B23" s="25" t="s">
        <v>9</v>
      </c>
      <c r="C23" s="54"/>
      <c r="D23" s="54"/>
      <c r="E23" s="54"/>
      <c r="F23" s="54"/>
      <c r="G23" s="54"/>
      <c r="H23" s="54"/>
    </row>
    <row r="24" spans="2:8" ht="22.5" customHeight="1" x14ac:dyDescent="0.25">
      <c r="B24" s="17" t="s">
        <v>17</v>
      </c>
      <c r="C24" s="54"/>
      <c r="D24" s="54"/>
      <c r="E24" s="54"/>
      <c r="F24" s="54"/>
      <c r="G24" s="54"/>
      <c r="H24" s="54"/>
    </row>
    <row r="25" spans="2:8" ht="22.5" customHeight="1" x14ac:dyDescent="0.25">
      <c r="B25" s="17" t="s">
        <v>18</v>
      </c>
      <c r="C25" s="54"/>
      <c r="D25" s="54"/>
      <c r="E25" s="54"/>
      <c r="F25" s="54"/>
      <c r="G25" s="54"/>
      <c r="H25" s="54"/>
    </row>
    <row r="26" spans="2:8" ht="22.5" customHeight="1" x14ac:dyDescent="0.25">
      <c r="B26" s="17" t="s">
        <v>19</v>
      </c>
      <c r="C26" s="54"/>
      <c r="D26" s="54"/>
      <c r="E26" s="54"/>
      <c r="F26" s="54"/>
      <c r="G26" s="54"/>
      <c r="H26" s="54"/>
    </row>
    <row r="27" spans="2:8" ht="22.5" customHeight="1" x14ac:dyDescent="0.25">
      <c r="B27" s="17" t="s">
        <v>20</v>
      </c>
      <c r="C27" s="54"/>
      <c r="D27" s="54"/>
      <c r="E27" s="54"/>
      <c r="F27" s="54"/>
      <c r="G27" s="54"/>
      <c r="H27" s="54"/>
    </row>
    <row r="28" spans="2:8" ht="22.5" customHeight="1" x14ac:dyDescent="0.25">
      <c r="B28" s="17" t="s">
        <v>15</v>
      </c>
      <c r="C28" s="54"/>
      <c r="D28" s="54"/>
      <c r="E28" s="54"/>
      <c r="F28" s="54"/>
      <c r="G28" s="54"/>
      <c r="H28" s="54"/>
    </row>
    <row r="29" spans="2:8" ht="22.5" customHeight="1" x14ac:dyDescent="0.25">
      <c r="B29" s="17" t="s">
        <v>16</v>
      </c>
      <c r="C29" s="54"/>
      <c r="D29" s="54"/>
      <c r="E29" s="54"/>
      <c r="F29" s="54"/>
      <c r="G29" s="54"/>
      <c r="H29" s="54"/>
    </row>
    <row r="30" spans="2:8" ht="22.5" customHeight="1" x14ac:dyDescent="0.25">
      <c r="B30" s="17" t="s">
        <v>21</v>
      </c>
      <c r="C30" s="54"/>
      <c r="D30" s="54"/>
      <c r="E30" s="54"/>
      <c r="F30" s="54"/>
      <c r="G30" s="54"/>
      <c r="H30" s="54"/>
    </row>
    <row r="31" spans="2:8" ht="22.5" customHeight="1" x14ac:dyDescent="0.25">
      <c r="B31" s="25" t="s">
        <v>8</v>
      </c>
      <c r="C31" s="54"/>
      <c r="D31" s="54"/>
      <c r="E31" s="54"/>
      <c r="F31" s="54"/>
      <c r="G31" s="54"/>
      <c r="H31" s="54"/>
    </row>
    <row r="32" spans="2:8" ht="22.5" customHeight="1" x14ac:dyDescent="0.25">
      <c r="B32" s="25" t="s">
        <v>10</v>
      </c>
      <c r="C32" s="54"/>
      <c r="D32" s="54"/>
      <c r="E32" s="54"/>
      <c r="F32" s="54"/>
      <c r="G32" s="54"/>
      <c r="H32" s="5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3"/>
      <c r="F34" s="23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19">
    <mergeCell ref="C31:H31"/>
    <mergeCell ref="C32:H32"/>
    <mergeCell ref="C23:H23"/>
    <mergeCell ref="C24:H24"/>
    <mergeCell ref="C25:H25"/>
    <mergeCell ref="C26:H26"/>
    <mergeCell ref="C27:H27"/>
    <mergeCell ref="F7:G7"/>
    <mergeCell ref="A12:G12"/>
    <mergeCell ref="C28:H28"/>
    <mergeCell ref="C29:H29"/>
    <mergeCell ref="C30:H30"/>
    <mergeCell ref="C21:H21"/>
    <mergeCell ref="C22:H22"/>
    <mergeCell ref="A13:H13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48.26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2150</v>
      </c>
      <c r="D9" s="28">
        <v>39.78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43500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4400</v>
      </c>
      <c r="D11" s="28">
        <v>32.659999999999997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1550</v>
      </c>
      <c r="D8" s="28">
        <v>43.74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1950</v>
      </c>
      <c r="D9" s="28">
        <v>30.42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44600</v>
      </c>
      <c r="D10" s="28">
        <v>30.74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8200</v>
      </c>
      <c r="D11" s="28">
        <v>32.5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1400</v>
      </c>
      <c r="D8" s="28">
        <v>44.3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62500</v>
      </c>
      <c r="D10" s="28">
        <v>24.14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2300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tabSelected="1" workbookViewId="0">
      <selection activeCell="N17" sqref="N17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600</v>
      </c>
      <c r="D8" s="28">
        <v>44.3</v>
      </c>
      <c r="E8" s="36">
        <v>44.1</v>
      </c>
      <c r="F8" s="37" t="s">
        <v>30</v>
      </c>
      <c r="G8" s="38">
        <f t="shared" ref="G8:G11" si="0">IFERROR( ROUND(E8/D8,3)," ")</f>
        <v>0.995</v>
      </c>
      <c r="H8" s="39">
        <f>C8*E8</f>
        <v>26460</v>
      </c>
    </row>
    <row r="9" spans="1:8" ht="18.75" x14ac:dyDescent="0.25">
      <c r="A9" s="16">
        <v>2</v>
      </c>
      <c r="B9" s="17" t="s">
        <v>26</v>
      </c>
      <c r="C9" s="29">
        <v>3800</v>
      </c>
      <c r="D9" s="28">
        <v>27.2</v>
      </c>
      <c r="E9" s="36">
        <v>27.1</v>
      </c>
      <c r="F9" s="37" t="s">
        <v>31</v>
      </c>
      <c r="G9" s="38">
        <f t="shared" si="0"/>
        <v>0.996</v>
      </c>
      <c r="H9" s="39">
        <f t="shared" ref="H9:H11" si="1">C9*E9</f>
        <v>102980</v>
      </c>
    </row>
    <row r="10" spans="1:8" ht="18.75" x14ac:dyDescent="0.25">
      <c r="A10" s="16">
        <v>3</v>
      </c>
      <c r="B10" s="17" t="s">
        <v>24</v>
      </c>
      <c r="C10" s="29">
        <v>39500</v>
      </c>
      <c r="D10" s="28">
        <v>24.14</v>
      </c>
      <c r="E10" s="36">
        <v>24</v>
      </c>
      <c r="F10" s="37" t="s">
        <v>32</v>
      </c>
      <c r="G10" s="38">
        <f t="shared" si="0"/>
        <v>0.99399999999999999</v>
      </c>
      <c r="H10" s="39">
        <f t="shared" si="1"/>
        <v>948000</v>
      </c>
    </row>
    <row r="11" spans="1:8" ht="18.75" x14ac:dyDescent="0.25">
      <c r="A11" s="16">
        <v>4</v>
      </c>
      <c r="B11" s="17" t="s">
        <v>34</v>
      </c>
      <c r="C11" s="29">
        <v>2800</v>
      </c>
      <c r="D11" s="28">
        <v>22.1</v>
      </c>
      <c r="E11" s="36">
        <v>22</v>
      </c>
      <c r="F11" s="37" t="s">
        <v>33</v>
      </c>
      <c r="G11" s="38">
        <f t="shared" si="0"/>
        <v>0.995</v>
      </c>
      <c r="H11" s="39">
        <f t="shared" si="1"/>
        <v>61600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1139040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 t="s">
        <v>69</v>
      </c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68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1139040</v>
      </c>
      <c r="E19" s="42">
        <f>IF(OR(C16="áno",C16="ano"),D19*0.2,0)</f>
        <v>227808</v>
      </c>
      <c r="F19" s="43"/>
      <c r="G19" s="44">
        <f>D19+E19</f>
        <v>1366848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 t="s">
        <v>62</v>
      </c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 t="s">
        <v>63</v>
      </c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 t="s">
        <v>62</v>
      </c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 t="s">
        <v>64</v>
      </c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>
        <v>37169017</v>
      </c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 t="s">
        <v>65</v>
      </c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>
        <v>1046114278</v>
      </c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 t="s">
        <v>62</v>
      </c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 t="s">
        <v>66</v>
      </c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65" t="s">
        <v>67</v>
      </c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66">
        <v>44838</v>
      </c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 t="s">
        <v>62</v>
      </c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hyperlinks>
    <hyperlink ref="C30" r:id="rId1"/>
  </hyperlinks>
  <pageMargins left="0.7" right="0.7" top="0.75" bottom="0.75" header="0.3" footer="0.3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2550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850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45100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1400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2250</v>
      </c>
      <c r="D8" s="28">
        <v>37.82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6200</v>
      </c>
      <c r="D9" s="28">
        <v>27.2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18900</v>
      </c>
      <c r="D10" s="28">
        <v>22.76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450</v>
      </c>
      <c r="D11" s="28">
        <v>22.1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41855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2820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5350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59848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4640</v>
      </c>
      <c r="D8" s="28">
        <v>24.564999999999998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8650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68769</v>
      </c>
      <c r="D10" s="28">
        <v>22.151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2000</v>
      </c>
      <c r="D11" s="28">
        <v>24.139999999999997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11800</v>
      </c>
      <c r="D8" s="28">
        <v>37.4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34800</v>
      </c>
      <c r="D9" s="28">
        <v>30.6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23500</v>
      </c>
      <c r="D10" s="28">
        <v>27.2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5800</v>
      </c>
      <c r="D11" s="28">
        <v>32.299999999999997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700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11500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58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8580</v>
      </c>
      <c r="D8" s="28">
        <v>34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28600.000000000004</v>
      </c>
      <c r="D9" s="28">
        <v>28.9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37180</v>
      </c>
      <c r="D10" s="28">
        <v>25.5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11440.000000000002</v>
      </c>
      <c r="D11" s="28">
        <v>30.6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59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1680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3360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30960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7200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60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4800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12000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55200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33600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61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3480</v>
      </c>
      <c r="D8" s="28">
        <v>31.602999999999998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4200</v>
      </c>
      <c r="D9" s="28">
        <v>26.094999999999999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25920</v>
      </c>
      <c r="D10" s="28">
        <v>22.065999999999999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4800</v>
      </c>
      <c r="D11" s="28">
        <v>25.891000000000002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41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2300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3600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30000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1800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42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4750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33100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43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2850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6650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44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3800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6400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47300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1200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45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59000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46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2600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13000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52000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10400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2"/>
  <sheetViews>
    <sheetView workbookViewId="0">
      <selection activeCell="A4" sqref="A4"/>
    </sheetView>
  </sheetViews>
  <sheetFormatPr defaultRowHeight="15" x14ac:dyDescent="0.25"/>
  <cols>
    <col min="1" max="1" width="4.85546875" customWidth="1"/>
    <col min="2" max="2" width="52.28515625" customWidth="1"/>
    <col min="3" max="3" width="17" customWidth="1"/>
    <col min="4" max="4" width="19" customWidth="1"/>
    <col min="5" max="5" width="15.5703125" customWidth="1"/>
    <col min="6" max="6" width="2.5703125" bestFit="1" customWidth="1"/>
    <col min="7" max="7" width="15.85546875" customWidth="1"/>
    <col min="8" max="8" width="18" customWidth="1"/>
  </cols>
  <sheetData>
    <row r="1" spans="1:8" x14ac:dyDescent="0.25">
      <c r="A1" s="6"/>
      <c r="B1" s="6"/>
      <c r="C1" s="6"/>
      <c r="D1" s="7"/>
      <c r="E1" s="6"/>
      <c r="F1" s="6"/>
      <c r="G1" s="6"/>
      <c r="H1" s="45" t="s">
        <v>37</v>
      </c>
    </row>
    <row r="2" spans="1:8" ht="15.75" x14ac:dyDescent="0.25">
      <c r="A2" s="3" t="s">
        <v>13</v>
      </c>
      <c r="B2" s="3"/>
      <c r="C2" s="3"/>
      <c r="D2" s="4"/>
      <c r="E2" s="15"/>
      <c r="F2" s="15"/>
      <c r="G2" s="3"/>
      <c r="H2" s="3"/>
    </row>
    <row r="3" spans="1:8" ht="15.75" x14ac:dyDescent="0.25">
      <c r="A3" s="3"/>
      <c r="B3" s="3"/>
      <c r="C3" s="3"/>
      <c r="D3" s="4"/>
      <c r="E3" s="3"/>
      <c r="F3" s="3"/>
      <c r="G3" s="3"/>
      <c r="H3" s="3"/>
    </row>
    <row r="4" spans="1:8" ht="15.75" x14ac:dyDescent="0.25">
      <c r="A4" s="8" t="s">
        <v>47</v>
      </c>
      <c r="B4" s="8"/>
      <c r="C4" s="8"/>
      <c r="D4" s="9"/>
      <c r="E4" s="8"/>
      <c r="F4" s="8"/>
      <c r="G4" s="8"/>
      <c r="H4" s="8"/>
    </row>
    <row r="5" spans="1:8" ht="15.75" x14ac:dyDescent="0.25">
      <c r="A5" s="8"/>
      <c r="B5" s="8"/>
      <c r="C5" s="8"/>
      <c r="D5" s="9"/>
      <c r="E5" s="8"/>
      <c r="F5" s="8"/>
      <c r="G5" s="8"/>
      <c r="H5" s="8"/>
    </row>
    <row r="6" spans="1:8" ht="15.75" x14ac:dyDescent="0.25">
      <c r="A6" s="10" t="s">
        <v>14</v>
      </c>
      <c r="B6" s="8"/>
      <c r="C6" s="8"/>
      <c r="D6" s="9"/>
      <c r="E6" s="8"/>
      <c r="F6" s="8"/>
      <c r="G6" s="8"/>
      <c r="H6" s="8"/>
    </row>
    <row r="7" spans="1:8" ht="78.75" x14ac:dyDescent="0.25">
      <c r="A7" s="18" t="s">
        <v>12</v>
      </c>
      <c r="B7" s="31" t="s">
        <v>22</v>
      </c>
      <c r="C7" s="31" t="s">
        <v>35</v>
      </c>
      <c r="D7" s="27" t="s">
        <v>36</v>
      </c>
      <c r="E7" s="35" t="s">
        <v>23</v>
      </c>
      <c r="F7" s="49" t="s">
        <v>29</v>
      </c>
      <c r="G7" s="50"/>
      <c r="H7" s="27" t="s">
        <v>27</v>
      </c>
    </row>
    <row r="8" spans="1:8" ht="18.75" x14ac:dyDescent="0.25">
      <c r="A8" s="16">
        <v>1</v>
      </c>
      <c r="B8" s="26" t="s">
        <v>25</v>
      </c>
      <c r="C8" s="29">
        <v>5000</v>
      </c>
      <c r="D8" s="28">
        <v>37.110999999999997</v>
      </c>
      <c r="E8" s="36"/>
      <c r="F8" s="37" t="s">
        <v>30</v>
      </c>
      <c r="G8" s="38">
        <f t="shared" ref="G8:G11" si="0">IFERROR( ROUND(E8/D8,3)," ")</f>
        <v>0</v>
      </c>
      <c r="H8" s="39">
        <f>C8*E8</f>
        <v>0</v>
      </c>
    </row>
    <row r="9" spans="1:8" ht="18.75" x14ac:dyDescent="0.25">
      <c r="A9" s="16">
        <v>2</v>
      </c>
      <c r="B9" s="17" t="s">
        <v>26</v>
      </c>
      <c r="C9" s="29">
        <v>14000</v>
      </c>
      <c r="D9" s="28">
        <v>27.352999999999998</v>
      </c>
      <c r="E9" s="36"/>
      <c r="F9" s="37" t="s">
        <v>31</v>
      </c>
      <c r="G9" s="38">
        <f t="shared" si="0"/>
        <v>0</v>
      </c>
      <c r="H9" s="39">
        <f t="shared" ref="H9:H11" si="1">C9*E9</f>
        <v>0</v>
      </c>
    </row>
    <row r="10" spans="1:8" ht="18.75" x14ac:dyDescent="0.25">
      <c r="A10" s="16">
        <v>3</v>
      </c>
      <c r="B10" s="17" t="s">
        <v>24</v>
      </c>
      <c r="C10" s="29">
        <v>55000</v>
      </c>
      <c r="D10" s="28">
        <v>21.261697830223671</v>
      </c>
      <c r="E10" s="36"/>
      <c r="F10" s="37" t="s">
        <v>32</v>
      </c>
      <c r="G10" s="38">
        <f t="shared" si="0"/>
        <v>0</v>
      </c>
      <c r="H10" s="39">
        <f t="shared" si="1"/>
        <v>0</v>
      </c>
    </row>
    <row r="11" spans="1:8" ht="18.75" x14ac:dyDescent="0.25">
      <c r="A11" s="16">
        <v>4</v>
      </c>
      <c r="B11" s="17" t="s">
        <v>34</v>
      </c>
      <c r="C11" s="29">
        <v>10000</v>
      </c>
      <c r="D11" s="28">
        <v>25.33</v>
      </c>
      <c r="E11" s="36"/>
      <c r="F11" s="37" t="s">
        <v>33</v>
      </c>
      <c r="G11" s="38">
        <f t="shared" si="0"/>
        <v>0</v>
      </c>
      <c r="H11" s="39">
        <f t="shared" si="1"/>
        <v>0</v>
      </c>
    </row>
    <row r="12" spans="1:8" ht="15.75" x14ac:dyDescent="0.25">
      <c r="A12" s="51" t="s">
        <v>28</v>
      </c>
      <c r="B12" s="52"/>
      <c r="C12" s="52"/>
      <c r="D12" s="52"/>
      <c r="E12" s="52"/>
      <c r="F12" s="52"/>
      <c r="G12" s="53"/>
      <c r="H12" s="40">
        <f>SUM(H8:H11)</f>
        <v>0</v>
      </c>
    </row>
    <row r="13" spans="1:8" x14ac:dyDescent="0.25">
      <c r="A13" s="55"/>
      <c r="B13" s="56"/>
      <c r="C13" s="56"/>
      <c r="D13" s="56"/>
      <c r="E13" s="56"/>
      <c r="F13" s="56"/>
      <c r="G13" s="56"/>
      <c r="H13" s="56"/>
    </row>
    <row r="14" spans="1:8" ht="15.75" thickBot="1" x14ac:dyDescent="0.3">
      <c r="A14" s="46"/>
      <c r="B14" s="47"/>
      <c r="C14" s="47"/>
      <c r="D14" s="47"/>
      <c r="E14" s="47"/>
      <c r="F14" s="47"/>
      <c r="G14" s="47"/>
      <c r="H14" s="47"/>
    </row>
    <row r="15" spans="1:8" ht="16.5" thickTop="1" x14ac:dyDescent="0.25">
      <c r="A15" s="6"/>
      <c r="B15" s="12" t="s">
        <v>2</v>
      </c>
      <c r="C15" s="57"/>
      <c r="D15" s="57"/>
      <c r="E15" s="57"/>
      <c r="F15" s="58"/>
      <c r="G15" s="59"/>
      <c r="H15" s="19"/>
    </row>
    <row r="16" spans="1:8" ht="15.75" x14ac:dyDescent="0.25">
      <c r="A16" s="6"/>
      <c r="B16" s="13" t="s">
        <v>11</v>
      </c>
      <c r="C16" s="60" t="s">
        <v>38</v>
      </c>
      <c r="D16" s="60"/>
      <c r="E16" s="60"/>
      <c r="F16" s="61"/>
      <c r="G16" s="62"/>
      <c r="H16" s="19"/>
    </row>
    <row r="17" spans="1:8" ht="15.75" x14ac:dyDescent="0.25">
      <c r="A17" s="6"/>
      <c r="B17" s="64"/>
      <c r="C17" s="63"/>
      <c r="D17" s="48" t="s">
        <v>0</v>
      </c>
      <c r="E17" s="48" t="s">
        <v>7</v>
      </c>
      <c r="F17" s="34"/>
      <c r="G17" s="2" t="s">
        <v>1</v>
      </c>
      <c r="H17" s="6"/>
    </row>
    <row r="18" spans="1:8" ht="15.75" x14ac:dyDescent="0.25">
      <c r="A18" s="6"/>
      <c r="B18" s="64"/>
      <c r="C18" s="63"/>
      <c r="D18" s="48" t="s">
        <v>4</v>
      </c>
      <c r="E18" s="48" t="s">
        <v>5</v>
      </c>
      <c r="F18" s="34"/>
      <c r="G18" s="2" t="s">
        <v>5</v>
      </c>
      <c r="H18" s="6"/>
    </row>
    <row r="19" spans="1:8" ht="16.5" thickBot="1" x14ac:dyDescent="0.3">
      <c r="A19" s="6"/>
      <c r="B19" s="14"/>
      <c r="C19" s="1" t="s">
        <v>6</v>
      </c>
      <c r="D19" s="41">
        <f>H12</f>
        <v>0</v>
      </c>
      <c r="E19" s="42">
        <f>IF(OR(C16="áno",C16="ano"),D19*0.2,0)</f>
        <v>0</v>
      </c>
      <c r="F19" s="43"/>
      <c r="G19" s="44">
        <f>D19+E19</f>
        <v>0</v>
      </c>
      <c r="H19" s="6"/>
    </row>
    <row r="20" spans="1:8" ht="16.5" thickTop="1" x14ac:dyDescent="0.25">
      <c r="A20" s="6"/>
      <c r="B20" s="24"/>
      <c r="C20" s="24"/>
      <c r="D20" s="24"/>
      <c r="E20" s="24"/>
      <c r="F20" s="24"/>
      <c r="G20" s="24"/>
      <c r="H20" s="6"/>
    </row>
    <row r="21" spans="1:8" ht="15.75" x14ac:dyDescent="0.25">
      <c r="A21" s="6"/>
      <c r="B21" s="25" t="s">
        <v>2</v>
      </c>
      <c r="C21" s="54"/>
      <c r="D21" s="54"/>
      <c r="E21" s="54"/>
      <c r="F21" s="54"/>
      <c r="G21" s="54"/>
      <c r="H21" s="54"/>
    </row>
    <row r="22" spans="1:8" ht="15.75" x14ac:dyDescent="0.25">
      <c r="A22" s="6"/>
      <c r="B22" s="30" t="s">
        <v>3</v>
      </c>
      <c r="C22" s="54"/>
      <c r="D22" s="54"/>
      <c r="E22" s="54"/>
      <c r="F22" s="54"/>
      <c r="G22" s="54"/>
      <c r="H22" s="54"/>
    </row>
    <row r="23" spans="1:8" ht="15.75" x14ac:dyDescent="0.25">
      <c r="A23" s="6"/>
      <c r="B23" s="25" t="s">
        <v>9</v>
      </c>
      <c r="C23" s="54"/>
      <c r="D23" s="54"/>
      <c r="E23" s="54"/>
      <c r="F23" s="54"/>
      <c r="G23" s="54"/>
      <c r="H23" s="54"/>
    </row>
    <row r="24" spans="1:8" ht="15.75" x14ac:dyDescent="0.25">
      <c r="A24" s="6"/>
      <c r="B24" s="17" t="s">
        <v>17</v>
      </c>
      <c r="C24" s="54"/>
      <c r="D24" s="54"/>
      <c r="E24" s="54"/>
      <c r="F24" s="54"/>
      <c r="G24" s="54"/>
      <c r="H24" s="54"/>
    </row>
    <row r="25" spans="1:8" ht="15.75" x14ac:dyDescent="0.25">
      <c r="A25" s="6"/>
      <c r="B25" s="17" t="s">
        <v>18</v>
      </c>
      <c r="C25" s="54"/>
      <c r="D25" s="54"/>
      <c r="E25" s="54"/>
      <c r="F25" s="54"/>
      <c r="G25" s="54"/>
      <c r="H25" s="54"/>
    </row>
    <row r="26" spans="1:8" ht="15.75" x14ac:dyDescent="0.25">
      <c r="A26" s="6"/>
      <c r="B26" s="17" t="s">
        <v>19</v>
      </c>
      <c r="C26" s="54"/>
      <c r="D26" s="54"/>
      <c r="E26" s="54"/>
      <c r="F26" s="54"/>
      <c r="G26" s="54"/>
      <c r="H26" s="54"/>
    </row>
    <row r="27" spans="1:8" ht="15.75" x14ac:dyDescent="0.25">
      <c r="A27" s="6"/>
      <c r="B27" s="17" t="s">
        <v>20</v>
      </c>
      <c r="C27" s="54"/>
      <c r="D27" s="54"/>
      <c r="E27" s="54"/>
      <c r="F27" s="54"/>
      <c r="G27" s="54"/>
      <c r="H27" s="54"/>
    </row>
    <row r="28" spans="1:8" ht="15.75" x14ac:dyDescent="0.25">
      <c r="A28" s="6"/>
      <c r="B28" s="17" t="s">
        <v>15</v>
      </c>
      <c r="C28" s="54"/>
      <c r="D28" s="54"/>
      <c r="E28" s="54"/>
      <c r="F28" s="54"/>
      <c r="G28" s="54"/>
      <c r="H28" s="54"/>
    </row>
    <row r="29" spans="1:8" ht="15.75" x14ac:dyDescent="0.25">
      <c r="A29" s="6"/>
      <c r="B29" s="17" t="s">
        <v>16</v>
      </c>
      <c r="C29" s="54"/>
      <c r="D29" s="54"/>
      <c r="E29" s="54"/>
      <c r="F29" s="54"/>
      <c r="G29" s="54"/>
      <c r="H29" s="54"/>
    </row>
    <row r="30" spans="1:8" ht="15.75" x14ac:dyDescent="0.25">
      <c r="A30" s="6"/>
      <c r="B30" s="17" t="s">
        <v>21</v>
      </c>
      <c r="C30" s="54"/>
      <c r="D30" s="54"/>
      <c r="E30" s="54"/>
      <c r="F30" s="54"/>
      <c r="G30" s="54"/>
      <c r="H30" s="54"/>
    </row>
    <row r="31" spans="1:8" ht="15.75" x14ac:dyDescent="0.25">
      <c r="A31" s="6"/>
      <c r="B31" s="25" t="s">
        <v>8</v>
      </c>
      <c r="C31" s="54"/>
      <c r="D31" s="54"/>
      <c r="E31" s="54"/>
      <c r="F31" s="54"/>
      <c r="G31" s="54"/>
      <c r="H31" s="54"/>
    </row>
    <row r="32" spans="1:8" ht="15.75" x14ac:dyDescent="0.25">
      <c r="A32" s="6"/>
      <c r="B32" s="25" t="s">
        <v>10</v>
      </c>
      <c r="C32" s="54"/>
      <c r="D32" s="54"/>
      <c r="E32" s="54"/>
      <c r="F32" s="54"/>
      <c r="G32" s="54"/>
      <c r="H32" s="54"/>
    </row>
    <row r="33" spans="1:8" x14ac:dyDescent="0.25">
      <c r="A33" s="6"/>
      <c r="H33" s="6"/>
    </row>
    <row r="34" spans="1:8" x14ac:dyDescent="0.25">
      <c r="A34" s="6"/>
      <c r="E34" s="23"/>
      <c r="F34" s="23"/>
      <c r="H34" s="6"/>
    </row>
    <row r="35" spans="1:8" x14ac:dyDescent="0.25">
      <c r="A35" s="6"/>
      <c r="H35" s="6"/>
    </row>
    <row r="36" spans="1:8" x14ac:dyDescent="0.25">
      <c r="A36" s="6"/>
      <c r="H36" s="6"/>
    </row>
    <row r="37" spans="1:8" x14ac:dyDescent="0.25">
      <c r="A37" s="6"/>
      <c r="H37" s="6"/>
    </row>
    <row r="38" spans="1:8" x14ac:dyDescent="0.25">
      <c r="A38" s="6"/>
      <c r="H38" s="6"/>
    </row>
    <row r="39" spans="1:8" x14ac:dyDescent="0.25">
      <c r="A39" s="6"/>
      <c r="H39" s="6"/>
    </row>
    <row r="40" spans="1:8" x14ac:dyDescent="0.25">
      <c r="A40" s="6"/>
      <c r="H40" s="6"/>
    </row>
    <row r="41" spans="1:8" x14ac:dyDescent="0.25">
      <c r="A41" s="6"/>
      <c r="H41" s="6"/>
    </row>
    <row r="42" spans="1:8" x14ac:dyDescent="0.25">
      <c r="A42" s="6"/>
      <c r="H42" s="6"/>
    </row>
    <row r="43" spans="1:8" x14ac:dyDescent="0.25">
      <c r="A43" s="6"/>
      <c r="H43" s="6"/>
    </row>
    <row r="44" spans="1:8" x14ac:dyDescent="0.25">
      <c r="A44" s="6"/>
      <c r="H44" s="6"/>
    </row>
    <row r="45" spans="1:8" x14ac:dyDescent="0.25">
      <c r="A45" s="6"/>
      <c r="H45" s="6"/>
    </row>
    <row r="46" spans="1:8" x14ac:dyDescent="0.25">
      <c r="A46" s="6"/>
      <c r="H46" s="6"/>
    </row>
    <row r="47" spans="1:8" x14ac:dyDescent="0.25">
      <c r="A47" s="6"/>
      <c r="B47" s="6"/>
      <c r="C47" s="6"/>
      <c r="D47" s="7"/>
      <c r="E47" s="6"/>
      <c r="F47" s="6"/>
      <c r="G47" s="6"/>
      <c r="H47" s="6"/>
    </row>
    <row r="48" spans="1:8" x14ac:dyDescent="0.25">
      <c r="A48" s="6"/>
      <c r="B48" s="6"/>
      <c r="C48" s="6"/>
      <c r="D48" s="7"/>
      <c r="E48" s="6"/>
      <c r="F48" s="6"/>
      <c r="G48" s="6"/>
      <c r="H48" s="6"/>
    </row>
    <row r="49" spans="1:8" x14ac:dyDescent="0.25">
      <c r="A49" s="6"/>
      <c r="B49" s="6"/>
      <c r="C49" s="6"/>
      <c r="D49" s="7"/>
      <c r="E49" s="6"/>
      <c r="F49" s="6"/>
      <c r="G49" s="6"/>
      <c r="H49" s="6"/>
    </row>
    <row r="50" spans="1:8" x14ac:dyDescent="0.25">
      <c r="A50" s="6"/>
      <c r="B50" s="6"/>
      <c r="C50" s="6"/>
      <c r="D50" s="7"/>
      <c r="E50" s="6"/>
      <c r="F50" s="6"/>
      <c r="G50" s="6"/>
      <c r="H50" s="6"/>
    </row>
    <row r="51" spans="1:8" x14ac:dyDescent="0.25">
      <c r="A51" s="6"/>
      <c r="B51" s="6"/>
      <c r="C51" s="6"/>
      <c r="D51" s="7"/>
      <c r="E51" s="6"/>
      <c r="F51" s="6"/>
      <c r="G51" s="6"/>
      <c r="H51" s="6"/>
    </row>
    <row r="52" spans="1:8" x14ac:dyDescent="0.25">
      <c r="A52" s="6"/>
      <c r="B52" s="6"/>
      <c r="C52" s="6"/>
      <c r="D52" s="7"/>
      <c r="E52" s="6"/>
      <c r="F52" s="6"/>
      <c r="G52" s="6"/>
      <c r="H52" s="6"/>
    </row>
  </sheetData>
  <mergeCells count="19">
    <mergeCell ref="C32:H32"/>
    <mergeCell ref="C21:H21"/>
    <mergeCell ref="C22:H22"/>
    <mergeCell ref="C23:H23"/>
    <mergeCell ref="C24:H24"/>
    <mergeCell ref="C25:H25"/>
    <mergeCell ref="C26:H26"/>
    <mergeCell ref="C27:H27"/>
    <mergeCell ref="C28:H28"/>
    <mergeCell ref="C29:H29"/>
    <mergeCell ref="C30:H30"/>
    <mergeCell ref="C31:H31"/>
    <mergeCell ref="B17:B18"/>
    <mergeCell ref="C17:C18"/>
    <mergeCell ref="F7:G7"/>
    <mergeCell ref="A12:G12"/>
    <mergeCell ref="A13:H13"/>
    <mergeCell ref="C15:G15"/>
    <mergeCell ref="C16:G1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23</vt:i4>
      </vt:variant>
    </vt:vector>
  </HeadingPairs>
  <TitlesOfParts>
    <vt:vector size="23" baseType="lpstr">
      <vt:lpstr>VC1 Belákovo</vt:lpstr>
      <vt:lpstr>VC2 Stolica</vt:lpstr>
      <vt:lpstr>VC3 Turecká</vt:lpstr>
      <vt:lpstr>VC4 Betliar</vt:lpstr>
      <vt:lpstr>VC5 Hnilec</vt:lpstr>
      <vt:lpstr>VC6 Podúľová</vt:lpstr>
      <vt:lpstr>VC7 Pipítka</vt:lpstr>
      <vt:lpstr>VC8 Soroška</vt:lpstr>
      <vt:lpstr>VC9 Silická Jablonica</vt:lpstr>
      <vt:lpstr>VC10 Hrable</vt:lpstr>
      <vt:lpstr>VC11 Stará voda</vt:lpstr>
      <vt:lpstr>VC12 Smolnícka Osada</vt:lpstr>
      <vt:lpstr>VC13 Smolník</vt:lpstr>
      <vt:lpstr>VC14 Prakovce</vt:lpstr>
      <vt:lpstr>VC15 Margecany</vt:lpstr>
      <vt:lpstr>VC16 Čierna Moldava</vt:lpstr>
      <vt:lpstr>VC17 Zlatá Idka</vt:lpstr>
      <vt:lpstr>VC18 Bukovec</vt:lpstr>
      <vt:lpstr>VC 19 Izra</vt:lpstr>
      <vt:lpstr>VC20 Mohov</vt:lpstr>
      <vt:lpstr>VC21 Regeta</vt:lpstr>
      <vt:lpstr>VC22 Bogota</vt:lpstr>
      <vt:lpstr>VC23 Lipová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maria.oberhauserova</cp:lastModifiedBy>
  <cp:lastPrinted>2017-05-18T10:01:18Z</cp:lastPrinted>
  <dcterms:created xsi:type="dcterms:W3CDTF">2012-03-14T10:26:47Z</dcterms:created>
  <dcterms:modified xsi:type="dcterms:W3CDTF">2022-10-07T08:59:52Z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