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_aktivní zakázky\2211 - Oprava místní komunikace ulice Josefa Lady, Bruntál\_rozpočet stavby\"/>
    </mc:Choice>
  </mc:AlternateContent>
  <xr:revisionPtr revIDLastSave="0" documentId="8_{16DFC3BA-7CE0-4C23-A0E9-E3899CF2CAC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 Pol" sheetId="12" r:id="rId4"/>
    <sheet name="001 0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 Pol'!$1:$7</definedName>
    <definedName name="_xlnm.Print_Titles" localSheetId="4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 Pol'!$A$1:$X$44</definedName>
    <definedName name="_xlnm.Print_Area" localSheetId="4">'001 001 Pol'!$A$1:$X$220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G43" i="1"/>
  <c r="F43" i="1"/>
  <c r="G42" i="1"/>
  <c r="F42" i="1"/>
  <c r="G41" i="1"/>
  <c r="F41" i="1"/>
  <c r="G40" i="1"/>
  <c r="F40" i="1"/>
  <c r="G39" i="1"/>
  <c r="F39" i="1"/>
  <c r="G210" i="13"/>
  <c r="BA162" i="13"/>
  <c r="BA129" i="13"/>
  <c r="BA120" i="13"/>
  <c r="BA81" i="13"/>
  <c r="BA67" i="13"/>
  <c r="BA35" i="13"/>
  <c r="BA25" i="13"/>
  <c r="BA12" i="13"/>
  <c r="G9" i="13"/>
  <c r="M9" i="13" s="1"/>
  <c r="I9" i="13"/>
  <c r="K9" i="13"/>
  <c r="O9" i="13"/>
  <c r="Q9" i="13"/>
  <c r="V9" i="13"/>
  <c r="G14" i="13"/>
  <c r="M14" i="13" s="1"/>
  <c r="I14" i="13"/>
  <c r="I8" i="13" s="1"/>
  <c r="K14" i="13"/>
  <c r="K8" i="13" s="1"/>
  <c r="O14" i="13"/>
  <c r="Q14" i="13"/>
  <c r="V14" i="13"/>
  <c r="V8" i="13" s="1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O8" i="13" s="1"/>
  <c r="Q18" i="13"/>
  <c r="V18" i="13"/>
  <c r="G21" i="13"/>
  <c r="I21" i="13"/>
  <c r="K21" i="13"/>
  <c r="M21" i="13"/>
  <c r="O21" i="13"/>
  <c r="Q21" i="13"/>
  <c r="V21" i="13"/>
  <c r="G24" i="13"/>
  <c r="M24" i="13" s="1"/>
  <c r="I24" i="13"/>
  <c r="K24" i="13"/>
  <c r="O24" i="13"/>
  <c r="Q24" i="13"/>
  <c r="V24" i="13"/>
  <c r="G34" i="13"/>
  <c r="I34" i="13"/>
  <c r="K34" i="13"/>
  <c r="M34" i="13"/>
  <c r="O34" i="13"/>
  <c r="Q34" i="13"/>
  <c r="Q8" i="13" s="1"/>
  <c r="V34" i="13"/>
  <c r="G37" i="13"/>
  <c r="I37" i="13"/>
  <c r="K37" i="13"/>
  <c r="M37" i="13"/>
  <c r="O37" i="13"/>
  <c r="Q37" i="13"/>
  <c r="V37" i="13"/>
  <c r="G41" i="13"/>
  <c r="I41" i="13"/>
  <c r="K41" i="13"/>
  <c r="M41" i="13"/>
  <c r="O41" i="13"/>
  <c r="Q41" i="13"/>
  <c r="V41" i="13"/>
  <c r="G44" i="13"/>
  <c r="M44" i="13" s="1"/>
  <c r="I44" i="13"/>
  <c r="K44" i="13"/>
  <c r="O44" i="13"/>
  <c r="Q44" i="13"/>
  <c r="V44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3" i="13"/>
  <c r="I53" i="13"/>
  <c r="K53" i="13"/>
  <c r="M53" i="13"/>
  <c r="O53" i="13"/>
  <c r="Q53" i="13"/>
  <c r="V53" i="13"/>
  <c r="G56" i="13"/>
  <c r="I56" i="13"/>
  <c r="K56" i="13"/>
  <c r="M56" i="13"/>
  <c r="O56" i="13"/>
  <c r="Q56" i="13"/>
  <c r="V56" i="13"/>
  <c r="G61" i="13"/>
  <c r="I61" i="13"/>
  <c r="K61" i="13"/>
  <c r="M61" i="13"/>
  <c r="O61" i="13"/>
  <c r="Q61" i="13"/>
  <c r="V61" i="13"/>
  <c r="G65" i="13"/>
  <c r="G66" i="13"/>
  <c r="M66" i="13" s="1"/>
  <c r="I66" i="13"/>
  <c r="K66" i="13"/>
  <c r="O66" i="13"/>
  <c r="Q66" i="13"/>
  <c r="V66" i="13"/>
  <c r="G77" i="13"/>
  <c r="M77" i="13" s="1"/>
  <c r="I77" i="13"/>
  <c r="K77" i="13"/>
  <c r="K65" i="13" s="1"/>
  <c r="O77" i="13"/>
  <c r="Q77" i="13"/>
  <c r="V77" i="13"/>
  <c r="V65" i="13" s="1"/>
  <c r="G80" i="13"/>
  <c r="M80" i="13" s="1"/>
  <c r="I80" i="13"/>
  <c r="I65" i="13" s="1"/>
  <c r="K80" i="13"/>
  <c r="O80" i="13"/>
  <c r="Q80" i="13"/>
  <c r="V80" i="13"/>
  <c r="G83" i="13"/>
  <c r="M83" i="13" s="1"/>
  <c r="I83" i="13"/>
  <c r="K83" i="13"/>
  <c r="O83" i="13"/>
  <c r="O65" i="13" s="1"/>
  <c r="Q83" i="13"/>
  <c r="V83" i="13"/>
  <c r="G86" i="13"/>
  <c r="I86" i="13"/>
  <c r="K86" i="13"/>
  <c r="M86" i="13"/>
  <c r="O86" i="13"/>
  <c r="Q86" i="13"/>
  <c r="V86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7" i="13"/>
  <c r="I97" i="13"/>
  <c r="K97" i="13"/>
  <c r="M97" i="13"/>
  <c r="O97" i="13"/>
  <c r="Q97" i="13"/>
  <c r="V97" i="13"/>
  <c r="G100" i="13"/>
  <c r="I100" i="13"/>
  <c r="K100" i="13"/>
  <c r="M100" i="13"/>
  <c r="O100" i="13"/>
  <c r="Q100" i="13"/>
  <c r="Q65" i="13" s="1"/>
  <c r="V100" i="13"/>
  <c r="G103" i="13"/>
  <c r="M103" i="13" s="1"/>
  <c r="I103" i="13"/>
  <c r="K103" i="13"/>
  <c r="O103" i="13"/>
  <c r="Q103" i="13"/>
  <c r="V103" i="13"/>
  <c r="G105" i="13"/>
  <c r="I105" i="13"/>
  <c r="K105" i="13"/>
  <c r="M105" i="13"/>
  <c r="O105" i="13"/>
  <c r="Q105" i="13"/>
  <c r="V105" i="13"/>
  <c r="G108" i="13"/>
  <c r="I108" i="13"/>
  <c r="K108" i="13"/>
  <c r="M108" i="13"/>
  <c r="O108" i="13"/>
  <c r="Q108" i="13"/>
  <c r="V108" i="13"/>
  <c r="I111" i="13"/>
  <c r="G112" i="13"/>
  <c r="I112" i="13"/>
  <c r="K112" i="13"/>
  <c r="K111" i="13" s="1"/>
  <c r="M112" i="13"/>
  <c r="O112" i="13"/>
  <c r="O111" i="13" s="1"/>
  <c r="Q112" i="13"/>
  <c r="Q111" i="13" s="1"/>
  <c r="V112" i="13"/>
  <c r="G114" i="13"/>
  <c r="I114" i="13"/>
  <c r="K114" i="13"/>
  <c r="M114" i="13"/>
  <c r="O114" i="13"/>
  <c r="Q114" i="13"/>
  <c r="V114" i="13"/>
  <c r="G118" i="13"/>
  <c r="G111" i="13" s="1"/>
  <c r="I118" i="13"/>
  <c r="K118" i="13"/>
  <c r="O118" i="13"/>
  <c r="Q118" i="13"/>
  <c r="V118" i="13"/>
  <c r="V111" i="13" s="1"/>
  <c r="G122" i="13"/>
  <c r="M122" i="13" s="1"/>
  <c r="I122" i="13"/>
  <c r="K122" i="13"/>
  <c r="O122" i="13"/>
  <c r="Q122" i="13"/>
  <c r="V122" i="13"/>
  <c r="G124" i="13"/>
  <c r="G125" i="13"/>
  <c r="M125" i="13" s="1"/>
  <c r="I125" i="13"/>
  <c r="I124" i="13" s="1"/>
  <c r="K125" i="13"/>
  <c r="K124" i="13" s="1"/>
  <c r="O125" i="13"/>
  <c r="Q125" i="13"/>
  <c r="V125" i="13"/>
  <c r="V124" i="13" s="1"/>
  <c r="G128" i="13"/>
  <c r="M128" i="13" s="1"/>
  <c r="I128" i="13"/>
  <c r="K128" i="13"/>
  <c r="O128" i="13"/>
  <c r="O124" i="13" s="1"/>
  <c r="Q128" i="13"/>
  <c r="V128" i="13"/>
  <c r="G131" i="13"/>
  <c r="I131" i="13"/>
  <c r="K131" i="13"/>
  <c r="M131" i="13"/>
  <c r="O131" i="13"/>
  <c r="Q131" i="13"/>
  <c r="V131" i="13"/>
  <c r="G137" i="13"/>
  <c r="M137" i="13" s="1"/>
  <c r="I137" i="13"/>
  <c r="K137" i="13"/>
  <c r="O137" i="13"/>
  <c r="Q137" i="13"/>
  <c r="V137" i="13"/>
  <c r="G140" i="13"/>
  <c r="I140" i="13"/>
  <c r="K140" i="13"/>
  <c r="M140" i="13"/>
  <c r="O140" i="13"/>
  <c r="Q140" i="13"/>
  <c r="Q124" i="13" s="1"/>
  <c r="V140" i="13"/>
  <c r="G143" i="13"/>
  <c r="I143" i="13"/>
  <c r="K143" i="13"/>
  <c r="M143" i="13"/>
  <c r="O143" i="13"/>
  <c r="Q143" i="13"/>
  <c r="V143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I150" i="13"/>
  <c r="O150" i="13"/>
  <c r="Q150" i="13"/>
  <c r="V150" i="13"/>
  <c r="G151" i="13"/>
  <c r="G150" i="13" s="1"/>
  <c r="I151" i="13"/>
  <c r="K151" i="13"/>
  <c r="K150" i="13" s="1"/>
  <c r="M151" i="13"/>
  <c r="M150" i="13" s="1"/>
  <c r="O151" i="13"/>
  <c r="Q151" i="13"/>
  <c r="V151" i="13"/>
  <c r="G154" i="13"/>
  <c r="I154" i="13"/>
  <c r="K154" i="13"/>
  <c r="K153" i="13" s="1"/>
  <c r="M154" i="13"/>
  <c r="O154" i="13"/>
  <c r="O153" i="13" s="1"/>
  <c r="Q154" i="13"/>
  <c r="Q153" i="13" s="1"/>
  <c r="V154" i="13"/>
  <c r="G158" i="13"/>
  <c r="I158" i="13"/>
  <c r="K158" i="13"/>
  <c r="M158" i="13"/>
  <c r="O158" i="13"/>
  <c r="Q158" i="13"/>
  <c r="V158" i="13"/>
  <c r="G161" i="13"/>
  <c r="G153" i="13" s="1"/>
  <c r="I161" i="13"/>
  <c r="K161" i="13"/>
  <c r="O161" i="13"/>
  <c r="Q161" i="13"/>
  <c r="V161" i="13"/>
  <c r="V153" i="13" s="1"/>
  <c r="G163" i="13"/>
  <c r="M163" i="13" s="1"/>
  <c r="I163" i="13"/>
  <c r="K163" i="13"/>
  <c r="O163" i="13"/>
  <c r="Q163" i="13"/>
  <c r="V163" i="13"/>
  <c r="G167" i="13"/>
  <c r="M167" i="13" s="1"/>
  <c r="I167" i="13"/>
  <c r="K167" i="13"/>
  <c r="O167" i="13"/>
  <c r="Q167" i="13"/>
  <c r="V167" i="13"/>
  <c r="G177" i="13"/>
  <c r="M177" i="13" s="1"/>
  <c r="I177" i="13"/>
  <c r="I153" i="13" s="1"/>
  <c r="K177" i="13"/>
  <c r="O177" i="13"/>
  <c r="Q177" i="13"/>
  <c r="V177" i="13"/>
  <c r="G187" i="13"/>
  <c r="M187" i="13" s="1"/>
  <c r="I187" i="13"/>
  <c r="K187" i="13"/>
  <c r="O187" i="13"/>
  <c r="Q187" i="13"/>
  <c r="V187" i="13"/>
  <c r="G197" i="13"/>
  <c r="I197" i="13"/>
  <c r="K197" i="13"/>
  <c r="M197" i="13"/>
  <c r="O197" i="13"/>
  <c r="Q197" i="13"/>
  <c r="V197" i="13"/>
  <c r="G203" i="13"/>
  <c r="I203" i="13"/>
  <c r="K203" i="13"/>
  <c r="M203" i="13"/>
  <c r="O203" i="13"/>
  <c r="Q203" i="13"/>
  <c r="V203" i="13"/>
  <c r="G207" i="13"/>
  <c r="I207" i="13"/>
  <c r="K207" i="13"/>
  <c r="M207" i="13"/>
  <c r="O207" i="13"/>
  <c r="V207" i="13"/>
  <c r="G208" i="13"/>
  <c r="I208" i="13"/>
  <c r="K208" i="13"/>
  <c r="M208" i="13"/>
  <c r="O208" i="13"/>
  <c r="Q208" i="13"/>
  <c r="Q207" i="13" s="1"/>
  <c r="V208" i="13"/>
  <c r="AE210" i="13"/>
  <c r="AF210" i="13"/>
  <c r="G34" i="12"/>
  <c r="BA25" i="12"/>
  <c r="BA22" i="12"/>
  <c r="BA17" i="12"/>
  <c r="G8" i="12"/>
  <c r="G9" i="12"/>
  <c r="AF34" i="12" s="1"/>
  <c r="I9" i="12"/>
  <c r="I8" i="12" s="1"/>
  <c r="K9" i="12"/>
  <c r="K8" i="12" s="1"/>
  <c r="M9" i="12"/>
  <c r="O9" i="12"/>
  <c r="O8" i="12" s="1"/>
  <c r="Q9" i="12"/>
  <c r="Q8" i="12" s="1"/>
  <c r="V9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V8" i="12" s="1"/>
  <c r="G23" i="12"/>
  <c r="M23" i="12" s="1"/>
  <c r="I23" i="12"/>
  <c r="K23" i="12"/>
  <c r="O23" i="12"/>
  <c r="Q23" i="12"/>
  <c r="V23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AE34" i="12"/>
  <c r="I20" i="1"/>
  <c r="I19" i="1"/>
  <c r="I18" i="1"/>
  <c r="I17" i="1"/>
  <c r="I16" i="1"/>
  <c r="I64" i="1"/>
  <c r="J58" i="1" s="1"/>
  <c r="F44" i="1"/>
  <c r="G23" i="1" s="1"/>
  <c r="A23" i="1" s="1"/>
  <c r="A24" i="1" s="1"/>
  <c r="G24" i="1" s="1"/>
  <c r="G44" i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J56" i="1" l="1"/>
  <c r="J57" i="1"/>
  <c r="J59" i="1"/>
  <c r="J63" i="1"/>
  <c r="J61" i="1"/>
  <c r="J60" i="1"/>
  <c r="J62" i="1"/>
  <c r="G28" i="1"/>
  <c r="G25" i="1"/>
  <c r="A25" i="1" s="1"/>
  <c r="A26" i="1" s="1"/>
  <c r="G26" i="1" s="1"/>
  <c r="A27" i="1" s="1"/>
  <c r="A29" i="1" s="1"/>
  <c r="G29" i="1" s="1"/>
  <c r="G27" i="1" s="1"/>
  <c r="M65" i="13"/>
  <c r="M8" i="13"/>
  <c r="M124" i="13"/>
  <c r="M161" i="13"/>
  <c r="M153" i="13" s="1"/>
  <c r="M118" i="13"/>
  <c r="M111" i="13" s="1"/>
  <c r="G8" i="13"/>
  <c r="M8" i="12"/>
  <c r="I21" i="1"/>
  <c r="H44" i="1"/>
  <c r="J39" i="1"/>
  <c r="J44" i="1" s="1"/>
  <c r="J43" i="1"/>
  <c r="J42" i="1"/>
  <c r="J40" i="1"/>
  <c r="J41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66F9B2B9-B398-4D18-982E-CC440A11D6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FB3211-C266-423C-AD78-83CB64600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871D74CE-3FE2-4961-8A15-43C325722C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9A30D4-DADE-4A06-86DF-21615AACF7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<sst xmlns="http://schemas.openxmlformats.org/spreadsheetml/2006/main" count="954" uniqueCount="394">
  <si>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</si>
  <si>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</si>
  <si>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</si>
  <si>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</si>
  <si>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</si>
  <si>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</si>
  <si>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</si>
  <si>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</si>
  <si>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</si>
  <si>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</si>
  <si>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</si>
  <si>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</si>
  <si>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</si>
  <si>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</si>
  <si>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</si>
  <si>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</si>
  <si>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</si>
  <si>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</si>
  <si>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</si>
  <si>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</si>
  <si>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</si>
  <si>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</si>
  <si>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</si>
  <si>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</si>
  <si>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</si>
  <si>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</si>
  <si>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</si>
  <si>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</si>
  <si>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</si>
  <si>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</si>
  <si>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</si>
  <si>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</si>
  <si>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</si>
  <si>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</si>
  <si>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</si>
  <si>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</si>
  <si>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</si>
  <si>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</si>
  <si>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</si>
  <si>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</si>
  <si>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</si>
  <si>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</si>
  <si>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</si>
  <si>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2211</t>
  </si>
  <si>
    <t>Oprava místní komunikace ulice Josefa Lady, Bruntál</t>
  </si>
  <si>
    <t>Stavba</t>
  </si>
  <si>
    <t>000</t>
  </si>
  <si>
    <t>Přípravné a přidružené práce</t>
  </si>
  <si>
    <t>001</t>
  </si>
  <si>
    <t>RTS</t>
  </si>
  <si>
    <t>Komunikace</t>
  </si>
  <si>
    <t>RTS I/2022</t>
  </si>
  <si>
    <t>Celkem za stavbu</t>
  </si>
  <si>
    <t>CZK</t>
  </si>
  <si>
    <t>#POPS</t>
  </si>
  <si>
    <t>Popis stavby: 2211 - Oprava místní komunikace ulice Josefa Lady, Bruntál</t>
  </si>
  <si>
    <t>#POPO</t>
  </si>
  <si>
    <t>Popis objektu: 000 - Přípravné a přidružené práce</t>
  </si>
  <si>
    <t>#POPR</t>
  </si>
  <si>
    <t>Popis rozpočtu: 001 - RTS</t>
  </si>
  <si>
    <t>Popis objektu: 001 - Komunikace</t>
  </si>
  <si>
    <t>Popis rozpočtu: 001 - RTS I/2022</t>
  </si>
  <si>
    <t>Rekapitulace dílů</t>
  </si>
  <si>
    <t>Typ dílu</t>
  </si>
  <si>
    <t>1</t>
  </si>
  <si>
    <t>Zemní práce</t>
  </si>
  <si>
    <t>11</t>
  </si>
  <si>
    <t>5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</si>
  <si>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</si>
  <si>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</si>
  <si>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</si>
  <si>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</si>
  <si>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</si>
  <si>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</si>
  <si>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</si>
  <si>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</si>
  <si>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</si>
  <si>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</si>
  <si>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</si>
  <si>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</si>
  <si>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</si>
  <si>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</si>
  <si>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</si>
  <si>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</si>
  <si>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</si>
  <si>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</si>
  <si>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</si>
  <si>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</si>
  <si>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</si>
  <si>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</si>
  <si>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</si>
  <si>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</si>
  <si>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</si>
  <si>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</si>
  <si>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</si>
  <si>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</si>
  <si>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</si>
  <si>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</si>
  <si>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</si>
  <si>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</si>
  <si>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</si>
  <si>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</si>
  <si>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</si>
  <si>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</si>
  <si>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</si>
  <si>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</si>
  <si>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</si>
  <si>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</si>
  <si>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</si>
  <si>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</si>
  <si>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</si>
  <si>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22/ I</t>
  </si>
  <si>
    <t>Indiv</t>
  </si>
  <si>
    <t>VRN</t>
  </si>
  <si>
    <t>POL99_8</t>
  </si>
  <si>
    <t>- zajištění PDZ, zvláštního užívání komunikace, omezení dopravy vč. příslušných povolení</t>
  </si>
  <si>
    <t>POP</t>
  </si>
  <si>
    <t>- náklady na zařízení staveniště vč. napojení na potřebná media</t>
  </si>
  <si>
    <t>- náklady související s případným zásahem do silničních pozemků</t>
  </si>
  <si>
    <t>R0005</t>
  </si>
  <si>
    <t>Vytýčení inženýrských sítí</t>
  </si>
  <si>
    <t>soubor</t>
  </si>
  <si>
    <t>Vlastní</t>
  </si>
  <si>
    <t>Práce</t>
  </si>
  <si>
    <t>POL1_</t>
  </si>
  <si>
    <t>- vytýčení IS vč. provedení průzkumných sond</t>
  </si>
  <si>
    <t>R0006</t>
  </si>
  <si>
    <t>Práce během výstavby a přidružené práce</t>
  </si>
  <si>
    <t>- průběžné čištění znečištěných komunikací stavbou</t>
  </si>
  <si>
    <t>- zajištění výkopů (zábradlí) a přístupů k objektům (lávky,  budou využity dle postupu výstavby vždy v dotčeném prostoru)</t>
  </si>
  <si>
    <t>- zajištění obslužného provozu - zásobování, svoz kom. odpadu, hasiči, záchranná služba</t>
  </si>
  <si>
    <t>- zkoušky hutnění, únosnosti zemní pláně dle příloh PD a dle požadavku investora</t>
  </si>
  <si>
    <t>- ochránění stávajících inženýrských sítí v prostoru stavby během výstavby</t>
  </si>
  <si>
    <t>- zajištění zpětného předání dotčených ploch jednotlivým majitelům a správcům</t>
  </si>
  <si>
    <t>- fotodokumentace stavby (průběžné provedení dle postupu výstavby, vždy při provedení nových konstrukcí - pro průkaznost jejich provedení a po dokončení stavby)</t>
  </si>
  <si>
    <t>R0007</t>
  </si>
  <si>
    <t>Geodetické a projektové práce</t>
  </si>
  <si>
    <t>- geodetické práce související s výstavbou, vytýčení stavby (rozsah dle výkresu vytýčení)</t>
  </si>
  <si>
    <t>- geodetické zaměření skutečného stavu jednotlivých objektů oprávněnou osobou (tiskopis v graf. formě 3x, v digitální formě 1x)</t>
  </si>
  <si>
    <t>- geometrický plán pro zápis do KN je-li vyžadován</t>
  </si>
  <si>
    <t>- doklady ke kolaudaci, revizní zprávy jsou-li vyžadovány</t>
  </si>
  <si>
    <t>- projektová dokumentace skutečného provedení stavby se zákresem případných změn</t>
  </si>
  <si>
    <t>R0008</t>
  </si>
  <si>
    <t>Statická zatěžovací zkouška</t>
  </si>
  <si>
    <t xml:space="preserve">ks    </t>
  </si>
  <si>
    <t xml:space="preserve"> - statická zatěžovací zkouška dle ČSN 736190 a ČSN 72 1006</t>
  </si>
  <si>
    <t>R0009</t>
  </si>
  <si>
    <t>Rázová zatěžovací zkouška</t>
  </si>
  <si>
    <t xml:space="preserve"> -rázová zatěžovací zkouška dle ČSN 736192 a ČSN 72 1006</t>
  </si>
  <si>
    <t>SUM</t>
  </si>
  <si>
    <t>Poznámky uchazeče k zadání</t>
  </si>
  <si>
    <t>POPUZIV</t>
  </si>
  <si>
    <t>END</t>
  </si>
  <si>
    <t>121100002RA0</t>
  </si>
  <si>
    <t>Sejmutí ornice a uložení na deponii</t>
  </si>
  <si>
    <t>m3</t>
  </si>
  <si>
    <t>Agregovaná položka</t>
  </si>
  <si>
    <t>POL2_</t>
  </si>
  <si>
    <t>- v plochách zeleně dotčených stavbou</t>
  </si>
  <si>
    <t>- mezideponie vzdálena do 1,0 km</t>
  </si>
  <si>
    <t>- ornice bude sejmuta v tl. 0,10 m, uskladněna na meziskládce a následně zpětně přesunuta a rozprostřena</t>
  </si>
  <si>
    <t>(23,20+5,20+19,9+11,90+1,20+2,0+5,90+19,40+30,70+13,0+11,30)*0,1</t>
  </si>
  <si>
    <t>VV</t>
  </si>
  <si>
    <t>460620006RT1</t>
  </si>
  <si>
    <t>Osetí povrchu trávou včetně dodávky osiva</t>
  </si>
  <si>
    <t>m2</t>
  </si>
  <si>
    <t>- osetí ploch dotčených stavbou</t>
  </si>
  <si>
    <t>113151319R00</t>
  </si>
  <si>
    <t>Fréz.živič.krytu nad 500 m2, s překážkami, tl.10cm</t>
  </si>
  <si>
    <t>- frézování povrchu komunikace v jednotné tl. do 100 mm</t>
  </si>
  <si>
    <t>113108305R00</t>
  </si>
  <si>
    <t>Odstranění asfaltové vrstvy pl.do 50 m2, tl. 5 cm</t>
  </si>
  <si>
    <t>- odstranění povrchu asf. vstupů, vjezdů</t>
  </si>
  <si>
    <t>vstupy / vjezdy : 27,10+7,0</t>
  </si>
  <si>
    <t>113109310R00</t>
  </si>
  <si>
    <t>Odstranění podkladu pl.50 m2, bet.prostý tl.10 cm</t>
  </si>
  <si>
    <t>- odstranění betonového povrchu sjezdů, vstupů</t>
  </si>
  <si>
    <t>vstupy, vjezdy : 4,50+3,70+1,20</t>
  </si>
  <si>
    <t>113107610R00</t>
  </si>
  <si>
    <t>Odstranění podkladu nad 50 m2,kam.drcené tl.10 cm</t>
  </si>
  <si>
    <t>- odstranění podkladních vrstev stávajících sjezdů rozdílných povrchů pro možnost výškového urovnání v tl. do 100 mm</t>
  </si>
  <si>
    <t>- lokální úprava nivelety komunikace odebrání podkladů v tl do 100 mm - předpoklad 15% úseku</t>
  </si>
  <si>
    <t>- položka bude využita dle potřeb stavby po dohodě se zástupcem investora</t>
  </si>
  <si>
    <t>betonový povrch : (4,50+3,70+1,20)</t>
  </si>
  <si>
    <t>asfaltový povrch : (27,10+7,0)</t>
  </si>
  <si>
    <t>dlažba 30/30 : (2,80+7,60)</t>
  </si>
  <si>
    <t>dlažba zámková : 1,40</t>
  </si>
  <si>
    <t>dlažba zatravňovací : 4,0</t>
  </si>
  <si>
    <t>komunikace 15% plochy : 581,30*0,15</t>
  </si>
  <si>
    <t>113107625R00</t>
  </si>
  <si>
    <t>Odstranění podkladu nad 50 m2,kam.drcené tl.25 cm</t>
  </si>
  <si>
    <t>- odstranění podkladních vrstev pod obrubami pro možnost provedení konstrukcí nových, v tl. do 250 mm</t>
  </si>
  <si>
    <t>(92,50+90,50)*0,75</t>
  </si>
  <si>
    <t>113106121R00</t>
  </si>
  <si>
    <t>Rozebrání dlažeb z betonových dlaždic na sucho</t>
  </si>
  <si>
    <t>- rozebrání povrchu chodníku - dlažba 30/30</t>
  </si>
  <si>
    <t>velkoformátová - pro odvoz na skladku : 2,80+7,60</t>
  </si>
  <si>
    <t>betonová vegetační dlažba - pro zpětné použití : 4,0</t>
  </si>
  <si>
    <t>113106231R00</t>
  </si>
  <si>
    <t>Rozebrání dlažeb ze zámkové dlažby v kamenivu</t>
  </si>
  <si>
    <t>- rozebrání zámkové dlažby v prostoru stavby</t>
  </si>
  <si>
    <t>rozebrání na zpětné položení tl. 60 : 1,40</t>
  </si>
  <si>
    <t>979054441R00</t>
  </si>
  <si>
    <t>Očištění vybour. dlaždic s výplní kamen. těženým</t>
  </si>
  <si>
    <t>- očištění zpětně pokládané betonové dlažby</t>
  </si>
  <si>
    <t>zámková dlažba : 1,40</t>
  </si>
  <si>
    <t>betonová vegetační dlažba : 4,0</t>
  </si>
  <si>
    <t>460030092R00</t>
  </si>
  <si>
    <t>Vytrhání obrubníků, lože MC, ležatých</t>
  </si>
  <si>
    <t>m</t>
  </si>
  <si>
    <t>- vytrhání silniční přídlažby v prostoru stavby</t>
  </si>
  <si>
    <t>113202111R00</t>
  </si>
  <si>
    <t>Vytrhání obrub obrubníků silničních</t>
  </si>
  <si>
    <t>- odstranění stávajících silničních obrub v prostoru stavby</t>
  </si>
  <si>
    <t>92,50+90,50</t>
  </si>
  <si>
    <t>113201111R00</t>
  </si>
  <si>
    <t>Vytrhání obrubníků chodníkových a parkových</t>
  </si>
  <si>
    <t>- odstranění dotčených chodníkových obrub sjezdů, vstupů</t>
  </si>
  <si>
    <t>8*1,0+2*1,0+2,50*2+2,0*2+2,0*2</t>
  </si>
  <si>
    <t>122202202R00</t>
  </si>
  <si>
    <t>Odkopávky pro silnice v hor. 3 do 1000 m3</t>
  </si>
  <si>
    <t>- odkop při provádění obrub, v prostoru sjezdů ponechán pro zpětný zásyp</t>
  </si>
  <si>
    <t>za silniční obrubou - ŠD : 0,075*(92,50+90,50)</t>
  </si>
  <si>
    <t>za chodníkovou obrubou - ZEM : 0,075*(8*1,0+2*1,0+2,50*2+2,0*2+2,0*2)</t>
  </si>
  <si>
    <t>nezp. sjezd : 4,20*0,10</t>
  </si>
  <si>
    <t>17380OZ0</t>
  </si>
  <si>
    <t>Zemní krajnice a dosypávky z nakupovaných materiálů</t>
  </si>
  <si>
    <t xml:space="preserve">m3    </t>
  </si>
  <si>
    <t>EXP 17</t>
  </si>
  <si>
    <t>- hutněný prostor za obrubou - vhodná zemina z výkopu</t>
  </si>
  <si>
    <t>nový - silniční : (93,50+90,0)*0,075</t>
  </si>
  <si>
    <t>nový - chodníkový : (8*1,0+2*1,0+2,50*2+2,0*2+2,0*2)*0,075</t>
  </si>
  <si>
    <t>564831111RT2</t>
  </si>
  <si>
    <t>Podklad ze štěrkodrti po zhutnění tloušťky 10 cm štěrkodrť frakce 0-32 mm</t>
  </si>
  <si>
    <t>- podkladní vrstva sjezdů, vstupů, chodníku - nový materiál pro případné výškové urovnání, ŠD 0/32 tl. 100 mm</t>
  </si>
  <si>
    <t>- podkladní vrstva - polštář pod obruby ŠD 0/32 tl. 100 mm</t>
  </si>
  <si>
    <t>komunikace - doplnění konstrukce : 581,30*0,15</t>
  </si>
  <si>
    <t>komunikace - polštář pod obruby : (90,0+93,50)*0,75</t>
  </si>
  <si>
    <t>564851111RT2</t>
  </si>
  <si>
    <t>Podklad ze štěrkodrti po zhutnění tloušťky 15 cm štěrkodrť frakce 0-32 mm</t>
  </si>
  <si>
    <t>- provedení dosypávky ŠD v prostoru u obruby v komunikaci - ŠD 0/32 v tl. do 150 mm</t>
  </si>
  <si>
    <t>(90,0+93,5)*0,35</t>
  </si>
  <si>
    <t>592451151R</t>
  </si>
  <si>
    <t>Dlažba SLP skladba 20x10x6 cm červená dlažba pro nevidomé</t>
  </si>
  <si>
    <t>SPCM</t>
  </si>
  <si>
    <t>Specifikace</t>
  </si>
  <si>
    <t>POL3_</t>
  </si>
  <si>
    <t>- povrch chodníku, materiál pro provádění úprav pro osoby se sníženou schopností pohybu a orientace, varovný pás š. 0,40m, signální pás š=0,80 m, ztratné 5%</t>
  </si>
  <si>
    <t>(0,60+1,50+0,75)*1,05</t>
  </si>
  <si>
    <t>59245110R</t>
  </si>
  <si>
    <t>Dlažba sklad. 20x10x6 cm přírodní</t>
  </si>
  <si>
    <t>- dlažba pochozích ploch, ztratné 5%</t>
  </si>
  <si>
    <t>(1,35+2,20)*1,05</t>
  </si>
  <si>
    <t>596215021R00</t>
  </si>
  <si>
    <t>Kladení zámkové dlažby tl. 6 cm do drtě tl. 4 cm</t>
  </si>
  <si>
    <t>- kladení dlažby pochozích ploch, vč. lože</t>
  </si>
  <si>
    <t>nová dlažba - zámková : 1,35+2,20</t>
  </si>
  <si>
    <t>nová dlažba SLP : 0,60+1,50+0,75</t>
  </si>
  <si>
    <t>očištěná tl. 60 : 1,40</t>
  </si>
  <si>
    <t>596921111R00</t>
  </si>
  <si>
    <t>Kladení bet.veget.dlaždic,lože 30 mm,pl.do 50 m2</t>
  </si>
  <si>
    <t>- položení zatravňovacích tvárnic, vč. vysypání spár a případné úpravy velikosti dílců</t>
  </si>
  <si>
    <t>očištěná : 4,0</t>
  </si>
  <si>
    <t>573111111R00</t>
  </si>
  <si>
    <t>Postřik živičný infiltr.+ posyp, asfalt. 0,60kg/m2</t>
  </si>
  <si>
    <t>- postřik infiltrační pod ACP 16+</t>
  </si>
  <si>
    <t>586,30</t>
  </si>
  <si>
    <t>572753111R00</t>
  </si>
  <si>
    <t>Vyrovnání povrchu krytů asfaltovým betonem</t>
  </si>
  <si>
    <t>t</t>
  </si>
  <si>
    <t>- položení vyrovnávací vrstvy ACP16+ v prům tl. 50 mm</t>
  </si>
  <si>
    <t>586,30*0,05*2,5</t>
  </si>
  <si>
    <t>573231110R00</t>
  </si>
  <si>
    <t>Postřik živičný spojovací z emulze 0,3-0,5 kg/m2</t>
  </si>
  <si>
    <t>- postřik spojovací mezi ACO11 - ACP16</t>
  </si>
  <si>
    <t>mezi ACO11 a ACP16+ : 586,30</t>
  </si>
  <si>
    <t>577142112R00</t>
  </si>
  <si>
    <t>Beton asfaltový ACO 11+, ACO 16+, nad 3 m, tl.5 cm</t>
  </si>
  <si>
    <t>- položení obrusné asf. vrstvy ACO 11 tl. 50 mm</t>
  </si>
  <si>
    <t>R0003</t>
  </si>
  <si>
    <t>Ruční pokládka ACO 11, tl. 50 mm</t>
  </si>
  <si>
    <t xml:space="preserve">t     </t>
  </si>
  <si>
    <t>- ruční pokládka živičného povrchu ACO 11 v tl. 50 mm v prostoru sjezdů / vstupů</t>
  </si>
  <si>
    <t>(27,10+7,0)*0,05*2,5</t>
  </si>
  <si>
    <t>451315111R00</t>
  </si>
  <si>
    <t>Podkladní vrstva z betonu prostého C 25/30 do 10cm</t>
  </si>
  <si>
    <t>- dobetonování betonového povrchu sjezdů vůči nové výškovému řešení komunikace tl. 100 mm</t>
  </si>
  <si>
    <t>4,50+3,70+1,20</t>
  </si>
  <si>
    <t>899331111R00</t>
  </si>
  <si>
    <t>Výšková úprava vstupu do 20 cm</t>
  </si>
  <si>
    <t>kus</t>
  </si>
  <si>
    <t>- výšková úprava poklopů, mříží uličních vpustí</t>
  </si>
  <si>
    <t>899431111R00</t>
  </si>
  <si>
    <t>Výšková úprava do 20 cm, kryt šoupěte</t>
  </si>
  <si>
    <t>- výšková úprava šoupat a hydrantových poklopů</t>
  </si>
  <si>
    <t>hydranty : 1</t>
  </si>
  <si>
    <t>šoupata : 1</t>
  </si>
  <si>
    <t>894431424RAG</t>
  </si>
  <si>
    <t>Šachta D 600 mm, dl.šach.roury 2,00 m, koncová dno KG D 200 mm, vpusť uliční, mříž litina 40 t</t>
  </si>
  <si>
    <t>- nové uliční vpusti</t>
  </si>
  <si>
    <t>- plastové dno, šachta z korugované trouby, těsnění, betonový prstenec, kalový koš, teleskopická šachtová roura, litinová dešťová mříž - D400</t>
  </si>
  <si>
    <t>- vč. provedení</t>
  </si>
  <si>
    <t>831263195R00</t>
  </si>
  <si>
    <t>Příplatek za zřízení kanal. přípojky DN 100 - 300</t>
  </si>
  <si>
    <t>- zřízení kanalizační přípojky pro nové vpusti, práce vč. materiálu</t>
  </si>
  <si>
    <t>919735112R00</t>
  </si>
  <si>
    <t>Řezání stávajícího živičného krytu tl. 5 - 10 cm</t>
  </si>
  <si>
    <t>- zařezání pracovních spár v asfaltovém povrchu komunikace</t>
  </si>
  <si>
    <t>21,40+19,50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</si>
  <si>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</si>
  <si>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</si>
  <si>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</si>
  <si>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917461111R00</t>
  </si>
  <si>
    <t>Osaz. stoj. obrub. kam. s opěrou, lože z C 12/15</t>
  </si>
  <si>
    <t>- osazení chodníkových a silničních obrub, vč. příp. řezání</t>
  </si>
  <si>
    <t>nový - silniční : (93,50+90,0)-42,0-16,0</t>
  </si>
  <si>
    <t>nový - nájezdový : 4,50+4,0+17,50+4,0+2,0+4,50+4,0+1,50</t>
  </si>
  <si>
    <t>nový - chodníkový : 8*1,0+2*1,0+2,50*2+2,0*2+2,0*2</t>
  </si>
  <si>
    <t>nový - přechodový : 8*2</t>
  </si>
  <si>
    <t>59217422R</t>
  </si>
  <si>
    <t>Obrubník chodníkový 1000/80/200 přírodní</t>
  </si>
  <si>
    <t>- obrubník 1000/200/80, 5% ztratné, popř, alternativní dle místního použití</t>
  </si>
  <si>
    <t>23*1,05</t>
  </si>
  <si>
    <t>59217488R</t>
  </si>
  <si>
    <t>Obrubník silniční 1000/150/250 přírodní</t>
  </si>
  <si>
    <t>- obrubník silniční ABO 2-15, 5% ztratné</t>
  </si>
  <si>
    <t>nový - silniční : (93,5+90-42-16)*1,05</t>
  </si>
  <si>
    <t>59217480R</t>
  </si>
  <si>
    <t>Obrubník silniční přechodový L 1000/150/150-250</t>
  </si>
  <si>
    <t>- obrubník silniční ABO 2-15 přechodový levý</t>
  </si>
  <si>
    <t>59217481R</t>
  </si>
  <si>
    <t>Obrubník silniční přechodový P 1000/150/150-250</t>
  </si>
  <si>
    <t>- obrubník silniční ABO 2-15 přechodový pravý</t>
  </si>
  <si>
    <t>59217476R</t>
  </si>
  <si>
    <t>Obrubník silniční nájezdový 1000/150/150 šedý</t>
  </si>
  <si>
    <t>- obrubník nájezdový, 5% ztratné</t>
  </si>
  <si>
    <t>nový - nájezdový : (4,50+4,0+17,50+4,0+2,0+4,50+4,0+1,50)*1,05</t>
  </si>
  <si>
    <t>96687OZ0</t>
  </si>
  <si>
    <t>Vybourání uličních vpustí kompletních</t>
  </si>
  <si>
    <t>- vybourání stávajících uličních vpustí, vč. odvozu a uložení na skládku</t>
  </si>
  <si>
    <t>162301102R00</t>
  </si>
  <si>
    <t>Vodorovné přemístění výkopku z hor.1-4 do 1000 m</t>
  </si>
  <si>
    <t>- odvoz zeminy na skládku</t>
  </si>
  <si>
    <t>odkop : 15,87</t>
  </si>
  <si>
    <t>- zpětné použití : -15,4875</t>
  </si>
  <si>
    <t>162701109R00</t>
  </si>
  <si>
    <t>Příplatek k vod. přemístění hor.1-4 za další 1 km</t>
  </si>
  <si>
    <t>- přemístění výkopku na skládku do 15 km</t>
  </si>
  <si>
    <t>0,3825*14</t>
  </si>
  <si>
    <t>171201101R00</t>
  </si>
  <si>
    <t>Uložení sypaniny do násypů nezhutněných</t>
  </si>
  <si>
    <t>R-položka</t>
  </si>
  <si>
    <t>POL12_1</t>
  </si>
  <si>
    <t>- uložení sypaniny do násypů nebo na skládku s rozprostřením sypaniny ve vrstvách a s hrubým urovnáním.</t>
  </si>
  <si>
    <t>199000002R00</t>
  </si>
  <si>
    <t>Poplatek za skládku horniny 1- 4, č. dle katal. odpadů 17 05 04</t>
  </si>
  <si>
    <t>zemina : 0,3825</t>
  </si>
  <si>
    <t>podklad tl. 100 mm : 146,495*0,10</t>
  </si>
  <si>
    <t>podklad tl. 250 mm : 137,25*0,25</t>
  </si>
  <si>
    <t>979083112R00</t>
  </si>
  <si>
    <t>Vodorovné přemístění suti na skládku do 1000 m</t>
  </si>
  <si>
    <t>- odvoz vybouraných mateiálů na skládku</t>
  </si>
  <si>
    <t>frézovaný materiál tl. 100 mm : 581,30*0,05*2,5</t>
  </si>
  <si>
    <t>asfaltový povrch tl. 50 mm : 34,10*0,05*2,5</t>
  </si>
  <si>
    <t>beton povrch tl. 100 mm : 9,40*0,10*2,4</t>
  </si>
  <si>
    <t>obruba silniční : (183+4)*0,25*0,15*2,4</t>
  </si>
  <si>
    <t>obruba chodníková : 23*0,20*0,10*2,4</t>
  </si>
  <si>
    <t>dlažba : 14,40*0,06*2,4</t>
  </si>
  <si>
    <t>podklad tl. 100 mm : 146,495*0,10*2,20</t>
  </si>
  <si>
    <t>podklad tl. 250 mm : 137,25*0,25*2,20</t>
  </si>
  <si>
    <t>979084419R00</t>
  </si>
  <si>
    <t>Příplatek za dopravu hmot za každý další 1 km</t>
  </si>
  <si>
    <t>- přemístění suti na skládku  - vzdálenost do 15,0 km</t>
  </si>
  <si>
    <t>frézovaný materiál tl. 100 mm : 581,30*0,05*2,5*14</t>
  </si>
  <si>
    <t>asfaltový povrch tl. 50 mm : 34,10*0,05*2,5*14</t>
  </si>
  <si>
    <t>beton povrch tl. 100 mm : 9,40*0,10*2,4*14</t>
  </si>
  <si>
    <t>obruba silniční : (183+4)*0,25*0,15*2,4*14</t>
  </si>
  <si>
    <t>obruba chodníková : 23*0,20*0,10*2,4*14</t>
  </si>
  <si>
    <t>dlažba : 14,40*0,06*2,4*14</t>
  </si>
  <si>
    <t>podklad tl. 100 mm : 146,495*0,10*2,20*14</t>
  </si>
  <si>
    <t>podklad tl. 250 mm : 137,25*0,25*2,20*14</t>
  </si>
  <si>
    <t>979093111R00</t>
  </si>
  <si>
    <t>Uložení suti na skládku bez zhutnění</t>
  </si>
  <si>
    <t>- uložení suti do určeného prostoru</t>
  </si>
  <si>
    <t>979990103R00</t>
  </si>
  <si>
    <t>Poplatek za uložení suti - beton, skupina odpadu 170101</t>
  </si>
  <si>
    <t>- poplatek za skládku bet. konstrukcí</t>
  </si>
  <si>
    <t>979990112R00</t>
  </si>
  <si>
    <t>Poplatek za uložení suti - obal. kamenivo, asfalt, skupina odpadu 170302</t>
  </si>
  <si>
    <t>- poplatek za skládku asf. materiálů</t>
  </si>
  <si>
    <t>998225111R00</t>
  </si>
  <si>
    <t>Přesun hmot, pozemní komunikace, kryt živičný</t>
  </si>
  <si>
    <t>Přesun hmot</t>
  </si>
  <si>
    <t>POL7_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</si>
</sst>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SUMIF(F56:F63,A16,I56:I63)+SUMIF(F56:F63,"PSU",I56:I63)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SUMIF(F56:F63,A17,I56:I63)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SUMIF(F56:F63,A18,I56:I63)</f>
        <v>0</v>
      </c>
      <c r="J18" s="85"/>
    </row>
    <row r="19" spans="1:10" ht="23.25" customHeight="1" x14ac:dyDescent="0.2">
      <c r="A19" s="194" t="s">
        <v>79</v>
      </c>
      <c r="B19" s="38" t="s">
        <v>29</v>
      </c>
      <c r="C19" s="62"/>
      <c r="D19" s="63"/>
      <c r="E19" s="83"/>
      <c r="F19" s="84"/>
      <c r="G19" s="83"/>
      <c r="H19" s="84"/>
      <c r="I19" s="83">
        <f>SUMIF(F56:F63,A19,I56:I63)</f>
        <v>0</v>
      </c>
      <c r="J19" s="85"/>
    </row>
    <row r="20" spans="1:10" ht="23.25" customHeight="1" x14ac:dyDescent="0.2">
      <c r="A20" s="194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SUMIF(F56:F63,A20,I56:I63)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'000 001 Pol'!AE34+'001 001 Pol'!AE210</f>
        <v>0</v>
      </c>
      <c r="G39" s="148">
        <f>'000 001 Pol'!AF34+'001 001 Pol'!AF210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 t="s">
        <v>46</v>
      </c>
      <c r="C40" s="152" t="s">
        <v>47</v>
      </c>
      <c r="D40" s="152"/>
      <c r="E40" s="152"/>
      <c r="F40" s="153">
        <f>'000 001 Pol'!AE34</f>
        <v>0</v>
      </c>
      <c r="G40" s="154">
        <f>'000 001 Pol'!AF34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">
      <c r="A41" s="135">
        <v>3</v>
      </c>
      <c r="B41" s="156" t="s">
        <v>48</v>
      </c>
      <c r="C41" s="146" t="s">
        <v>49</v>
      </c>
      <c r="D41" s="146"/>
      <c r="E41" s="146"/>
      <c r="F41" s="157">
        <f>'000 001 Pol'!AE34</f>
        <v>0</v>
      </c>
      <c r="G41" s="149">
        <f>'000 001 Pol'!AF34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">
      <c r="A42" s="135">
        <v>2</v>
      </c>
      <c r="B42" s="151" t="s">
        <v>48</v>
      </c>
      <c r="C42" s="152" t="s">
        <v>50</v>
      </c>
      <c r="D42" s="152"/>
      <c r="E42" s="152"/>
      <c r="F42" s="153">
        <f>'001 001 Pol'!AE210</f>
        <v>0</v>
      </c>
      <c r="G42" s="154">
        <f>'001 001 Pol'!AF210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48</v>
      </c>
      <c r="C43" s="146" t="s">
        <v>51</v>
      </c>
      <c r="D43" s="146"/>
      <c r="E43" s="146"/>
      <c r="F43" s="157">
        <f>'001 001 Pol'!AE210</f>
        <v>0</v>
      </c>
      <c r="G43" s="149">
        <f>'001 001 Pol'!AF210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/>
      <c r="B44" s="158" t="s">
        <v>52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56</v>
      </c>
      <c r="B49" t="s">
        <v>60</v>
      </c>
    </row>
    <row r="50" spans="1:10" x14ac:dyDescent="0.2">
      <c r="A50" t="s">
        <v>58</v>
      </c>
      <c r="B50" t="s">
        <v>61</v>
      </c>
    </row>
    <row r="53" spans="1:10" ht="15.75" x14ac:dyDescent="0.25">
      <c r="B53" s="174" t="s">
        <v>62</v>
      </c>
    </row>
    <row r="55" spans="1:10" ht="25.5" customHeight="1" x14ac:dyDescent="0.2">
      <c r="A55" s="176"/>
      <c r="B55" s="179" t="s">
        <v>18</v>
      </c>
      <c r="C55" s="179" t="s">
        <v>6</v>
      </c>
      <c r="D55" s="180"/>
      <c r="E55" s="180"/>
      <c r="F55" s="181" t="s">
        <v>63</v>
      </c>
      <c r="G55" s="181"/>
      <c r="H55" s="181"/>
      <c r="I55" s="181" t="s">
        <v>31</v>
      </c>
      <c r="J55" s="181" t="s">
        <v>0</v>
      </c>
    </row>
    <row r="56" spans="1:10" ht="36.75" customHeight="1" x14ac:dyDescent="0.2">
      <c r="A56" s="177"/>
      <c r="B56" s="182" t="s">
        <v>64</v>
      </c>
      <c r="C56" s="183" t="s">
        <v>65</v>
      </c>
      <c r="D56" s="184"/>
      <c r="E56" s="184"/>
      <c r="F56" s="190" t="s">
        <v>26</v>
      </c>
      <c r="G56" s="191"/>
      <c r="H56" s="191"/>
      <c r="I56" s="191">
        <f>'001 001 Pol'!G8</f>
        <v>0</v>
      </c>
      <c r="J56" s="188" t="str">
        <f>IF(I64=0,"",I56/I64*100)</f>
        <v/>
      </c>
    </row>
    <row r="57" spans="1:10" ht="36.75" customHeight="1" x14ac:dyDescent="0.2">
      <c r="A57" s="177"/>
      <c r="B57" s="182" t="s">
        <v>66</v>
      </c>
      <c r="C57" s="183" t="s">
        <v>47</v>
      </c>
      <c r="D57" s="184"/>
      <c r="E57" s="184"/>
      <c r="F57" s="190" t="s">
        <v>26</v>
      </c>
      <c r="G57" s="191"/>
      <c r="H57" s="191"/>
      <c r="I57" s="191">
        <f>'000 001 Pol'!G8</f>
        <v>0</v>
      </c>
      <c r="J57" s="188" t="str">
        <f>IF(I64=0,"",I57/I64*100)</f>
        <v/>
      </c>
    </row>
    <row r="58" spans="1:10" ht="36.75" customHeight="1" x14ac:dyDescent="0.2">
      <c r="A58" s="177"/>
      <c r="B58" s="182" t="s">
        <v>67</v>
      </c>
      <c r="C58" s="183" t="s">
        <v>50</v>
      </c>
      <c r="D58" s="184"/>
      <c r="E58" s="184"/>
      <c r="F58" s="190" t="s">
        <v>26</v>
      </c>
      <c r="G58" s="191"/>
      <c r="H58" s="191"/>
      <c r="I58" s="191">
        <f>'001 001 Pol'!G65</f>
        <v>0</v>
      </c>
      <c r="J58" s="188" t="str">
        <f>IF(I64=0,"",I58/I64*100)</f>
        <v/>
      </c>
    </row>
    <row r="59" spans="1:10" ht="36.75" customHeight="1" x14ac:dyDescent="0.2">
      <c r="A59" s="177"/>
      <c r="B59" s="182" t="s">
        <v>68</v>
      </c>
      <c r="C59" s="183" t="s">
        <v>69</v>
      </c>
      <c r="D59" s="184"/>
      <c r="E59" s="184"/>
      <c r="F59" s="190" t="s">
        <v>26</v>
      </c>
      <c r="G59" s="191"/>
      <c r="H59" s="191"/>
      <c r="I59" s="191">
        <f>'001 001 Pol'!G111</f>
        <v>0</v>
      </c>
      <c r="J59" s="188" t="str">
        <f>IF(I64=0,"",I59/I64*100)</f>
        <v/>
      </c>
    </row>
    <row r="60" spans="1:10" ht="36.75" customHeight="1" x14ac:dyDescent="0.2">
      <c r="A60" s="177"/>
      <c r="B60" s="182" t="s">
        <v>70</v>
      </c>
      <c r="C60" s="183" t="s">
        <v>71</v>
      </c>
      <c r="D60" s="184"/>
      <c r="E60" s="184"/>
      <c r="F60" s="190" t="s">
        <v>26</v>
      </c>
      <c r="G60" s="191"/>
      <c r="H60" s="191"/>
      <c r="I60" s="191">
        <f>'001 001 Pol'!G124</f>
        <v>0</v>
      </c>
      <c r="J60" s="188" t="str">
        <f>IF(I64=0,"",I60/I64*100)</f>
        <v/>
      </c>
    </row>
    <row r="61" spans="1:10" ht="36.75" customHeight="1" x14ac:dyDescent="0.2">
      <c r="A61" s="177"/>
      <c r="B61" s="182" t="s">
        <v>72</v>
      </c>
      <c r="C61" s="183" t="s">
        <v>73</v>
      </c>
      <c r="D61" s="184"/>
      <c r="E61" s="184"/>
      <c r="F61" s="190" t="s">
        <v>26</v>
      </c>
      <c r="G61" s="191"/>
      <c r="H61" s="191"/>
      <c r="I61" s="191">
        <f>'001 001 Pol'!G150</f>
        <v>0</v>
      </c>
      <c r="J61" s="188" t="str">
        <f>IF(I64=0,"",I61/I64*100)</f>
        <v/>
      </c>
    </row>
    <row r="62" spans="1:10" ht="36.75" customHeight="1" x14ac:dyDescent="0.2">
      <c r="A62" s="177"/>
      <c r="B62" s="182" t="s">
        <v>74</v>
      </c>
      <c r="C62" s="183" t="s">
        <v>75</v>
      </c>
      <c r="D62" s="184"/>
      <c r="E62" s="184"/>
      <c r="F62" s="190" t="s">
        <v>26</v>
      </c>
      <c r="G62" s="191"/>
      <c r="H62" s="191"/>
      <c r="I62" s="191">
        <f>'001 001 Pol'!G207</f>
        <v>0</v>
      </c>
      <c r="J62" s="188" t="str">
        <f>IF(I64=0,"",I62/I64*100)</f>
        <v/>
      </c>
    </row>
    <row r="63" spans="1:10" ht="36.75" customHeight="1" x14ac:dyDescent="0.2">
      <c r="A63" s="177"/>
      <c r="B63" s="182" t="s">
        <v>76</v>
      </c>
      <c r="C63" s="183" t="s">
        <v>77</v>
      </c>
      <c r="D63" s="184"/>
      <c r="E63" s="184"/>
      <c r="F63" s="190" t="s">
        <v>78</v>
      </c>
      <c r="G63" s="191"/>
      <c r="H63" s="191"/>
      <c r="I63" s="191">
        <f>'001 001 Pol'!G153</f>
        <v>0</v>
      </c>
      <c r="J63" s="188" t="str">
        <f>IF(I64=0,"",I63/I64*100)</f>
        <v/>
      </c>
    </row>
    <row r="64" spans="1:10" ht="25.5" customHeight="1" x14ac:dyDescent="0.2">
      <c r="A64" s="178"/>
      <c r="B64" s="185" t="s">
        <v>1</v>
      </c>
      <c r="C64" s="186"/>
      <c r="D64" s="187"/>
      <c r="E64" s="187"/>
      <c r="F64" s="192"/>
      <c r="G64" s="193"/>
      <c r="H64" s="193"/>
      <c r="I64" s="193">
        <f>SUM(I56:I63)</f>
        <v>0</v>
      </c>
      <c r="J64" s="189">
        <f>SUM(J56:J63)</f>
        <v>0</v>
      </c>
    </row>
    <row r="65" spans="6:10" x14ac:dyDescent="0.2">
      <c r="F65" s="133"/>
      <c r="G65" s="133"/>
      <c r="H65" s="133"/>
      <c r="I65" s="133"/>
      <c r="J65" s="134"/>
    </row>
    <row r="66" spans="6:10" x14ac:dyDescent="0.2">
      <c r="F66" s="133"/>
      <c r="G66" s="133"/>
      <c r="H66" s="133"/>
      <c r="I66" s="133"/>
      <c r="J66" s="134"/>
    </row>
    <row r="67" spans="6:10" x14ac:dyDescent="0.2">
      <c r="F67" s="133"/>
      <c r="G67" s="133"/>
      <c r="H67" s="133"/>
      <c r="I67" s="133"/>
      <c r="J67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0:E60"/>
    <mergeCell ref="C61:E61"/>
    <mergeCell ref="C62:E62"/>
    <mergeCell ref="C63:E63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A07D-54C0-4D1E-8250-2C84689C66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82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82</v>
      </c>
      <c r="AG3" t="s">
        <v>83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84</v>
      </c>
    </row>
    <row r="5" spans="1:60" x14ac:dyDescent="0.2">
      <c r="D5" s="10"/>
    </row>
    <row r="6" spans="1:60" ht="38.25" x14ac:dyDescent="0.2">
      <c r="A6" s="206" t="s">
        <v>85</v>
      </c>
      <c r="B6" s="208" t="s">
        <v>86</v>
      </c>
      <c r="C6" s="208" t="s">
        <v>87</v>
      </c>
      <c r="D6" s="207" t="s">
        <v>88</v>
      </c>
      <c r="E6" s="206" t="s">
        <v>89</v>
      </c>
      <c r="F6" s="205" t="s">
        <v>90</v>
      </c>
      <c r="G6" s="206" t="s">
        <v>31</v>
      </c>
      <c r="H6" s="209" t="s">
        <v>32</v>
      </c>
      <c r="I6" s="209" t="s">
        <v>91</v>
      </c>
      <c r="J6" s="209" t="s">
        <v>33</v>
      </c>
      <c r="K6" s="209" t="s">
        <v>92</v>
      </c>
      <c r="L6" s="209" t="s">
        <v>93</v>
      </c>
      <c r="M6" s="209" t="s">
        <v>94</v>
      </c>
      <c r="N6" s="209" t="s">
        <v>95</v>
      </c>
      <c r="O6" s="209" t="s">
        <v>96</v>
      </c>
      <c r="P6" s="209" t="s">
        <v>97</v>
      </c>
      <c r="Q6" s="209" t="s">
        <v>98</v>
      </c>
      <c r="R6" s="209" t="s">
        <v>99</v>
      </c>
      <c r="S6" s="209" t="s">
        <v>100</v>
      </c>
      <c r="T6" s="209" t="s">
        <v>101</v>
      </c>
      <c r="U6" s="209" t="s">
        <v>102</v>
      </c>
      <c r="V6" s="209" t="s">
        <v>103</v>
      </c>
      <c r="W6" s="209" t="s">
        <v>104</v>
      </c>
      <c r="X6" s="209" t="s">
        <v>105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4" t="s">
        <v>106</v>
      </c>
      <c r="B8" s="235" t="s">
        <v>66</v>
      </c>
      <c r="C8" s="250" t="s">
        <v>47</v>
      </c>
      <c r="D8" s="236"/>
      <c r="E8" s="237"/>
      <c r="F8" s="238"/>
      <c r="G8" s="239">
        <f>SUMIF(AG9:AG32,"&lt;&gt;NOR",G9:G32)</f>
        <v>0</v>
      </c>
      <c r="H8" s="233"/>
      <c r="I8" s="233">
        <f>SUM(I9:I32)</f>
        <v>0</v>
      </c>
      <c r="J8" s="233"/>
      <c r="K8" s="233">
        <f>SUM(K9:K32)</f>
        <v>0</v>
      </c>
      <c r="L8" s="233"/>
      <c r="M8" s="233">
        <f>SUM(M9:M32)</f>
        <v>0</v>
      </c>
      <c r="N8" s="232"/>
      <c r="O8" s="232">
        <f>SUM(O9:O32)</f>
        <v>0</v>
      </c>
      <c r="P8" s="232"/>
      <c r="Q8" s="232">
        <f>SUM(Q9:Q32)</f>
        <v>0</v>
      </c>
      <c r="R8" s="233"/>
      <c r="S8" s="233"/>
      <c r="T8" s="233"/>
      <c r="U8" s="233"/>
      <c r="V8" s="233">
        <f>SUM(V9:V32)</f>
        <v>0</v>
      </c>
      <c r="W8" s="233"/>
      <c r="X8" s="233"/>
      <c r="AG8" t="s">
        <v>107</v>
      </c>
    </row>
    <row r="9" spans="1:60" outlineLevel="1" x14ac:dyDescent="0.2">
      <c r="A9" s="241">
        <v>1</v>
      </c>
      <c r="B9" s="242" t="s">
        <v>108</v>
      </c>
      <c r="C9" s="251" t="s">
        <v>109</v>
      </c>
      <c r="D9" s="243" t="s">
        <v>110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111</v>
      </c>
      <c r="T9" s="230" t="s">
        <v>112</v>
      </c>
      <c r="U9" s="230">
        <v>0</v>
      </c>
      <c r="V9" s="230">
        <f>ROUND(E9*U9,2)</f>
        <v>0</v>
      </c>
      <c r="W9" s="230"/>
      <c r="X9" s="230" t="s">
        <v>113</v>
      </c>
      <c r="Y9" s="210"/>
      <c r="Z9" s="210"/>
      <c r="AA9" s="210"/>
      <c r="AB9" s="210"/>
      <c r="AC9" s="210"/>
      <c r="AD9" s="210"/>
      <c r="AE9" s="210"/>
      <c r="AF9" s="210"/>
      <c r="AG9" s="210" t="s">
        <v>114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52" t="s">
        <v>115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53" t="s">
        <v>117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53" t="s">
        <v>118</v>
      </c>
      <c r="D12" s="248"/>
      <c r="E12" s="248"/>
      <c r="F12" s="248"/>
      <c r="G12" s="248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116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2</v>
      </c>
      <c r="B13" s="242" t="s">
        <v>119</v>
      </c>
      <c r="C13" s="251" t="s">
        <v>120</v>
      </c>
      <c r="D13" s="243" t="s">
        <v>121</v>
      </c>
      <c r="E13" s="244">
        <v>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122</v>
      </c>
      <c r="T13" s="230" t="s">
        <v>112</v>
      </c>
      <c r="U13" s="230">
        <v>0</v>
      </c>
      <c r="V13" s="230">
        <f>ROUND(E13*U13,2)</f>
        <v>0</v>
      </c>
      <c r="W13" s="230"/>
      <c r="X13" s="230" t="s">
        <v>123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52" t="s">
        <v>125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116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1">
        <v>3</v>
      </c>
      <c r="B15" s="242" t="s">
        <v>126</v>
      </c>
      <c r="C15" s="251" t="s">
        <v>127</v>
      </c>
      <c r="D15" s="243" t="s">
        <v>121</v>
      </c>
      <c r="E15" s="244">
        <v>1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122</v>
      </c>
      <c r="T15" s="230" t="s">
        <v>112</v>
      </c>
      <c r="U15" s="230">
        <v>0</v>
      </c>
      <c r="V15" s="230">
        <f>ROUND(E15*U15,2)</f>
        <v>0</v>
      </c>
      <c r="W15" s="230"/>
      <c r="X15" s="230" t="s">
        <v>123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124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52" t="s">
        <v>128</v>
      </c>
      <c r="D16" s="247"/>
      <c r="E16" s="247"/>
      <c r="F16" s="247"/>
      <c r="G16" s="247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116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7"/>
      <c r="B17" s="228"/>
      <c r="C17" s="253" t="s">
        <v>129</v>
      </c>
      <c r="D17" s="248"/>
      <c r="E17" s="248"/>
      <c r="F17" s="248"/>
      <c r="G17" s="248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9" t="str">
        <f>C17</f>
        <v>- zajištění výkopů (zábradlí) a přístupů k objektům (lávky,  budou využity dle postupu výstavby vždy v dotčeném prostoru)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53" t="s">
        <v>130</v>
      </c>
      <c r="D18" s="248"/>
      <c r="E18" s="248"/>
      <c r="F18" s="248"/>
      <c r="G18" s="248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116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3" t="s">
        <v>131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53" t="s">
        <v>132</v>
      </c>
      <c r="D20" s="248"/>
      <c r="E20" s="248"/>
      <c r="F20" s="248"/>
      <c r="G20" s="248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116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53" t="s">
        <v>133</v>
      </c>
      <c r="D21" s="248"/>
      <c r="E21" s="248"/>
      <c r="F21" s="248"/>
      <c r="G21" s="248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7"/>
      <c r="B22" s="228"/>
      <c r="C22" s="253" t="s">
        <v>134</v>
      </c>
      <c r="D22" s="248"/>
      <c r="E22" s="248"/>
      <c r="F22" s="248"/>
      <c r="G22" s="248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116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9" t="str">
        <f>C22</f>
        <v>- fotodokumentace stavby (průběžné provedení dle postupu výstavby, vždy při provedení nových konstrukcí - pro průkaznost jejich provedení a po dokončení stavby)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1">
        <v>4</v>
      </c>
      <c r="B23" s="242" t="s">
        <v>135</v>
      </c>
      <c r="C23" s="251" t="s">
        <v>136</v>
      </c>
      <c r="D23" s="243" t="s">
        <v>121</v>
      </c>
      <c r="E23" s="244">
        <v>1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122</v>
      </c>
      <c r="T23" s="230" t="s">
        <v>112</v>
      </c>
      <c r="U23" s="230">
        <v>0</v>
      </c>
      <c r="V23" s="230">
        <f>ROUND(E23*U23,2)</f>
        <v>0</v>
      </c>
      <c r="W23" s="230"/>
      <c r="X23" s="230" t="s">
        <v>123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2" t="s">
        <v>137</v>
      </c>
      <c r="D24" s="247"/>
      <c r="E24" s="247"/>
      <c r="F24" s="247"/>
      <c r="G24" s="247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116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7"/>
      <c r="B25" s="228"/>
      <c r="C25" s="253" t="s">
        <v>138</v>
      </c>
      <c r="D25" s="248"/>
      <c r="E25" s="248"/>
      <c r="F25" s="248"/>
      <c r="G25" s="248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116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9" t="str">
        <f>C25</f>
        <v>- geodetické zaměření skutečného stavu jednotlivých objektů oprávněnou osobou (tiskopis v graf. formě 3x, v digitální formě 1x)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53" t="s">
        <v>139</v>
      </c>
      <c r="D26" s="248"/>
      <c r="E26" s="248"/>
      <c r="F26" s="248"/>
      <c r="G26" s="248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116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3" t="s">
        <v>140</v>
      </c>
      <c r="D27" s="248"/>
      <c r="E27" s="248"/>
      <c r="F27" s="248"/>
      <c r="G27" s="248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53" t="s">
        <v>141</v>
      </c>
      <c r="D28" s="248"/>
      <c r="E28" s="248"/>
      <c r="F28" s="248"/>
      <c r="G28" s="248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116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5</v>
      </c>
      <c r="B29" s="242" t="s">
        <v>142</v>
      </c>
      <c r="C29" s="251" t="s">
        <v>143</v>
      </c>
      <c r="D29" s="243" t="s">
        <v>144</v>
      </c>
      <c r="E29" s="244">
        <v>2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122</v>
      </c>
      <c r="T29" s="230" t="s">
        <v>112</v>
      </c>
      <c r="U29" s="230">
        <v>0</v>
      </c>
      <c r="V29" s="230">
        <f>ROUND(E29*U29,2)</f>
        <v>0</v>
      </c>
      <c r="W29" s="230"/>
      <c r="X29" s="230" t="s">
        <v>123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52" t="s">
        <v>145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116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6</v>
      </c>
      <c r="B31" s="242" t="s">
        <v>146</v>
      </c>
      <c r="C31" s="251" t="s">
        <v>147</v>
      </c>
      <c r="D31" s="243" t="s">
        <v>144</v>
      </c>
      <c r="E31" s="244">
        <v>4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122</v>
      </c>
      <c r="T31" s="230" t="s">
        <v>112</v>
      </c>
      <c r="U31" s="230">
        <v>0</v>
      </c>
      <c r="V31" s="230">
        <f>ROUND(E31*U31,2)</f>
        <v>0</v>
      </c>
      <c r="W31" s="230"/>
      <c r="X31" s="230" t="s">
        <v>123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124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52" t="s">
        <v>148</v>
      </c>
      <c r="D32" s="247"/>
      <c r="E32" s="247"/>
      <c r="F32" s="247"/>
      <c r="G32" s="247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5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93</v>
      </c>
    </row>
    <row r="34" spans="1:33" x14ac:dyDescent="0.2">
      <c r="A34" s="213"/>
      <c r="B34" s="214" t="s">
        <v>31</v>
      </c>
      <c r="C34" s="255"/>
      <c r="D34" s="215"/>
      <c r="E34" s="216"/>
      <c r="F34" s="216"/>
      <c r="G34" s="240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149</v>
      </c>
    </row>
    <row r="35" spans="1:33" x14ac:dyDescent="0.2">
      <c r="A35" s="3"/>
      <c r="B35" s="4"/>
      <c r="C35" s="25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25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17" t="s">
        <v>150</v>
      </c>
      <c r="B37" s="217"/>
      <c r="C37" s="25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18"/>
      <c r="B38" s="219"/>
      <c r="C38" s="257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151</v>
      </c>
    </row>
    <row r="39" spans="1:33" x14ac:dyDescent="0.2">
      <c r="A39" s="221"/>
      <c r="B39" s="222"/>
      <c r="C39" s="258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21"/>
      <c r="B40" s="222"/>
      <c r="C40" s="258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221"/>
      <c r="B41" s="222"/>
      <c r="C41" s="258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A42" s="224"/>
      <c r="B42" s="225"/>
      <c r="C42" s="259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">
      <c r="A43" s="3"/>
      <c r="B43" s="4"/>
      <c r="C43" s="25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">
      <c r="C44" s="260"/>
      <c r="D44" s="10"/>
      <c r="AG44" t="s">
        <v>152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C30:G30"/>
    <mergeCell ref="C32:G32"/>
    <mergeCell ref="C22:G22"/>
    <mergeCell ref="C24:G24"/>
    <mergeCell ref="C25:G25"/>
    <mergeCell ref="C26:G26"/>
    <mergeCell ref="C27:G27"/>
    <mergeCell ref="C28:G28"/>
    <mergeCell ref="C16:G16"/>
    <mergeCell ref="C17:G17"/>
    <mergeCell ref="C18:G18"/>
    <mergeCell ref="C19:G19"/>
    <mergeCell ref="C20:G20"/>
    <mergeCell ref="C21:G21"/>
    <mergeCell ref="A1:G1"/>
    <mergeCell ref="C2:G2"/>
    <mergeCell ref="C3:G3"/>
    <mergeCell ref="C4:G4"/>
    <mergeCell ref="A37:C37"/>
    <mergeCell ref="A38:G42"/>
    <mergeCell ref="C10:G10"/>
    <mergeCell ref="C11:G11"/>
    <mergeCell ref="C12:G12"/>
    <mergeCell ref="C14:G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4D5C-AED8-4B55-B911-F29F17B3EE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82</v>
      </c>
    </row>
    <row r="3" spans="1:60" ht="24.95" customHeight="1" x14ac:dyDescent="0.2">
      <c r="A3" s="196" t="s">
        <v>9</v>
      </c>
      <c r="B3" s="49" t="s">
        <v>48</v>
      </c>
      <c r="C3" s="199" t="s">
        <v>50</v>
      </c>
      <c r="D3" s="197"/>
      <c r="E3" s="197"/>
      <c r="F3" s="197"/>
      <c r="G3" s="198"/>
      <c r="AC3" s="175" t="s">
        <v>82</v>
      </c>
      <c r="AG3" t="s">
        <v>83</v>
      </c>
    </row>
    <row r="4" spans="1:60" ht="24.95" customHeight="1" x14ac:dyDescent="0.2">
      <c r="A4" s="200" t="s">
        <v>10</v>
      </c>
      <c r="B4" s="201" t="s">
        <v>48</v>
      </c>
      <c r="C4" s="202" t="s">
        <v>51</v>
      </c>
      <c r="D4" s="203"/>
      <c r="E4" s="203"/>
      <c r="F4" s="203"/>
      <c r="G4" s="204"/>
      <c r="AG4" t="s">
        <v>84</v>
      </c>
    </row>
    <row r="5" spans="1:60" x14ac:dyDescent="0.2">
      <c r="D5" s="10"/>
    </row>
    <row r="6" spans="1:60" ht="38.25" x14ac:dyDescent="0.2">
      <c r="A6" s="206" t="s">
        <v>85</v>
      </c>
      <c r="B6" s="208" t="s">
        <v>86</v>
      </c>
      <c r="C6" s="208" t="s">
        <v>87</v>
      </c>
      <c r="D6" s="207" t="s">
        <v>88</v>
      </c>
      <c r="E6" s="206" t="s">
        <v>89</v>
      </c>
      <c r="F6" s="205" t="s">
        <v>90</v>
      </c>
      <c r="G6" s="206" t="s">
        <v>31</v>
      </c>
      <c r="H6" s="209" t="s">
        <v>32</v>
      </c>
      <c r="I6" s="209" t="s">
        <v>91</v>
      </c>
      <c r="J6" s="209" t="s">
        <v>33</v>
      </c>
      <c r="K6" s="209" t="s">
        <v>92</v>
      </c>
      <c r="L6" s="209" t="s">
        <v>93</v>
      </c>
      <c r="M6" s="209" t="s">
        <v>94</v>
      </c>
      <c r="N6" s="209" t="s">
        <v>95</v>
      </c>
      <c r="O6" s="209" t="s">
        <v>96</v>
      </c>
      <c r="P6" s="209" t="s">
        <v>97</v>
      </c>
      <c r="Q6" s="209" t="s">
        <v>98</v>
      </c>
      <c r="R6" s="209" t="s">
        <v>99</v>
      </c>
      <c r="S6" s="209" t="s">
        <v>100</v>
      </c>
      <c r="T6" s="209" t="s">
        <v>101</v>
      </c>
      <c r="U6" s="209" t="s">
        <v>102</v>
      </c>
      <c r="V6" s="209" t="s">
        <v>103</v>
      </c>
      <c r="W6" s="209" t="s">
        <v>104</v>
      </c>
      <c r="X6" s="209" t="s">
        <v>105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4" t="s">
        <v>106</v>
      </c>
      <c r="B8" s="235" t="s">
        <v>64</v>
      </c>
      <c r="C8" s="250" t="s">
        <v>65</v>
      </c>
      <c r="D8" s="236"/>
      <c r="E8" s="237"/>
      <c r="F8" s="238"/>
      <c r="G8" s="239">
        <f>SUMIF(AG9:AG64,"&lt;&gt;NOR",G9:G64)</f>
        <v>0</v>
      </c>
      <c r="H8" s="233"/>
      <c r="I8" s="233">
        <f>SUM(I9:I64)</f>
        <v>0</v>
      </c>
      <c r="J8" s="233"/>
      <c r="K8" s="233">
        <f>SUM(K9:K64)</f>
        <v>0</v>
      </c>
      <c r="L8" s="233"/>
      <c r="M8" s="233">
        <f>SUM(M9:M64)</f>
        <v>0</v>
      </c>
      <c r="N8" s="232"/>
      <c r="O8" s="232">
        <f>SUM(O9:O64)</f>
        <v>0</v>
      </c>
      <c r="P8" s="232"/>
      <c r="Q8" s="232">
        <f>SUM(Q9:Q64)</f>
        <v>298.39999999999992</v>
      </c>
      <c r="R8" s="233"/>
      <c r="S8" s="233"/>
      <c r="T8" s="233"/>
      <c r="U8" s="233"/>
      <c r="V8" s="233">
        <f>SUM(V9:V64)</f>
        <v>115.55</v>
      </c>
      <c r="W8" s="233"/>
      <c r="X8" s="233"/>
      <c r="AG8" t="s">
        <v>107</v>
      </c>
    </row>
    <row r="9" spans="1:60" outlineLevel="1" x14ac:dyDescent="0.2">
      <c r="A9" s="241">
        <v>1</v>
      </c>
      <c r="B9" s="242" t="s">
        <v>153</v>
      </c>
      <c r="C9" s="251" t="s">
        <v>154</v>
      </c>
      <c r="D9" s="243" t="s">
        <v>155</v>
      </c>
      <c r="E9" s="244">
        <v>14.37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111</v>
      </c>
      <c r="T9" s="230" t="s">
        <v>111</v>
      </c>
      <c r="U9" s="230">
        <v>0</v>
      </c>
      <c r="V9" s="230">
        <f>ROUND(E9*U9,2)</f>
        <v>0</v>
      </c>
      <c r="W9" s="230"/>
      <c r="X9" s="230" t="s">
        <v>156</v>
      </c>
      <c r="Y9" s="210"/>
      <c r="Z9" s="210"/>
      <c r="AA9" s="210"/>
      <c r="AB9" s="210"/>
      <c r="AC9" s="210"/>
      <c r="AD9" s="210"/>
      <c r="AE9" s="210"/>
      <c r="AF9" s="210"/>
      <c r="AG9" s="210" t="s">
        <v>157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52" t="s">
        <v>158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116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53" t="s">
        <v>159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116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53" t="s">
        <v>160</v>
      </c>
      <c r="D12" s="248"/>
      <c r="E12" s="248"/>
      <c r="F12" s="248"/>
      <c r="G12" s="248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116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9" t="str">
        <f>C12</f>
        <v>- ornice bude sejmuta v tl. 0,10 m, uskladněna na meziskládce a následně zpětně přesunuta a rozprostřena</v>
      </c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27"/>
      <c r="B13" s="228"/>
      <c r="C13" s="263" t="s">
        <v>161</v>
      </c>
      <c r="D13" s="261"/>
      <c r="E13" s="262">
        <v>14.37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162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2</v>
      </c>
      <c r="B14" s="242" t="s">
        <v>163</v>
      </c>
      <c r="C14" s="251" t="s">
        <v>164</v>
      </c>
      <c r="D14" s="243" t="s">
        <v>165</v>
      </c>
      <c r="E14" s="244">
        <v>143.69999999999999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2.0000000000000002E-5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111</v>
      </c>
      <c r="T14" s="230" t="s">
        <v>111</v>
      </c>
      <c r="U14" s="230">
        <v>0.05</v>
      </c>
      <c r="V14" s="230">
        <f>ROUND(E14*U14,2)</f>
        <v>7.19</v>
      </c>
      <c r="W14" s="230"/>
      <c r="X14" s="230" t="s">
        <v>123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52" t="s">
        <v>166</v>
      </c>
      <c r="D15" s="247"/>
      <c r="E15" s="247"/>
      <c r="F15" s="247"/>
      <c r="G15" s="247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116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1">
        <v>3</v>
      </c>
      <c r="B16" s="242" t="s">
        <v>167</v>
      </c>
      <c r="C16" s="251" t="s">
        <v>168</v>
      </c>
      <c r="D16" s="243" t="s">
        <v>165</v>
      </c>
      <c r="E16" s="244">
        <v>581.29999999999995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0.22</v>
      </c>
      <c r="Q16" s="229">
        <f>ROUND(E16*P16,2)</f>
        <v>127.89</v>
      </c>
      <c r="R16" s="230"/>
      <c r="S16" s="230" t="s">
        <v>111</v>
      </c>
      <c r="T16" s="230" t="s">
        <v>111</v>
      </c>
      <c r="U16" s="230">
        <v>7.0499999999999993E-2</v>
      </c>
      <c r="V16" s="230">
        <f>ROUND(E16*U16,2)</f>
        <v>40.98</v>
      </c>
      <c r="W16" s="230"/>
      <c r="X16" s="230" t="s">
        <v>123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124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52" t="s">
        <v>169</v>
      </c>
      <c r="D17" s="247"/>
      <c r="E17" s="247"/>
      <c r="F17" s="247"/>
      <c r="G17" s="247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116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4</v>
      </c>
      <c r="B18" s="242" t="s">
        <v>170</v>
      </c>
      <c r="C18" s="251" t="s">
        <v>171</v>
      </c>
      <c r="D18" s="243" t="s">
        <v>165</v>
      </c>
      <c r="E18" s="244">
        <v>34.1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0.11</v>
      </c>
      <c r="Q18" s="229">
        <f>ROUND(E18*P18,2)</f>
        <v>3.75</v>
      </c>
      <c r="R18" s="230"/>
      <c r="S18" s="230" t="s">
        <v>111</v>
      </c>
      <c r="T18" s="230" t="s">
        <v>111</v>
      </c>
      <c r="U18" s="230">
        <v>0.2</v>
      </c>
      <c r="V18" s="230">
        <f>ROUND(E18*U18,2)</f>
        <v>6.82</v>
      </c>
      <c r="W18" s="230"/>
      <c r="X18" s="230" t="s">
        <v>123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2" t="s">
        <v>172</v>
      </c>
      <c r="D19" s="247"/>
      <c r="E19" s="247"/>
      <c r="F19" s="247"/>
      <c r="G19" s="247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3" t="s">
        <v>173</v>
      </c>
      <c r="D20" s="261"/>
      <c r="E20" s="262">
        <v>34.1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162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5</v>
      </c>
      <c r="B21" s="242" t="s">
        <v>174</v>
      </c>
      <c r="C21" s="251" t="s">
        <v>175</v>
      </c>
      <c r="D21" s="243" t="s">
        <v>165</v>
      </c>
      <c r="E21" s="244">
        <v>9.4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0.24</v>
      </c>
      <c r="Q21" s="229">
        <f>ROUND(E21*P21,2)</f>
        <v>2.2599999999999998</v>
      </c>
      <c r="R21" s="230"/>
      <c r="S21" s="230" t="s">
        <v>111</v>
      </c>
      <c r="T21" s="230" t="s">
        <v>111</v>
      </c>
      <c r="U21" s="230">
        <v>0.81</v>
      </c>
      <c r="V21" s="230">
        <f>ROUND(E21*U21,2)</f>
        <v>7.61</v>
      </c>
      <c r="W21" s="230"/>
      <c r="X21" s="230" t="s">
        <v>123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52" t="s">
        <v>176</v>
      </c>
      <c r="D22" s="247"/>
      <c r="E22" s="247"/>
      <c r="F22" s="247"/>
      <c r="G22" s="247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116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3" t="s">
        <v>177</v>
      </c>
      <c r="D23" s="261"/>
      <c r="E23" s="262">
        <v>9.4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162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1">
        <v>6</v>
      </c>
      <c r="B24" s="242" t="s">
        <v>178</v>
      </c>
      <c r="C24" s="251" t="s">
        <v>179</v>
      </c>
      <c r="D24" s="243" t="s">
        <v>165</v>
      </c>
      <c r="E24" s="244">
        <v>146.495</v>
      </c>
      <c r="F24" s="245"/>
      <c r="G24" s="246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0.22</v>
      </c>
      <c r="Q24" s="229">
        <f>ROUND(E24*P24,2)</f>
        <v>32.229999999999997</v>
      </c>
      <c r="R24" s="230"/>
      <c r="S24" s="230" t="s">
        <v>111</v>
      </c>
      <c r="T24" s="230" t="s">
        <v>111</v>
      </c>
      <c r="U24" s="230">
        <v>0.05</v>
      </c>
      <c r="V24" s="230">
        <f>ROUND(E24*U24,2)</f>
        <v>7.32</v>
      </c>
      <c r="W24" s="230"/>
      <c r="X24" s="230" t="s">
        <v>123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124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7"/>
      <c r="B25" s="228"/>
      <c r="C25" s="252" t="s">
        <v>180</v>
      </c>
      <c r="D25" s="247"/>
      <c r="E25" s="247"/>
      <c r="F25" s="247"/>
      <c r="G25" s="247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116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9" t="str">
        <f>C25</f>
        <v>- odstranění podkladních vrstev stávajících sjezdů rozdílných povrchů pro možnost výškového urovnání v tl. do 100 mm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53" t="s">
        <v>181</v>
      </c>
      <c r="D26" s="248"/>
      <c r="E26" s="248"/>
      <c r="F26" s="248"/>
      <c r="G26" s="248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116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3" t="s">
        <v>182</v>
      </c>
      <c r="D27" s="248"/>
      <c r="E27" s="248"/>
      <c r="F27" s="248"/>
      <c r="G27" s="248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3" t="s">
        <v>183</v>
      </c>
      <c r="D28" s="261"/>
      <c r="E28" s="262">
        <v>9.4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3" t="s">
        <v>184</v>
      </c>
      <c r="D29" s="261"/>
      <c r="E29" s="262">
        <v>34.1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162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3" t="s">
        <v>185</v>
      </c>
      <c r="D30" s="261"/>
      <c r="E30" s="262">
        <v>10.4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162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3" t="s">
        <v>186</v>
      </c>
      <c r="D31" s="261"/>
      <c r="E31" s="262">
        <v>1.4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162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3" t="s">
        <v>187</v>
      </c>
      <c r="D32" s="261"/>
      <c r="E32" s="262">
        <v>4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162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3" t="s">
        <v>188</v>
      </c>
      <c r="D33" s="261"/>
      <c r="E33" s="262">
        <v>87.194999999999993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162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1">
        <v>7</v>
      </c>
      <c r="B34" s="242" t="s">
        <v>189</v>
      </c>
      <c r="C34" s="251" t="s">
        <v>190</v>
      </c>
      <c r="D34" s="243" t="s">
        <v>165</v>
      </c>
      <c r="E34" s="244">
        <v>137.25</v>
      </c>
      <c r="F34" s="245"/>
      <c r="G34" s="246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0.55000000000000004</v>
      </c>
      <c r="Q34" s="229">
        <f>ROUND(E34*P34,2)</f>
        <v>75.489999999999995</v>
      </c>
      <c r="R34" s="230"/>
      <c r="S34" s="230" t="s">
        <v>111</v>
      </c>
      <c r="T34" s="230" t="s">
        <v>111</v>
      </c>
      <c r="U34" s="230">
        <v>9.4500000000000001E-2</v>
      </c>
      <c r="V34" s="230">
        <f>ROUND(E34*U34,2)</f>
        <v>12.97</v>
      </c>
      <c r="W34" s="230"/>
      <c r="X34" s="230" t="s">
        <v>123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7"/>
      <c r="B35" s="228"/>
      <c r="C35" s="252" t="s">
        <v>191</v>
      </c>
      <c r="D35" s="247"/>
      <c r="E35" s="247"/>
      <c r="F35" s="247"/>
      <c r="G35" s="247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116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- odstranění podkladních vrstev pod obrubami pro možnost provedení konstrukcí nových, v tl. do 250 mm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3" t="s">
        <v>192</v>
      </c>
      <c r="D36" s="261"/>
      <c r="E36" s="262">
        <v>137.25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162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1">
        <v>8</v>
      </c>
      <c r="B37" s="242" t="s">
        <v>193</v>
      </c>
      <c r="C37" s="251" t="s">
        <v>194</v>
      </c>
      <c r="D37" s="243" t="s">
        <v>165</v>
      </c>
      <c r="E37" s="244">
        <v>14.4</v>
      </c>
      <c r="F37" s="245"/>
      <c r="G37" s="24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0.13800000000000001</v>
      </c>
      <c r="Q37" s="229">
        <f>ROUND(E37*P37,2)</f>
        <v>1.99</v>
      </c>
      <c r="R37" s="230"/>
      <c r="S37" s="230" t="s">
        <v>111</v>
      </c>
      <c r="T37" s="230" t="s">
        <v>111</v>
      </c>
      <c r="U37" s="230">
        <v>0.16</v>
      </c>
      <c r="V37" s="230">
        <f>ROUND(E37*U37,2)</f>
        <v>2.2999999999999998</v>
      </c>
      <c r="W37" s="230"/>
      <c r="X37" s="230" t="s">
        <v>123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52" t="s">
        <v>195</v>
      </c>
      <c r="D38" s="247"/>
      <c r="E38" s="247"/>
      <c r="F38" s="247"/>
      <c r="G38" s="247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116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3" t="s">
        <v>196</v>
      </c>
      <c r="D39" s="261"/>
      <c r="E39" s="262">
        <v>10.4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162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3" t="s">
        <v>197</v>
      </c>
      <c r="D40" s="261"/>
      <c r="E40" s="26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162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1">
        <v>9</v>
      </c>
      <c r="B41" s="242" t="s">
        <v>198</v>
      </c>
      <c r="C41" s="251" t="s">
        <v>199</v>
      </c>
      <c r="D41" s="243" t="s">
        <v>165</v>
      </c>
      <c r="E41" s="244">
        <v>1.4</v>
      </c>
      <c r="F41" s="245"/>
      <c r="G41" s="24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0.22500000000000001</v>
      </c>
      <c r="Q41" s="229">
        <f>ROUND(E41*P41,2)</f>
        <v>0.32</v>
      </c>
      <c r="R41" s="230"/>
      <c r="S41" s="230" t="s">
        <v>111</v>
      </c>
      <c r="T41" s="230" t="s">
        <v>111</v>
      </c>
      <c r="U41" s="230">
        <v>0.14000000000000001</v>
      </c>
      <c r="V41" s="230">
        <f>ROUND(E41*U41,2)</f>
        <v>0.2</v>
      </c>
      <c r="W41" s="230"/>
      <c r="X41" s="230" t="s">
        <v>123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124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52" t="s">
        <v>200</v>
      </c>
      <c r="D42" s="247"/>
      <c r="E42" s="247"/>
      <c r="F42" s="247"/>
      <c r="G42" s="247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116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3" t="s">
        <v>201</v>
      </c>
      <c r="D43" s="261"/>
      <c r="E43" s="262">
        <v>1.4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162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10</v>
      </c>
      <c r="B44" s="242" t="s">
        <v>202</v>
      </c>
      <c r="C44" s="251" t="s">
        <v>203</v>
      </c>
      <c r="D44" s="243" t="s">
        <v>165</v>
      </c>
      <c r="E44" s="244">
        <v>5.4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111</v>
      </c>
      <c r="T44" s="230" t="s">
        <v>111</v>
      </c>
      <c r="U44" s="230">
        <v>0.12</v>
      </c>
      <c r="V44" s="230">
        <f>ROUND(E44*U44,2)</f>
        <v>0.65</v>
      </c>
      <c r="W44" s="230"/>
      <c r="X44" s="230" t="s">
        <v>123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52" t="s">
        <v>204</v>
      </c>
      <c r="D45" s="247"/>
      <c r="E45" s="247"/>
      <c r="F45" s="247"/>
      <c r="G45" s="247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116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3" t="s">
        <v>205</v>
      </c>
      <c r="D46" s="261"/>
      <c r="E46" s="262">
        <v>1.4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162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3" t="s">
        <v>206</v>
      </c>
      <c r="D47" s="261"/>
      <c r="E47" s="262">
        <v>4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162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1">
        <v>11</v>
      </c>
      <c r="B48" s="242" t="s">
        <v>207</v>
      </c>
      <c r="C48" s="251" t="s">
        <v>208</v>
      </c>
      <c r="D48" s="243" t="s">
        <v>209</v>
      </c>
      <c r="E48" s="244">
        <v>4</v>
      </c>
      <c r="F48" s="245"/>
      <c r="G48" s="246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111</v>
      </c>
      <c r="T48" s="230" t="s">
        <v>111</v>
      </c>
      <c r="U48" s="230">
        <v>0.21</v>
      </c>
      <c r="V48" s="230">
        <f>ROUND(E48*U48,2)</f>
        <v>0.84</v>
      </c>
      <c r="W48" s="230"/>
      <c r="X48" s="230" t="s">
        <v>123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52" t="s">
        <v>210</v>
      </c>
      <c r="D49" s="247"/>
      <c r="E49" s="247"/>
      <c r="F49" s="247"/>
      <c r="G49" s="247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116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1">
        <v>12</v>
      </c>
      <c r="B50" s="242" t="s">
        <v>211</v>
      </c>
      <c r="C50" s="251" t="s">
        <v>212</v>
      </c>
      <c r="D50" s="243" t="s">
        <v>209</v>
      </c>
      <c r="E50" s="244">
        <v>183</v>
      </c>
      <c r="F50" s="245"/>
      <c r="G50" s="246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0.27</v>
      </c>
      <c r="Q50" s="229">
        <f>ROUND(E50*P50,2)</f>
        <v>49.41</v>
      </c>
      <c r="R50" s="230"/>
      <c r="S50" s="230" t="s">
        <v>111</v>
      </c>
      <c r="T50" s="230" t="s">
        <v>111</v>
      </c>
      <c r="U50" s="230">
        <v>0.12</v>
      </c>
      <c r="V50" s="230">
        <f>ROUND(E50*U50,2)</f>
        <v>21.96</v>
      </c>
      <c r="W50" s="230"/>
      <c r="X50" s="230" t="s">
        <v>123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52" t="s">
        <v>213</v>
      </c>
      <c r="D51" s="247"/>
      <c r="E51" s="247"/>
      <c r="F51" s="247"/>
      <c r="G51" s="247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116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3" t="s">
        <v>214</v>
      </c>
      <c r="D52" s="261"/>
      <c r="E52" s="262">
        <v>183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162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1">
        <v>13</v>
      </c>
      <c r="B53" s="242" t="s">
        <v>215</v>
      </c>
      <c r="C53" s="251" t="s">
        <v>216</v>
      </c>
      <c r="D53" s="243" t="s">
        <v>209</v>
      </c>
      <c r="E53" s="244">
        <v>23</v>
      </c>
      <c r="F53" s="245"/>
      <c r="G53" s="246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0.22</v>
      </c>
      <c r="Q53" s="229">
        <f>ROUND(E53*P53,2)</f>
        <v>5.0599999999999996</v>
      </c>
      <c r="R53" s="230"/>
      <c r="S53" s="230" t="s">
        <v>111</v>
      </c>
      <c r="T53" s="230" t="s">
        <v>111</v>
      </c>
      <c r="U53" s="230">
        <v>0.14000000000000001</v>
      </c>
      <c r="V53" s="230">
        <f>ROUND(E53*U53,2)</f>
        <v>3.22</v>
      </c>
      <c r="W53" s="230"/>
      <c r="X53" s="230" t="s">
        <v>123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124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52" t="s">
        <v>217</v>
      </c>
      <c r="D54" s="247"/>
      <c r="E54" s="247"/>
      <c r="F54" s="247"/>
      <c r="G54" s="247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116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3" t="s">
        <v>218</v>
      </c>
      <c r="D55" s="261"/>
      <c r="E55" s="262">
        <v>23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162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1">
        <v>14</v>
      </c>
      <c r="B56" s="242" t="s">
        <v>219</v>
      </c>
      <c r="C56" s="251" t="s">
        <v>220</v>
      </c>
      <c r="D56" s="243" t="s">
        <v>155</v>
      </c>
      <c r="E56" s="244">
        <v>15.87</v>
      </c>
      <c r="F56" s="245"/>
      <c r="G56" s="246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111</v>
      </c>
      <c r="T56" s="230" t="s">
        <v>111</v>
      </c>
      <c r="U56" s="230">
        <v>0.22</v>
      </c>
      <c r="V56" s="230">
        <f>ROUND(E56*U56,2)</f>
        <v>3.49</v>
      </c>
      <c r="W56" s="230"/>
      <c r="X56" s="230" t="s">
        <v>123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124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52" t="s">
        <v>221</v>
      </c>
      <c r="D57" s="247"/>
      <c r="E57" s="247"/>
      <c r="F57" s="247"/>
      <c r="G57" s="247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116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3" t="s">
        <v>222</v>
      </c>
      <c r="D58" s="261"/>
      <c r="E58" s="262">
        <v>13.725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162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27"/>
      <c r="B59" s="228"/>
      <c r="C59" s="263" t="s">
        <v>223</v>
      </c>
      <c r="D59" s="261"/>
      <c r="E59" s="262">
        <v>1.7250000000000001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162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3" t="s">
        <v>224</v>
      </c>
      <c r="D60" s="261"/>
      <c r="E60" s="262">
        <v>0.42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162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1">
        <v>15</v>
      </c>
      <c r="B61" s="242" t="s">
        <v>225</v>
      </c>
      <c r="C61" s="251" t="s">
        <v>226</v>
      </c>
      <c r="D61" s="243" t="s">
        <v>227</v>
      </c>
      <c r="E61" s="244">
        <v>15.487500000000001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111</v>
      </c>
      <c r="T61" s="230" t="s">
        <v>228</v>
      </c>
      <c r="U61" s="230">
        <v>0</v>
      </c>
      <c r="V61" s="230">
        <f>ROUND(E61*U61,2)</f>
        <v>0</v>
      </c>
      <c r="W61" s="230"/>
      <c r="X61" s="230" t="s">
        <v>156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157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52" t="s">
        <v>229</v>
      </c>
      <c r="D62" s="247"/>
      <c r="E62" s="247"/>
      <c r="F62" s="247"/>
      <c r="G62" s="247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116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3" t="s">
        <v>230</v>
      </c>
      <c r="D63" s="261"/>
      <c r="E63" s="262">
        <v>13.762499999999999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162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27"/>
      <c r="B64" s="228"/>
      <c r="C64" s="263" t="s">
        <v>231</v>
      </c>
      <c r="D64" s="261"/>
      <c r="E64" s="262">
        <v>1.7250000000000001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162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34" t="s">
        <v>106</v>
      </c>
      <c r="B65" s="235" t="s">
        <v>67</v>
      </c>
      <c r="C65" s="250" t="s">
        <v>50</v>
      </c>
      <c r="D65" s="236"/>
      <c r="E65" s="237"/>
      <c r="F65" s="238"/>
      <c r="G65" s="239">
        <f>SUMIF(AG66:AG110,"&lt;&gt;NOR",G66:G110)</f>
        <v>0</v>
      </c>
      <c r="H65" s="233"/>
      <c r="I65" s="233">
        <f>SUM(I66:I110)</f>
        <v>0</v>
      </c>
      <c r="J65" s="233"/>
      <c r="K65" s="233">
        <f>SUM(K66:K110)</f>
        <v>0</v>
      </c>
      <c r="L65" s="233"/>
      <c r="M65" s="233">
        <f>SUM(M66:M110)</f>
        <v>0</v>
      </c>
      <c r="N65" s="232"/>
      <c r="O65" s="232">
        <f>SUM(O66:O110)</f>
        <v>262.39</v>
      </c>
      <c r="P65" s="232"/>
      <c r="Q65" s="232">
        <f>SUM(Q66:Q110)</f>
        <v>0</v>
      </c>
      <c r="R65" s="233"/>
      <c r="S65" s="233"/>
      <c r="T65" s="233"/>
      <c r="U65" s="233"/>
      <c r="V65" s="233">
        <f>SUM(V66:V110)</f>
        <v>56.030000000000008</v>
      </c>
      <c r="W65" s="233"/>
      <c r="X65" s="233"/>
      <c r="AG65" t="s">
        <v>107</v>
      </c>
    </row>
    <row r="66" spans="1:60" ht="22.5" outlineLevel="1" x14ac:dyDescent="0.2">
      <c r="A66" s="241">
        <v>16</v>
      </c>
      <c r="B66" s="242" t="s">
        <v>232</v>
      </c>
      <c r="C66" s="251" t="s">
        <v>233</v>
      </c>
      <c r="D66" s="243" t="s">
        <v>165</v>
      </c>
      <c r="E66" s="244">
        <v>284.12</v>
      </c>
      <c r="F66" s="245"/>
      <c r="G66" s="246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0.28799999999999998</v>
      </c>
      <c r="O66" s="229">
        <f>ROUND(E66*N66,2)</f>
        <v>81.83</v>
      </c>
      <c r="P66" s="229">
        <v>0</v>
      </c>
      <c r="Q66" s="229">
        <f>ROUND(E66*P66,2)</f>
        <v>0</v>
      </c>
      <c r="R66" s="230"/>
      <c r="S66" s="230" t="s">
        <v>111</v>
      </c>
      <c r="T66" s="230" t="s">
        <v>111</v>
      </c>
      <c r="U66" s="230">
        <v>0.02</v>
      </c>
      <c r="V66" s="230">
        <f>ROUND(E66*U66,2)</f>
        <v>5.68</v>
      </c>
      <c r="W66" s="230"/>
      <c r="X66" s="230" t="s">
        <v>123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124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27"/>
      <c r="B67" s="228"/>
      <c r="C67" s="252" t="s">
        <v>234</v>
      </c>
      <c r="D67" s="247"/>
      <c r="E67" s="247"/>
      <c r="F67" s="247"/>
      <c r="G67" s="247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116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49" t="str">
        <f>C67</f>
        <v>- podkladní vrstva sjezdů, vstupů, chodníku - nový materiál pro případné výškové urovnání, ŠD 0/32 tl. 100 mm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53" t="s">
        <v>235</v>
      </c>
      <c r="D68" s="248"/>
      <c r="E68" s="248"/>
      <c r="F68" s="248"/>
      <c r="G68" s="248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116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53" t="s">
        <v>182</v>
      </c>
      <c r="D69" s="248"/>
      <c r="E69" s="248"/>
      <c r="F69" s="248"/>
      <c r="G69" s="248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116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3" t="s">
        <v>183</v>
      </c>
      <c r="D70" s="261"/>
      <c r="E70" s="262">
        <v>9.4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162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3" t="s">
        <v>184</v>
      </c>
      <c r="D71" s="261"/>
      <c r="E71" s="262">
        <v>34.1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162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3" t="s">
        <v>185</v>
      </c>
      <c r="D72" s="261"/>
      <c r="E72" s="262">
        <v>10.4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162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3" t="s">
        <v>186</v>
      </c>
      <c r="D73" s="261"/>
      <c r="E73" s="262">
        <v>1.4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162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3" t="s">
        <v>187</v>
      </c>
      <c r="D74" s="261"/>
      <c r="E74" s="262">
        <v>4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162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3" t="s">
        <v>236</v>
      </c>
      <c r="D75" s="261"/>
      <c r="E75" s="262">
        <v>87.194999999999993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162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3" t="s">
        <v>237</v>
      </c>
      <c r="D76" s="261"/>
      <c r="E76" s="262">
        <v>137.625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162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1">
        <v>17</v>
      </c>
      <c r="B77" s="242" t="s">
        <v>238</v>
      </c>
      <c r="C77" s="251" t="s">
        <v>239</v>
      </c>
      <c r="D77" s="243" t="s">
        <v>165</v>
      </c>
      <c r="E77" s="244">
        <v>64.224999999999994</v>
      </c>
      <c r="F77" s="245"/>
      <c r="G77" s="246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0.378</v>
      </c>
      <c r="O77" s="229">
        <f>ROUND(E77*N77,2)</f>
        <v>24.28</v>
      </c>
      <c r="P77" s="229">
        <v>0</v>
      </c>
      <c r="Q77" s="229">
        <f>ROUND(E77*P77,2)</f>
        <v>0</v>
      </c>
      <c r="R77" s="230"/>
      <c r="S77" s="230" t="s">
        <v>111</v>
      </c>
      <c r="T77" s="230" t="s">
        <v>111</v>
      </c>
      <c r="U77" s="230">
        <v>0.03</v>
      </c>
      <c r="V77" s="230">
        <f>ROUND(E77*U77,2)</f>
        <v>1.93</v>
      </c>
      <c r="W77" s="230"/>
      <c r="X77" s="230" t="s">
        <v>123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124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52" t="s">
        <v>240</v>
      </c>
      <c r="D78" s="247"/>
      <c r="E78" s="247"/>
      <c r="F78" s="247"/>
      <c r="G78" s="247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116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3" t="s">
        <v>241</v>
      </c>
      <c r="D79" s="261"/>
      <c r="E79" s="262">
        <v>64.224999999999994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162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1">
        <v>18</v>
      </c>
      <c r="B80" s="242" t="s">
        <v>242</v>
      </c>
      <c r="C80" s="251" t="s">
        <v>243</v>
      </c>
      <c r="D80" s="243" t="s">
        <v>165</v>
      </c>
      <c r="E80" s="244">
        <v>2.9925000000000002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0.13150000000000001</v>
      </c>
      <c r="O80" s="229">
        <f>ROUND(E80*N80,2)</f>
        <v>0.39</v>
      </c>
      <c r="P80" s="229">
        <v>0</v>
      </c>
      <c r="Q80" s="229">
        <f>ROUND(E80*P80,2)</f>
        <v>0</v>
      </c>
      <c r="R80" s="230" t="s">
        <v>244</v>
      </c>
      <c r="S80" s="230" t="s">
        <v>111</v>
      </c>
      <c r="T80" s="230" t="s">
        <v>111</v>
      </c>
      <c r="U80" s="230">
        <v>0</v>
      </c>
      <c r="V80" s="230">
        <f>ROUND(E80*U80,2)</f>
        <v>0</v>
      </c>
      <c r="W80" s="230"/>
      <c r="X80" s="230" t="s">
        <v>245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27"/>
      <c r="B81" s="228"/>
      <c r="C81" s="252" t="s">
        <v>247</v>
      </c>
      <c r="D81" s="247"/>
      <c r="E81" s="247"/>
      <c r="F81" s="247"/>
      <c r="G81" s="24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116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49" t="str">
        <f>C81</f>
        <v>- povrch chodníku, materiál pro provádění úprav pro osoby se sníženou schopností pohybu a orientace, varovný pás š. 0,40m, signální pás š=0,80 m, ztratné 5%</v>
      </c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3" t="s">
        <v>248</v>
      </c>
      <c r="D82" s="261"/>
      <c r="E82" s="262">
        <v>2.9925000000000002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162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1">
        <v>19</v>
      </c>
      <c r="B83" s="242" t="s">
        <v>249</v>
      </c>
      <c r="C83" s="251" t="s">
        <v>250</v>
      </c>
      <c r="D83" s="243" t="s">
        <v>165</v>
      </c>
      <c r="E83" s="244">
        <v>3.7275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0.129</v>
      </c>
      <c r="O83" s="229">
        <f>ROUND(E83*N83,2)</f>
        <v>0.48</v>
      </c>
      <c r="P83" s="229">
        <v>0</v>
      </c>
      <c r="Q83" s="229">
        <f>ROUND(E83*P83,2)</f>
        <v>0</v>
      </c>
      <c r="R83" s="230" t="s">
        <v>244</v>
      </c>
      <c r="S83" s="230" t="s">
        <v>111</v>
      </c>
      <c r="T83" s="230" t="s">
        <v>111</v>
      </c>
      <c r="U83" s="230">
        <v>0</v>
      </c>
      <c r="V83" s="230">
        <f>ROUND(E83*U83,2)</f>
        <v>0</v>
      </c>
      <c r="W83" s="230"/>
      <c r="X83" s="230" t="s">
        <v>245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52" t="s">
        <v>251</v>
      </c>
      <c r="D84" s="247"/>
      <c r="E84" s="247"/>
      <c r="F84" s="247"/>
      <c r="G84" s="247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116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3" t="s">
        <v>252</v>
      </c>
      <c r="D85" s="261"/>
      <c r="E85" s="262">
        <v>3.7275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162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1">
        <v>20</v>
      </c>
      <c r="B86" s="242" t="s">
        <v>253</v>
      </c>
      <c r="C86" s="251" t="s">
        <v>254</v>
      </c>
      <c r="D86" s="243" t="s">
        <v>165</v>
      </c>
      <c r="E86" s="244">
        <v>7.8</v>
      </c>
      <c r="F86" s="245"/>
      <c r="G86" s="24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7.3899999999999993E-2</v>
      </c>
      <c r="O86" s="229">
        <f>ROUND(E86*N86,2)</f>
        <v>0.57999999999999996</v>
      </c>
      <c r="P86" s="229">
        <v>0</v>
      </c>
      <c r="Q86" s="229">
        <f>ROUND(E86*P86,2)</f>
        <v>0</v>
      </c>
      <c r="R86" s="230"/>
      <c r="S86" s="230" t="s">
        <v>111</v>
      </c>
      <c r="T86" s="230" t="s">
        <v>111</v>
      </c>
      <c r="U86" s="230">
        <v>0.45</v>
      </c>
      <c r="V86" s="230">
        <f>ROUND(E86*U86,2)</f>
        <v>3.51</v>
      </c>
      <c r="W86" s="230"/>
      <c r="X86" s="230" t="s">
        <v>123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52" t="s">
        <v>255</v>
      </c>
      <c r="D87" s="247"/>
      <c r="E87" s="247"/>
      <c r="F87" s="247"/>
      <c r="G87" s="247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116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3" t="s">
        <v>256</v>
      </c>
      <c r="D88" s="261"/>
      <c r="E88" s="262">
        <v>3.55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162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3" t="s">
        <v>257</v>
      </c>
      <c r="D89" s="261"/>
      <c r="E89" s="262">
        <v>2.85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162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3" t="s">
        <v>258</v>
      </c>
      <c r="D90" s="261"/>
      <c r="E90" s="262">
        <v>1.4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162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1">
        <v>21</v>
      </c>
      <c r="B91" s="242" t="s">
        <v>259</v>
      </c>
      <c r="C91" s="251" t="s">
        <v>260</v>
      </c>
      <c r="D91" s="243" t="s">
        <v>165</v>
      </c>
      <c r="E91" s="244">
        <v>4</v>
      </c>
      <c r="F91" s="245"/>
      <c r="G91" s="246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3.15E-2</v>
      </c>
      <c r="O91" s="229">
        <f>ROUND(E91*N91,2)</f>
        <v>0.13</v>
      </c>
      <c r="P91" s="229">
        <v>0</v>
      </c>
      <c r="Q91" s="229">
        <f>ROUND(E91*P91,2)</f>
        <v>0</v>
      </c>
      <c r="R91" s="230"/>
      <c r="S91" s="230" t="s">
        <v>111</v>
      </c>
      <c r="T91" s="230" t="s">
        <v>111</v>
      </c>
      <c r="U91" s="230">
        <v>0.62</v>
      </c>
      <c r="V91" s="230">
        <f>ROUND(E91*U91,2)</f>
        <v>2.48</v>
      </c>
      <c r="W91" s="230"/>
      <c r="X91" s="230" t="s">
        <v>123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124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52" t="s">
        <v>261</v>
      </c>
      <c r="D92" s="247"/>
      <c r="E92" s="247"/>
      <c r="F92" s="247"/>
      <c r="G92" s="247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116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3" t="s">
        <v>262</v>
      </c>
      <c r="D93" s="261"/>
      <c r="E93" s="262">
        <v>4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162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1">
        <v>22</v>
      </c>
      <c r="B94" s="242" t="s">
        <v>263</v>
      </c>
      <c r="C94" s="251" t="s">
        <v>264</v>
      </c>
      <c r="D94" s="243" t="s">
        <v>165</v>
      </c>
      <c r="E94" s="244">
        <v>586.29999999999995</v>
      </c>
      <c r="F94" s="245"/>
      <c r="G94" s="24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5.6100000000000004E-3</v>
      </c>
      <c r="O94" s="229">
        <f>ROUND(E94*N94,2)</f>
        <v>3.29</v>
      </c>
      <c r="P94" s="229">
        <v>0</v>
      </c>
      <c r="Q94" s="229">
        <f>ROUND(E94*P94,2)</f>
        <v>0</v>
      </c>
      <c r="R94" s="230"/>
      <c r="S94" s="230" t="s">
        <v>111</v>
      </c>
      <c r="T94" s="230" t="s">
        <v>111</v>
      </c>
      <c r="U94" s="230">
        <v>4.0000000000000001E-3</v>
      </c>
      <c r="V94" s="230">
        <f>ROUND(E94*U94,2)</f>
        <v>2.35</v>
      </c>
      <c r="W94" s="230"/>
      <c r="X94" s="230" t="s">
        <v>123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124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52" t="s">
        <v>265</v>
      </c>
      <c r="D95" s="247"/>
      <c r="E95" s="247"/>
      <c r="F95" s="247"/>
      <c r="G95" s="247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116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3" t="s">
        <v>266</v>
      </c>
      <c r="D96" s="261"/>
      <c r="E96" s="262">
        <v>586.29999999999995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162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1">
        <v>23</v>
      </c>
      <c r="B97" s="242" t="s">
        <v>267</v>
      </c>
      <c r="C97" s="251" t="s">
        <v>268</v>
      </c>
      <c r="D97" s="243" t="s">
        <v>269</v>
      </c>
      <c r="E97" s="244">
        <v>73.287499999999994</v>
      </c>
      <c r="F97" s="245"/>
      <c r="G97" s="246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1</v>
      </c>
      <c r="O97" s="229">
        <f>ROUND(E97*N97,2)</f>
        <v>73.290000000000006</v>
      </c>
      <c r="P97" s="229">
        <v>0</v>
      </c>
      <c r="Q97" s="229">
        <f>ROUND(E97*P97,2)</f>
        <v>0</v>
      </c>
      <c r="R97" s="230"/>
      <c r="S97" s="230" t="s">
        <v>111</v>
      </c>
      <c r="T97" s="230" t="s">
        <v>111</v>
      </c>
      <c r="U97" s="230">
        <v>0.23</v>
      </c>
      <c r="V97" s="230">
        <f>ROUND(E97*U97,2)</f>
        <v>16.86</v>
      </c>
      <c r="W97" s="230"/>
      <c r="X97" s="230" t="s">
        <v>123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124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52" t="s">
        <v>270</v>
      </c>
      <c r="D98" s="247"/>
      <c r="E98" s="247"/>
      <c r="F98" s="247"/>
      <c r="G98" s="247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116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3" t="s">
        <v>271</v>
      </c>
      <c r="D99" s="261"/>
      <c r="E99" s="262">
        <v>73.287499999999994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162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1">
        <v>24</v>
      </c>
      <c r="B100" s="242" t="s">
        <v>272</v>
      </c>
      <c r="C100" s="251" t="s">
        <v>273</v>
      </c>
      <c r="D100" s="243" t="s">
        <v>165</v>
      </c>
      <c r="E100" s="244">
        <v>586.29999999999995</v>
      </c>
      <c r="F100" s="245"/>
      <c r="G100" s="246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5.0000000000000001E-4</v>
      </c>
      <c r="O100" s="229">
        <f>ROUND(E100*N100,2)</f>
        <v>0.28999999999999998</v>
      </c>
      <c r="P100" s="229">
        <v>0</v>
      </c>
      <c r="Q100" s="229">
        <f>ROUND(E100*P100,2)</f>
        <v>0</v>
      </c>
      <c r="R100" s="230"/>
      <c r="S100" s="230" t="s">
        <v>111</v>
      </c>
      <c r="T100" s="230" t="s">
        <v>111</v>
      </c>
      <c r="U100" s="230">
        <v>2E-3</v>
      </c>
      <c r="V100" s="230">
        <f>ROUND(E100*U100,2)</f>
        <v>1.17</v>
      </c>
      <c r="W100" s="230"/>
      <c r="X100" s="230" t="s">
        <v>123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124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52" t="s">
        <v>274</v>
      </c>
      <c r="D101" s="247"/>
      <c r="E101" s="247"/>
      <c r="F101" s="247"/>
      <c r="G101" s="247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116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/>
      <c r="B102" s="228"/>
      <c r="C102" s="263" t="s">
        <v>275</v>
      </c>
      <c r="D102" s="261"/>
      <c r="E102" s="262">
        <v>586.29999999999995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1">
        <v>25</v>
      </c>
      <c r="B103" s="242" t="s">
        <v>276</v>
      </c>
      <c r="C103" s="251" t="s">
        <v>277</v>
      </c>
      <c r="D103" s="243" t="s">
        <v>165</v>
      </c>
      <c r="E103" s="244">
        <v>586.29999999999995</v>
      </c>
      <c r="F103" s="245"/>
      <c r="G103" s="246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0.12966</v>
      </c>
      <c r="O103" s="229">
        <f>ROUND(E103*N103,2)</f>
        <v>76.02</v>
      </c>
      <c r="P103" s="229">
        <v>0</v>
      </c>
      <c r="Q103" s="229">
        <f>ROUND(E103*P103,2)</f>
        <v>0</v>
      </c>
      <c r="R103" s="230"/>
      <c r="S103" s="230" t="s">
        <v>111</v>
      </c>
      <c r="T103" s="230" t="s">
        <v>111</v>
      </c>
      <c r="U103" s="230">
        <v>0.02</v>
      </c>
      <c r="V103" s="230">
        <f>ROUND(E103*U103,2)</f>
        <v>11.73</v>
      </c>
      <c r="W103" s="230"/>
      <c r="X103" s="230" t="s">
        <v>123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124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52" t="s">
        <v>278</v>
      </c>
      <c r="D104" s="247"/>
      <c r="E104" s="247"/>
      <c r="F104" s="247"/>
      <c r="G104" s="247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116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1">
        <v>26</v>
      </c>
      <c r="B105" s="242" t="s">
        <v>279</v>
      </c>
      <c r="C105" s="251" t="s">
        <v>280</v>
      </c>
      <c r="D105" s="243" t="s">
        <v>281</v>
      </c>
      <c r="E105" s="244">
        <v>4.2625000000000002</v>
      </c>
      <c r="F105" s="245"/>
      <c r="G105" s="246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122</v>
      </c>
      <c r="T105" s="230" t="s">
        <v>112</v>
      </c>
      <c r="U105" s="230">
        <v>0</v>
      </c>
      <c r="V105" s="230">
        <f>ROUND(E105*U105,2)</f>
        <v>0</v>
      </c>
      <c r="W105" s="230"/>
      <c r="X105" s="230" t="s">
        <v>123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124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52" t="s">
        <v>282</v>
      </c>
      <c r="D106" s="247"/>
      <c r="E106" s="247"/>
      <c r="F106" s="247"/>
      <c r="G106" s="247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116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3" t="s">
        <v>283</v>
      </c>
      <c r="D107" s="261"/>
      <c r="E107" s="262">
        <v>4.2625000000000002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1">
        <v>27</v>
      </c>
      <c r="B108" s="242" t="s">
        <v>284</v>
      </c>
      <c r="C108" s="251" t="s">
        <v>285</v>
      </c>
      <c r="D108" s="243" t="s">
        <v>165</v>
      </c>
      <c r="E108" s="244">
        <v>9.4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0.19275999999999999</v>
      </c>
      <c r="O108" s="229">
        <f>ROUND(E108*N108,2)</f>
        <v>1.81</v>
      </c>
      <c r="P108" s="229">
        <v>0</v>
      </c>
      <c r="Q108" s="229">
        <f>ROUND(E108*P108,2)</f>
        <v>0</v>
      </c>
      <c r="R108" s="230"/>
      <c r="S108" s="230" t="s">
        <v>111</v>
      </c>
      <c r="T108" s="230" t="s">
        <v>111</v>
      </c>
      <c r="U108" s="230">
        <v>1.0980000000000001</v>
      </c>
      <c r="V108" s="230">
        <f>ROUND(E108*U108,2)</f>
        <v>10.32</v>
      </c>
      <c r="W108" s="230"/>
      <c r="X108" s="230" t="s">
        <v>123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124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52" t="s">
        <v>286</v>
      </c>
      <c r="D109" s="247"/>
      <c r="E109" s="247"/>
      <c r="F109" s="247"/>
      <c r="G109" s="247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116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3" t="s">
        <v>287</v>
      </c>
      <c r="D110" s="261"/>
      <c r="E110" s="262">
        <v>9.4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162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34" t="s">
        <v>106</v>
      </c>
      <c r="B111" s="235" t="s">
        <v>68</v>
      </c>
      <c r="C111" s="250" t="s">
        <v>69</v>
      </c>
      <c r="D111" s="236"/>
      <c r="E111" s="237"/>
      <c r="F111" s="238"/>
      <c r="G111" s="239">
        <f>SUMIF(AG112:AG123,"&lt;&gt;NOR",G112:G123)</f>
        <v>0</v>
      </c>
      <c r="H111" s="233"/>
      <c r="I111" s="233">
        <f>SUM(I112:I123)</f>
        <v>0</v>
      </c>
      <c r="J111" s="233"/>
      <c r="K111" s="233">
        <f>SUM(K112:K123)</f>
        <v>0</v>
      </c>
      <c r="L111" s="233"/>
      <c r="M111" s="233">
        <f>SUM(M112:M123)</f>
        <v>0</v>
      </c>
      <c r="N111" s="232"/>
      <c r="O111" s="232">
        <f>SUM(O112:O123)</f>
        <v>3.6</v>
      </c>
      <c r="P111" s="232"/>
      <c r="Q111" s="232">
        <f>SUM(Q112:Q123)</f>
        <v>0</v>
      </c>
      <c r="R111" s="233"/>
      <c r="S111" s="233"/>
      <c r="T111" s="233"/>
      <c r="U111" s="233"/>
      <c r="V111" s="233">
        <f>SUM(V112:V123)</f>
        <v>26.87</v>
      </c>
      <c r="W111" s="233"/>
      <c r="X111" s="233"/>
      <c r="AG111" t="s">
        <v>107</v>
      </c>
    </row>
    <row r="112" spans="1:60" outlineLevel="1" x14ac:dyDescent="0.2">
      <c r="A112" s="241">
        <v>28</v>
      </c>
      <c r="B112" s="242" t="s">
        <v>288</v>
      </c>
      <c r="C112" s="251" t="s">
        <v>289</v>
      </c>
      <c r="D112" s="243" t="s">
        <v>290</v>
      </c>
      <c r="E112" s="244">
        <v>5</v>
      </c>
      <c r="F112" s="245"/>
      <c r="G112" s="246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0.43093999999999999</v>
      </c>
      <c r="O112" s="229">
        <f>ROUND(E112*N112,2)</f>
        <v>2.15</v>
      </c>
      <c r="P112" s="229">
        <v>0</v>
      </c>
      <c r="Q112" s="229">
        <f>ROUND(E112*P112,2)</f>
        <v>0</v>
      </c>
      <c r="R112" s="230"/>
      <c r="S112" s="230" t="s">
        <v>111</v>
      </c>
      <c r="T112" s="230" t="s">
        <v>111</v>
      </c>
      <c r="U112" s="230">
        <v>3.8170000000000002</v>
      </c>
      <c r="V112" s="230">
        <f>ROUND(E112*U112,2)</f>
        <v>19.09</v>
      </c>
      <c r="W112" s="230"/>
      <c r="X112" s="230" t="s">
        <v>123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124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52" t="s">
        <v>291</v>
      </c>
      <c r="D113" s="247"/>
      <c r="E113" s="247"/>
      <c r="F113" s="247"/>
      <c r="G113" s="247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116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1">
        <v>29</v>
      </c>
      <c r="B114" s="242" t="s">
        <v>292</v>
      </c>
      <c r="C114" s="251" t="s">
        <v>293</v>
      </c>
      <c r="D114" s="243" t="s">
        <v>290</v>
      </c>
      <c r="E114" s="244">
        <v>2</v>
      </c>
      <c r="F114" s="245"/>
      <c r="G114" s="246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0.31590000000000001</v>
      </c>
      <c r="O114" s="229">
        <f>ROUND(E114*N114,2)</f>
        <v>0.63</v>
      </c>
      <c r="P114" s="229">
        <v>0</v>
      </c>
      <c r="Q114" s="229">
        <f>ROUND(E114*P114,2)</f>
        <v>0</v>
      </c>
      <c r="R114" s="230"/>
      <c r="S114" s="230" t="s">
        <v>111</v>
      </c>
      <c r="T114" s="230" t="s">
        <v>111</v>
      </c>
      <c r="U114" s="230">
        <v>1.55</v>
      </c>
      <c r="V114" s="230">
        <f>ROUND(E114*U114,2)</f>
        <v>3.1</v>
      </c>
      <c r="W114" s="230"/>
      <c r="X114" s="230" t="s">
        <v>123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124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52" t="s">
        <v>294</v>
      </c>
      <c r="D115" s="247"/>
      <c r="E115" s="247"/>
      <c r="F115" s="247"/>
      <c r="G115" s="247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116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3" t="s">
        <v>295</v>
      </c>
      <c r="D116" s="261"/>
      <c r="E116" s="262">
        <v>1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162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3" t="s">
        <v>296</v>
      </c>
      <c r="D117" s="261"/>
      <c r="E117" s="262">
        <v>1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162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1">
        <v>30</v>
      </c>
      <c r="B118" s="242" t="s">
        <v>297</v>
      </c>
      <c r="C118" s="251" t="s">
        <v>298</v>
      </c>
      <c r="D118" s="243" t="s">
        <v>290</v>
      </c>
      <c r="E118" s="244">
        <v>3</v>
      </c>
      <c r="F118" s="245"/>
      <c r="G118" s="246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0.20072999999999999</v>
      </c>
      <c r="O118" s="229">
        <f>ROUND(E118*N118,2)</f>
        <v>0.6</v>
      </c>
      <c r="P118" s="229">
        <v>0</v>
      </c>
      <c r="Q118" s="229">
        <f>ROUND(E118*P118,2)</f>
        <v>0</v>
      </c>
      <c r="R118" s="230"/>
      <c r="S118" s="230" t="s">
        <v>111</v>
      </c>
      <c r="T118" s="230" t="s">
        <v>111</v>
      </c>
      <c r="U118" s="230">
        <v>0</v>
      </c>
      <c r="V118" s="230">
        <f>ROUND(E118*U118,2)</f>
        <v>0</v>
      </c>
      <c r="W118" s="230"/>
      <c r="X118" s="230" t="s">
        <v>156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157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52" t="s">
        <v>299</v>
      </c>
      <c r="D119" s="247"/>
      <c r="E119" s="247"/>
      <c r="F119" s="247"/>
      <c r="G119" s="247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116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27"/>
      <c r="B120" s="228"/>
      <c r="C120" s="253" t="s">
        <v>300</v>
      </c>
      <c r="D120" s="248"/>
      <c r="E120" s="248"/>
      <c r="F120" s="248"/>
      <c r="G120" s="248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116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49" t="str">
        <f>C120</f>
        <v>- plastové dno, šachta z korugované trouby, těsnění, betonový prstenec, kalový koš, teleskopická šachtová roura, litinová dešťová mříž - D400</v>
      </c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53" t="s">
        <v>301</v>
      </c>
      <c r="D121" s="248"/>
      <c r="E121" s="248"/>
      <c r="F121" s="248"/>
      <c r="G121" s="248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116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1">
        <v>31</v>
      </c>
      <c r="B122" s="242" t="s">
        <v>302</v>
      </c>
      <c r="C122" s="251" t="s">
        <v>303</v>
      </c>
      <c r="D122" s="243" t="s">
        <v>290</v>
      </c>
      <c r="E122" s="244">
        <v>3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7.3349999999999999E-2</v>
      </c>
      <c r="O122" s="229">
        <f>ROUND(E122*N122,2)</f>
        <v>0.22</v>
      </c>
      <c r="P122" s="229">
        <v>0</v>
      </c>
      <c r="Q122" s="229">
        <f>ROUND(E122*P122,2)</f>
        <v>0</v>
      </c>
      <c r="R122" s="230"/>
      <c r="S122" s="230" t="s">
        <v>111</v>
      </c>
      <c r="T122" s="230" t="s">
        <v>111</v>
      </c>
      <c r="U122" s="230">
        <v>1.56</v>
      </c>
      <c r="V122" s="230">
        <f>ROUND(E122*U122,2)</f>
        <v>4.68</v>
      </c>
      <c r="W122" s="230"/>
      <c r="X122" s="230" t="s">
        <v>123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124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52" t="s">
        <v>304</v>
      </c>
      <c r="D123" s="247"/>
      <c r="E123" s="247"/>
      <c r="F123" s="247"/>
      <c r="G123" s="247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116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4" t="s">
        <v>106</v>
      </c>
      <c r="B124" s="235" t="s">
        <v>70</v>
      </c>
      <c r="C124" s="250" t="s">
        <v>71</v>
      </c>
      <c r="D124" s="236"/>
      <c r="E124" s="237"/>
      <c r="F124" s="238"/>
      <c r="G124" s="239">
        <f>SUMIF(AG125:AG149,"&lt;&gt;NOR",G125:G149)</f>
        <v>0</v>
      </c>
      <c r="H124" s="233"/>
      <c r="I124" s="233">
        <f>SUM(I125:I149)</f>
        <v>0</v>
      </c>
      <c r="J124" s="233"/>
      <c r="K124" s="233">
        <f>SUM(K125:K149)</f>
        <v>0</v>
      </c>
      <c r="L124" s="233"/>
      <c r="M124" s="233">
        <f>SUM(M125:M149)</f>
        <v>0</v>
      </c>
      <c r="N124" s="232"/>
      <c r="O124" s="232">
        <f>SUM(O125:O149)</f>
        <v>46.989999999999995</v>
      </c>
      <c r="P124" s="232"/>
      <c r="Q124" s="232">
        <f>SUM(Q125:Q149)</f>
        <v>0</v>
      </c>
      <c r="R124" s="233"/>
      <c r="S124" s="233"/>
      <c r="T124" s="233"/>
      <c r="U124" s="233"/>
      <c r="V124" s="233">
        <f>SUM(V125:V149)</f>
        <v>66.45</v>
      </c>
      <c r="W124" s="233"/>
      <c r="X124" s="233"/>
      <c r="AG124" t="s">
        <v>107</v>
      </c>
    </row>
    <row r="125" spans="1:60" outlineLevel="1" x14ac:dyDescent="0.2">
      <c r="A125" s="241">
        <v>32</v>
      </c>
      <c r="B125" s="242" t="s">
        <v>305</v>
      </c>
      <c r="C125" s="251" t="s">
        <v>306</v>
      </c>
      <c r="D125" s="243" t="s">
        <v>209</v>
      </c>
      <c r="E125" s="244">
        <v>40.9</v>
      </c>
      <c r="F125" s="245"/>
      <c r="G125" s="246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30"/>
      <c r="S125" s="230" t="s">
        <v>111</v>
      </c>
      <c r="T125" s="230" t="s">
        <v>111</v>
      </c>
      <c r="U125" s="230">
        <v>0.04</v>
      </c>
      <c r="V125" s="230">
        <f>ROUND(E125*U125,2)</f>
        <v>1.64</v>
      </c>
      <c r="W125" s="230"/>
      <c r="X125" s="230" t="s">
        <v>123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124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52" t="s">
        <v>307</v>
      </c>
      <c r="D126" s="247"/>
      <c r="E126" s="247"/>
      <c r="F126" s="247"/>
      <c r="G126" s="247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3" t="s">
        <v>308</v>
      </c>
      <c r="D127" s="261"/>
      <c r="E127" s="262">
        <v>40.9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162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1">
        <v>33</v>
      </c>
      <c r="B128" s="242" t="s">
        <v>309</v>
      </c>
      <c r="C128" s="251" t="s">
        <v>310</v>
      </c>
      <c r="D128" s="243" t="s">
        <v>209</v>
      </c>
      <c r="E128" s="244">
        <v>40.9</v>
      </c>
      <c r="F128" s="245"/>
      <c r="G128" s="246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9">
        <v>1E-4</v>
      </c>
      <c r="O128" s="229">
        <f>ROUND(E128*N128,2)</f>
        <v>0</v>
      </c>
      <c r="P128" s="229">
        <v>0</v>
      </c>
      <c r="Q128" s="229">
        <f>ROUND(E128*P128,2)</f>
        <v>0</v>
      </c>
      <c r="R128" s="230"/>
      <c r="S128" s="230" t="s">
        <v>111</v>
      </c>
      <c r="T128" s="230" t="s">
        <v>111</v>
      </c>
      <c r="U128" s="230">
        <v>7.0000000000000007E-2</v>
      </c>
      <c r="V128" s="230">
        <f>ROUND(E128*U128,2)</f>
        <v>2.86</v>
      </c>
      <c r="W128" s="230"/>
      <c r="X128" s="230" t="s">
        <v>123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124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27"/>
      <c r="B129" s="228"/>
      <c r="C129" s="252" t="s">
        <v>311</v>
      </c>
      <c r="D129" s="247"/>
      <c r="E129" s="247"/>
      <c r="F129" s="247"/>
      <c r="G129" s="247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116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9" t="str">
        <f>C129</f>
        <v>- zapravení pracovních spár asfaltovou zálivkou za tepla, vč. případného vyčištění a impregnace před zalitím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3" t="s">
        <v>308</v>
      </c>
      <c r="D130" s="261"/>
      <c r="E130" s="262">
        <v>40.9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1">
        <v>34</v>
      </c>
      <c r="B131" s="242" t="s">
        <v>312</v>
      </c>
      <c r="C131" s="251" t="s">
        <v>313</v>
      </c>
      <c r="D131" s="243" t="s">
        <v>209</v>
      </c>
      <c r="E131" s="244">
        <v>206.5</v>
      </c>
      <c r="F131" s="245"/>
      <c r="G131" s="246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0.15673999999999999</v>
      </c>
      <c r="O131" s="229">
        <f>ROUND(E131*N131,2)</f>
        <v>32.369999999999997</v>
      </c>
      <c r="P131" s="229">
        <v>0</v>
      </c>
      <c r="Q131" s="229">
        <f>ROUND(E131*P131,2)</f>
        <v>0</v>
      </c>
      <c r="R131" s="230"/>
      <c r="S131" s="230" t="s">
        <v>111</v>
      </c>
      <c r="T131" s="230" t="s">
        <v>111</v>
      </c>
      <c r="U131" s="230">
        <v>0.3</v>
      </c>
      <c r="V131" s="230">
        <f>ROUND(E131*U131,2)</f>
        <v>61.95</v>
      </c>
      <c r="W131" s="230"/>
      <c r="X131" s="230" t="s">
        <v>123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124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52" t="s">
        <v>314</v>
      </c>
      <c r="D132" s="247"/>
      <c r="E132" s="247"/>
      <c r="F132" s="247"/>
      <c r="G132" s="247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116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3" t="s">
        <v>315</v>
      </c>
      <c r="D133" s="261"/>
      <c r="E133" s="262">
        <v>125.5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27"/>
      <c r="B134" s="228"/>
      <c r="C134" s="263" t="s">
        <v>316</v>
      </c>
      <c r="D134" s="261"/>
      <c r="E134" s="262">
        <v>42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3" t="s">
        <v>317</v>
      </c>
      <c r="D135" s="261"/>
      <c r="E135" s="262">
        <v>23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162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3" t="s">
        <v>318</v>
      </c>
      <c r="D136" s="261"/>
      <c r="E136" s="262">
        <v>16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162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1">
        <v>35</v>
      </c>
      <c r="B137" s="242" t="s">
        <v>319</v>
      </c>
      <c r="C137" s="251" t="s">
        <v>320</v>
      </c>
      <c r="D137" s="243" t="s">
        <v>290</v>
      </c>
      <c r="E137" s="244">
        <v>24.15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3.5999999999999997E-2</v>
      </c>
      <c r="O137" s="229">
        <f>ROUND(E137*N137,2)</f>
        <v>0.87</v>
      </c>
      <c r="P137" s="229">
        <v>0</v>
      </c>
      <c r="Q137" s="229">
        <f>ROUND(E137*P137,2)</f>
        <v>0</v>
      </c>
      <c r="R137" s="230" t="s">
        <v>244</v>
      </c>
      <c r="S137" s="230" t="s">
        <v>111</v>
      </c>
      <c r="T137" s="230" t="s">
        <v>111</v>
      </c>
      <c r="U137" s="230">
        <v>0</v>
      </c>
      <c r="V137" s="230">
        <f>ROUND(E137*U137,2)</f>
        <v>0</v>
      </c>
      <c r="W137" s="230"/>
      <c r="X137" s="230" t="s">
        <v>245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246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52" t="s">
        <v>321</v>
      </c>
      <c r="D138" s="247"/>
      <c r="E138" s="247"/>
      <c r="F138" s="247"/>
      <c r="G138" s="247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116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3" t="s">
        <v>322</v>
      </c>
      <c r="D139" s="261"/>
      <c r="E139" s="262">
        <v>24.15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162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36</v>
      </c>
      <c r="B140" s="242" t="s">
        <v>323</v>
      </c>
      <c r="C140" s="251" t="s">
        <v>324</v>
      </c>
      <c r="D140" s="243" t="s">
        <v>290</v>
      </c>
      <c r="E140" s="244">
        <v>131.77500000000001</v>
      </c>
      <c r="F140" s="245"/>
      <c r="G140" s="246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0.08</v>
      </c>
      <c r="O140" s="229">
        <f>ROUND(E140*N140,2)</f>
        <v>10.54</v>
      </c>
      <c r="P140" s="229">
        <v>0</v>
      </c>
      <c r="Q140" s="229">
        <f>ROUND(E140*P140,2)</f>
        <v>0</v>
      </c>
      <c r="R140" s="230" t="s">
        <v>244</v>
      </c>
      <c r="S140" s="230" t="s">
        <v>111</v>
      </c>
      <c r="T140" s="230" t="s">
        <v>111</v>
      </c>
      <c r="U140" s="230">
        <v>0</v>
      </c>
      <c r="V140" s="230">
        <f>ROUND(E140*U140,2)</f>
        <v>0</v>
      </c>
      <c r="W140" s="230"/>
      <c r="X140" s="230" t="s">
        <v>245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246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52" t="s">
        <v>325</v>
      </c>
      <c r="D141" s="247"/>
      <c r="E141" s="247"/>
      <c r="F141" s="247"/>
      <c r="G141" s="24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116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3" t="s">
        <v>326</v>
      </c>
      <c r="D142" s="261"/>
      <c r="E142" s="262">
        <v>131.77500000000001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162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1">
        <v>37</v>
      </c>
      <c r="B143" s="242" t="s">
        <v>327</v>
      </c>
      <c r="C143" s="251" t="s">
        <v>328</v>
      </c>
      <c r="D143" s="243" t="s">
        <v>290</v>
      </c>
      <c r="E143" s="244">
        <v>8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6.7000000000000004E-2</v>
      </c>
      <c r="O143" s="229">
        <f>ROUND(E143*N143,2)</f>
        <v>0.54</v>
      </c>
      <c r="P143" s="229">
        <v>0</v>
      </c>
      <c r="Q143" s="229">
        <f>ROUND(E143*P143,2)</f>
        <v>0</v>
      </c>
      <c r="R143" s="230" t="s">
        <v>244</v>
      </c>
      <c r="S143" s="230" t="s">
        <v>111</v>
      </c>
      <c r="T143" s="230" t="s">
        <v>111</v>
      </c>
      <c r="U143" s="230">
        <v>0</v>
      </c>
      <c r="V143" s="230">
        <f>ROUND(E143*U143,2)</f>
        <v>0</v>
      </c>
      <c r="W143" s="230"/>
      <c r="X143" s="230" t="s">
        <v>245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246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52" t="s">
        <v>329</v>
      </c>
      <c r="D144" s="247"/>
      <c r="E144" s="247"/>
      <c r="F144" s="247"/>
      <c r="G144" s="247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116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1">
        <v>38</v>
      </c>
      <c r="B145" s="242" t="s">
        <v>330</v>
      </c>
      <c r="C145" s="251" t="s">
        <v>331</v>
      </c>
      <c r="D145" s="243" t="s">
        <v>290</v>
      </c>
      <c r="E145" s="244">
        <v>8</v>
      </c>
      <c r="F145" s="245"/>
      <c r="G145" s="246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6.7000000000000004E-2</v>
      </c>
      <c r="O145" s="229">
        <f>ROUND(E145*N145,2)</f>
        <v>0.54</v>
      </c>
      <c r="P145" s="229">
        <v>0</v>
      </c>
      <c r="Q145" s="229">
        <f>ROUND(E145*P145,2)</f>
        <v>0</v>
      </c>
      <c r="R145" s="230" t="s">
        <v>244</v>
      </c>
      <c r="S145" s="230" t="s">
        <v>111</v>
      </c>
      <c r="T145" s="230" t="s">
        <v>111</v>
      </c>
      <c r="U145" s="230">
        <v>0</v>
      </c>
      <c r="V145" s="230">
        <f>ROUND(E145*U145,2)</f>
        <v>0</v>
      </c>
      <c r="W145" s="230"/>
      <c r="X145" s="230" t="s">
        <v>245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52" t="s">
        <v>332</v>
      </c>
      <c r="D146" s="247"/>
      <c r="E146" s="247"/>
      <c r="F146" s="247"/>
      <c r="G146" s="247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116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39</v>
      </c>
      <c r="B147" s="242" t="s">
        <v>333</v>
      </c>
      <c r="C147" s="251" t="s">
        <v>334</v>
      </c>
      <c r="D147" s="243" t="s">
        <v>290</v>
      </c>
      <c r="E147" s="244">
        <v>44.1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4.8300000000000003E-2</v>
      </c>
      <c r="O147" s="229">
        <f>ROUND(E147*N147,2)</f>
        <v>2.13</v>
      </c>
      <c r="P147" s="229">
        <v>0</v>
      </c>
      <c r="Q147" s="229">
        <f>ROUND(E147*P147,2)</f>
        <v>0</v>
      </c>
      <c r="R147" s="230" t="s">
        <v>244</v>
      </c>
      <c r="S147" s="230" t="s">
        <v>111</v>
      </c>
      <c r="T147" s="230" t="s">
        <v>111</v>
      </c>
      <c r="U147" s="230">
        <v>0</v>
      </c>
      <c r="V147" s="230">
        <f>ROUND(E147*U147,2)</f>
        <v>0</v>
      </c>
      <c r="W147" s="230"/>
      <c r="X147" s="230" t="s">
        <v>245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246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52" t="s">
        <v>335</v>
      </c>
      <c r="D148" s="247"/>
      <c r="E148" s="247"/>
      <c r="F148" s="247"/>
      <c r="G148" s="247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116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27"/>
      <c r="B149" s="228"/>
      <c r="C149" s="263" t="s">
        <v>336</v>
      </c>
      <c r="D149" s="261"/>
      <c r="E149" s="262">
        <v>44.1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162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34" t="s">
        <v>106</v>
      </c>
      <c r="B150" s="235" t="s">
        <v>72</v>
      </c>
      <c r="C150" s="250" t="s">
        <v>73</v>
      </c>
      <c r="D150" s="236"/>
      <c r="E150" s="237"/>
      <c r="F150" s="238"/>
      <c r="G150" s="239">
        <f>SUMIF(AG151:AG152,"&lt;&gt;NOR",G151:G152)</f>
        <v>0</v>
      </c>
      <c r="H150" s="233"/>
      <c r="I150" s="233">
        <f>SUM(I151:I152)</f>
        <v>0</v>
      </c>
      <c r="J150" s="233"/>
      <c r="K150" s="233">
        <f>SUM(K151:K152)</f>
        <v>0</v>
      </c>
      <c r="L150" s="233"/>
      <c r="M150" s="233">
        <f>SUM(M151:M152)</f>
        <v>0</v>
      </c>
      <c r="N150" s="232"/>
      <c r="O150" s="232">
        <f>SUM(O151:O152)</f>
        <v>0</v>
      </c>
      <c r="P150" s="232"/>
      <c r="Q150" s="232">
        <f>SUM(Q151:Q152)</f>
        <v>0</v>
      </c>
      <c r="R150" s="233"/>
      <c r="S150" s="233"/>
      <c r="T150" s="233"/>
      <c r="U150" s="233"/>
      <c r="V150" s="233">
        <f>SUM(V151:V152)</f>
        <v>0</v>
      </c>
      <c r="W150" s="233"/>
      <c r="X150" s="233"/>
      <c r="AG150" t="s">
        <v>107</v>
      </c>
    </row>
    <row r="151" spans="1:60" outlineLevel="1" x14ac:dyDescent="0.2">
      <c r="A151" s="241">
        <v>40</v>
      </c>
      <c r="B151" s="242" t="s">
        <v>337</v>
      </c>
      <c r="C151" s="251" t="s">
        <v>338</v>
      </c>
      <c r="D151" s="243" t="s">
        <v>144</v>
      </c>
      <c r="E151" s="244">
        <v>3</v>
      </c>
      <c r="F151" s="245"/>
      <c r="G151" s="246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30"/>
      <c r="S151" s="230" t="s">
        <v>111</v>
      </c>
      <c r="T151" s="230" t="s">
        <v>228</v>
      </c>
      <c r="U151" s="230">
        <v>0</v>
      </c>
      <c r="V151" s="230">
        <f>ROUND(E151*U151,2)</f>
        <v>0</v>
      </c>
      <c r="W151" s="230"/>
      <c r="X151" s="230" t="s">
        <v>156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157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52" t="s">
        <v>339</v>
      </c>
      <c r="D152" s="247"/>
      <c r="E152" s="247"/>
      <c r="F152" s="247"/>
      <c r="G152" s="247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116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234" t="s">
        <v>106</v>
      </c>
      <c r="B153" s="235" t="s">
        <v>76</v>
      </c>
      <c r="C153" s="250" t="s">
        <v>77</v>
      </c>
      <c r="D153" s="236"/>
      <c r="E153" s="237"/>
      <c r="F153" s="238"/>
      <c r="G153" s="239">
        <f>SUMIF(AG154:AG206,"&lt;&gt;NOR",G154:G206)</f>
        <v>0</v>
      </c>
      <c r="H153" s="233"/>
      <c r="I153" s="233">
        <f>SUM(I154:I206)</f>
        <v>0</v>
      </c>
      <c r="J153" s="233"/>
      <c r="K153" s="233">
        <f>SUM(K154:K206)</f>
        <v>0</v>
      </c>
      <c r="L153" s="233"/>
      <c r="M153" s="233">
        <f>SUM(M154:M206)</f>
        <v>0</v>
      </c>
      <c r="N153" s="232"/>
      <c r="O153" s="232">
        <f>SUM(O154:O206)</f>
        <v>0</v>
      </c>
      <c r="P153" s="232"/>
      <c r="Q153" s="232">
        <f>SUM(Q154:Q206)</f>
        <v>0</v>
      </c>
      <c r="R153" s="233"/>
      <c r="S153" s="233"/>
      <c r="T153" s="233"/>
      <c r="U153" s="233"/>
      <c r="V153" s="233">
        <f>SUM(V154:V206)</f>
        <v>39.33</v>
      </c>
      <c r="W153" s="233"/>
      <c r="X153" s="233"/>
      <c r="AG153" t="s">
        <v>107</v>
      </c>
    </row>
    <row r="154" spans="1:60" outlineLevel="1" x14ac:dyDescent="0.2">
      <c r="A154" s="241">
        <v>41</v>
      </c>
      <c r="B154" s="242" t="s">
        <v>340</v>
      </c>
      <c r="C154" s="251" t="s">
        <v>341</v>
      </c>
      <c r="D154" s="243" t="s">
        <v>155</v>
      </c>
      <c r="E154" s="244">
        <v>0.38250000000000001</v>
      </c>
      <c r="F154" s="245"/>
      <c r="G154" s="246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29">
        <v>0</v>
      </c>
      <c r="O154" s="229">
        <f>ROUND(E154*N154,2)</f>
        <v>0</v>
      </c>
      <c r="P154" s="229">
        <v>0</v>
      </c>
      <c r="Q154" s="229">
        <f>ROUND(E154*P154,2)</f>
        <v>0</v>
      </c>
      <c r="R154" s="230"/>
      <c r="S154" s="230" t="s">
        <v>111</v>
      </c>
      <c r="T154" s="230" t="s">
        <v>111</v>
      </c>
      <c r="U154" s="230">
        <v>0.01</v>
      </c>
      <c r="V154" s="230">
        <f>ROUND(E154*U154,2)</f>
        <v>0</v>
      </c>
      <c r="W154" s="230"/>
      <c r="X154" s="230" t="s">
        <v>123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124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52" t="s">
        <v>342</v>
      </c>
      <c r="D155" s="247"/>
      <c r="E155" s="247"/>
      <c r="F155" s="247"/>
      <c r="G155" s="247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116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3" t="s">
        <v>343</v>
      </c>
      <c r="D156" s="261"/>
      <c r="E156" s="262">
        <v>15.87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162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3" t="s">
        <v>344</v>
      </c>
      <c r="D157" s="261"/>
      <c r="E157" s="262">
        <v>-15.487500000000001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162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1">
        <v>42</v>
      </c>
      <c r="B158" s="242" t="s">
        <v>345</v>
      </c>
      <c r="C158" s="251" t="s">
        <v>346</v>
      </c>
      <c r="D158" s="243" t="s">
        <v>155</v>
      </c>
      <c r="E158" s="244">
        <v>5.3550000000000004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0</v>
      </c>
      <c r="O158" s="229">
        <f>ROUND(E158*N158,2)</f>
        <v>0</v>
      </c>
      <c r="P158" s="229">
        <v>0</v>
      </c>
      <c r="Q158" s="229">
        <f>ROUND(E158*P158,2)</f>
        <v>0</v>
      </c>
      <c r="R158" s="230"/>
      <c r="S158" s="230" t="s">
        <v>111</v>
      </c>
      <c r="T158" s="230" t="s">
        <v>111</v>
      </c>
      <c r="U158" s="230">
        <v>0</v>
      </c>
      <c r="V158" s="230">
        <f>ROUND(E158*U158,2)</f>
        <v>0</v>
      </c>
      <c r="W158" s="230"/>
      <c r="X158" s="230" t="s">
        <v>123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124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52" t="s">
        <v>347</v>
      </c>
      <c r="D159" s="247"/>
      <c r="E159" s="247"/>
      <c r="F159" s="247"/>
      <c r="G159" s="247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116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3" t="s">
        <v>348</v>
      </c>
      <c r="D160" s="261"/>
      <c r="E160" s="262">
        <v>5.3550000000000004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162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1">
        <v>43</v>
      </c>
      <c r="B161" s="242" t="s">
        <v>349</v>
      </c>
      <c r="C161" s="251" t="s">
        <v>350</v>
      </c>
      <c r="D161" s="243" t="s">
        <v>155</v>
      </c>
      <c r="E161" s="244">
        <v>0.38250000000000001</v>
      </c>
      <c r="F161" s="245"/>
      <c r="G161" s="246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29">
        <v>0</v>
      </c>
      <c r="O161" s="229">
        <f>ROUND(E161*N161,2)</f>
        <v>0</v>
      </c>
      <c r="P161" s="229">
        <v>0</v>
      </c>
      <c r="Q161" s="229">
        <f>ROUND(E161*P161,2)</f>
        <v>0</v>
      </c>
      <c r="R161" s="230"/>
      <c r="S161" s="230" t="s">
        <v>111</v>
      </c>
      <c r="T161" s="230" t="s">
        <v>111</v>
      </c>
      <c r="U161" s="230">
        <v>0.03</v>
      </c>
      <c r="V161" s="230">
        <f>ROUND(E161*U161,2)</f>
        <v>0.01</v>
      </c>
      <c r="W161" s="230"/>
      <c r="X161" s="230" t="s">
        <v>351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352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27"/>
      <c r="B162" s="228"/>
      <c r="C162" s="252" t="s">
        <v>353</v>
      </c>
      <c r="D162" s="247"/>
      <c r="E162" s="247"/>
      <c r="F162" s="247"/>
      <c r="G162" s="247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116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49" t="str">
        <f>C162</f>
        <v>- uložení sypaniny do násypů nebo na skládku s rozprostřením sypaniny ve vrstvách a s hrubým urovnáním.</v>
      </c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1">
        <v>44</v>
      </c>
      <c r="B163" s="242" t="s">
        <v>354</v>
      </c>
      <c r="C163" s="251" t="s">
        <v>355</v>
      </c>
      <c r="D163" s="243" t="s">
        <v>155</v>
      </c>
      <c r="E163" s="244">
        <v>49.344499999999996</v>
      </c>
      <c r="F163" s="245"/>
      <c r="G163" s="246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29">
        <v>0</v>
      </c>
      <c r="O163" s="229">
        <f>ROUND(E163*N163,2)</f>
        <v>0</v>
      </c>
      <c r="P163" s="229">
        <v>0</v>
      </c>
      <c r="Q163" s="229">
        <f>ROUND(E163*P163,2)</f>
        <v>0</v>
      </c>
      <c r="R163" s="230"/>
      <c r="S163" s="230" t="s">
        <v>111</v>
      </c>
      <c r="T163" s="230" t="s">
        <v>111</v>
      </c>
      <c r="U163" s="230">
        <v>0</v>
      </c>
      <c r="V163" s="230">
        <f>ROUND(E163*U163,2)</f>
        <v>0</v>
      </c>
      <c r="W163" s="230"/>
      <c r="X163" s="230" t="s">
        <v>123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124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3" t="s">
        <v>356</v>
      </c>
      <c r="D164" s="261"/>
      <c r="E164" s="262">
        <v>0.38250000000000001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162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3" t="s">
        <v>357</v>
      </c>
      <c r="D165" s="261"/>
      <c r="E165" s="262">
        <v>14.6495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162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3" t="s">
        <v>358</v>
      </c>
      <c r="D166" s="261"/>
      <c r="E166" s="262">
        <v>34.3125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162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1">
        <v>45</v>
      </c>
      <c r="B167" s="242" t="s">
        <v>359</v>
      </c>
      <c r="C167" s="251" t="s">
        <v>360</v>
      </c>
      <c r="D167" s="243" t="s">
        <v>269</v>
      </c>
      <c r="E167" s="244">
        <v>206.905</v>
      </c>
      <c r="F167" s="245"/>
      <c r="G167" s="246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30"/>
      <c r="S167" s="230" t="s">
        <v>111</v>
      </c>
      <c r="T167" s="230" t="s">
        <v>111</v>
      </c>
      <c r="U167" s="230">
        <v>0.04</v>
      </c>
      <c r="V167" s="230">
        <f>ROUND(E167*U167,2)</f>
        <v>8.2799999999999994</v>
      </c>
      <c r="W167" s="230"/>
      <c r="X167" s="230" t="s">
        <v>123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124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52" t="s">
        <v>361</v>
      </c>
      <c r="D168" s="247"/>
      <c r="E168" s="247"/>
      <c r="F168" s="247"/>
      <c r="G168" s="247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116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3" t="s">
        <v>362</v>
      </c>
      <c r="D169" s="261"/>
      <c r="E169" s="262">
        <v>72.662499999999994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3" t="s">
        <v>363</v>
      </c>
      <c r="D170" s="261"/>
      <c r="E170" s="262">
        <v>4.2625000000000002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162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3" t="s">
        <v>364</v>
      </c>
      <c r="D171" s="261"/>
      <c r="E171" s="262">
        <v>2.2559999999999998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3" t="s">
        <v>365</v>
      </c>
      <c r="D172" s="261"/>
      <c r="E172" s="262">
        <v>16.829999999999998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162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63" t="s">
        <v>366</v>
      </c>
      <c r="D173" s="261"/>
      <c r="E173" s="262">
        <v>1.1040000000000001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3" t="s">
        <v>367</v>
      </c>
      <c r="D174" s="261"/>
      <c r="E174" s="262">
        <v>2.0735999999999999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162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3" t="s">
        <v>368</v>
      </c>
      <c r="D175" s="261"/>
      <c r="E175" s="262">
        <v>32.228900000000003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3" t="s">
        <v>369</v>
      </c>
      <c r="D176" s="261"/>
      <c r="E176" s="262">
        <v>75.487499999999997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162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1">
        <v>46</v>
      </c>
      <c r="B177" s="242" t="s">
        <v>370</v>
      </c>
      <c r="C177" s="251" t="s">
        <v>371</v>
      </c>
      <c r="D177" s="243" t="s">
        <v>269</v>
      </c>
      <c r="E177" s="244">
        <v>2896.67</v>
      </c>
      <c r="F177" s="245"/>
      <c r="G177" s="246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30"/>
      <c r="S177" s="230" t="s">
        <v>111</v>
      </c>
      <c r="T177" s="230" t="s">
        <v>111</v>
      </c>
      <c r="U177" s="230">
        <v>0.01</v>
      </c>
      <c r="V177" s="230">
        <f>ROUND(E177*U177,2)</f>
        <v>28.97</v>
      </c>
      <c r="W177" s="230"/>
      <c r="X177" s="230" t="s">
        <v>123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124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52" t="s">
        <v>372</v>
      </c>
      <c r="D178" s="247"/>
      <c r="E178" s="247"/>
      <c r="F178" s="247"/>
      <c r="G178" s="247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116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3" t="s">
        <v>373</v>
      </c>
      <c r="D179" s="261"/>
      <c r="E179" s="262">
        <v>1017.275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162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3" t="s">
        <v>374</v>
      </c>
      <c r="D180" s="261"/>
      <c r="E180" s="262">
        <v>59.674999999999997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162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3" t="s">
        <v>375</v>
      </c>
      <c r="D181" s="261"/>
      <c r="E181" s="262">
        <v>31.584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162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3" t="s">
        <v>376</v>
      </c>
      <c r="D182" s="261"/>
      <c r="E182" s="262">
        <v>235.62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162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3" t="s">
        <v>377</v>
      </c>
      <c r="D183" s="261"/>
      <c r="E183" s="262">
        <v>15.456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3" t="s">
        <v>378</v>
      </c>
      <c r="D184" s="261"/>
      <c r="E184" s="262">
        <v>29.0304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162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3" t="s">
        <v>379</v>
      </c>
      <c r="D185" s="261"/>
      <c r="E185" s="262">
        <v>451.20460000000003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162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3" t="s">
        <v>380</v>
      </c>
      <c r="D186" s="261"/>
      <c r="E186" s="262">
        <v>1056.825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162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1">
        <v>47</v>
      </c>
      <c r="B187" s="242" t="s">
        <v>381</v>
      </c>
      <c r="C187" s="251" t="s">
        <v>382</v>
      </c>
      <c r="D187" s="243" t="s">
        <v>269</v>
      </c>
      <c r="E187" s="244">
        <v>206.905</v>
      </c>
      <c r="F187" s="245"/>
      <c r="G187" s="246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30"/>
      <c r="S187" s="230" t="s">
        <v>111</v>
      </c>
      <c r="T187" s="230" t="s">
        <v>111</v>
      </c>
      <c r="U187" s="230">
        <v>0.01</v>
      </c>
      <c r="V187" s="230">
        <f>ROUND(E187*U187,2)</f>
        <v>2.0699999999999998</v>
      </c>
      <c r="W187" s="230"/>
      <c r="X187" s="230" t="s">
        <v>123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124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52" t="s">
        <v>383</v>
      </c>
      <c r="D188" s="247"/>
      <c r="E188" s="247"/>
      <c r="F188" s="247"/>
      <c r="G188" s="247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116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3" t="s">
        <v>362</v>
      </c>
      <c r="D189" s="261"/>
      <c r="E189" s="262">
        <v>72.662499999999994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162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3" t="s">
        <v>363</v>
      </c>
      <c r="D190" s="261"/>
      <c r="E190" s="262">
        <v>4.2625000000000002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162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3" t="s">
        <v>364</v>
      </c>
      <c r="D191" s="261"/>
      <c r="E191" s="262">
        <v>2.2559999999999998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63" t="s">
        <v>365</v>
      </c>
      <c r="D192" s="261"/>
      <c r="E192" s="262">
        <v>16.829999999999998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162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3" t="s">
        <v>366</v>
      </c>
      <c r="D193" s="261"/>
      <c r="E193" s="262">
        <v>1.1040000000000001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162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3" t="s">
        <v>367</v>
      </c>
      <c r="D194" s="261"/>
      <c r="E194" s="262">
        <v>2.0735999999999999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162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3" t="s">
        <v>368</v>
      </c>
      <c r="D195" s="261"/>
      <c r="E195" s="262">
        <v>32.228900000000003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162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3" t="s">
        <v>369</v>
      </c>
      <c r="D196" s="261"/>
      <c r="E196" s="262">
        <v>75.487499999999997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162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1">
        <v>48</v>
      </c>
      <c r="B197" s="242" t="s">
        <v>384</v>
      </c>
      <c r="C197" s="251" t="s">
        <v>385</v>
      </c>
      <c r="D197" s="243" t="s">
        <v>269</v>
      </c>
      <c r="E197" s="244">
        <v>22.2636</v>
      </c>
      <c r="F197" s="245"/>
      <c r="G197" s="246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30"/>
      <c r="S197" s="230" t="s">
        <v>111</v>
      </c>
      <c r="T197" s="230" t="s">
        <v>111</v>
      </c>
      <c r="U197" s="230">
        <v>0</v>
      </c>
      <c r="V197" s="230">
        <f>ROUND(E197*U197,2)</f>
        <v>0</v>
      </c>
      <c r="W197" s="230"/>
      <c r="X197" s="230" t="s">
        <v>123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124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52" t="s">
        <v>386</v>
      </c>
      <c r="D198" s="247"/>
      <c r="E198" s="247"/>
      <c r="F198" s="247"/>
      <c r="G198" s="247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116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3" t="s">
        <v>364</v>
      </c>
      <c r="D199" s="261"/>
      <c r="E199" s="262">
        <v>2.2559999999999998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162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3" t="s">
        <v>365</v>
      </c>
      <c r="D200" s="261"/>
      <c r="E200" s="262">
        <v>16.829999999999998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162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3" t="s">
        <v>366</v>
      </c>
      <c r="D201" s="261"/>
      <c r="E201" s="262">
        <v>1.1040000000000001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162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3" t="s">
        <v>367</v>
      </c>
      <c r="D202" s="261"/>
      <c r="E202" s="262">
        <v>2.0735999999999999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162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41">
        <v>49</v>
      </c>
      <c r="B203" s="242" t="s">
        <v>387</v>
      </c>
      <c r="C203" s="251" t="s">
        <v>388</v>
      </c>
      <c r="D203" s="243" t="s">
        <v>269</v>
      </c>
      <c r="E203" s="244">
        <v>76.924999999999997</v>
      </c>
      <c r="F203" s="245"/>
      <c r="G203" s="246">
        <f>ROUND(E203*F203,2)</f>
        <v>0</v>
      </c>
      <c r="H203" s="231"/>
      <c r="I203" s="230">
        <f>ROUND(E203*H203,2)</f>
        <v>0</v>
      </c>
      <c r="J203" s="231"/>
      <c r="K203" s="230">
        <f>ROUND(E203*J203,2)</f>
        <v>0</v>
      </c>
      <c r="L203" s="230">
        <v>21</v>
      </c>
      <c r="M203" s="230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30"/>
      <c r="S203" s="230" t="s">
        <v>111</v>
      </c>
      <c r="T203" s="230" t="s">
        <v>111</v>
      </c>
      <c r="U203" s="230">
        <v>0</v>
      </c>
      <c r="V203" s="230">
        <f>ROUND(E203*U203,2)</f>
        <v>0</v>
      </c>
      <c r="W203" s="230"/>
      <c r="X203" s="230" t="s">
        <v>123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124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52" t="s">
        <v>389</v>
      </c>
      <c r="D204" s="247"/>
      <c r="E204" s="247"/>
      <c r="F204" s="247"/>
      <c r="G204" s="247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116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3" t="s">
        <v>362</v>
      </c>
      <c r="D205" s="261"/>
      <c r="E205" s="262">
        <v>72.662499999999994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162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3" t="s">
        <v>363</v>
      </c>
      <c r="D206" s="261"/>
      <c r="E206" s="262">
        <v>4.2625000000000002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162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34" t="s">
        <v>106</v>
      </c>
      <c r="B207" s="235" t="s">
        <v>74</v>
      </c>
      <c r="C207" s="250" t="s">
        <v>75</v>
      </c>
      <c r="D207" s="236"/>
      <c r="E207" s="237"/>
      <c r="F207" s="238"/>
      <c r="G207" s="239">
        <f>SUMIF(AG208:AG208,"&lt;&gt;NOR",G208:G208)</f>
        <v>0</v>
      </c>
      <c r="H207" s="233"/>
      <c r="I207" s="233">
        <f>SUM(I208:I208)</f>
        <v>0</v>
      </c>
      <c r="J207" s="233"/>
      <c r="K207" s="233">
        <f>SUM(K208:K208)</f>
        <v>0</v>
      </c>
      <c r="L207" s="233"/>
      <c r="M207" s="233">
        <f>SUM(M208:M208)</f>
        <v>0</v>
      </c>
      <c r="N207" s="232"/>
      <c r="O207" s="232">
        <f>SUM(O208:O208)</f>
        <v>0</v>
      </c>
      <c r="P207" s="232"/>
      <c r="Q207" s="232">
        <f>SUM(Q208:Q208)</f>
        <v>0</v>
      </c>
      <c r="R207" s="233"/>
      <c r="S207" s="233"/>
      <c r="T207" s="233"/>
      <c r="U207" s="233"/>
      <c r="V207" s="233">
        <f>SUM(V208:V208)</f>
        <v>5</v>
      </c>
      <c r="W207" s="233"/>
      <c r="X207" s="233"/>
      <c r="AG207" t="s">
        <v>107</v>
      </c>
    </row>
    <row r="208" spans="1:60" outlineLevel="1" x14ac:dyDescent="0.2">
      <c r="A208" s="241">
        <v>50</v>
      </c>
      <c r="B208" s="242" t="s">
        <v>390</v>
      </c>
      <c r="C208" s="251" t="s">
        <v>391</v>
      </c>
      <c r="D208" s="243" t="s">
        <v>269</v>
      </c>
      <c r="E208" s="244">
        <v>312.37554</v>
      </c>
      <c r="F208" s="245"/>
      <c r="G208" s="246">
        <f>ROUND(E208*F208,2)</f>
        <v>0</v>
      </c>
      <c r="H208" s="231"/>
      <c r="I208" s="230">
        <f>ROUND(E208*H208,2)</f>
        <v>0</v>
      </c>
      <c r="J208" s="231"/>
      <c r="K208" s="230">
        <f>ROUND(E208*J208,2)</f>
        <v>0</v>
      </c>
      <c r="L208" s="230">
        <v>21</v>
      </c>
      <c r="M208" s="230">
        <f>G208*(1+L208/100)</f>
        <v>0</v>
      </c>
      <c r="N208" s="229">
        <v>0</v>
      </c>
      <c r="O208" s="229">
        <f>ROUND(E208*N208,2)</f>
        <v>0</v>
      </c>
      <c r="P208" s="229">
        <v>0</v>
      </c>
      <c r="Q208" s="229">
        <f>ROUND(E208*P208,2)</f>
        <v>0</v>
      </c>
      <c r="R208" s="230"/>
      <c r="S208" s="230" t="s">
        <v>111</v>
      </c>
      <c r="T208" s="230" t="s">
        <v>111</v>
      </c>
      <c r="U208" s="230">
        <v>1.6E-2</v>
      </c>
      <c r="V208" s="230">
        <f>ROUND(E208*U208,2)</f>
        <v>5</v>
      </c>
      <c r="W208" s="230"/>
      <c r="X208" s="230" t="s">
        <v>392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393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33" x14ac:dyDescent="0.2">
      <c r="A209" s="3"/>
      <c r="B209" s="4"/>
      <c r="C209" s="254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v>15</v>
      </c>
      <c r="AF209">
        <v>21</v>
      </c>
      <c r="AG209" t="s">
        <v>93</v>
      </c>
    </row>
    <row r="210" spans="1:33" x14ac:dyDescent="0.2">
      <c r="A210" s="213"/>
      <c r="B210" s="214" t="s">
        <v>31</v>
      </c>
      <c r="C210" s="255"/>
      <c r="D210" s="215"/>
      <c r="E210" s="216"/>
      <c r="F210" s="216"/>
      <c r="G210" s="240">
        <f>G8+G65+G111+G124+G150+G153+G207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AE210">
        <f>SUMIF(L7:L208,AE209,G7:G208)</f>
        <v>0</v>
      </c>
      <c r="AF210">
        <f>SUMIF(L7:L208,AF209,G7:G208)</f>
        <v>0</v>
      </c>
      <c r="AG210" t="s">
        <v>149</v>
      </c>
    </row>
    <row r="211" spans="1:33" x14ac:dyDescent="0.2">
      <c r="A211" s="3"/>
      <c r="B211" s="4"/>
      <c r="C211" s="254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33" x14ac:dyDescent="0.2">
      <c r="A212" s="3"/>
      <c r="B212" s="4"/>
      <c r="C212" s="254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">
      <c r="A213" s="217" t="s">
        <v>150</v>
      </c>
      <c r="B213" s="217"/>
      <c r="C213" s="256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">
      <c r="A214" s="218"/>
      <c r="B214" s="219"/>
      <c r="C214" s="257"/>
      <c r="D214" s="219"/>
      <c r="E214" s="219"/>
      <c r="F214" s="219"/>
      <c r="G214" s="22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G214" t="s">
        <v>151</v>
      </c>
    </row>
    <row r="215" spans="1:33" x14ac:dyDescent="0.2">
      <c r="A215" s="221"/>
      <c r="B215" s="222"/>
      <c r="C215" s="258"/>
      <c r="D215" s="222"/>
      <c r="E215" s="222"/>
      <c r="F215" s="222"/>
      <c r="G215" s="22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33" x14ac:dyDescent="0.2">
      <c r="A216" s="221"/>
      <c r="B216" s="222"/>
      <c r="C216" s="258"/>
      <c r="D216" s="222"/>
      <c r="E216" s="222"/>
      <c r="F216" s="222"/>
      <c r="G216" s="22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33" x14ac:dyDescent="0.2">
      <c r="A217" s="221"/>
      <c r="B217" s="222"/>
      <c r="C217" s="258"/>
      <c r="D217" s="222"/>
      <c r="E217" s="222"/>
      <c r="F217" s="222"/>
      <c r="G217" s="22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33" x14ac:dyDescent="0.2">
      <c r="A218" s="224"/>
      <c r="B218" s="225"/>
      <c r="C218" s="259"/>
      <c r="D218" s="225"/>
      <c r="E218" s="225"/>
      <c r="F218" s="225"/>
      <c r="G218" s="22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33" x14ac:dyDescent="0.2">
      <c r="A219" s="3"/>
      <c r="B219" s="4"/>
      <c r="C219" s="254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33" x14ac:dyDescent="0.2">
      <c r="C220" s="260"/>
      <c r="D220" s="10"/>
      <c r="AG220" t="s">
        <v>152</v>
      </c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2">
    <mergeCell ref="C178:G178"/>
    <mergeCell ref="C188:G188"/>
    <mergeCell ref="C198:G198"/>
    <mergeCell ref="C204:G204"/>
    <mergeCell ref="C148:G148"/>
    <mergeCell ref="C152:G152"/>
    <mergeCell ref="C155:G155"/>
    <mergeCell ref="C159:G159"/>
    <mergeCell ref="C162:G162"/>
    <mergeCell ref="C168:G168"/>
    <mergeCell ref="C129:G129"/>
    <mergeCell ref="C132:G132"/>
    <mergeCell ref="C138:G138"/>
    <mergeCell ref="C141:G141"/>
    <mergeCell ref="C144:G144"/>
    <mergeCell ref="C146:G146"/>
    <mergeCell ref="C115:G115"/>
    <mergeCell ref="C119:G119"/>
    <mergeCell ref="C120:G120"/>
    <mergeCell ref="C121:G121"/>
    <mergeCell ref="C123:G123"/>
    <mergeCell ref="C126:G126"/>
    <mergeCell ref="C98:G98"/>
    <mergeCell ref="C101:G101"/>
    <mergeCell ref="C104:G104"/>
    <mergeCell ref="C106:G106"/>
    <mergeCell ref="C109:G109"/>
    <mergeCell ref="C113:G113"/>
    <mergeCell ref="C78:G78"/>
    <mergeCell ref="C81:G81"/>
    <mergeCell ref="C84:G84"/>
    <mergeCell ref="C87:G87"/>
    <mergeCell ref="C92:G92"/>
    <mergeCell ref="C95:G95"/>
    <mergeCell ref="C54:G54"/>
    <mergeCell ref="C57:G57"/>
    <mergeCell ref="C62:G62"/>
    <mergeCell ref="C67:G67"/>
    <mergeCell ref="C68:G68"/>
    <mergeCell ref="C69:G69"/>
    <mergeCell ref="C35:G35"/>
    <mergeCell ref="C38:G38"/>
    <mergeCell ref="C42:G42"/>
    <mergeCell ref="C45:G45"/>
    <mergeCell ref="C49:G49"/>
    <mergeCell ref="C51:G51"/>
    <mergeCell ref="C17:G17"/>
    <mergeCell ref="C19:G19"/>
    <mergeCell ref="C22:G22"/>
    <mergeCell ref="C25:G25"/>
    <mergeCell ref="C26:G26"/>
    <mergeCell ref="C27:G27"/>
    <mergeCell ref="A1:G1"/>
    <mergeCell ref="C2:G2"/>
    <mergeCell ref="C3:G3"/>
    <mergeCell ref="C4:G4"/>
    <mergeCell ref="A213:C213"/>
    <mergeCell ref="A214:G218"/>
    <mergeCell ref="C10:G10"/>
    <mergeCell ref="C11:G11"/>
    <mergeCell ref="C12:G12"/>
    <mergeCell ref="C15:G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000 001 Pol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 Pol'!Názvy_tisku</vt:lpstr>
      <vt:lpstr>'001 001 Pol'!Názvy_tisku</vt:lpstr>
      <vt:lpstr>oadresa</vt:lpstr>
      <vt:lpstr>Stavba!Objednatel</vt:lpstr>
      <vt:lpstr>Stavba!Objekt</vt:lpstr>
      <vt:lpstr>'000 001 Pol'!Oblast_tisku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Lubomír Konvičný</cp:lastModifiedBy>
  <cp:lastPrinted>2019-03-19T12:27:02Z</cp:lastPrinted>
  <dcterms:created xsi:type="dcterms:W3CDTF">2009-04-08T07:15:50Z</dcterms:created>
  <dcterms:modified xsi:type="dcterms:W3CDTF">2022-08-08T19:10:39Z</dcterms:modified>
</cp:coreProperties>
</file>