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"/>
    </mc:Choice>
  </mc:AlternateContent>
  <workbookProtection workbookAlgorithmName="SHA-512" workbookHashValue="JvQB8GUQFxydYdV2N3C3Wf3r7BWalKhFNJV3GHjXK2hGFGCJjOtlsqdfxiVfaxa0wXuj915/6eGMm+qvXTUNEg==" workbookSaltValue="bSsivP5S21s/Q+XgUZMR8Q==" workbookSpinCount="100000" lockStructure="1"/>
  <bookViews>
    <workbookView xWindow="0" yWindow="0" windowWidth="28800" windowHeight="12435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114" i="1" l="1"/>
  <c r="P42" i="1" l="1"/>
  <c r="P37" i="1"/>
  <c r="P32" i="1"/>
  <c r="P82" i="1" l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7" i="1"/>
  <c r="Q114" i="1"/>
  <c r="O120" i="1"/>
  <c r="Q120" i="1" s="1"/>
  <c r="P83" i="1" l="1"/>
  <c r="B86" i="1" s="1"/>
  <c r="O87" i="1"/>
  <c r="Q87" i="1" s="1"/>
  <c r="Q133" i="1" s="1"/>
  <c r="B133" i="1" s="1"/>
  <c r="I71" i="1" l="1"/>
  <c r="I72" i="1"/>
  <c r="I73" i="1"/>
  <c r="I74" i="1"/>
  <c r="I75" i="1"/>
  <c r="I76" i="1"/>
  <c r="K76" i="1" s="1"/>
  <c r="L76" i="1" s="1"/>
  <c r="I77" i="1"/>
  <c r="K77" i="1" s="1"/>
  <c r="I78" i="1"/>
  <c r="I79" i="1"/>
  <c r="I80" i="1"/>
  <c r="K80" i="1" s="1"/>
  <c r="I81" i="1"/>
  <c r="I82" i="1"/>
  <c r="K82" i="1" s="1"/>
  <c r="I70" i="1"/>
  <c r="K70" i="1" s="1"/>
  <c r="I69" i="1"/>
  <c r="I68" i="1"/>
  <c r="I67" i="1"/>
  <c r="I66" i="1"/>
  <c r="I65" i="1"/>
  <c r="I64" i="1"/>
  <c r="I63" i="1"/>
  <c r="I62" i="1"/>
  <c r="I61" i="1"/>
  <c r="I60" i="1"/>
  <c r="I59" i="1"/>
  <c r="I58" i="1"/>
  <c r="K58" i="1" s="1"/>
  <c r="I57" i="1"/>
  <c r="I56" i="1"/>
  <c r="I55" i="1"/>
  <c r="I54" i="1"/>
  <c r="I53" i="1"/>
  <c r="K53" i="1" s="1"/>
  <c r="I52" i="1"/>
  <c r="I51" i="1"/>
  <c r="I50" i="1"/>
  <c r="I47" i="1"/>
  <c r="I42" i="1"/>
  <c r="I37" i="1"/>
  <c r="N81" i="1"/>
  <c r="O81" i="1" s="1"/>
  <c r="N82" i="1"/>
  <c r="O82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73" i="1"/>
  <c r="O73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7" i="1"/>
  <c r="O47" i="1" s="1"/>
  <c r="N42" i="1"/>
  <c r="O42" i="1" s="1"/>
  <c r="N37" i="1"/>
  <c r="O37" i="1" s="1"/>
  <c r="N32" i="1"/>
  <c r="O32" i="1" s="1"/>
  <c r="I32" i="1"/>
  <c r="K32" i="1" l="1"/>
  <c r="L32" i="1" s="1"/>
  <c r="F84" i="1"/>
  <c r="L82" i="1"/>
  <c r="O83" i="1"/>
  <c r="B83" i="1" s="1"/>
  <c r="K79" i="1"/>
  <c r="L79" i="1" s="1"/>
  <c r="L80" i="1"/>
  <c r="K74" i="1"/>
  <c r="L74" i="1" s="1"/>
  <c r="K64" i="1"/>
  <c r="L64" i="1" s="1"/>
  <c r="L70" i="1"/>
  <c r="K37" i="1"/>
  <c r="L37" i="1" s="1"/>
  <c r="K59" i="1"/>
  <c r="L59" i="1" s="1"/>
  <c r="L53" i="1"/>
  <c r="L77" i="1"/>
  <c r="K42" i="1"/>
  <c r="L42" i="1" s="1"/>
  <c r="K54" i="1"/>
  <c r="L54" i="1" s="1"/>
  <c r="K60" i="1"/>
  <c r="L60" i="1" s="1"/>
  <c r="K66" i="1"/>
  <c r="L66" i="1" s="1"/>
  <c r="K72" i="1"/>
  <c r="L72" i="1" s="1"/>
  <c r="K78" i="1"/>
  <c r="L78" i="1" s="1"/>
  <c r="L58" i="1"/>
  <c r="K65" i="1"/>
  <c r="L65" i="1" s="1"/>
  <c r="K71" i="1"/>
  <c r="L71" i="1" s="1"/>
  <c r="K47" i="1"/>
  <c r="L47" i="1" s="1"/>
  <c r="K55" i="1"/>
  <c r="L55" i="1" s="1"/>
  <c r="K61" i="1"/>
  <c r="L61" i="1" s="1"/>
  <c r="K67" i="1"/>
  <c r="L67" i="1" s="1"/>
  <c r="K73" i="1"/>
  <c r="L73" i="1" s="1"/>
  <c r="K50" i="1"/>
  <c r="L50" i="1" s="1"/>
  <c r="K56" i="1"/>
  <c r="L56" i="1" s="1"/>
  <c r="K62" i="1"/>
  <c r="L62" i="1" s="1"/>
  <c r="K68" i="1"/>
  <c r="L68" i="1" s="1"/>
  <c r="K52" i="1"/>
  <c r="L52" i="1" s="1"/>
  <c r="K51" i="1"/>
  <c r="L51" i="1" s="1"/>
  <c r="K57" i="1"/>
  <c r="L57" i="1" s="1"/>
  <c r="K63" i="1"/>
  <c r="L63" i="1" s="1"/>
  <c r="K69" i="1"/>
  <c r="L69" i="1" s="1"/>
  <c r="K81" i="1"/>
  <c r="L81" i="1" s="1"/>
  <c r="K75" i="1"/>
  <c r="L75" i="1" s="1"/>
  <c r="F85" i="1" l="1"/>
  <c r="B24" i="1" s="1"/>
</calcChain>
</file>

<file path=xl/sharedStrings.xml><?xml version="1.0" encoding="utf-8"?>
<sst xmlns="http://schemas.openxmlformats.org/spreadsheetml/2006/main" count="260" uniqueCount="168">
  <si>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</si>
  <si>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</si>
  <si>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</si>
  <si>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</si>
  <si>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</si>
  <si>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</si>
  <si>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</si>
  <si>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</si>
  <si>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</si>
  <si>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</si>
  <si>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</si>
  <si>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</si>
  <si>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</si>
  <si>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</si>
  <si>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</si>
  <si>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</si>
  <si>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</si>
  <si>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</si>
  <si>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</si>
  <si>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</si>
  <si>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</si>
  <si>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</si>
  <si>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</si>
  <si>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</si>
  <si>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</si>
  <si>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</si>
  <si>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</si>
  <si>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</si>
  <si>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</si>
  <si>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</si>
  <si>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</si>
  <si>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</si>
  <si>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</si>
  <si>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</si>
  <si>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</si>
  <si>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</si>
  <si>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</si>
  <si>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</si>
  <si>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</si>
  <si>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</si>
  <si>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</si>
  <si>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</si>
  <si>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</si>
  <si>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</si>
  <si>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</si>
  <si>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</si>
  <si>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</si>
  <si>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</si>
  <si>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</si>
  <si>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</si>
  <si>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</si>
  <si>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</si>
  <si>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</si>
  <si>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</si>
  <si>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</si>
  <si>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</si>
  <si>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</si>
  <si>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</si>
  <si>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</si>
  <si>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</si>
  <si>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</si>
  <si>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</si>
  <si>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</si>
  <si>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</si>
  <si>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</si>
  <si>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</si>
  <si>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</si>
  <si>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</si>
  <si>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</si>
  <si>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</si>
  <si>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</si>
  <si>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131.01</t>
  </si>
  <si>
    <t>PUŁ-RYJF</t>
  </si>
  <si>
    <t>Wykładanie pułapek feromonowych na ryjkowce</t>
  </si>
  <si>
    <t>SZT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</si>
  <si>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</si>
  <si>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</si>
  <si>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</si>
  <si>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</si>
  <si>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</si>
  <si>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</si>
  <si>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</si>
  <si>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</si>
  <si>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</si>
  <si>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</si>
  <si>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</si>
  <si>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</si>
  <si>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</si>
  <si>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</si>
  <si>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</si>
  <si>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</si>
  <si>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</si>
  <si>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</si>
  <si>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</si>
  <si>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</si>
  <si>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</si>
  <si>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</si>
  <si>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</si>
  <si>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</si>
  <si>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</si>
  <si>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</si>
  <si>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</si>
  <si>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</si>
  <si>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</si>
  <si>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</si>
  <si>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</si>
  <si>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</si>
  <si>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</si>
  <si>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</si>
  <si>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</si>
  <si>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</si>
  <si>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</si>
  <si>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</si>
  <si>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</si>
  <si>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</si>
  <si>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</si>
  <si>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</si>
  <si>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</si>
  <si>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</si>
  <si>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</si>
  <si>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</si>
  <si>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</si>
  <si>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</si>
  <si>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</si>
  <si>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</si>
  <si>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</si>
  <si>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</si>
  <si>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</si>
  <si>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</si>
  <si>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</si>
  <si>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</si>
  <si>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</si>
  <si>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</si>
  <si>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</si>
  <si>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</si>
  <si>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</si>
  <si>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</si>
  <si>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</si>
  <si>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</si>
  <si>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</si>
  <si>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</si>
  <si>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PLN</t>
  </si>
  <si>
    <t>Stawka podatku od towaru i usług (VAT), która zgodnie z naszą wiedzą będzie miała zastosowanie to</t>
  </si>
  <si>
    <t>%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</si>
  <si>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</si>
  <si>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</si>
  <si>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</si>
  <si>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</si>
  <si>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</si>
  <si>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</si>
  <si>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</si>
  <si>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</si>
  <si>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</si>
  <si>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</si>
  <si>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całkowita brutto 
w PLN</t>
  </si>
  <si>
    <t>mikroprzedsiębiorstwem</t>
  </si>
  <si>
    <t>nie będzie</t>
  </si>
  <si>
    <t>będzie</t>
  </si>
  <si>
    <t>, dnia</t>
  </si>
  <si>
    <t xml:space="preserve">3. Informujemy, że wybór oferty 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</si>
  <si>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</si>
  <si>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</si>
  <si>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Nazwa (rodzaj) towaru lub usługi, których dostawa lub świadczenie będzie prowadzić do powstania u Zamawiającego obowiązku podatkowego zgodnie z przepisami o podatku od towarów i usług (VAT):</t>
  </si>
  <si>
    <t xml:space="preserve">prowadzić do powstania u Zamawiającego obowiązku podatkowego zgodnie  z przepisami o podatku od towarów i usług. 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</si>
  <si>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</si>
  <si>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</si>
  <si>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>12. Oświadczamy, że Wykonawca jest: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</si>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</sst>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0"/>
      <color rgb="FF000000"/>
      <name val="Arial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3" fillId="0" borderId="0"/>
  </cellStyleXfs>
  <cellXfs count="10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43" fontId="9" fillId="2" borderId="1" xfId="1" applyFont="1" applyFill="1" applyBorder="1" applyAlignment="1">
      <alignment horizontal="center" vertical="center"/>
    </xf>
    <xf numFmtId="4" fontId="14" fillId="2" borderId="0" xfId="2" applyNumberFormat="1" applyFont="1" applyFill="1" applyBorder="1" applyAlignment="1" applyProtection="1">
      <alignment vertical="center"/>
    </xf>
    <xf numFmtId="0" fontId="9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2" fillId="4" borderId="0" xfId="0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right" vertical="center"/>
    </xf>
    <xf numFmtId="49" fontId="4" fillId="4" borderId="0" xfId="0" applyNumberFormat="1" applyFont="1" applyFill="1" applyBorder="1" applyAlignment="1">
      <alignment vertical="center"/>
    </xf>
    <xf numFmtId="49" fontId="1" fillId="4" borderId="0" xfId="0" applyNumberFormat="1" applyFont="1" applyFill="1" applyBorder="1" applyAlignment="1"/>
    <xf numFmtId="0" fontId="0" fillId="4" borderId="0" xfId="0" applyFill="1"/>
    <xf numFmtId="0" fontId="0" fillId="0" borderId="0" xfId="0" applyAlignment="1">
      <alignment horizontal="center"/>
    </xf>
    <xf numFmtId="43" fontId="1" fillId="2" borderId="1" xfId="1" applyFont="1" applyFill="1" applyBorder="1" applyAlignment="1">
      <alignment horizontal="right" vertical="center"/>
    </xf>
    <xf numFmtId="43" fontId="1" fillId="2" borderId="1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0" fontId="13" fillId="0" borderId="0" xfId="3"/>
    <xf numFmtId="49" fontId="9" fillId="4" borderId="0" xfId="0" applyNumberFormat="1" applyFont="1" applyFill="1" applyBorder="1" applyAlignment="1"/>
    <xf numFmtId="0" fontId="9" fillId="5" borderId="0" xfId="0" applyFont="1" applyFill="1" applyAlignment="1">
      <alignment horizontal="left"/>
    </xf>
    <xf numFmtId="0" fontId="18" fillId="3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9" fillId="4" borderId="0" xfId="0" applyFont="1" applyFill="1" applyBorder="1" applyAlignment="1"/>
    <xf numFmtId="49" fontId="10" fillId="4" borderId="0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4" fontId="14" fillId="2" borderId="0" xfId="2" applyNumberFormat="1" applyFont="1" applyFill="1" applyBorder="1" applyAlignment="1" applyProtection="1">
      <alignment vertical="center"/>
      <protection locked="0"/>
    </xf>
    <xf numFmtId="0" fontId="11" fillId="2" borderId="2" xfId="0" applyFont="1" applyFill="1" applyBorder="1" applyAlignment="1" applyProtection="1">
      <alignment horizontal="left" vertical="center"/>
      <protection locked="0"/>
    </xf>
    <xf numFmtId="0" fontId="11" fillId="2" borderId="2" xfId="0" applyFont="1" applyFill="1" applyBorder="1" applyProtection="1">
      <protection locked="0"/>
    </xf>
    <xf numFmtId="4" fontId="9" fillId="2" borderId="0" xfId="0" applyNumberFormat="1" applyFont="1" applyFill="1" applyAlignment="1">
      <alignment horizontal="left"/>
    </xf>
    <xf numFmtId="0" fontId="1" fillId="5" borderId="0" xfId="0" applyFont="1" applyFill="1" applyBorder="1" applyAlignment="1"/>
    <xf numFmtId="0" fontId="11" fillId="2" borderId="2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 applyProtection="1">
      <alignment vertical="top" wrapText="1"/>
      <protection locked="0"/>
    </xf>
    <xf numFmtId="0" fontId="11" fillId="2" borderId="0" xfId="0" applyFont="1" applyFill="1" applyBorder="1" applyAlignment="1">
      <alignment vertical="center"/>
    </xf>
    <xf numFmtId="0" fontId="9" fillId="2" borderId="0" xfId="0" applyFont="1" applyFill="1" applyBorder="1" applyAlignment="1" applyProtection="1">
      <alignment vertical="top"/>
      <protection locked="0"/>
    </xf>
    <xf numFmtId="49" fontId="11" fillId="2" borderId="0" xfId="0" applyNumberFormat="1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0" fontId="0" fillId="0" borderId="0" xfId="0" applyFill="1"/>
    <xf numFmtId="0" fontId="9" fillId="4" borderId="0" xfId="0" applyFont="1" applyFill="1" applyAlignment="1">
      <alignment horizontal="left"/>
    </xf>
    <xf numFmtId="49" fontId="17" fillId="4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horizontal="left" vertical="center" wrapText="1"/>
    </xf>
    <xf numFmtId="0" fontId="15" fillId="4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 applyProtection="1">
      <alignment horizontal="center" vertical="top" wrapText="1"/>
      <protection locked="0"/>
    </xf>
    <xf numFmtId="0" fontId="11" fillId="2" borderId="9" xfId="0" applyFont="1" applyFill="1" applyBorder="1" applyAlignment="1">
      <alignment horizontal="left" vertical="top" wrapText="1"/>
    </xf>
    <xf numFmtId="0" fontId="9" fillId="2" borderId="2" xfId="0" applyFont="1" applyFill="1" applyBorder="1" applyAlignment="1" applyProtection="1">
      <alignment horizontal="left"/>
      <protection locked="0"/>
    </xf>
    <xf numFmtId="2" fontId="12" fillId="2" borderId="2" xfId="1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right" vertical="center"/>
    </xf>
    <xf numFmtId="0" fontId="11" fillId="6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0" fontId="19" fillId="3" borderId="2" xfId="0" applyFont="1" applyFill="1" applyBorder="1" applyAlignment="1">
      <alignment horizontal="center" vertical="center" wrapText="1"/>
    </xf>
    <xf numFmtId="49" fontId="19" fillId="3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left" vertical="top"/>
      <protection locked="0"/>
    </xf>
    <xf numFmtId="0" fontId="9" fillId="4" borderId="2" xfId="0" applyFont="1" applyFill="1" applyBorder="1" applyAlignment="1" applyProtection="1">
      <alignment horizontal="center" vertical="top"/>
      <protection locked="0"/>
    </xf>
    <xf numFmtId="0" fontId="11" fillId="2" borderId="11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locked="0"/>
    </xf>
    <xf numFmtId="49" fontId="9" fillId="2" borderId="0" xfId="0" applyNumberFormat="1" applyFont="1" applyFill="1" applyAlignment="1">
      <alignment horizontal="center" vertical="top"/>
    </xf>
    <xf numFmtId="0" fontId="15" fillId="0" borderId="14" xfId="0" applyFont="1" applyBorder="1" applyAlignment="1">
      <alignment horizontal="left" vertical="center"/>
    </xf>
    <xf numFmtId="49" fontId="19" fillId="3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left" vertical="top" wrapText="1"/>
    </xf>
    <xf numFmtId="0" fontId="11" fillId="4" borderId="0" xfId="0" applyFont="1" applyFill="1" applyAlignment="1">
      <alignment horizontal="left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9" fillId="2" borderId="2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9" fillId="2" borderId="2" xfId="0" applyFont="1" applyFill="1" applyBorder="1" applyAlignment="1" applyProtection="1">
      <protection locked="0"/>
    </xf>
    <xf numFmtId="43" fontId="9" fillId="2" borderId="1" xfId="1" applyFont="1" applyFill="1" applyBorder="1" applyAlignment="1" applyProtection="1">
      <alignment horizontal="right" vertical="center"/>
      <protection locked="0"/>
    </xf>
    <xf numFmtId="0" fontId="16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5" fillId="0" borderId="12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 wrapText="1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6"/>
  <sheetViews>
    <sheetView tabSelected="1" showWhiteSpace="0" view="pageLayout" zoomScaleNormal="100" workbookViewId="0">
      <selection activeCell="B2" sqref="B2:E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2.7109375" customWidth="1"/>
    <col min="5" max="5" width="34.7109375" customWidth="1"/>
    <col min="6" max="6" width="6.85546875" customWidth="1"/>
    <col min="7" max="7" width="11.140625" customWidth="1"/>
    <col min="8" max="8" width="15.85546875" customWidth="1"/>
    <col min="9" max="9" width="17.42578125" customWidth="1"/>
    <col min="10" max="10" width="6.85546875" customWidth="1"/>
    <col min="11" max="11" width="14.85546875" customWidth="1"/>
    <col min="12" max="12" width="18.28515625" style="19" customWidth="1"/>
    <col min="13" max="13" width="18.7109375" style="18" hidden="1" customWidth="1"/>
    <col min="14" max="14" width="18.7109375" hidden="1" customWidth="1"/>
    <col min="15" max="15" width="8.140625" hidden="1" customWidth="1"/>
    <col min="16" max="16" width="4.7109375" hidden="1" customWidth="1"/>
    <col min="17" max="17" width="9.140625" hidden="1" customWidth="1"/>
    <col min="18" max="327" width="9.140625" style="57" customWidth="1"/>
    <col min="328" max="328" width="9.140625" style="57"/>
    <col min="329" max="534" width="9.140625" style="57" customWidth="1"/>
    <col min="535" max="535" width="9.140625" style="57"/>
    <col min="536" max="12203" width="9.140625" style="57" customWidth="1"/>
    <col min="12204" max="16384" width="9.140625" style="57"/>
  </cols>
  <sheetData>
    <row r="1" spans="1:17" s="31" customFormat="1" ht="25.5" customHeight="1" x14ac:dyDescent="0.2">
      <c r="A1" s="1"/>
      <c r="B1" s="1"/>
      <c r="C1" s="1"/>
      <c r="D1" s="1"/>
      <c r="E1" s="1"/>
      <c r="F1" s="1"/>
      <c r="G1" s="1"/>
      <c r="H1" s="1"/>
      <c r="I1" s="1"/>
      <c r="J1" s="30"/>
      <c r="K1" s="30" t="s">
        <v>124</v>
      </c>
      <c r="L1" s="30"/>
      <c r="M1" s="30"/>
      <c r="N1" s="30"/>
      <c r="O1" s="1"/>
      <c r="P1" s="1"/>
      <c r="Q1" s="1"/>
    </row>
    <row r="2" spans="1:17" s="31" customFormat="1" ht="13.5" customHeight="1" x14ac:dyDescent="0.2">
      <c r="A2" s="1"/>
      <c r="B2" s="89"/>
      <c r="C2" s="90"/>
      <c r="D2" s="90"/>
      <c r="E2" s="91"/>
      <c r="F2" s="1"/>
      <c r="G2" s="1"/>
      <c r="H2" s="1"/>
      <c r="I2" s="1"/>
      <c r="J2" s="1"/>
      <c r="K2" s="1"/>
      <c r="L2" s="9"/>
      <c r="M2" s="13"/>
      <c r="N2" s="1"/>
      <c r="O2" s="1"/>
      <c r="P2" s="1"/>
      <c r="Q2" s="1"/>
    </row>
    <row r="3" spans="1:17" s="31" customFormat="1" ht="13.5" customHeight="1" x14ac:dyDescent="0.2">
      <c r="A3" s="1"/>
      <c r="B3" s="92"/>
      <c r="C3" s="93"/>
      <c r="D3" s="93"/>
      <c r="E3" s="94"/>
      <c r="F3" s="1"/>
      <c r="G3" s="1"/>
      <c r="H3" s="1"/>
      <c r="I3" s="1"/>
      <c r="J3" s="1"/>
      <c r="K3" s="1"/>
      <c r="L3" s="9"/>
      <c r="M3" s="13"/>
      <c r="N3" s="1"/>
      <c r="O3" s="1"/>
      <c r="P3" s="1"/>
      <c r="Q3" s="1"/>
    </row>
    <row r="4" spans="1:17" s="31" customFormat="1" ht="13.5" customHeight="1" x14ac:dyDescent="0.2">
      <c r="A4" s="1"/>
      <c r="B4" s="92"/>
      <c r="C4" s="93"/>
      <c r="D4" s="93"/>
      <c r="E4" s="94"/>
      <c r="F4" s="1"/>
      <c r="G4" s="1"/>
      <c r="H4" s="1"/>
      <c r="I4" s="1"/>
      <c r="J4" s="1"/>
      <c r="K4" s="1"/>
      <c r="L4" s="9"/>
      <c r="M4" s="13"/>
      <c r="N4" s="1"/>
      <c r="O4" s="1"/>
      <c r="P4" s="1"/>
      <c r="Q4" s="1"/>
    </row>
    <row r="5" spans="1:17" s="31" customFormat="1" ht="13.5" customHeight="1" x14ac:dyDescent="0.2">
      <c r="A5" s="1"/>
      <c r="B5" s="92"/>
      <c r="C5" s="93"/>
      <c r="D5" s="93"/>
      <c r="E5" s="94"/>
      <c r="F5" s="1"/>
      <c r="G5" s="1"/>
      <c r="H5" s="1"/>
      <c r="I5" s="1"/>
      <c r="J5" s="1"/>
      <c r="K5" s="1"/>
      <c r="L5" s="9"/>
      <c r="M5" s="13"/>
      <c r="N5" s="1"/>
      <c r="O5" s="1"/>
      <c r="P5" s="1"/>
      <c r="Q5" s="1"/>
    </row>
    <row r="6" spans="1:17" s="31" customFormat="1" ht="13.5" customHeight="1" x14ac:dyDescent="0.2">
      <c r="A6" s="1"/>
      <c r="B6" s="92"/>
      <c r="C6" s="93"/>
      <c r="D6" s="93"/>
      <c r="E6" s="94"/>
      <c r="F6" s="1"/>
      <c r="G6" s="1"/>
      <c r="H6" s="1"/>
      <c r="I6" s="1"/>
      <c r="J6" s="1"/>
      <c r="K6" s="32"/>
      <c r="L6" s="32"/>
      <c r="M6" s="13"/>
      <c r="N6" s="32"/>
      <c r="O6" s="1"/>
      <c r="P6" s="1"/>
      <c r="Q6" s="1"/>
    </row>
    <row r="7" spans="1:17" s="31" customFormat="1" ht="13.5" customHeight="1" x14ac:dyDescent="0.2">
      <c r="A7" s="1"/>
      <c r="B7" s="95"/>
      <c r="C7" s="96"/>
      <c r="D7" s="96"/>
      <c r="E7" s="97"/>
      <c r="F7" s="1"/>
      <c r="G7" s="1"/>
      <c r="H7" s="1"/>
      <c r="I7" s="1"/>
      <c r="J7" s="1"/>
      <c r="K7" s="32"/>
      <c r="L7" s="32"/>
      <c r="M7" s="13"/>
      <c r="N7" s="32"/>
      <c r="O7" s="1"/>
      <c r="P7" s="1"/>
      <c r="Q7" s="1"/>
    </row>
    <row r="8" spans="1:17" s="31" customFormat="1" ht="19.5" customHeight="1" x14ac:dyDescent="0.2">
      <c r="A8" s="1"/>
      <c r="B8" s="1"/>
      <c r="C8" s="1"/>
      <c r="D8" s="1"/>
      <c r="E8" s="1"/>
      <c r="F8" s="1"/>
      <c r="G8" s="39"/>
      <c r="H8" s="39"/>
      <c r="I8" s="39"/>
      <c r="J8" s="39"/>
      <c r="K8" s="34"/>
      <c r="L8" s="34"/>
      <c r="M8" s="35"/>
      <c r="N8" s="32"/>
      <c r="O8" s="1"/>
      <c r="P8" s="1"/>
      <c r="Q8" s="1"/>
    </row>
    <row r="9" spans="1:17" s="31" customFormat="1" ht="19.5" customHeight="1" x14ac:dyDescent="0.2">
      <c r="A9" s="1"/>
      <c r="B9" s="83" t="s">
        <v>125</v>
      </c>
      <c r="C9" s="83"/>
      <c r="D9" s="83"/>
      <c r="E9" s="83"/>
      <c r="F9" s="1"/>
      <c r="G9" s="39"/>
      <c r="H9" s="39"/>
      <c r="I9" s="39"/>
      <c r="J9" s="39"/>
      <c r="K9" s="34"/>
      <c r="L9" s="34"/>
      <c r="M9" s="35"/>
      <c r="N9" s="32"/>
      <c r="O9" s="1"/>
      <c r="P9" s="1"/>
      <c r="Q9" s="1"/>
    </row>
    <row r="10" spans="1:17" s="31" customFormat="1" ht="21" customHeight="1" x14ac:dyDescent="0.2">
      <c r="A10" s="1"/>
      <c r="B10" s="83"/>
      <c r="C10" s="83"/>
      <c r="D10" s="83"/>
      <c r="E10" s="83"/>
      <c r="F10" s="1"/>
      <c r="G10" s="98"/>
      <c r="H10" s="99"/>
      <c r="I10" s="99"/>
      <c r="J10" s="41" t="s">
        <v>158</v>
      </c>
      <c r="K10" s="100"/>
      <c r="L10" s="46"/>
      <c r="M10" s="36"/>
      <c r="N10" s="32"/>
      <c r="O10" s="1"/>
      <c r="P10" s="1"/>
      <c r="Q10" s="1"/>
    </row>
    <row r="11" spans="1:17" s="31" customFormat="1" ht="21" customHeight="1" x14ac:dyDescent="0.2">
      <c r="A11" s="1"/>
      <c r="B11" s="1"/>
      <c r="C11" s="1"/>
      <c r="D11" s="1"/>
      <c r="E11" s="1"/>
      <c r="F11" s="1"/>
      <c r="G11" s="39"/>
      <c r="H11" s="29"/>
      <c r="I11" s="29"/>
      <c r="J11" s="29"/>
      <c r="K11" s="37"/>
      <c r="L11" s="37"/>
      <c r="M11" s="35"/>
      <c r="N11" s="32"/>
      <c r="O11" s="1"/>
      <c r="P11" s="1"/>
      <c r="Q11" s="1"/>
    </row>
    <row r="12" spans="1:17" s="31" customFormat="1" ht="24" customHeight="1" x14ac:dyDescent="0.2">
      <c r="A12" s="1"/>
      <c r="B12" s="1"/>
      <c r="C12" s="1"/>
      <c r="D12" s="1"/>
      <c r="E12" s="62" t="s">
        <v>126</v>
      </c>
      <c r="F12" s="62"/>
      <c r="G12" s="62"/>
      <c r="H12" s="62"/>
      <c r="I12" s="62"/>
      <c r="J12" s="1"/>
      <c r="K12" s="34"/>
      <c r="L12" s="38"/>
      <c r="M12" s="35"/>
      <c r="N12" s="32"/>
      <c r="O12" s="1"/>
      <c r="P12" s="1"/>
      <c r="Q12" s="1"/>
    </row>
    <row r="13" spans="1:17" s="31" customFormat="1" ht="43.1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34"/>
      <c r="L13" s="38"/>
      <c r="M13" s="35"/>
      <c r="N13" s="32"/>
      <c r="O13" s="1"/>
      <c r="P13" s="1"/>
      <c r="Q13" s="1"/>
    </row>
    <row r="14" spans="1:17" s="31" customFormat="1" ht="20.85" customHeight="1" x14ac:dyDescent="0.2">
      <c r="A14" s="1"/>
      <c r="B14" s="8" t="s">
        <v>127</v>
      </c>
      <c r="C14" s="8"/>
      <c r="D14" s="1"/>
      <c r="E14" s="1"/>
      <c r="F14" s="1"/>
      <c r="G14" s="1"/>
      <c r="H14" s="1"/>
      <c r="I14" s="1"/>
      <c r="J14" s="1"/>
      <c r="K14" s="32"/>
      <c r="L14" s="33"/>
      <c r="M14" s="13"/>
      <c r="N14" s="32"/>
      <c r="O14" s="1"/>
      <c r="P14" s="1"/>
      <c r="Q14" s="1"/>
    </row>
    <row r="15" spans="1:17" s="31" customFormat="1" ht="2.6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32"/>
      <c r="L15" s="33"/>
      <c r="M15" s="13"/>
      <c r="N15" s="32"/>
      <c r="O15" s="1"/>
      <c r="P15" s="1"/>
      <c r="Q15" s="1"/>
    </row>
    <row r="16" spans="1:17" s="31" customFormat="1" ht="20.85" customHeight="1" x14ac:dyDescent="0.2">
      <c r="A16" s="1"/>
      <c r="B16" s="8" t="s">
        <v>128</v>
      </c>
      <c r="C16" s="8"/>
      <c r="D16" s="1"/>
      <c r="E16" s="1"/>
      <c r="F16" s="1"/>
      <c r="G16" s="1"/>
      <c r="H16" s="1"/>
      <c r="I16" s="1"/>
      <c r="J16" s="1"/>
      <c r="K16" s="32"/>
      <c r="L16" s="33"/>
      <c r="M16" s="13"/>
      <c r="N16" s="32"/>
      <c r="O16" s="1"/>
      <c r="P16" s="1"/>
      <c r="Q16" s="1"/>
    </row>
    <row r="17" spans="1:17" s="31" customFormat="1" ht="2.6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32"/>
      <c r="L17" s="33"/>
      <c r="M17" s="13"/>
      <c r="N17" s="32"/>
      <c r="O17" s="1"/>
      <c r="P17" s="1"/>
      <c r="Q17" s="1"/>
    </row>
    <row r="18" spans="1:17" s="31" customFormat="1" ht="20.85" customHeight="1" x14ac:dyDescent="0.2">
      <c r="A18" s="1"/>
      <c r="B18" s="8" t="s">
        <v>129</v>
      </c>
      <c r="C18" s="8"/>
      <c r="D18" s="1"/>
      <c r="E18" s="1"/>
      <c r="F18" s="1"/>
      <c r="G18" s="1"/>
      <c r="H18" s="1"/>
      <c r="I18" s="1"/>
      <c r="J18" s="1"/>
      <c r="K18" s="32"/>
      <c r="L18" s="33"/>
      <c r="M18" s="13"/>
      <c r="N18" s="32"/>
      <c r="O18" s="1"/>
      <c r="P18" s="1"/>
      <c r="Q18" s="1"/>
    </row>
    <row r="19" spans="1:17" s="31" customFormat="1" ht="2.6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9"/>
      <c r="M19" s="13"/>
      <c r="N19" s="1"/>
      <c r="O19" s="1"/>
      <c r="P19" s="1"/>
      <c r="Q19" s="1"/>
    </row>
    <row r="20" spans="1:17" s="31" customFormat="1" ht="20.85" customHeight="1" x14ac:dyDescent="0.2">
      <c r="A20" s="1"/>
      <c r="B20" s="8" t="s">
        <v>130</v>
      </c>
      <c r="C20" s="8"/>
      <c r="D20" s="1"/>
      <c r="E20" s="1"/>
      <c r="F20" s="1"/>
      <c r="G20" s="1"/>
      <c r="H20" s="1"/>
      <c r="I20" s="1"/>
      <c r="J20" s="1"/>
      <c r="K20" s="1"/>
      <c r="L20" s="9"/>
      <c r="M20" s="13"/>
      <c r="N20" s="1"/>
      <c r="O20" s="1"/>
      <c r="P20" s="1"/>
      <c r="Q20" s="1"/>
    </row>
    <row r="21" spans="1:17" s="31" customFormat="1" ht="34.700000000000003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9"/>
      <c r="M21" s="13"/>
      <c r="N21" s="1"/>
      <c r="O21" s="1"/>
      <c r="P21" s="1"/>
      <c r="Q21" s="1"/>
    </row>
    <row r="22" spans="1:17" s="31" customFormat="1" ht="50.1" customHeight="1" x14ac:dyDescent="0.2">
      <c r="A22" s="1"/>
      <c r="B22" s="73" t="s">
        <v>131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13"/>
      <c r="N22" s="1"/>
      <c r="O22" s="1"/>
      <c r="P22" s="1"/>
      <c r="Q22" s="1"/>
    </row>
    <row r="23" spans="1:17" s="31" customFormat="1" ht="2.6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9"/>
      <c r="M23" s="13"/>
      <c r="N23" s="1"/>
      <c r="O23" s="1"/>
      <c r="P23" s="1"/>
      <c r="Q23" s="1"/>
    </row>
    <row r="24" spans="1:17" s="31" customFormat="1" ht="57" customHeight="1" x14ac:dyDescent="0.2">
      <c r="A24" s="1"/>
      <c r="B24" s="65" t="str">
        <f>"1. Za wykonanie przedmiotu zamówienia w tym Pakiecie oferujemy następujące wynagrodzenie brutto: "&amp; F85&amp;"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13"/>
      <c r="N24" s="1"/>
      <c r="O24" s="1"/>
      <c r="P24" s="1"/>
      <c r="Q24" s="1"/>
    </row>
    <row r="25" spans="1:17" s="31" customFormat="1" ht="28.7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9"/>
      <c r="M25" s="13"/>
      <c r="N25" s="1"/>
      <c r="O25" s="1"/>
      <c r="P25" s="1"/>
      <c r="Q25" s="1"/>
    </row>
    <row r="26" spans="1:17" s="31" customFormat="1" ht="1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9"/>
      <c r="M26" s="13"/>
      <c r="N26" s="1"/>
      <c r="O26" s="1"/>
      <c r="P26" s="1"/>
      <c r="Q26" s="1"/>
    </row>
    <row r="27" spans="1:17" s="31" customFormat="1" ht="2.1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9"/>
      <c r="M27" s="13"/>
      <c r="N27" s="1"/>
      <c r="O27" s="1"/>
      <c r="P27" s="1"/>
      <c r="Q27" s="1"/>
    </row>
    <row r="28" spans="1:17" s="31" customFormat="1" ht="1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9"/>
      <c r="M28" s="13"/>
      <c r="N28" s="1"/>
      <c r="O28" s="1"/>
      <c r="P28" s="1"/>
      <c r="Q28" s="1"/>
    </row>
    <row r="29" spans="1:17" s="31" customFormat="1" ht="18.2" customHeight="1" x14ac:dyDescent="0.2">
      <c r="A29" s="1"/>
      <c r="B29" s="74" t="s">
        <v>132</v>
      </c>
      <c r="C29" s="74"/>
      <c r="D29" s="74"/>
      <c r="E29" s="74"/>
      <c r="F29" s="74"/>
      <c r="G29" s="74"/>
      <c r="H29" s="74"/>
      <c r="I29" s="74"/>
      <c r="J29" s="74"/>
      <c r="K29" s="74"/>
      <c r="L29" s="9"/>
      <c r="M29" s="13"/>
      <c r="N29" s="1"/>
      <c r="O29" s="1"/>
      <c r="P29" s="1"/>
      <c r="Q29" s="1"/>
    </row>
    <row r="30" spans="1:17" s="31" customFormat="1" ht="5.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9"/>
      <c r="M30" s="13"/>
      <c r="N30" s="1"/>
      <c r="O30" s="1"/>
      <c r="P30" s="1"/>
      <c r="Q30" s="1"/>
    </row>
    <row r="31" spans="1:17" s="31" customFormat="1" ht="45.4" customHeight="1" x14ac:dyDescent="0.2">
      <c r="A31" s="1"/>
      <c r="B31" s="2" t="s">
        <v>0</v>
      </c>
      <c r="C31" s="7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7" t="s">
        <v>7</v>
      </c>
      <c r="J31" s="3" t="s">
        <v>8</v>
      </c>
      <c r="K31" s="3" t="s">
        <v>9</v>
      </c>
      <c r="L31" s="28" t="s">
        <v>154</v>
      </c>
      <c r="M31" s="14"/>
      <c r="N31" s="1"/>
      <c r="O31" s="1"/>
      <c r="P31" s="1"/>
      <c r="Q31" s="1"/>
    </row>
    <row r="32" spans="1:17" s="31" customFormat="1" ht="60.75" customHeight="1" x14ac:dyDescent="0.2">
      <c r="A32" s="1"/>
      <c r="B32" s="4">
        <v>1</v>
      </c>
      <c r="C32" s="5" t="s">
        <v>10</v>
      </c>
      <c r="D32" s="5" t="s">
        <v>11</v>
      </c>
      <c r="E32" s="6" t="s">
        <v>12</v>
      </c>
      <c r="F32" s="5" t="s">
        <v>13</v>
      </c>
      <c r="G32" s="20">
        <v>3597</v>
      </c>
      <c r="H32" s="101"/>
      <c r="I32" s="10">
        <f>ROUND(G32*H32,2)</f>
        <v>0</v>
      </c>
      <c r="J32" s="104">
        <v>8</v>
      </c>
      <c r="K32" s="10">
        <f>ROUND(I32*J32/100,2)</f>
        <v>0</v>
      </c>
      <c r="L32" s="21">
        <f>I32+K32</f>
        <v>0</v>
      </c>
      <c r="M32" s="15"/>
      <c r="N32" s="11" t="str">
        <f>IF(AND(G32&gt;0,OR(ISBLANK(H32),H32=0)),"podaj stawkę!",IF(AND(ISBLANK(G32),H32&gt;0),"usuń stawkę",""))</f>
        <v>podaj stawkę!</v>
      </c>
      <c r="O32" s="12">
        <f>IF(N32&lt;&gt;"",1,0)</f>
        <v>1</v>
      </c>
      <c r="P32" s="22">
        <f>IF(J32="",1,0)</f>
        <v>0</v>
      </c>
      <c r="Q32" s="1"/>
    </row>
    <row r="33" spans="1:17" s="31" customFormat="1" ht="1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9"/>
      <c r="M33" s="13"/>
      <c r="N33" s="1"/>
      <c r="O33" s="1"/>
      <c r="P33" s="1"/>
      <c r="Q33" s="1"/>
    </row>
    <row r="34" spans="1:17" s="31" customFormat="1" ht="18.2" customHeight="1" x14ac:dyDescent="0.2">
      <c r="A34" s="1"/>
      <c r="B34" s="74" t="s">
        <v>133</v>
      </c>
      <c r="C34" s="74"/>
      <c r="D34" s="74"/>
      <c r="E34" s="74"/>
      <c r="F34" s="74"/>
      <c r="G34" s="74"/>
      <c r="H34" s="74"/>
      <c r="I34" s="74"/>
      <c r="J34" s="74"/>
      <c r="K34" s="74"/>
      <c r="L34" s="9"/>
      <c r="M34" s="13"/>
      <c r="N34" s="1"/>
      <c r="O34" s="1"/>
      <c r="P34" s="1"/>
      <c r="Q34" s="1"/>
    </row>
    <row r="35" spans="1:17" s="31" customFormat="1" ht="5.2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9"/>
      <c r="M35" s="13"/>
      <c r="N35" s="1"/>
      <c r="O35" s="1"/>
      <c r="P35" s="1"/>
      <c r="Q35" s="1"/>
    </row>
    <row r="36" spans="1:17" s="31" customFormat="1" ht="45.4" customHeight="1" x14ac:dyDescent="0.2">
      <c r="A36" s="1"/>
      <c r="B36" s="2" t="s">
        <v>0</v>
      </c>
      <c r="C36" s="7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7" t="s">
        <v>7</v>
      </c>
      <c r="J36" s="3" t="s">
        <v>8</v>
      </c>
      <c r="K36" s="3" t="s">
        <v>9</v>
      </c>
      <c r="L36" s="28" t="s">
        <v>154</v>
      </c>
      <c r="M36" s="14"/>
      <c r="N36" s="1"/>
      <c r="O36" s="1"/>
      <c r="P36" s="1"/>
      <c r="Q36" s="1"/>
    </row>
    <row r="37" spans="1:17" s="31" customFormat="1" ht="58.5" customHeight="1" x14ac:dyDescent="0.2">
      <c r="A37" s="1"/>
      <c r="B37" s="4">
        <v>2</v>
      </c>
      <c r="C37" s="5" t="s">
        <v>10</v>
      </c>
      <c r="D37" s="5" t="s">
        <v>11</v>
      </c>
      <c r="E37" s="6" t="s">
        <v>12</v>
      </c>
      <c r="F37" s="5" t="s">
        <v>13</v>
      </c>
      <c r="G37" s="20">
        <v>1807</v>
      </c>
      <c r="H37" s="101"/>
      <c r="I37" s="10">
        <f>ROUND(G37*H37,2)</f>
        <v>0</v>
      </c>
      <c r="J37" s="104">
        <v>8</v>
      </c>
      <c r="K37" s="10">
        <f>ROUND(I37*J37/100,2)</f>
        <v>0</v>
      </c>
      <c r="L37" s="21">
        <f>I37+K37</f>
        <v>0</v>
      </c>
      <c r="M37" s="15"/>
      <c r="N37" s="11" t="str">
        <f>IF(AND(G37&gt;0,OR(ISBLANK(H37),H37=0)),"podaj stawkę!",IF(AND(ISBLANK(G37),H37&gt;0),"usuń stawkę",""))</f>
        <v>podaj stawkę!</v>
      </c>
      <c r="O37" s="12">
        <f>IF(N37&lt;&gt;"",1,0)</f>
        <v>1</v>
      </c>
      <c r="P37" s="22">
        <f>IF(J37="",1,0)</f>
        <v>0</v>
      </c>
      <c r="Q37" s="1"/>
    </row>
    <row r="38" spans="1:17" s="31" customFormat="1" ht="1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9"/>
      <c r="M38" s="13"/>
      <c r="N38" s="1"/>
      <c r="O38" s="1"/>
      <c r="P38" s="1"/>
      <c r="Q38" s="1"/>
    </row>
    <row r="39" spans="1:17" s="31" customFormat="1" ht="18.2" customHeight="1" x14ac:dyDescent="0.2">
      <c r="A39" s="1"/>
      <c r="B39" s="74" t="s">
        <v>134</v>
      </c>
      <c r="C39" s="74"/>
      <c r="D39" s="74"/>
      <c r="E39" s="74"/>
      <c r="F39" s="74"/>
      <c r="G39" s="74"/>
      <c r="H39" s="74"/>
      <c r="I39" s="74"/>
      <c r="J39" s="74"/>
      <c r="K39" s="74"/>
      <c r="L39" s="9"/>
      <c r="M39" s="13"/>
      <c r="N39" s="1"/>
      <c r="O39" s="1"/>
      <c r="P39" s="1"/>
      <c r="Q39" s="1"/>
    </row>
    <row r="40" spans="1:17" s="31" customFormat="1" ht="5.2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9"/>
      <c r="M40" s="13"/>
      <c r="N40" s="1"/>
      <c r="O40" s="1"/>
      <c r="P40" s="1"/>
      <c r="Q40" s="1"/>
    </row>
    <row r="41" spans="1:17" s="31" customFormat="1" ht="45.4" customHeight="1" x14ac:dyDescent="0.2">
      <c r="A41" s="1"/>
      <c r="B41" s="2" t="s">
        <v>0</v>
      </c>
      <c r="C41" s="7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7" t="s">
        <v>7</v>
      </c>
      <c r="J41" s="3" t="s">
        <v>8</v>
      </c>
      <c r="K41" s="3" t="s">
        <v>9</v>
      </c>
      <c r="L41" s="28" t="s">
        <v>154</v>
      </c>
      <c r="M41" s="14"/>
      <c r="N41" s="1"/>
      <c r="O41" s="1"/>
      <c r="P41" s="1"/>
      <c r="Q41" s="1"/>
    </row>
    <row r="42" spans="1:17" s="31" customFormat="1" ht="61.5" customHeight="1" x14ac:dyDescent="0.2">
      <c r="A42" s="1"/>
      <c r="B42" s="4">
        <v>3</v>
      </c>
      <c r="C42" s="5" t="s">
        <v>10</v>
      </c>
      <c r="D42" s="5" t="s">
        <v>11</v>
      </c>
      <c r="E42" s="6" t="s">
        <v>12</v>
      </c>
      <c r="F42" s="5" t="s">
        <v>13</v>
      </c>
      <c r="G42" s="20">
        <v>356</v>
      </c>
      <c r="H42" s="101"/>
      <c r="I42" s="10">
        <f>ROUND(G42*H42,2)</f>
        <v>0</v>
      </c>
      <c r="J42" s="104">
        <v>8</v>
      </c>
      <c r="K42" s="10">
        <f>ROUND(I42*J42/100,2)</f>
        <v>0</v>
      </c>
      <c r="L42" s="21">
        <f>I42+K42</f>
        <v>0</v>
      </c>
      <c r="M42" s="15"/>
      <c r="N42" s="11" t="str">
        <f>IF(AND(G42&gt;0,OR(ISBLANK(H42),H42=0)),"podaj stawkę!",IF(AND(ISBLANK(G42),H42&gt;0),"usuń stawkę",""))</f>
        <v>podaj stawkę!</v>
      </c>
      <c r="O42" s="12">
        <f>IF(N42&lt;&gt;"",1,0)</f>
        <v>1</v>
      </c>
      <c r="P42" s="22">
        <f>IF(J42="",1,0)</f>
        <v>0</v>
      </c>
      <c r="Q42" s="1"/>
    </row>
    <row r="43" spans="1:17" s="31" customFormat="1" ht="1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9"/>
      <c r="M43" s="13"/>
      <c r="N43" s="1"/>
      <c r="O43" s="1"/>
      <c r="P43" s="1"/>
      <c r="Q43" s="1"/>
    </row>
    <row r="44" spans="1:17" s="31" customFormat="1" ht="18.2" customHeight="1" x14ac:dyDescent="0.2">
      <c r="A44" s="1"/>
      <c r="B44" s="74" t="s">
        <v>135</v>
      </c>
      <c r="C44" s="74"/>
      <c r="D44" s="74"/>
      <c r="E44" s="74"/>
      <c r="F44" s="74"/>
      <c r="G44" s="74"/>
      <c r="H44" s="74"/>
      <c r="I44" s="74"/>
      <c r="J44" s="74"/>
      <c r="K44" s="74"/>
      <c r="L44" s="9"/>
      <c r="M44" s="13"/>
      <c r="N44" s="1"/>
      <c r="O44" s="1"/>
      <c r="P44" s="1"/>
      <c r="Q44" s="1"/>
    </row>
    <row r="45" spans="1:17" s="31" customFormat="1" ht="5.2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9"/>
      <c r="M45" s="13"/>
      <c r="N45" s="1"/>
      <c r="O45" s="1"/>
      <c r="P45" s="1"/>
      <c r="Q45" s="1"/>
    </row>
    <row r="46" spans="1:17" s="31" customFormat="1" ht="45.4" customHeight="1" x14ac:dyDescent="0.2">
      <c r="A46" s="1"/>
      <c r="B46" s="2" t="s">
        <v>0</v>
      </c>
      <c r="C46" s="7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7" t="s">
        <v>7</v>
      </c>
      <c r="J46" s="3" t="s">
        <v>8</v>
      </c>
      <c r="K46" s="3" t="s">
        <v>9</v>
      </c>
      <c r="L46" s="28" t="s">
        <v>154</v>
      </c>
      <c r="M46" s="14"/>
      <c r="N46" s="1"/>
      <c r="O46" s="1"/>
      <c r="P46" s="1"/>
      <c r="Q46" s="1"/>
    </row>
    <row r="47" spans="1:17" s="31" customFormat="1" ht="54.75" customHeight="1" x14ac:dyDescent="0.2">
      <c r="A47" s="1"/>
      <c r="B47" s="4">
        <v>4</v>
      </c>
      <c r="C47" s="5" t="s">
        <v>10</v>
      </c>
      <c r="D47" s="5" t="s">
        <v>11</v>
      </c>
      <c r="E47" s="6" t="s">
        <v>12</v>
      </c>
      <c r="F47" s="5" t="s">
        <v>13</v>
      </c>
      <c r="G47" s="20">
        <v>886</v>
      </c>
      <c r="H47" s="101"/>
      <c r="I47" s="10">
        <f>ROUND(G47*H47,2)</f>
        <v>0</v>
      </c>
      <c r="J47" s="104">
        <v>8</v>
      </c>
      <c r="K47" s="10">
        <f>ROUND(I47*J47/100,2)</f>
        <v>0</v>
      </c>
      <c r="L47" s="21">
        <f>I47+K47</f>
        <v>0</v>
      </c>
      <c r="M47" s="15"/>
      <c r="N47" s="11" t="str">
        <f>IF(AND(G47&gt;0,OR(ISBLANK(H47),H47=0)),"podaj stawkę!",IF(AND(ISBLANK(G47),H47&gt;0),"usuń stawkę",""))</f>
        <v>podaj stawkę!</v>
      </c>
      <c r="O47" s="12">
        <f>IF(N47&lt;&gt;"",1,0)</f>
        <v>1</v>
      </c>
      <c r="P47" s="22">
        <f>IF(J47="",1,0)</f>
        <v>0</v>
      </c>
      <c r="Q47" s="1"/>
    </row>
    <row r="48" spans="1:17" s="31" customFormat="1" ht="7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9"/>
      <c r="M48" s="13"/>
      <c r="N48" s="1"/>
      <c r="O48" s="1"/>
      <c r="P48" s="1"/>
      <c r="Q48" s="1"/>
    </row>
    <row r="49" spans="1:17" s="31" customFormat="1" ht="45.4" customHeight="1" x14ac:dyDescent="0.2">
      <c r="A49" s="1"/>
      <c r="B49" s="2" t="s">
        <v>0</v>
      </c>
      <c r="C49" s="7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7" t="s">
        <v>7</v>
      </c>
      <c r="J49" s="3" t="s">
        <v>8</v>
      </c>
      <c r="K49" s="3" t="s">
        <v>9</v>
      </c>
      <c r="L49" s="28" t="s">
        <v>154</v>
      </c>
      <c r="M49" s="14"/>
      <c r="N49" s="1"/>
      <c r="O49" s="1"/>
      <c r="P49" s="1"/>
      <c r="Q49" s="1"/>
    </row>
    <row r="50" spans="1:17" s="31" customFormat="1" ht="48" customHeight="1" x14ac:dyDescent="0.2">
      <c r="A50" s="1"/>
      <c r="B50" s="4">
        <v>5</v>
      </c>
      <c r="C50" s="5" t="s">
        <v>14</v>
      </c>
      <c r="D50" s="5" t="s">
        <v>15</v>
      </c>
      <c r="E50" s="6" t="s">
        <v>16</v>
      </c>
      <c r="F50" s="5" t="s">
        <v>13</v>
      </c>
      <c r="G50" s="20">
        <v>10</v>
      </c>
      <c r="H50" s="101"/>
      <c r="I50" s="10">
        <f t="shared" ref="I50:I82" si="0">ROUND(G50*H50,2)</f>
        <v>0</v>
      </c>
      <c r="J50" s="104">
        <v>8</v>
      </c>
      <c r="K50" s="10">
        <f t="shared" ref="K50:K82" si="1">ROUND(I50*J50/100,2)</f>
        <v>0</v>
      </c>
      <c r="L50" s="21">
        <f t="shared" ref="L50:L82" si="2">I50+K50</f>
        <v>0</v>
      </c>
      <c r="M50" s="15"/>
      <c r="N50" s="11" t="str">
        <f t="shared" ref="N50:N82" si="3">IF(AND(G50&gt;0,OR(ISBLANK(H50),H50=0)),"podaj stawkę!",IF(AND(ISBLANK(G50),H50&gt;0),"usuń stawkę",""))</f>
        <v>podaj stawkę!</v>
      </c>
      <c r="O50" s="12">
        <f t="shared" ref="O50:O82" si="4">IF(N50&lt;&gt;"",1,0)</f>
        <v>1</v>
      </c>
      <c r="P50" s="22">
        <f t="shared" ref="P50:P82" si="5">IF(J50="",1,0)</f>
        <v>0</v>
      </c>
      <c r="Q50" s="1"/>
    </row>
    <row r="51" spans="1:17" s="31" customFormat="1" ht="48" customHeight="1" x14ac:dyDescent="0.2">
      <c r="A51" s="1"/>
      <c r="B51" s="4">
        <v>6</v>
      </c>
      <c r="C51" s="5" t="s">
        <v>17</v>
      </c>
      <c r="D51" s="5" t="s">
        <v>18</v>
      </c>
      <c r="E51" s="6" t="s">
        <v>19</v>
      </c>
      <c r="F51" s="5" t="s">
        <v>13</v>
      </c>
      <c r="G51" s="20">
        <v>10</v>
      </c>
      <c r="H51" s="101"/>
      <c r="I51" s="10">
        <f t="shared" si="0"/>
        <v>0</v>
      </c>
      <c r="J51" s="104">
        <v>8</v>
      </c>
      <c r="K51" s="10">
        <f t="shared" si="1"/>
        <v>0</v>
      </c>
      <c r="L51" s="21">
        <f t="shared" si="2"/>
        <v>0</v>
      </c>
      <c r="M51" s="15"/>
      <c r="N51" s="11" t="str">
        <f t="shared" si="3"/>
        <v>podaj stawkę!</v>
      </c>
      <c r="O51" s="12">
        <f t="shared" si="4"/>
        <v>1</v>
      </c>
      <c r="P51" s="22">
        <f t="shared" si="5"/>
        <v>0</v>
      </c>
      <c r="Q51" s="1"/>
    </row>
    <row r="52" spans="1:17" s="31" customFormat="1" ht="48" customHeight="1" x14ac:dyDescent="0.2">
      <c r="A52" s="1"/>
      <c r="B52" s="4">
        <v>7</v>
      </c>
      <c r="C52" s="5" t="s">
        <v>20</v>
      </c>
      <c r="D52" s="5" t="s">
        <v>21</v>
      </c>
      <c r="E52" s="6" t="s">
        <v>22</v>
      </c>
      <c r="F52" s="5" t="s">
        <v>23</v>
      </c>
      <c r="G52" s="20">
        <v>10.49</v>
      </c>
      <c r="H52" s="101"/>
      <c r="I52" s="10">
        <f t="shared" si="0"/>
        <v>0</v>
      </c>
      <c r="J52" s="104">
        <v>8</v>
      </c>
      <c r="K52" s="10">
        <f t="shared" si="1"/>
        <v>0</v>
      </c>
      <c r="L52" s="21">
        <f t="shared" si="2"/>
        <v>0</v>
      </c>
      <c r="M52" s="15"/>
      <c r="N52" s="11" t="str">
        <f t="shared" si="3"/>
        <v>podaj stawkę!</v>
      </c>
      <c r="O52" s="12">
        <f t="shared" si="4"/>
        <v>1</v>
      </c>
      <c r="P52" s="22">
        <f t="shared" si="5"/>
        <v>0</v>
      </c>
      <c r="Q52" s="1"/>
    </row>
    <row r="53" spans="1:17" s="31" customFormat="1" ht="48" customHeight="1" x14ac:dyDescent="0.2">
      <c r="A53" s="1"/>
      <c r="B53" s="4">
        <v>8</v>
      </c>
      <c r="C53" s="5" t="s">
        <v>24</v>
      </c>
      <c r="D53" s="5" t="s">
        <v>25</v>
      </c>
      <c r="E53" s="6" t="s">
        <v>26</v>
      </c>
      <c r="F53" s="5" t="s">
        <v>27</v>
      </c>
      <c r="G53" s="20">
        <v>2.0499999999999998</v>
      </c>
      <c r="H53" s="101"/>
      <c r="I53" s="10">
        <f t="shared" si="0"/>
        <v>0</v>
      </c>
      <c r="J53" s="104">
        <v>8</v>
      </c>
      <c r="K53" s="10">
        <f t="shared" si="1"/>
        <v>0</v>
      </c>
      <c r="L53" s="21">
        <f t="shared" si="2"/>
        <v>0</v>
      </c>
      <c r="M53" s="15"/>
      <c r="N53" s="11" t="str">
        <f t="shared" si="3"/>
        <v>podaj stawkę!</v>
      </c>
      <c r="O53" s="12">
        <f t="shared" si="4"/>
        <v>1</v>
      </c>
      <c r="P53" s="22">
        <f t="shared" si="5"/>
        <v>0</v>
      </c>
      <c r="Q53" s="1"/>
    </row>
    <row r="54" spans="1:17" s="31" customFormat="1" ht="48" customHeight="1" x14ac:dyDescent="0.2">
      <c r="A54" s="1"/>
      <c r="B54" s="4">
        <v>9</v>
      </c>
      <c r="C54" s="5" t="s">
        <v>28</v>
      </c>
      <c r="D54" s="5" t="s">
        <v>29</v>
      </c>
      <c r="E54" s="6" t="s">
        <v>30</v>
      </c>
      <c r="F54" s="5" t="s">
        <v>27</v>
      </c>
      <c r="G54" s="20">
        <v>1</v>
      </c>
      <c r="H54" s="101"/>
      <c r="I54" s="10">
        <f t="shared" si="0"/>
        <v>0</v>
      </c>
      <c r="J54" s="104">
        <v>8</v>
      </c>
      <c r="K54" s="10">
        <f t="shared" si="1"/>
        <v>0</v>
      </c>
      <c r="L54" s="21">
        <f t="shared" si="2"/>
        <v>0</v>
      </c>
      <c r="M54" s="15"/>
      <c r="N54" s="11" t="str">
        <f t="shared" si="3"/>
        <v>podaj stawkę!</v>
      </c>
      <c r="O54" s="12">
        <f t="shared" si="4"/>
        <v>1</v>
      </c>
      <c r="P54" s="22">
        <f t="shared" si="5"/>
        <v>0</v>
      </c>
      <c r="Q54" s="1"/>
    </row>
    <row r="55" spans="1:17" s="31" customFormat="1" ht="48" customHeight="1" x14ac:dyDescent="0.2">
      <c r="A55" s="1"/>
      <c r="B55" s="4">
        <v>10</v>
      </c>
      <c r="C55" s="5" t="s">
        <v>31</v>
      </c>
      <c r="D55" s="5" t="s">
        <v>32</v>
      </c>
      <c r="E55" s="6" t="s">
        <v>33</v>
      </c>
      <c r="F55" s="5" t="s">
        <v>13</v>
      </c>
      <c r="G55" s="20">
        <v>84</v>
      </c>
      <c r="H55" s="101"/>
      <c r="I55" s="10">
        <f t="shared" si="0"/>
        <v>0</v>
      </c>
      <c r="J55" s="104">
        <v>8</v>
      </c>
      <c r="K55" s="10">
        <f t="shared" si="1"/>
        <v>0</v>
      </c>
      <c r="L55" s="21">
        <f t="shared" si="2"/>
        <v>0</v>
      </c>
      <c r="M55" s="15"/>
      <c r="N55" s="11" t="str">
        <f t="shared" si="3"/>
        <v>podaj stawkę!</v>
      </c>
      <c r="O55" s="12">
        <f t="shared" si="4"/>
        <v>1</v>
      </c>
      <c r="P55" s="22">
        <f t="shared" si="5"/>
        <v>0</v>
      </c>
      <c r="Q55" s="1"/>
    </row>
    <row r="56" spans="1:17" s="31" customFormat="1" ht="48" customHeight="1" x14ac:dyDescent="0.2">
      <c r="A56" s="1"/>
      <c r="B56" s="4">
        <v>11</v>
      </c>
      <c r="C56" s="5" t="s">
        <v>34</v>
      </c>
      <c r="D56" s="5" t="s">
        <v>35</v>
      </c>
      <c r="E56" s="6" t="s">
        <v>36</v>
      </c>
      <c r="F56" s="5" t="s">
        <v>37</v>
      </c>
      <c r="G56" s="20">
        <v>7.41</v>
      </c>
      <c r="H56" s="101"/>
      <c r="I56" s="10">
        <f t="shared" si="0"/>
        <v>0</v>
      </c>
      <c r="J56" s="104">
        <v>8</v>
      </c>
      <c r="K56" s="10">
        <f t="shared" si="1"/>
        <v>0</v>
      </c>
      <c r="L56" s="21">
        <f t="shared" si="2"/>
        <v>0</v>
      </c>
      <c r="M56" s="15"/>
      <c r="N56" s="11" t="str">
        <f t="shared" si="3"/>
        <v>podaj stawkę!</v>
      </c>
      <c r="O56" s="12">
        <f t="shared" si="4"/>
        <v>1</v>
      </c>
      <c r="P56" s="22">
        <f t="shared" si="5"/>
        <v>0</v>
      </c>
      <c r="Q56" s="1"/>
    </row>
    <row r="57" spans="1:17" s="31" customFormat="1" ht="48" customHeight="1" x14ac:dyDescent="0.2">
      <c r="A57" s="1"/>
      <c r="B57" s="4">
        <v>12</v>
      </c>
      <c r="C57" s="5" t="s">
        <v>38</v>
      </c>
      <c r="D57" s="5" t="s">
        <v>39</v>
      </c>
      <c r="E57" s="6" t="s">
        <v>40</v>
      </c>
      <c r="F57" s="5" t="s">
        <v>37</v>
      </c>
      <c r="G57" s="20">
        <v>40.619999999999997</v>
      </c>
      <c r="H57" s="101"/>
      <c r="I57" s="10">
        <f t="shared" si="0"/>
        <v>0</v>
      </c>
      <c r="J57" s="104">
        <v>8</v>
      </c>
      <c r="K57" s="10">
        <f t="shared" si="1"/>
        <v>0</v>
      </c>
      <c r="L57" s="21">
        <f t="shared" si="2"/>
        <v>0</v>
      </c>
      <c r="M57" s="15"/>
      <c r="N57" s="11" t="str">
        <f t="shared" si="3"/>
        <v>podaj stawkę!</v>
      </c>
      <c r="O57" s="12">
        <f t="shared" si="4"/>
        <v>1</v>
      </c>
      <c r="P57" s="22">
        <f t="shared" si="5"/>
        <v>0</v>
      </c>
      <c r="Q57" s="1"/>
    </row>
    <row r="58" spans="1:17" s="31" customFormat="1" ht="48" customHeight="1" x14ac:dyDescent="0.2">
      <c r="A58" s="1"/>
      <c r="B58" s="4">
        <v>13</v>
      </c>
      <c r="C58" s="5" t="s">
        <v>41</v>
      </c>
      <c r="D58" s="5" t="s">
        <v>42</v>
      </c>
      <c r="E58" s="6" t="s">
        <v>43</v>
      </c>
      <c r="F58" s="5" t="s">
        <v>37</v>
      </c>
      <c r="G58" s="20">
        <v>4.72</v>
      </c>
      <c r="H58" s="101"/>
      <c r="I58" s="10">
        <f t="shared" si="0"/>
        <v>0</v>
      </c>
      <c r="J58" s="104">
        <v>8</v>
      </c>
      <c r="K58" s="10">
        <f t="shared" si="1"/>
        <v>0</v>
      </c>
      <c r="L58" s="21">
        <f t="shared" si="2"/>
        <v>0</v>
      </c>
      <c r="M58" s="15"/>
      <c r="N58" s="11" t="str">
        <f t="shared" si="3"/>
        <v>podaj stawkę!</v>
      </c>
      <c r="O58" s="12">
        <f t="shared" si="4"/>
        <v>1</v>
      </c>
      <c r="P58" s="22">
        <f t="shared" si="5"/>
        <v>0</v>
      </c>
      <c r="Q58" s="1"/>
    </row>
    <row r="59" spans="1:17" s="31" customFormat="1" ht="48" customHeight="1" x14ac:dyDescent="0.2">
      <c r="A59" s="1"/>
      <c r="B59" s="4">
        <v>14</v>
      </c>
      <c r="C59" s="5" t="s">
        <v>44</v>
      </c>
      <c r="D59" s="5" t="s">
        <v>45</v>
      </c>
      <c r="E59" s="6" t="s">
        <v>46</v>
      </c>
      <c r="F59" s="5" t="s">
        <v>27</v>
      </c>
      <c r="G59" s="20">
        <v>61.72</v>
      </c>
      <c r="H59" s="101"/>
      <c r="I59" s="10">
        <f t="shared" si="0"/>
        <v>0</v>
      </c>
      <c r="J59" s="104">
        <v>8</v>
      </c>
      <c r="K59" s="10">
        <f t="shared" si="1"/>
        <v>0</v>
      </c>
      <c r="L59" s="21">
        <f t="shared" si="2"/>
        <v>0</v>
      </c>
      <c r="M59" s="15"/>
      <c r="N59" s="11" t="str">
        <f t="shared" si="3"/>
        <v>podaj stawkę!</v>
      </c>
      <c r="O59" s="12">
        <f t="shared" si="4"/>
        <v>1</v>
      </c>
      <c r="P59" s="22">
        <f t="shared" si="5"/>
        <v>0</v>
      </c>
      <c r="Q59" s="1"/>
    </row>
    <row r="60" spans="1:17" s="31" customFormat="1" ht="48" customHeight="1" x14ac:dyDescent="0.2">
      <c r="A60" s="1"/>
      <c r="B60" s="4">
        <v>15</v>
      </c>
      <c r="C60" s="5" t="s">
        <v>47</v>
      </c>
      <c r="D60" s="5" t="s">
        <v>48</v>
      </c>
      <c r="E60" s="6" t="s">
        <v>49</v>
      </c>
      <c r="F60" s="5" t="s">
        <v>27</v>
      </c>
      <c r="G60" s="20">
        <v>1.05</v>
      </c>
      <c r="H60" s="101"/>
      <c r="I60" s="10">
        <f t="shared" si="0"/>
        <v>0</v>
      </c>
      <c r="J60" s="104">
        <v>8</v>
      </c>
      <c r="K60" s="10">
        <f t="shared" si="1"/>
        <v>0</v>
      </c>
      <c r="L60" s="21">
        <f t="shared" si="2"/>
        <v>0</v>
      </c>
      <c r="M60" s="15"/>
      <c r="N60" s="11" t="str">
        <f t="shared" si="3"/>
        <v>podaj stawkę!</v>
      </c>
      <c r="O60" s="12">
        <f t="shared" si="4"/>
        <v>1</v>
      </c>
      <c r="P60" s="22">
        <f t="shared" si="5"/>
        <v>0</v>
      </c>
      <c r="Q60" s="1"/>
    </row>
    <row r="61" spans="1:17" s="31" customFormat="1" ht="48" customHeight="1" x14ac:dyDescent="0.2">
      <c r="A61" s="1"/>
      <c r="B61" s="4">
        <v>16</v>
      </c>
      <c r="C61" s="5" t="s">
        <v>50</v>
      </c>
      <c r="D61" s="5" t="s">
        <v>51</v>
      </c>
      <c r="E61" s="6" t="s">
        <v>52</v>
      </c>
      <c r="F61" s="5" t="s">
        <v>27</v>
      </c>
      <c r="G61" s="20">
        <v>8.0399999999999991</v>
      </c>
      <c r="H61" s="101"/>
      <c r="I61" s="10">
        <f t="shared" si="0"/>
        <v>0</v>
      </c>
      <c r="J61" s="104">
        <v>8</v>
      </c>
      <c r="K61" s="10">
        <f t="shared" si="1"/>
        <v>0</v>
      </c>
      <c r="L61" s="21">
        <f t="shared" si="2"/>
        <v>0</v>
      </c>
      <c r="M61" s="15"/>
      <c r="N61" s="11" t="str">
        <f t="shared" si="3"/>
        <v>podaj stawkę!</v>
      </c>
      <c r="O61" s="12">
        <f t="shared" si="4"/>
        <v>1</v>
      </c>
      <c r="P61" s="22">
        <f t="shared" si="5"/>
        <v>0</v>
      </c>
      <c r="Q61" s="1"/>
    </row>
    <row r="62" spans="1:17" s="31" customFormat="1" ht="48" customHeight="1" x14ac:dyDescent="0.2">
      <c r="A62" s="1"/>
      <c r="B62" s="4">
        <v>17</v>
      </c>
      <c r="C62" s="5" t="s">
        <v>53</v>
      </c>
      <c r="D62" s="5" t="s">
        <v>54</v>
      </c>
      <c r="E62" s="6" t="s">
        <v>55</v>
      </c>
      <c r="F62" s="5" t="s">
        <v>27</v>
      </c>
      <c r="G62" s="20">
        <v>70.81</v>
      </c>
      <c r="H62" s="101"/>
      <c r="I62" s="10">
        <f t="shared" si="0"/>
        <v>0</v>
      </c>
      <c r="J62" s="104">
        <v>8</v>
      </c>
      <c r="K62" s="10">
        <f t="shared" si="1"/>
        <v>0</v>
      </c>
      <c r="L62" s="21">
        <f t="shared" si="2"/>
        <v>0</v>
      </c>
      <c r="M62" s="15"/>
      <c r="N62" s="11" t="str">
        <f t="shared" si="3"/>
        <v>podaj stawkę!</v>
      </c>
      <c r="O62" s="12">
        <f t="shared" si="4"/>
        <v>1</v>
      </c>
      <c r="P62" s="22">
        <f t="shared" si="5"/>
        <v>0</v>
      </c>
      <c r="Q62" s="1"/>
    </row>
    <row r="63" spans="1:17" s="31" customFormat="1" ht="48" customHeight="1" x14ac:dyDescent="0.2">
      <c r="A63" s="1"/>
      <c r="B63" s="4">
        <v>18</v>
      </c>
      <c r="C63" s="5" t="s">
        <v>56</v>
      </c>
      <c r="D63" s="5" t="s">
        <v>57</v>
      </c>
      <c r="E63" s="6" t="s">
        <v>58</v>
      </c>
      <c r="F63" s="5" t="s">
        <v>23</v>
      </c>
      <c r="G63" s="20">
        <v>27.43</v>
      </c>
      <c r="H63" s="101"/>
      <c r="I63" s="10">
        <f t="shared" si="0"/>
        <v>0</v>
      </c>
      <c r="J63" s="104">
        <v>8</v>
      </c>
      <c r="K63" s="10">
        <f t="shared" si="1"/>
        <v>0</v>
      </c>
      <c r="L63" s="21">
        <f t="shared" si="2"/>
        <v>0</v>
      </c>
      <c r="M63" s="15"/>
      <c r="N63" s="11" t="str">
        <f t="shared" si="3"/>
        <v>podaj stawkę!</v>
      </c>
      <c r="O63" s="12">
        <f t="shared" si="4"/>
        <v>1</v>
      </c>
      <c r="P63" s="22">
        <f t="shared" si="5"/>
        <v>0</v>
      </c>
      <c r="Q63" s="1"/>
    </row>
    <row r="64" spans="1:17" s="31" customFormat="1" ht="48" customHeight="1" x14ac:dyDescent="0.2">
      <c r="A64" s="1"/>
      <c r="B64" s="4">
        <v>19</v>
      </c>
      <c r="C64" s="5" t="s">
        <v>59</v>
      </c>
      <c r="D64" s="5" t="s">
        <v>60</v>
      </c>
      <c r="E64" s="6" t="s">
        <v>61</v>
      </c>
      <c r="F64" s="5" t="s">
        <v>23</v>
      </c>
      <c r="G64" s="20">
        <v>0.85</v>
      </c>
      <c r="H64" s="101"/>
      <c r="I64" s="10">
        <f t="shared" si="0"/>
        <v>0</v>
      </c>
      <c r="J64" s="104">
        <v>8</v>
      </c>
      <c r="K64" s="10">
        <f t="shared" si="1"/>
        <v>0</v>
      </c>
      <c r="L64" s="21">
        <f t="shared" si="2"/>
        <v>0</v>
      </c>
      <c r="M64" s="15"/>
      <c r="N64" s="11" t="str">
        <f t="shared" si="3"/>
        <v>podaj stawkę!</v>
      </c>
      <c r="O64" s="12">
        <f t="shared" si="4"/>
        <v>1</v>
      </c>
      <c r="P64" s="22">
        <f t="shared" si="5"/>
        <v>0</v>
      </c>
      <c r="Q64" s="1"/>
    </row>
    <row r="65" spans="1:17" s="31" customFormat="1" ht="48" customHeight="1" x14ac:dyDescent="0.2">
      <c r="A65" s="1"/>
      <c r="B65" s="4">
        <v>20</v>
      </c>
      <c r="C65" s="5" t="s">
        <v>62</v>
      </c>
      <c r="D65" s="5" t="s">
        <v>63</v>
      </c>
      <c r="E65" s="6" t="s">
        <v>64</v>
      </c>
      <c r="F65" s="5" t="s">
        <v>27</v>
      </c>
      <c r="G65" s="20">
        <v>4.08</v>
      </c>
      <c r="H65" s="101"/>
      <c r="I65" s="10">
        <f t="shared" si="0"/>
        <v>0</v>
      </c>
      <c r="J65" s="104">
        <v>8</v>
      </c>
      <c r="K65" s="10">
        <f t="shared" si="1"/>
        <v>0</v>
      </c>
      <c r="L65" s="21">
        <f t="shared" si="2"/>
        <v>0</v>
      </c>
      <c r="M65" s="15"/>
      <c r="N65" s="11" t="str">
        <f t="shared" si="3"/>
        <v>podaj stawkę!</v>
      </c>
      <c r="O65" s="12">
        <f t="shared" si="4"/>
        <v>1</v>
      </c>
      <c r="P65" s="22">
        <f t="shared" si="5"/>
        <v>0</v>
      </c>
      <c r="Q65" s="1"/>
    </row>
    <row r="66" spans="1:17" s="31" customFormat="1" ht="48" customHeight="1" x14ac:dyDescent="0.2">
      <c r="A66" s="1"/>
      <c r="B66" s="4">
        <v>21</v>
      </c>
      <c r="C66" s="5" t="s">
        <v>65</v>
      </c>
      <c r="D66" s="5" t="s">
        <v>66</v>
      </c>
      <c r="E66" s="6" t="s">
        <v>67</v>
      </c>
      <c r="F66" s="5" t="s">
        <v>23</v>
      </c>
      <c r="G66" s="20">
        <v>21.16</v>
      </c>
      <c r="H66" s="101"/>
      <c r="I66" s="10">
        <f t="shared" si="0"/>
        <v>0</v>
      </c>
      <c r="J66" s="104">
        <v>8</v>
      </c>
      <c r="K66" s="10">
        <f t="shared" si="1"/>
        <v>0</v>
      </c>
      <c r="L66" s="21">
        <f t="shared" si="2"/>
        <v>0</v>
      </c>
      <c r="M66" s="15"/>
      <c r="N66" s="11" t="str">
        <f t="shared" si="3"/>
        <v>podaj stawkę!</v>
      </c>
      <c r="O66" s="12">
        <f t="shared" si="4"/>
        <v>1</v>
      </c>
      <c r="P66" s="22">
        <f t="shared" si="5"/>
        <v>0</v>
      </c>
      <c r="Q66" s="1"/>
    </row>
    <row r="67" spans="1:17" s="31" customFormat="1" ht="48" customHeight="1" x14ac:dyDescent="0.2">
      <c r="A67" s="1"/>
      <c r="B67" s="4">
        <v>22</v>
      </c>
      <c r="C67" s="5" t="s">
        <v>68</v>
      </c>
      <c r="D67" s="5" t="s">
        <v>69</v>
      </c>
      <c r="E67" s="6" t="s">
        <v>70</v>
      </c>
      <c r="F67" s="5" t="s">
        <v>23</v>
      </c>
      <c r="G67" s="20">
        <v>9.81</v>
      </c>
      <c r="H67" s="101"/>
      <c r="I67" s="10">
        <f t="shared" si="0"/>
        <v>0</v>
      </c>
      <c r="J67" s="104">
        <v>8</v>
      </c>
      <c r="K67" s="10">
        <f t="shared" si="1"/>
        <v>0</v>
      </c>
      <c r="L67" s="21">
        <f t="shared" si="2"/>
        <v>0</v>
      </c>
      <c r="M67" s="15"/>
      <c r="N67" s="11" t="str">
        <f t="shared" si="3"/>
        <v>podaj stawkę!</v>
      </c>
      <c r="O67" s="12">
        <f t="shared" si="4"/>
        <v>1</v>
      </c>
      <c r="P67" s="22">
        <f t="shared" si="5"/>
        <v>0</v>
      </c>
      <c r="Q67" s="1"/>
    </row>
    <row r="68" spans="1:17" s="31" customFormat="1" ht="48" customHeight="1" x14ac:dyDescent="0.2">
      <c r="A68" s="1"/>
      <c r="B68" s="4">
        <v>23</v>
      </c>
      <c r="C68" s="5" t="s">
        <v>71</v>
      </c>
      <c r="D68" s="5" t="s">
        <v>72</v>
      </c>
      <c r="E68" s="6" t="s">
        <v>73</v>
      </c>
      <c r="F68" s="5" t="s">
        <v>74</v>
      </c>
      <c r="G68" s="20">
        <v>24</v>
      </c>
      <c r="H68" s="101"/>
      <c r="I68" s="10">
        <f t="shared" si="0"/>
        <v>0</v>
      </c>
      <c r="J68" s="104">
        <v>8</v>
      </c>
      <c r="K68" s="10">
        <f t="shared" si="1"/>
        <v>0</v>
      </c>
      <c r="L68" s="21">
        <f t="shared" si="2"/>
        <v>0</v>
      </c>
      <c r="M68" s="15"/>
      <c r="N68" s="11" t="str">
        <f t="shared" si="3"/>
        <v>podaj stawkę!</v>
      </c>
      <c r="O68" s="12">
        <f t="shared" si="4"/>
        <v>1</v>
      </c>
      <c r="P68" s="22">
        <f t="shared" si="5"/>
        <v>0</v>
      </c>
      <c r="Q68" s="1"/>
    </row>
    <row r="69" spans="1:17" s="31" customFormat="1" ht="48" customHeight="1" x14ac:dyDescent="0.2">
      <c r="A69" s="1"/>
      <c r="B69" s="4">
        <v>24</v>
      </c>
      <c r="C69" s="5" t="s">
        <v>75</v>
      </c>
      <c r="D69" s="5" t="s">
        <v>76</v>
      </c>
      <c r="E69" s="6" t="s">
        <v>77</v>
      </c>
      <c r="F69" s="5" t="s">
        <v>78</v>
      </c>
      <c r="G69" s="20">
        <v>21.9</v>
      </c>
      <c r="H69" s="101"/>
      <c r="I69" s="10">
        <f t="shared" si="0"/>
        <v>0</v>
      </c>
      <c r="J69" s="104">
        <v>8</v>
      </c>
      <c r="K69" s="10">
        <f t="shared" si="1"/>
        <v>0</v>
      </c>
      <c r="L69" s="21">
        <f t="shared" si="2"/>
        <v>0</v>
      </c>
      <c r="M69" s="15"/>
      <c r="N69" s="11" t="str">
        <f t="shared" si="3"/>
        <v>podaj stawkę!</v>
      </c>
      <c r="O69" s="12">
        <f t="shared" si="4"/>
        <v>1</v>
      </c>
      <c r="P69" s="22">
        <f t="shared" si="5"/>
        <v>0</v>
      </c>
      <c r="Q69" s="1"/>
    </row>
    <row r="70" spans="1:17" s="31" customFormat="1" ht="48" customHeight="1" x14ac:dyDescent="0.2">
      <c r="A70" s="1"/>
      <c r="B70" s="4">
        <v>25</v>
      </c>
      <c r="C70" s="5" t="s">
        <v>79</v>
      </c>
      <c r="D70" s="5" t="s">
        <v>80</v>
      </c>
      <c r="E70" s="6" t="s">
        <v>81</v>
      </c>
      <c r="F70" s="5" t="s">
        <v>74</v>
      </c>
      <c r="G70" s="20">
        <v>55</v>
      </c>
      <c r="H70" s="101"/>
      <c r="I70" s="10">
        <f t="shared" si="0"/>
        <v>0</v>
      </c>
      <c r="J70" s="104">
        <v>23</v>
      </c>
      <c r="K70" s="10">
        <f t="shared" si="1"/>
        <v>0</v>
      </c>
      <c r="L70" s="21">
        <f t="shared" si="2"/>
        <v>0</v>
      </c>
      <c r="M70" s="15"/>
      <c r="N70" s="11" t="str">
        <f t="shared" si="3"/>
        <v>podaj stawkę!</v>
      </c>
      <c r="O70" s="12">
        <f t="shared" si="4"/>
        <v>1</v>
      </c>
      <c r="P70" s="22">
        <f t="shared" si="5"/>
        <v>0</v>
      </c>
      <c r="Q70" s="1"/>
    </row>
    <row r="71" spans="1:17" s="31" customFormat="1" ht="48" customHeight="1" x14ac:dyDescent="0.2">
      <c r="A71" s="1"/>
      <c r="B71" s="4">
        <v>26</v>
      </c>
      <c r="C71" s="5" t="s">
        <v>82</v>
      </c>
      <c r="D71" s="5" t="s">
        <v>83</v>
      </c>
      <c r="E71" s="6" t="s">
        <v>84</v>
      </c>
      <c r="F71" s="5" t="s">
        <v>74</v>
      </c>
      <c r="G71" s="20">
        <v>5</v>
      </c>
      <c r="H71" s="101"/>
      <c r="I71" s="10">
        <f t="shared" si="0"/>
        <v>0</v>
      </c>
      <c r="J71" s="104">
        <v>23</v>
      </c>
      <c r="K71" s="10">
        <f t="shared" si="1"/>
        <v>0</v>
      </c>
      <c r="L71" s="21">
        <f t="shared" si="2"/>
        <v>0</v>
      </c>
      <c r="M71" s="15"/>
      <c r="N71" s="11" t="str">
        <f t="shared" si="3"/>
        <v>podaj stawkę!</v>
      </c>
      <c r="O71" s="12">
        <f t="shared" si="4"/>
        <v>1</v>
      </c>
      <c r="P71" s="22">
        <f t="shared" si="5"/>
        <v>0</v>
      </c>
      <c r="Q71" s="1"/>
    </row>
    <row r="72" spans="1:17" s="31" customFormat="1" ht="48" customHeight="1" x14ac:dyDescent="0.2">
      <c r="A72" s="1"/>
      <c r="B72" s="4">
        <v>27</v>
      </c>
      <c r="C72" s="5" t="s">
        <v>85</v>
      </c>
      <c r="D72" s="5" t="s">
        <v>86</v>
      </c>
      <c r="E72" s="6" t="s">
        <v>87</v>
      </c>
      <c r="F72" s="5" t="s">
        <v>78</v>
      </c>
      <c r="G72" s="20">
        <v>274.88</v>
      </c>
      <c r="H72" s="101"/>
      <c r="I72" s="10">
        <f t="shared" si="0"/>
        <v>0</v>
      </c>
      <c r="J72" s="104">
        <v>23</v>
      </c>
      <c r="K72" s="10">
        <f t="shared" si="1"/>
        <v>0</v>
      </c>
      <c r="L72" s="21">
        <f t="shared" si="2"/>
        <v>0</v>
      </c>
      <c r="M72" s="15"/>
      <c r="N72" s="11" t="str">
        <f t="shared" si="3"/>
        <v>podaj stawkę!</v>
      </c>
      <c r="O72" s="12">
        <f t="shared" si="4"/>
        <v>1</v>
      </c>
      <c r="P72" s="22">
        <f t="shared" si="5"/>
        <v>0</v>
      </c>
      <c r="Q72" s="1"/>
    </row>
    <row r="73" spans="1:17" s="31" customFormat="1" ht="48" customHeight="1" x14ac:dyDescent="0.2">
      <c r="A73" s="1"/>
      <c r="B73" s="4">
        <v>28</v>
      </c>
      <c r="C73" s="5" t="s">
        <v>88</v>
      </c>
      <c r="D73" s="5" t="s">
        <v>89</v>
      </c>
      <c r="E73" s="6" t="s">
        <v>90</v>
      </c>
      <c r="F73" s="5" t="s">
        <v>91</v>
      </c>
      <c r="G73" s="20">
        <v>12</v>
      </c>
      <c r="H73" s="101"/>
      <c r="I73" s="10">
        <f t="shared" si="0"/>
        <v>0</v>
      </c>
      <c r="J73" s="104">
        <v>23</v>
      </c>
      <c r="K73" s="10">
        <f t="shared" si="1"/>
        <v>0</v>
      </c>
      <c r="L73" s="21">
        <f t="shared" si="2"/>
        <v>0</v>
      </c>
      <c r="M73" s="15"/>
      <c r="N73" s="11" t="str">
        <f t="shared" si="3"/>
        <v>podaj stawkę!</v>
      </c>
      <c r="O73" s="12">
        <f t="shared" si="4"/>
        <v>1</v>
      </c>
      <c r="P73" s="22">
        <f t="shared" si="5"/>
        <v>0</v>
      </c>
      <c r="Q73" s="1"/>
    </row>
    <row r="74" spans="1:17" s="31" customFormat="1" ht="48" customHeight="1" x14ac:dyDescent="0.2">
      <c r="A74" s="1"/>
      <c r="B74" s="4">
        <v>29</v>
      </c>
      <c r="C74" s="5" t="s">
        <v>92</v>
      </c>
      <c r="D74" s="5" t="s">
        <v>93</v>
      </c>
      <c r="E74" s="6" t="s">
        <v>94</v>
      </c>
      <c r="F74" s="5" t="s">
        <v>74</v>
      </c>
      <c r="G74" s="20">
        <v>30</v>
      </c>
      <c r="H74" s="101"/>
      <c r="I74" s="10">
        <f t="shared" si="0"/>
        <v>0</v>
      </c>
      <c r="J74" s="104">
        <v>8</v>
      </c>
      <c r="K74" s="10">
        <f t="shared" si="1"/>
        <v>0</v>
      </c>
      <c r="L74" s="21">
        <f t="shared" si="2"/>
        <v>0</v>
      </c>
      <c r="M74" s="15"/>
      <c r="N74" s="11" t="str">
        <f t="shared" si="3"/>
        <v>podaj stawkę!</v>
      </c>
      <c r="O74" s="12">
        <f t="shared" si="4"/>
        <v>1</v>
      </c>
      <c r="P74" s="22">
        <f t="shared" si="5"/>
        <v>0</v>
      </c>
      <c r="Q74" s="1"/>
    </row>
    <row r="75" spans="1:17" s="31" customFormat="1" ht="48" customHeight="1" x14ac:dyDescent="0.2">
      <c r="A75" s="1"/>
      <c r="B75" s="4">
        <v>30</v>
      </c>
      <c r="C75" s="5" t="s">
        <v>95</v>
      </c>
      <c r="D75" s="5" t="s">
        <v>96</v>
      </c>
      <c r="E75" s="6" t="s">
        <v>97</v>
      </c>
      <c r="F75" s="5" t="s">
        <v>74</v>
      </c>
      <c r="G75" s="20">
        <v>40</v>
      </c>
      <c r="H75" s="101"/>
      <c r="I75" s="10">
        <f t="shared" si="0"/>
        <v>0</v>
      </c>
      <c r="J75" s="104">
        <v>8</v>
      </c>
      <c r="K75" s="10">
        <f t="shared" si="1"/>
        <v>0</v>
      </c>
      <c r="L75" s="21">
        <f t="shared" si="2"/>
        <v>0</v>
      </c>
      <c r="M75" s="15"/>
      <c r="N75" s="11" t="str">
        <f t="shared" si="3"/>
        <v>podaj stawkę!</v>
      </c>
      <c r="O75" s="12">
        <f t="shared" si="4"/>
        <v>1</v>
      </c>
      <c r="P75" s="22">
        <f t="shared" si="5"/>
        <v>0</v>
      </c>
      <c r="Q75" s="1"/>
    </row>
    <row r="76" spans="1:17" s="31" customFormat="1" ht="48" customHeight="1" x14ac:dyDescent="0.2">
      <c r="A76" s="1"/>
      <c r="B76" s="4">
        <v>31</v>
      </c>
      <c r="C76" s="5" t="s">
        <v>98</v>
      </c>
      <c r="D76" s="5" t="s">
        <v>99</v>
      </c>
      <c r="E76" s="6" t="s">
        <v>100</v>
      </c>
      <c r="F76" s="5" t="s">
        <v>23</v>
      </c>
      <c r="G76" s="20">
        <v>2.8</v>
      </c>
      <c r="H76" s="101"/>
      <c r="I76" s="10">
        <f t="shared" si="0"/>
        <v>0</v>
      </c>
      <c r="J76" s="104">
        <v>8</v>
      </c>
      <c r="K76" s="10">
        <f t="shared" si="1"/>
        <v>0</v>
      </c>
      <c r="L76" s="21">
        <f t="shared" si="2"/>
        <v>0</v>
      </c>
      <c r="M76" s="15"/>
      <c r="N76" s="11" t="str">
        <f t="shared" si="3"/>
        <v>podaj stawkę!</v>
      </c>
      <c r="O76" s="12">
        <f t="shared" si="4"/>
        <v>1</v>
      </c>
      <c r="P76" s="22">
        <f t="shared" si="5"/>
        <v>0</v>
      </c>
      <c r="Q76" s="1"/>
    </row>
    <row r="77" spans="1:17" s="31" customFormat="1" ht="48" customHeight="1" x14ac:dyDescent="0.2">
      <c r="A77" s="1"/>
      <c r="B77" s="4">
        <v>32</v>
      </c>
      <c r="C77" s="5" t="s">
        <v>101</v>
      </c>
      <c r="D77" s="5" t="s">
        <v>102</v>
      </c>
      <c r="E77" s="6" t="s">
        <v>103</v>
      </c>
      <c r="F77" s="5" t="s">
        <v>91</v>
      </c>
      <c r="G77" s="20">
        <v>1</v>
      </c>
      <c r="H77" s="101"/>
      <c r="I77" s="10">
        <f t="shared" si="0"/>
        <v>0</v>
      </c>
      <c r="J77" s="104">
        <v>8</v>
      </c>
      <c r="K77" s="10">
        <f t="shared" si="1"/>
        <v>0</v>
      </c>
      <c r="L77" s="21">
        <f t="shared" si="2"/>
        <v>0</v>
      </c>
      <c r="M77" s="15"/>
      <c r="N77" s="11" t="str">
        <f t="shared" si="3"/>
        <v>podaj stawkę!</v>
      </c>
      <c r="O77" s="12">
        <f t="shared" si="4"/>
        <v>1</v>
      </c>
      <c r="P77" s="22">
        <f t="shared" si="5"/>
        <v>0</v>
      </c>
      <c r="Q77" s="1"/>
    </row>
    <row r="78" spans="1:17" s="31" customFormat="1" ht="48" customHeight="1" x14ac:dyDescent="0.2">
      <c r="A78" s="1"/>
      <c r="B78" s="4">
        <v>33</v>
      </c>
      <c r="C78" s="5" t="s">
        <v>104</v>
      </c>
      <c r="D78" s="5" t="s">
        <v>105</v>
      </c>
      <c r="E78" s="6" t="s">
        <v>106</v>
      </c>
      <c r="F78" s="5" t="s">
        <v>91</v>
      </c>
      <c r="G78" s="20">
        <v>150</v>
      </c>
      <c r="H78" s="101"/>
      <c r="I78" s="10">
        <f t="shared" si="0"/>
        <v>0</v>
      </c>
      <c r="J78" s="104">
        <v>8</v>
      </c>
      <c r="K78" s="10">
        <f t="shared" si="1"/>
        <v>0</v>
      </c>
      <c r="L78" s="21">
        <f t="shared" si="2"/>
        <v>0</v>
      </c>
      <c r="M78" s="15"/>
      <c r="N78" s="11" t="str">
        <f t="shared" si="3"/>
        <v>podaj stawkę!</v>
      </c>
      <c r="O78" s="12">
        <f t="shared" si="4"/>
        <v>1</v>
      </c>
      <c r="P78" s="22">
        <f t="shared" si="5"/>
        <v>0</v>
      </c>
      <c r="Q78" s="1"/>
    </row>
    <row r="79" spans="1:17" s="31" customFormat="1" ht="48" customHeight="1" x14ac:dyDescent="0.2">
      <c r="A79" s="1"/>
      <c r="B79" s="4">
        <v>34</v>
      </c>
      <c r="C79" s="5" t="s">
        <v>107</v>
      </c>
      <c r="D79" s="5" t="s">
        <v>108</v>
      </c>
      <c r="E79" s="6" t="s">
        <v>109</v>
      </c>
      <c r="F79" s="5" t="s">
        <v>91</v>
      </c>
      <c r="G79" s="20">
        <v>20</v>
      </c>
      <c r="H79" s="101"/>
      <c r="I79" s="10">
        <f t="shared" si="0"/>
        <v>0</v>
      </c>
      <c r="J79" s="104">
        <v>8</v>
      </c>
      <c r="K79" s="10">
        <f t="shared" si="1"/>
        <v>0</v>
      </c>
      <c r="L79" s="21">
        <f t="shared" si="2"/>
        <v>0</v>
      </c>
      <c r="M79" s="15"/>
      <c r="N79" s="11" t="str">
        <f t="shared" si="3"/>
        <v>podaj stawkę!</v>
      </c>
      <c r="O79" s="12">
        <f t="shared" si="4"/>
        <v>1</v>
      </c>
      <c r="P79" s="22">
        <f t="shared" si="5"/>
        <v>0</v>
      </c>
      <c r="Q79" s="1"/>
    </row>
    <row r="80" spans="1:17" s="31" customFormat="1" ht="48" customHeight="1" x14ac:dyDescent="0.2">
      <c r="A80" s="1"/>
      <c r="B80" s="4">
        <v>35</v>
      </c>
      <c r="C80" s="5" t="s">
        <v>110</v>
      </c>
      <c r="D80" s="5" t="s">
        <v>111</v>
      </c>
      <c r="E80" s="6" t="s">
        <v>112</v>
      </c>
      <c r="F80" s="5" t="s">
        <v>91</v>
      </c>
      <c r="G80" s="20">
        <v>113</v>
      </c>
      <c r="H80" s="101"/>
      <c r="I80" s="10">
        <f t="shared" si="0"/>
        <v>0</v>
      </c>
      <c r="J80" s="104">
        <v>23</v>
      </c>
      <c r="K80" s="10">
        <f t="shared" si="1"/>
        <v>0</v>
      </c>
      <c r="L80" s="21">
        <f t="shared" si="2"/>
        <v>0</v>
      </c>
      <c r="M80" s="15"/>
      <c r="N80" s="11" t="str">
        <f t="shared" si="3"/>
        <v>podaj stawkę!</v>
      </c>
      <c r="O80" s="12">
        <f t="shared" si="4"/>
        <v>1</v>
      </c>
      <c r="P80" s="22">
        <f t="shared" si="5"/>
        <v>0</v>
      </c>
      <c r="Q80" s="1"/>
    </row>
    <row r="81" spans="1:17" s="31" customFormat="1" ht="48" customHeight="1" x14ac:dyDescent="0.2">
      <c r="A81" s="1"/>
      <c r="B81" s="4">
        <v>36</v>
      </c>
      <c r="C81" s="5" t="s">
        <v>113</v>
      </c>
      <c r="D81" s="5" t="s">
        <v>114</v>
      </c>
      <c r="E81" s="6" t="s">
        <v>115</v>
      </c>
      <c r="F81" s="5" t="s">
        <v>91</v>
      </c>
      <c r="G81" s="20">
        <v>22</v>
      </c>
      <c r="H81" s="101"/>
      <c r="I81" s="10">
        <f t="shared" si="0"/>
        <v>0</v>
      </c>
      <c r="J81" s="104">
        <v>8</v>
      </c>
      <c r="K81" s="10">
        <f t="shared" si="1"/>
        <v>0</v>
      </c>
      <c r="L81" s="21">
        <f t="shared" si="2"/>
        <v>0</v>
      </c>
      <c r="M81" s="15"/>
      <c r="N81" s="11" t="str">
        <f t="shared" si="3"/>
        <v>podaj stawkę!</v>
      </c>
      <c r="O81" s="12">
        <f t="shared" si="4"/>
        <v>1</v>
      </c>
      <c r="P81" s="22">
        <f t="shared" si="5"/>
        <v>0</v>
      </c>
      <c r="Q81" s="1"/>
    </row>
    <row r="82" spans="1:17" s="31" customFormat="1" ht="48" customHeight="1" x14ac:dyDescent="0.2">
      <c r="A82" s="1"/>
      <c r="B82" s="4">
        <v>37</v>
      </c>
      <c r="C82" s="5" t="s">
        <v>116</v>
      </c>
      <c r="D82" s="5" t="s">
        <v>117</v>
      </c>
      <c r="E82" s="6" t="s">
        <v>118</v>
      </c>
      <c r="F82" s="5" t="s">
        <v>91</v>
      </c>
      <c r="G82" s="20">
        <v>66.5</v>
      </c>
      <c r="H82" s="101"/>
      <c r="I82" s="10">
        <f t="shared" si="0"/>
        <v>0</v>
      </c>
      <c r="J82" s="104">
        <v>23</v>
      </c>
      <c r="K82" s="10">
        <f t="shared" si="1"/>
        <v>0</v>
      </c>
      <c r="L82" s="21">
        <f t="shared" si="2"/>
        <v>0</v>
      </c>
      <c r="M82" s="15"/>
      <c r="N82" s="11" t="str">
        <f t="shared" si="3"/>
        <v>podaj stawkę!</v>
      </c>
      <c r="O82" s="12">
        <f t="shared" si="4"/>
        <v>1</v>
      </c>
      <c r="P82" s="22">
        <f t="shared" si="5"/>
        <v>0</v>
      </c>
      <c r="Q82" s="1"/>
    </row>
    <row r="83" spans="1:17" s="31" customFormat="1" ht="30.4" customHeight="1" x14ac:dyDescent="0.2">
      <c r="A83" s="1"/>
      <c r="B83" s="84" t="str">
        <f>IF(O83&gt;0,"Nie wypełniono wszystkich stawek!!!!!!","")</f>
        <v>Nie wypełniono wszystkich stawek!!!!!!</v>
      </c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13"/>
      <c r="N83" s="1"/>
      <c r="O83" s="1">
        <f>SUM(O32:O82)</f>
        <v>37</v>
      </c>
      <c r="P83" s="1">
        <f>SUM(P32:P82)</f>
        <v>0</v>
      </c>
      <c r="Q83" s="1"/>
    </row>
    <row r="84" spans="1:17" s="31" customFormat="1" ht="34.5" customHeight="1" x14ac:dyDescent="0.2">
      <c r="A84" s="1"/>
      <c r="B84" s="71" t="s">
        <v>119</v>
      </c>
      <c r="C84" s="71"/>
      <c r="D84" s="71"/>
      <c r="E84" s="71"/>
      <c r="F84" s="70">
        <f>I32+I37+I42+I47+SUM(I50:I82)</f>
        <v>0</v>
      </c>
      <c r="G84" s="70"/>
      <c r="H84" s="70"/>
      <c r="I84" s="70"/>
      <c r="J84" s="70"/>
      <c r="K84" s="70"/>
      <c r="L84" s="70"/>
      <c r="M84" s="16"/>
      <c r="N84" s="1"/>
      <c r="O84" s="1"/>
      <c r="P84" s="1"/>
      <c r="Q84" s="1"/>
    </row>
    <row r="85" spans="1:17" s="31" customFormat="1" ht="34.5" customHeight="1" x14ac:dyDescent="0.2">
      <c r="A85" s="1"/>
      <c r="B85" s="71" t="s">
        <v>120</v>
      </c>
      <c r="C85" s="71"/>
      <c r="D85" s="71"/>
      <c r="E85" s="71"/>
      <c r="F85" s="70">
        <f>L32+L37+L42+L47+SUM(L50:L82)</f>
        <v>0</v>
      </c>
      <c r="G85" s="70"/>
      <c r="H85" s="70"/>
      <c r="I85" s="70"/>
      <c r="J85" s="70"/>
      <c r="K85" s="70"/>
      <c r="L85" s="70"/>
      <c r="M85" s="17"/>
      <c r="N85" s="1"/>
      <c r="O85" s="1"/>
      <c r="P85" s="1"/>
      <c r="Q85" s="1"/>
    </row>
    <row r="86" spans="1:17" s="55" customFormat="1" ht="33.75" customHeight="1" x14ac:dyDescent="0.2">
      <c r="A86" s="27"/>
      <c r="B86" s="105" t="str">
        <f>IF(P83&gt;0,"Nie wypełniono wszystkich stawek VAT!!!!!!","")</f>
        <v/>
      </c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26"/>
      <c r="N86" s="27"/>
      <c r="O86" s="27"/>
      <c r="P86" s="27"/>
      <c r="Q86" s="27"/>
    </row>
    <row r="87" spans="1:17" s="55" customFormat="1" ht="32.25" customHeight="1" x14ac:dyDescent="0.2">
      <c r="A87" s="22"/>
      <c r="B87" s="66" t="s">
        <v>159</v>
      </c>
      <c r="C87" s="66"/>
      <c r="D87" s="66"/>
      <c r="E87" s="66"/>
      <c r="F87" s="72"/>
      <c r="G87" s="72"/>
      <c r="H87" s="66" t="s">
        <v>163</v>
      </c>
      <c r="I87" s="66"/>
      <c r="J87" s="66"/>
      <c r="K87" s="66"/>
      <c r="L87" s="66"/>
      <c r="M87" s="48"/>
      <c r="N87" s="48"/>
      <c r="O87" s="11" t="str">
        <f>IF((ISBLANK(F87)),"uzupełnij wpis!","")</f>
        <v>uzupełnij wpis!</v>
      </c>
      <c r="P87" s="22"/>
      <c r="Q87" s="42">
        <f>IF(O87&lt;&gt;"",1,0)</f>
        <v>1</v>
      </c>
    </row>
    <row r="88" spans="1:17" s="56" customFormat="1" ht="30.75" customHeight="1" x14ac:dyDescent="0.2">
      <c r="A88" s="54"/>
      <c r="B88" s="66" t="s">
        <v>162</v>
      </c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53"/>
      <c r="N88" s="53"/>
      <c r="O88" s="54"/>
      <c r="P88" s="54"/>
      <c r="Q88" s="54"/>
    </row>
    <row r="89" spans="1:17" s="55" customFormat="1" ht="102.75" customHeight="1" x14ac:dyDescent="0.2">
      <c r="A89" s="22"/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49"/>
      <c r="N89" s="49"/>
      <c r="O89" s="22"/>
      <c r="P89" s="22"/>
      <c r="Q89" s="22"/>
    </row>
    <row r="90" spans="1:17" s="55" customFormat="1" ht="31.5" customHeight="1" x14ac:dyDescent="0.2">
      <c r="A90" s="22"/>
      <c r="B90" s="66" t="s">
        <v>167</v>
      </c>
      <c r="C90" s="66"/>
      <c r="D90" s="66"/>
      <c r="E90" s="66"/>
      <c r="F90" s="66"/>
      <c r="G90" s="66"/>
      <c r="H90" s="66"/>
      <c r="I90" s="66"/>
      <c r="J90" s="66"/>
      <c r="K90" s="43"/>
      <c r="L90" s="47" t="s">
        <v>141</v>
      </c>
      <c r="M90" s="50"/>
      <c r="N90" s="50"/>
      <c r="O90" s="22"/>
      <c r="P90" s="22"/>
      <c r="Q90" s="22"/>
    </row>
    <row r="91" spans="1:17" s="55" customFormat="1" ht="31.5" customHeight="1" x14ac:dyDescent="0.2">
      <c r="A91" s="22"/>
      <c r="B91" s="66" t="s">
        <v>142</v>
      </c>
      <c r="C91" s="66"/>
      <c r="D91" s="66"/>
      <c r="E91" s="66"/>
      <c r="F91" s="66"/>
      <c r="G91" s="66"/>
      <c r="H91" s="66"/>
      <c r="I91" s="66"/>
      <c r="J91" s="66"/>
      <c r="K91" s="44"/>
      <c r="L91" s="47" t="s">
        <v>143</v>
      </c>
      <c r="M91" s="50"/>
      <c r="N91" s="50"/>
      <c r="O91" s="22"/>
      <c r="P91" s="22"/>
      <c r="Q91" s="22"/>
    </row>
    <row r="92" spans="1:17" s="56" customFormat="1" ht="92.25" customHeight="1" x14ac:dyDescent="0.2">
      <c r="A92" s="54"/>
      <c r="B92" s="106" t="s">
        <v>164</v>
      </c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53"/>
      <c r="N92" s="53"/>
      <c r="O92" s="54"/>
      <c r="P92" s="54"/>
      <c r="Q92" s="54"/>
    </row>
    <row r="93" spans="1:17" s="55" customFormat="1" ht="5.25" customHeight="1" x14ac:dyDescent="0.2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40"/>
      <c r="N93" s="40"/>
      <c r="O93" s="22"/>
      <c r="P93" s="22"/>
      <c r="Q93" s="22"/>
    </row>
    <row r="94" spans="1:17" s="55" customFormat="1" ht="37.9" customHeight="1" x14ac:dyDescent="0.2">
      <c r="A94" s="22"/>
      <c r="B94" s="75" t="s">
        <v>121</v>
      </c>
      <c r="C94" s="75"/>
      <c r="D94" s="75"/>
      <c r="E94" s="75"/>
      <c r="F94" s="76" t="s">
        <v>122</v>
      </c>
      <c r="G94" s="76"/>
      <c r="H94" s="76"/>
      <c r="I94" s="76"/>
      <c r="J94" s="76"/>
      <c r="K94" s="76"/>
      <c r="L94" s="76"/>
      <c r="M94" s="40"/>
      <c r="N94" s="40"/>
      <c r="O94" s="22"/>
      <c r="P94" s="22"/>
      <c r="Q94" s="22"/>
    </row>
    <row r="95" spans="1:17" s="55" customFormat="1" ht="28.7" customHeight="1" x14ac:dyDescent="0.2">
      <c r="A95" s="22"/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40"/>
      <c r="N95" s="40"/>
      <c r="O95" s="22"/>
      <c r="P95" s="22"/>
      <c r="Q95" s="22"/>
    </row>
    <row r="96" spans="1:17" s="55" customFormat="1" ht="28.7" customHeight="1" x14ac:dyDescent="0.2">
      <c r="A96" s="22"/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40"/>
      <c r="N96" s="40"/>
      <c r="O96" s="22"/>
      <c r="P96" s="22"/>
      <c r="Q96" s="22"/>
    </row>
    <row r="97" spans="1:17" s="55" customFormat="1" ht="28.7" customHeight="1" x14ac:dyDescent="0.2">
      <c r="A97" s="22"/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40"/>
      <c r="N97" s="40"/>
      <c r="O97" s="22"/>
      <c r="P97" s="22"/>
      <c r="Q97" s="22"/>
    </row>
    <row r="98" spans="1:17" s="55" customFormat="1" ht="28.7" customHeight="1" x14ac:dyDescent="0.2">
      <c r="A98" s="22"/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40"/>
      <c r="N98" s="40"/>
      <c r="O98" s="22"/>
      <c r="P98" s="22"/>
      <c r="Q98" s="22"/>
    </row>
    <row r="99" spans="1:17" s="55" customFormat="1" ht="2.65" customHeight="1" x14ac:dyDescent="0.2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40"/>
      <c r="N99" s="40"/>
      <c r="O99" s="22"/>
      <c r="P99" s="22"/>
      <c r="Q99" s="22"/>
    </row>
    <row r="100" spans="1:17" s="55" customFormat="1" ht="29.25" customHeight="1" x14ac:dyDescent="0.2">
      <c r="A100" s="22"/>
      <c r="B100" s="68" t="s">
        <v>160</v>
      </c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48"/>
      <c r="N100" s="48"/>
      <c r="O100" s="22"/>
      <c r="P100" s="22"/>
      <c r="Q100" s="22"/>
    </row>
    <row r="101" spans="1:17" s="55" customFormat="1" ht="119.25" customHeight="1" x14ac:dyDescent="0.2">
      <c r="A101" s="22"/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51"/>
      <c r="N101" s="40"/>
      <c r="O101" s="22"/>
      <c r="P101" s="22"/>
      <c r="Q101" s="22"/>
    </row>
    <row r="102" spans="1:17" s="55" customFormat="1" ht="33.6" customHeight="1" x14ac:dyDescent="0.2">
      <c r="A102" s="22"/>
      <c r="B102" s="63" t="s">
        <v>136</v>
      </c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52"/>
      <c r="N102" s="52"/>
      <c r="O102" s="22"/>
      <c r="P102" s="22"/>
      <c r="Q102" s="22"/>
    </row>
    <row r="103" spans="1:17" s="55" customFormat="1" ht="2.65" customHeight="1" x14ac:dyDescent="0.2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40"/>
      <c r="N103" s="40"/>
      <c r="O103" s="22"/>
      <c r="P103" s="22"/>
      <c r="Q103" s="22"/>
    </row>
    <row r="104" spans="1:17" s="55" customFormat="1" ht="37.9" customHeight="1" x14ac:dyDescent="0.2">
      <c r="A104" s="22"/>
      <c r="B104" s="75" t="s">
        <v>165</v>
      </c>
      <c r="C104" s="75"/>
      <c r="D104" s="75"/>
      <c r="E104" s="75"/>
      <c r="F104" s="85" t="s">
        <v>123</v>
      </c>
      <c r="G104" s="85"/>
      <c r="H104" s="85"/>
      <c r="I104" s="85"/>
      <c r="J104" s="85"/>
      <c r="K104" s="85"/>
      <c r="L104" s="85"/>
      <c r="M104" s="40"/>
      <c r="N104" s="40"/>
      <c r="O104" s="22"/>
      <c r="P104" s="22"/>
      <c r="Q104" s="22"/>
    </row>
    <row r="105" spans="1:17" s="55" customFormat="1" ht="28.7" customHeight="1" x14ac:dyDescent="0.2">
      <c r="A105" s="22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40"/>
      <c r="N105" s="40"/>
      <c r="O105" s="22"/>
      <c r="P105" s="22"/>
      <c r="Q105" s="22"/>
    </row>
    <row r="106" spans="1:17" s="55" customFormat="1" ht="28.7" customHeight="1" x14ac:dyDescent="0.2">
      <c r="A106" s="22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40"/>
      <c r="N106" s="40"/>
      <c r="O106" s="22"/>
      <c r="P106" s="22"/>
      <c r="Q106" s="22"/>
    </row>
    <row r="107" spans="1:17" s="55" customFormat="1" ht="28.7" customHeight="1" x14ac:dyDescent="0.2">
      <c r="A107" s="22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40"/>
      <c r="N107" s="40"/>
      <c r="O107" s="22"/>
      <c r="P107" s="22"/>
      <c r="Q107" s="22"/>
    </row>
    <row r="108" spans="1:17" s="55" customFormat="1" ht="28.7" customHeight="1" x14ac:dyDescent="0.2">
      <c r="A108" s="22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40"/>
      <c r="N108" s="40"/>
      <c r="O108" s="22"/>
      <c r="P108" s="22"/>
      <c r="Q108" s="22"/>
    </row>
    <row r="109" spans="1:17" s="55" customFormat="1" ht="2.65" customHeight="1" x14ac:dyDescent="0.2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40"/>
      <c r="N109" s="40"/>
      <c r="O109" s="22"/>
      <c r="P109" s="22"/>
      <c r="Q109" s="22"/>
    </row>
    <row r="110" spans="1:17" s="55" customFormat="1" ht="14.25" customHeight="1" x14ac:dyDescent="0.2">
      <c r="A110" s="22"/>
      <c r="B110" s="64" t="s">
        <v>161</v>
      </c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48"/>
      <c r="N110" s="48"/>
      <c r="O110" s="22"/>
      <c r="P110" s="22"/>
      <c r="Q110" s="22"/>
    </row>
    <row r="111" spans="1:17" s="55" customFormat="1" ht="83.25" customHeight="1" x14ac:dyDescent="0.2">
      <c r="A111" s="22"/>
      <c r="B111" s="77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51"/>
      <c r="N111" s="40"/>
      <c r="O111" s="22"/>
      <c r="P111" s="22"/>
      <c r="Q111" s="22"/>
    </row>
    <row r="112" spans="1:17" s="55" customFormat="1" ht="2.65" customHeigh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40"/>
      <c r="N112" s="40"/>
      <c r="O112" s="12"/>
      <c r="P112" s="12"/>
      <c r="Q112" s="12"/>
    </row>
    <row r="113" spans="1:17" s="55" customFormat="1" ht="34.5" customHeight="1" x14ac:dyDescent="0.2">
      <c r="A113" s="12"/>
      <c r="B113" s="65" t="s">
        <v>144</v>
      </c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40"/>
      <c r="N113" s="40"/>
      <c r="O113" s="12"/>
      <c r="P113" s="12"/>
      <c r="Q113" s="12"/>
    </row>
    <row r="114" spans="1:17" s="55" customFormat="1" ht="25.5" customHeight="1" x14ac:dyDescent="0.2">
      <c r="A114" s="12"/>
      <c r="B114" s="86" t="s">
        <v>145</v>
      </c>
      <c r="C114" s="86"/>
      <c r="D114" s="82"/>
      <c r="E114" s="82"/>
      <c r="F114" s="82"/>
      <c r="G114" s="82"/>
      <c r="H114" s="82"/>
      <c r="I114" s="82"/>
      <c r="J114" s="82"/>
      <c r="K114" s="82"/>
      <c r="L114" s="82"/>
      <c r="M114" s="40"/>
      <c r="N114" s="40"/>
      <c r="O114" s="11" t="str">
        <f>IF((ISBLANK(D114)),"uzupełnij wpis!","")</f>
        <v>uzupełnij wpis!</v>
      </c>
      <c r="P114" s="22"/>
      <c r="Q114" s="42">
        <f>IF(O114&lt;&gt;"",1,0)</f>
        <v>1</v>
      </c>
    </row>
    <row r="115" spans="1:17" s="55" customFormat="1" ht="3.75" customHeight="1" x14ac:dyDescent="0.2">
      <c r="A115" s="12"/>
      <c r="B115" s="23"/>
      <c r="C115" s="24"/>
      <c r="D115" s="24"/>
      <c r="E115" s="24"/>
      <c r="F115" s="24"/>
      <c r="G115" s="24"/>
      <c r="H115" s="12"/>
      <c r="I115" s="12"/>
      <c r="J115" s="12"/>
      <c r="K115" s="12"/>
      <c r="L115" s="12"/>
      <c r="M115" s="40"/>
      <c r="N115" s="40"/>
      <c r="O115" s="12"/>
      <c r="P115" s="12"/>
      <c r="Q115" s="12"/>
    </row>
    <row r="116" spans="1:17" s="55" customFormat="1" ht="47.45" customHeight="1" x14ac:dyDescent="0.2">
      <c r="A116" s="22"/>
      <c r="B116" s="65" t="s">
        <v>137</v>
      </c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48"/>
      <c r="N116" s="48"/>
      <c r="O116" s="22"/>
      <c r="P116" s="22"/>
      <c r="Q116" s="22"/>
    </row>
    <row r="117" spans="1:17" s="55" customFormat="1" ht="2.65" customHeight="1" x14ac:dyDescent="0.2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40"/>
      <c r="N117" s="40"/>
      <c r="O117" s="22"/>
      <c r="P117" s="22"/>
      <c r="Q117" s="22"/>
    </row>
    <row r="118" spans="1:17" s="55" customFormat="1" ht="33.6" customHeight="1" x14ac:dyDescent="0.2">
      <c r="A118" s="22"/>
      <c r="B118" s="65" t="s">
        <v>138</v>
      </c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48"/>
      <c r="N118" s="48"/>
      <c r="O118" s="22"/>
      <c r="P118" s="22"/>
      <c r="Q118" s="22"/>
    </row>
    <row r="119" spans="1:17" s="55" customFormat="1" ht="13.5" customHeight="1" x14ac:dyDescent="0.2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40"/>
      <c r="N119" s="40"/>
      <c r="O119" s="22"/>
      <c r="P119" s="22"/>
      <c r="Q119" s="22"/>
    </row>
    <row r="120" spans="1:17" s="55" customFormat="1" ht="30" customHeight="1" x14ac:dyDescent="0.2">
      <c r="A120" s="22"/>
      <c r="B120" s="79" t="s">
        <v>166</v>
      </c>
      <c r="C120" s="80"/>
      <c r="D120" s="80"/>
      <c r="E120" s="81"/>
      <c r="F120" s="82"/>
      <c r="G120" s="82"/>
      <c r="H120" s="82"/>
      <c r="I120" s="82"/>
      <c r="J120" s="82"/>
      <c r="K120" s="82"/>
      <c r="L120" s="82"/>
      <c r="M120" s="48"/>
      <c r="N120" s="48"/>
      <c r="O120" s="11" t="str">
        <f>IF((ISBLANK(F120)),"uzupełnij wpis!","")</f>
        <v>uzupełnij wpis!</v>
      </c>
      <c r="P120" s="22"/>
      <c r="Q120" s="42">
        <f>IF(O120&lt;&gt;"",1,0)</f>
        <v>1</v>
      </c>
    </row>
    <row r="121" spans="1:17" s="55" customFormat="1" ht="6.75" customHeight="1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40"/>
      <c r="N121" s="40"/>
      <c r="O121" s="12"/>
      <c r="P121" s="12"/>
      <c r="Q121" s="12"/>
    </row>
    <row r="122" spans="1:17" s="55" customFormat="1" ht="20.25" customHeight="1" x14ac:dyDescent="0.2">
      <c r="A122" s="12"/>
      <c r="B122" s="88" t="s">
        <v>146</v>
      </c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40"/>
      <c r="N122" s="40"/>
      <c r="O122" s="12"/>
      <c r="P122" s="12"/>
      <c r="Q122" s="12"/>
    </row>
    <row r="123" spans="1:17" s="55" customFormat="1" ht="18" customHeight="1" x14ac:dyDescent="0.2">
      <c r="A123" s="12"/>
      <c r="B123" s="102" t="s">
        <v>147</v>
      </c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40"/>
      <c r="N123" s="40"/>
      <c r="O123" s="12"/>
      <c r="P123" s="12"/>
      <c r="Q123" s="12"/>
    </row>
    <row r="124" spans="1:17" s="55" customFormat="1" ht="18" customHeight="1" x14ac:dyDescent="0.2">
      <c r="A124" s="12"/>
      <c r="B124" s="102" t="s">
        <v>147</v>
      </c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40"/>
      <c r="N124" s="40"/>
      <c r="O124" s="12"/>
      <c r="P124" s="12"/>
      <c r="Q124" s="12"/>
    </row>
    <row r="125" spans="1:17" s="55" customFormat="1" ht="18" customHeight="1" x14ac:dyDescent="0.2">
      <c r="A125" s="12"/>
      <c r="B125" s="102" t="s">
        <v>147</v>
      </c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40"/>
      <c r="N125" s="40"/>
      <c r="O125" s="12"/>
      <c r="P125" s="12"/>
      <c r="Q125" s="12"/>
    </row>
    <row r="126" spans="1:17" s="55" customFormat="1" ht="18" customHeight="1" x14ac:dyDescent="0.2">
      <c r="A126" s="12"/>
      <c r="B126" s="102" t="s">
        <v>147</v>
      </c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40"/>
      <c r="N126" s="40"/>
      <c r="O126" s="12"/>
      <c r="P126" s="12"/>
      <c r="Q126" s="12"/>
    </row>
    <row r="127" spans="1:17" s="55" customFormat="1" ht="18" customHeight="1" x14ac:dyDescent="0.2">
      <c r="A127" s="12"/>
      <c r="B127" s="102" t="s">
        <v>147</v>
      </c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40"/>
      <c r="N127" s="40"/>
      <c r="O127" s="12"/>
      <c r="P127" s="12"/>
      <c r="Q127" s="12"/>
    </row>
    <row r="128" spans="1:17" s="55" customFormat="1" ht="18" customHeight="1" x14ac:dyDescent="0.2">
      <c r="A128" s="12"/>
      <c r="B128" s="102" t="s">
        <v>147</v>
      </c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40"/>
      <c r="N128" s="40"/>
      <c r="O128" s="12"/>
      <c r="P128" s="12"/>
      <c r="Q128" s="12"/>
    </row>
    <row r="129" spans="1:17" s="55" customFormat="1" ht="18" customHeight="1" x14ac:dyDescent="0.2">
      <c r="A129" s="12"/>
      <c r="B129" s="102" t="s">
        <v>147</v>
      </c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40"/>
      <c r="N129" s="40"/>
      <c r="O129" s="12"/>
      <c r="P129" s="12"/>
      <c r="Q129" s="12"/>
    </row>
    <row r="130" spans="1:17" s="55" customFormat="1" ht="18" customHeight="1" x14ac:dyDescent="0.2">
      <c r="A130" s="12"/>
      <c r="B130" s="102" t="s">
        <v>147</v>
      </c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40"/>
      <c r="N130" s="40"/>
      <c r="O130" s="12"/>
      <c r="P130" s="12"/>
      <c r="Q130" s="12"/>
    </row>
    <row r="131" spans="1:17" s="55" customFormat="1" ht="18" customHeight="1" x14ac:dyDescent="0.2">
      <c r="A131" s="12"/>
      <c r="B131" s="102" t="s">
        <v>147</v>
      </c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40"/>
      <c r="N131" s="40"/>
      <c r="O131" s="12"/>
      <c r="P131" s="12"/>
      <c r="Q131" s="12"/>
    </row>
    <row r="132" spans="1:17" s="55" customFormat="1" ht="18" customHeight="1" x14ac:dyDescent="0.2">
      <c r="A132" s="12"/>
      <c r="B132" s="102" t="s">
        <v>147</v>
      </c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40"/>
      <c r="N132" s="40"/>
      <c r="O132" s="12"/>
      <c r="P132" s="12"/>
      <c r="Q132" s="12"/>
    </row>
    <row r="133" spans="1:17" s="55" customFormat="1" ht="25.5" customHeight="1" x14ac:dyDescent="0.35">
      <c r="A133" s="22"/>
      <c r="B133" s="61" t="str">
        <f>IF(Q133&gt;0,"Nie wypełniono wpisu w pkt. 3, 9 lub 12!","")</f>
        <v>Nie wypełniono wpisu w pkt. 3, 9 lub 12!</v>
      </c>
      <c r="C133" s="61"/>
      <c r="D133" s="61"/>
      <c r="E133" s="61"/>
      <c r="F133" s="61"/>
      <c r="G133" s="61"/>
      <c r="H133" s="58"/>
      <c r="I133" s="58"/>
      <c r="J133" s="58"/>
      <c r="K133" s="58"/>
      <c r="L133" s="58"/>
      <c r="M133" s="40"/>
      <c r="N133" s="40"/>
      <c r="O133" s="22"/>
      <c r="P133" s="22"/>
      <c r="Q133" s="45">
        <f>SUM(Q87:Q132)</f>
        <v>3</v>
      </c>
    </row>
    <row r="134" spans="1:17" s="55" customFormat="1" ht="145.5" customHeight="1" x14ac:dyDescent="0.2">
      <c r="A134" s="22"/>
      <c r="B134" s="58"/>
      <c r="C134" s="58"/>
      <c r="D134" s="58"/>
      <c r="E134" s="58"/>
      <c r="F134" s="58"/>
      <c r="G134" s="78"/>
      <c r="H134" s="78"/>
      <c r="I134" s="78"/>
      <c r="J134" s="78"/>
      <c r="K134" s="78"/>
      <c r="L134" s="78"/>
      <c r="M134" s="40"/>
      <c r="N134" s="40"/>
      <c r="O134" s="22"/>
      <c r="P134" s="22"/>
      <c r="Q134" s="22"/>
    </row>
    <row r="135" spans="1:17" s="55" customFormat="1" ht="36" customHeight="1" x14ac:dyDescent="0.2">
      <c r="A135" s="22"/>
      <c r="B135" s="58"/>
      <c r="C135" s="58"/>
      <c r="D135" s="58"/>
      <c r="E135" s="58"/>
      <c r="F135" s="58"/>
      <c r="G135" s="58"/>
      <c r="H135" s="58"/>
      <c r="I135" s="59" t="s">
        <v>139</v>
      </c>
      <c r="J135" s="59"/>
      <c r="K135" s="58"/>
      <c r="L135" s="58"/>
      <c r="M135" s="40"/>
      <c r="N135" s="40"/>
      <c r="O135" s="22"/>
      <c r="P135" s="22"/>
      <c r="Q135" s="22"/>
    </row>
    <row r="136" spans="1:17" s="55" customFormat="1" ht="120.75" customHeight="1" x14ac:dyDescent="0.2">
      <c r="A136" s="22"/>
      <c r="B136" s="87" t="s">
        <v>140</v>
      </c>
      <c r="C136" s="87"/>
      <c r="D136" s="87"/>
      <c r="E136" s="87"/>
      <c r="F136" s="87"/>
      <c r="G136" s="87"/>
      <c r="H136" s="60"/>
      <c r="I136" s="60"/>
      <c r="J136" s="60"/>
      <c r="K136" s="58"/>
      <c r="L136" s="58"/>
      <c r="M136" s="40"/>
      <c r="N136" s="40"/>
      <c r="O136" s="22"/>
      <c r="P136" s="22"/>
      <c r="Q136" s="22"/>
    </row>
  </sheetData>
  <sheetProtection algorithmName="SHA-512" hashValue="PeBUwacet1nAqAFHBHbScIe29YW8xIavvAd0CxyaMZ7kVG/mFEM/54PchBIPEtz2xU6wo4hZS6y5H7xhPJ0eeQ==" saltValue="zQz6YEDGXzq0WA702/W/Gw==" spinCount="100000" sheet="1" objects="1" scenarios="1" selectLockedCells="1"/>
  <mergeCells count="70">
    <mergeCell ref="B136:G136"/>
    <mergeCell ref="B118:L118"/>
    <mergeCell ref="B122:L122"/>
    <mergeCell ref="B123:L123"/>
    <mergeCell ref="B124:L124"/>
    <mergeCell ref="B125:L125"/>
    <mergeCell ref="B126:L126"/>
    <mergeCell ref="B127:L127"/>
    <mergeCell ref="B128:L128"/>
    <mergeCell ref="B129:L129"/>
    <mergeCell ref="B130:L130"/>
    <mergeCell ref="B131:L131"/>
    <mergeCell ref="B132:L132"/>
    <mergeCell ref="B2:E7"/>
    <mergeCell ref="B9:E10"/>
    <mergeCell ref="B83:L83"/>
    <mergeCell ref="B96:E96"/>
    <mergeCell ref="F96:L96"/>
    <mergeCell ref="B86:L86"/>
    <mergeCell ref="B94:E94"/>
    <mergeCell ref="F94:L94"/>
    <mergeCell ref="B95:E95"/>
    <mergeCell ref="F95:L95"/>
    <mergeCell ref="G134:L134"/>
    <mergeCell ref="B120:E120"/>
    <mergeCell ref="F120:L120"/>
    <mergeCell ref="B97:E97"/>
    <mergeCell ref="F97:L97"/>
    <mergeCell ref="B98:E98"/>
    <mergeCell ref="F98:L98"/>
    <mergeCell ref="B104:E104"/>
    <mergeCell ref="F104:L104"/>
    <mergeCell ref="B113:L113"/>
    <mergeCell ref="B114:C114"/>
    <mergeCell ref="D114:L114"/>
    <mergeCell ref="B87:E87"/>
    <mergeCell ref="F87:G87"/>
    <mergeCell ref="B90:J90"/>
    <mergeCell ref="B91:J91"/>
    <mergeCell ref="B22:L22"/>
    <mergeCell ref="B24:L24"/>
    <mergeCell ref="B29:K29"/>
    <mergeCell ref="B34:K34"/>
    <mergeCell ref="B39:K39"/>
    <mergeCell ref="B44:K44"/>
    <mergeCell ref="G10:I10"/>
    <mergeCell ref="F84:L84"/>
    <mergeCell ref="F85:L85"/>
    <mergeCell ref="B84:E84"/>
    <mergeCell ref="B85:E85"/>
    <mergeCell ref="F105:L105"/>
    <mergeCell ref="B106:E106"/>
    <mergeCell ref="F106:L106"/>
    <mergeCell ref="B107:E107"/>
    <mergeCell ref="F107:L107"/>
    <mergeCell ref="B133:G133"/>
    <mergeCell ref="E12:I12"/>
    <mergeCell ref="B101:L101"/>
    <mergeCell ref="B102:L102"/>
    <mergeCell ref="B110:L110"/>
    <mergeCell ref="B111:L111"/>
    <mergeCell ref="B116:L116"/>
    <mergeCell ref="H87:L87"/>
    <mergeCell ref="B88:L88"/>
    <mergeCell ref="B89:L89"/>
    <mergeCell ref="B92:L92"/>
    <mergeCell ref="B100:L100"/>
    <mergeCell ref="B108:E108"/>
    <mergeCell ref="F108:L108"/>
    <mergeCell ref="B105:E105"/>
  </mergeCells>
  <conditionalFormatting sqref="I32">
    <cfRule type="cellIs" dxfId="247" priority="254" operator="equal">
      <formula>0</formula>
    </cfRule>
  </conditionalFormatting>
  <conditionalFormatting sqref="K32">
    <cfRule type="cellIs" dxfId="246" priority="253" operator="equal">
      <formula>0</formula>
    </cfRule>
  </conditionalFormatting>
  <conditionalFormatting sqref="N32">
    <cfRule type="cellIs" dxfId="245" priority="249" operator="equal">
      <formula>""</formula>
    </cfRule>
    <cfRule type="cellIs" dxfId="244" priority="250" operator="notEqual">
      <formula>"OK"</formula>
    </cfRule>
  </conditionalFormatting>
  <conditionalFormatting sqref="N37">
    <cfRule type="cellIs" dxfId="243" priority="247" operator="equal">
      <formula>""</formula>
    </cfRule>
    <cfRule type="cellIs" dxfId="242" priority="248" operator="notEqual">
      <formula>"OK"</formula>
    </cfRule>
  </conditionalFormatting>
  <conditionalFormatting sqref="N42">
    <cfRule type="cellIs" dxfId="241" priority="245" operator="equal">
      <formula>""</formula>
    </cfRule>
    <cfRule type="cellIs" dxfId="240" priority="246" operator="notEqual">
      <formula>"OK"</formula>
    </cfRule>
  </conditionalFormatting>
  <conditionalFormatting sqref="N47">
    <cfRule type="cellIs" dxfId="239" priority="243" operator="equal">
      <formula>""</formula>
    </cfRule>
    <cfRule type="cellIs" dxfId="238" priority="244" operator="notEqual">
      <formula>"OK"</formula>
    </cfRule>
  </conditionalFormatting>
  <conditionalFormatting sqref="N50">
    <cfRule type="cellIs" dxfId="237" priority="241" operator="equal">
      <formula>""</formula>
    </cfRule>
    <cfRule type="cellIs" dxfId="236" priority="242" operator="notEqual">
      <formula>"OK"</formula>
    </cfRule>
  </conditionalFormatting>
  <conditionalFormatting sqref="N51">
    <cfRule type="cellIs" dxfId="235" priority="239" operator="equal">
      <formula>""</formula>
    </cfRule>
    <cfRule type="cellIs" dxfId="234" priority="240" operator="notEqual">
      <formula>"OK"</formula>
    </cfRule>
  </conditionalFormatting>
  <conditionalFormatting sqref="N52">
    <cfRule type="cellIs" dxfId="233" priority="237" operator="equal">
      <formula>""</formula>
    </cfRule>
    <cfRule type="cellIs" dxfId="232" priority="238" operator="notEqual">
      <formula>"OK"</formula>
    </cfRule>
  </conditionalFormatting>
  <conditionalFormatting sqref="N53">
    <cfRule type="cellIs" dxfId="231" priority="235" operator="equal">
      <formula>""</formula>
    </cfRule>
    <cfRule type="cellIs" dxfId="230" priority="236" operator="notEqual">
      <formula>"OK"</formula>
    </cfRule>
  </conditionalFormatting>
  <conditionalFormatting sqref="N54">
    <cfRule type="cellIs" dxfId="229" priority="233" operator="equal">
      <formula>""</formula>
    </cfRule>
    <cfRule type="cellIs" dxfId="228" priority="234" operator="notEqual">
      <formula>"OK"</formula>
    </cfRule>
  </conditionalFormatting>
  <conditionalFormatting sqref="N55">
    <cfRule type="cellIs" dxfId="227" priority="231" operator="equal">
      <formula>""</formula>
    </cfRule>
    <cfRule type="cellIs" dxfId="226" priority="232" operator="notEqual">
      <formula>"OK"</formula>
    </cfRule>
  </conditionalFormatting>
  <conditionalFormatting sqref="N56">
    <cfRule type="cellIs" dxfId="225" priority="229" operator="equal">
      <formula>""</formula>
    </cfRule>
    <cfRule type="cellIs" dxfId="224" priority="230" operator="notEqual">
      <formula>"OK"</formula>
    </cfRule>
  </conditionalFormatting>
  <conditionalFormatting sqref="N57">
    <cfRule type="cellIs" dxfId="223" priority="227" operator="equal">
      <formula>""</formula>
    </cfRule>
    <cfRule type="cellIs" dxfId="222" priority="228" operator="notEqual">
      <formula>"OK"</formula>
    </cfRule>
  </conditionalFormatting>
  <conditionalFormatting sqref="N58">
    <cfRule type="cellIs" dxfId="221" priority="225" operator="equal">
      <formula>""</formula>
    </cfRule>
    <cfRule type="cellIs" dxfId="220" priority="226" operator="notEqual">
      <formula>"OK"</formula>
    </cfRule>
  </conditionalFormatting>
  <conditionalFormatting sqref="N59">
    <cfRule type="cellIs" dxfId="219" priority="223" operator="equal">
      <formula>""</formula>
    </cfRule>
    <cfRule type="cellIs" dxfId="218" priority="224" operator="notEqual">
      <formula>"OK"</formula>
    </cfRule>
  </conditionalFormatting>
  <conditionalFormatting sqref="N60">
    <cfRule type="cellIs" dxfId="217" priority="221" operator="equal">
      <formula>""</formula>
    </cfRule>
    <cfRule type="cellIs" dxfId="216" priority="222" operator="notEqual">
      <formula>"OK"</formula>
    </cfRule>
  </conditionalFormatting>
  <conditionalFormatting sqref="N61">
    <cfRule type="cellIs" dxfId="215" priority="219" operator="equal">
      <formula>""</formula>
    </cfRule>
    <cfRule type="cellIs" dxfId="214" priority="220" operator="notEqual">
      <formula>"OK"</formula>
    </cfRule>
  </conditionalFormatting>
  <conditionalFormatting sqref="N62">
    <cfRule type="cellIs" dxfId="213" priority="217" operator="equal">
      <formula>""</formula>
    </cfRule>
    <cfRule type="cellIs" dxfId="212" priority="218" operator="notEqual">
      <formula>"OK"</formula>
    </cfRule>
  </conditionalFormatting>
  <conditionalFormatting sqref="N63">
    <cfRule type="cellIs" dxfId="211" priority="215" operator="equal">
      <formula>""</formula>
    </cfRule>
    <cfRule type="cellIs" dxfId="210" priority="216" operator="notEqual">
      <formula>"OK"</formula>
    </cfRule>
  </conditionalFormatting>
  <conditionalFormatting sqref="N64">
    <cfRule type="cellIs" dxfId="209" priority="213" operator="equal">
      <formula>""</formula>
    </cfRule>
    <cfRule type="cellIs" dxfId="208" priority="214" operator="notEqual">
      <formula>"OK"</formula>
    </cfRule>
  </conditionalFormatting>
  <conditionalFormatting sqref="N65">
    <cfRule type="cellIs" dxfId="207" priority="211" operator="equal">
      <formula>""</formula>
    </cfRule>
    <cfRule type="cellIs" dxfId="206" priority="212" operator="notEqual">
      <formula>"OK"</formula>
    </cfRule>
  </conditionalFormatting>
  <conditionalFormatting sqref="N66">
    <cfRule type="cellIs" dxfId="205" priority="209" operator="equal">
      <formula>""</formula>
    </cfRule>
    <cfRule type="cellIs" dxfId="204" priority="210" operator="notEqual">
      <formula>"OK"</formula>
    </cfRule>
  </conditionalFormatting>
  <conditionalFormatting sqref="N67">
    <cfRule type="cellIs" dxfId="203" priority="207" operator="equal">
      <formula>""</formula>
    </cfRule>
    <cfRule type="cellIs" dxfId="202" priority="208" operator="notEqual">
      <formula>"OK"</formula>
    </cfRule>
  </conditionalFormatting>
  <conditionalFormatting sqref="N68">
    <cfRule type="cellIs" dxfId="201" priority="205" operator="equal">
      <formula>""</formula>
    </cfRule>
    <cfRule type="cellIs" dxfId="200" priority="206" operator="notEqual">
      <formula>"OK"</formula>
    </cfRule>
  </conditionalFormatting>
  <conditionalFormatting sqref="N69">
    <cfRule type="cellIs" dxfId="199" priority="203" operator="equal">
      <formula>""</formula>
    </cfRule>
    <cfRule type="cellIs" dxfId="198" priority="204" operator="notEqual">
      <formula>"OK"</formula>
    </cfRule>
  </conditionalFormatting>
  <conditionalFormatting sqref="N70">
    <cfRule type="cellIs" dxfId="197" priority="201" operator="equal">
      <formula>""</formula>
    </cfRule>
    <cfRule type="cellIs" dxfId="196" priority="202" operator="notEqual">
      <formula>"OK"</formula>
    </cfRule>
  </conditionalFormatting>
  <conditionalFormatting sqref="N71">
    <cfRule type="cellIs" dxfId="195" priority="199" operator="equal">
      <formula>""</formula>
    </cfRule>
    <cfRule type="cellIs" dxfId="194" priority="200" operator="notEqual">
      <formula>"OK"</formula>
    </cfRule>
  </conditionalFormatting>
  <conditionalFormatting sqref="N72">
    <cfRule type="cellIs" dxfId="193" priority="197" operator="equal">
      <formula>""</formula>
    </cfRule>
    <cfRule type="cellIs" dxfId="192" priority="198" operator="notEqual">
      <formula>"OK"</formula>
    </cfRule>
  </conditionalFormatting>
  <conditionalFormatting sqref="N73">
    <cfRule type="cellIs" dxfId="191" priority="195" operator="equal">
      <formula>""</formula>
    </cfRule>
    <cfRule type="cellIs" dxfId="190" priority="196" operator="notEqual">
      <formula>"OK"</formula>
    </cfRule>
  </conditionalFormatting>
  <conditionalFormatting sqref="N80">
    <cfRule type="cellIs" dxfId="189" priority="193" operator="equal">
      <formula>""</formula>
    </cfRule>
    <cfRule type="cellIs" dxfId="188" priority="194" operator="notEqual">
      <formula>"OK"</formula>
    </cfRule>
  </conditionalFormatting>
  <conditionalFormatting sqref="N79">
    <cfRule type="cellIs" dxfId="187" priority="191" operator="equal">
      <formula>""</formula>
    </cfRule>
    <cfRule type="cellIs" dxfId="186" priority="192" operator="notEqual">
      <formula>"OK"</formula>
    </cfRule>
  </conditionalFormatting>
  <conditionalFormatting sqref="N78">
    <cfRule type="cellIs" dxfId="185" priority="189" operator="equal">
      <formula>""</formula>
    </cfRule>
    <cfRule type="cellIs" dxfId="184" priority="190" operator="notEqual">
      <formula>"OK"</formula>
    </cfRule>
  </conditionalFormatting>
  <conditionalFormatting sqref="N77">
    <cfRule type="cellIs" dxfId="183" priority="187" operator="equal">
      <formula>""</formula>
    </cfRule>
    <cfRule type="cellIs" dxfId="182" priority="188" operator="notEqual">
      <formula>"OK"</formula>
    </cfRule>
  </conditionalFormatting>
  <conditionalFormatting sqref="N76">
    <cfRule type="cellIs" dxfId="181" priority="185" operator="equal">
      <formula>""</formula>
    </cfRule>
    <cfRule type="cellIs" dxfId="180" priority="186" operator="notEqual">
      <formula>"OK"</formula>
    </cfRule>
  </conditionalFormatting>
  <conditionalFormatting sqref="N75">
    <cfRule type="cellIs" dxfId="179" priority="183" operator="equal">
      <formula>""</formula>
    </cfRule>
    <cfRule type="cellIs" dxfId="178" priority="184" operator="notEqual">
      <formula>"OK"</formula>
    </cfRule>
  </conditionalFormatting>
  <conditionalFormatting sqref="N74">
    <cfRule type="cellIs" dxfId="177" priority="181" operator="equal">
      <formula>""</formula>
    </cfRule>
    <cfRule type="cellIs" dxfId="176" priority="182" operator="notEqual">
      <formula>"OK"</formula>
    </cfRule>
  </conditionalFormatting>
  <conditionalFormatting sqref="N82">
    <cfRule type="cellIs" dxfId="175" priority="179" operator="equal">
      <formula>""</formula>
    </cfRule>
    <cfRule type="cellIs" dxfId="174" priority="180" operator="notEqual">
      <formula>"OK"</formula>
    </cfRule>
  </conditionalFormatting>
  <conditionalFormatting sqref="N81">
    <cfRule type="cellIs" dxfId="173" priority="177" operator="equal">
      <formula>""</formula>
    </cfRule>
    <cfRule type="cellIs" dxfId="172" priority="178" operator="notEqual">
      <formula>"OK"</formula>
    </cfRule>
  </conditionalFormatting>
  <conditionalFormatting sqref="L38:L41 L43:L46 L48:L49 L11:L21 M10 L137:L1048576 L23 L1:L5 L25:L36">
    <cfRule type="cellIs" dxfId="171" priority="176" operator="equal">
      <formula>0</formula>
    </cfRule>
  </conditionalFormatting>
  <conditionalFormatting sqref="I37">
    <cfRule type="cellIs" dxfId="170" priority="175" operator="equal">
      <formula>0</formula>
    </cfRule>
  </conditionalFormatting>
  <conditionalFormatting sqref="I42">
    <cfRule type="cellIs" dxfId="169" priority="174" operator="equal">
      <formula>0</formula>
    </cfRule>
  </conditionalFormatting>
  <conditionalFormatting sqref="I47">
    <cfRule type="cellIs" dxfId="168" priority="173" operator="equal">
      <formula>0</formula>
    </cfRule>
  </conditionalFormatting>
  <conditionalFormatting sqref="I50">
    <cfRule type="cellIs" dxfId="167" priority="172" operator="equal">
      <formula>0</formula>
    </cfRule>
  </conditionalFormatting>
  <conditionalFormatting sqref="I51">
    <cfRule type="cellIs" dxfId="166" priority="171" operator="equal">
      <formula>0</formula>
    </cfRule>
  </conditionalFormatting>
  <conditionalFormatting sqref="I52">
    <cfRule type="cellIs" dxfId="165" priority="170" operator="equal">
      <formula>0</formula>
    </cfRule>
  </conditionalFormatting>
  <conditionalFormatting sqref="I53">
    <cfRule type="cellIs" dxfId="164" priority="169" operator="equal">
      <formula>0</formula>
    </cfRule>
  </conditionalFormatting>
  <conditionalFormatting sqref="I54">
    <cfRule type="cellIs" dxfId="163" priority="168" operator="equal">
      <formula>0</formula>
    </cfRule>
  </conditionalFormatting>
  <conditionalFormatting sqref="I55">
    <cfRule type="cellIs" dxfId="162" priority="167" operator="equal">
      <formula>0</formula>
    </cfRule>
  </conditionalFormatting>
  <conditionalFormatting sqref="I56">
    <cfRule type="cellIs" dxfId="161" priority="166" operator="equal">
      <formula>0</formula>
    </cfRule>
  </conditionalFormatting>
  <conditionalFormatting sqref="I57">
    <cfRule type="cellIs" dxfId="160" priority="165" operator="equal">
      <formula>0</formula>
    </cfRule>
  </conditionalFormatting>
  <conditionalFormatting sqref="I58">
    <cfRule type="cellIs" dxfId="159" priority="164" operator="equal">
      <formula>0</formula>
    </cfRule>
  </conditionalFormatting>
  <conditionalFormatting sqref="I59">
    <cfRule type="cellIs" dxfId="158" priority="163" operator="equal">
      <formula>0</formula>
    </cfRule>
  </conditionalFormatting>
  <conditionalFormatting sqref="I60">
    <cfRule type="cellIs" dxfId="157" priority="162" operator="equal">
      <formula>0</formula>
    </cfRule>
  </conditionalFormatting>
  <conditionalFormatting sqref="I61">
    <cfRule type="cellIs" dxfId="156" priority="161" operator="equal">
      <formula>0</formula>
    </cfRule>
  </conditionalFormatting>
  <conditionalFormatting sqref="I62">
    <cfRule type="cellIs" dxfId="155" priority="160" operator="equal">
      <formula>0</formula>
    </cfRule>
  </conditionalFormatting>
  <conditionalFormatting sqref="I63">
    <cfRule type="cellIs" dxfId="154" priority="159" operator="equal">
      <formula>0</formula>
    </cfRule>
  </conditionalFormatting>
  <conditionalFormatting sqref="I64">
    <cfRule type="cellIs" dxfId="153" priority="158" operator="equal">
      <formula>0</formula>
    </cfRule>
  </conditionalFormatting>
  <conditionalFormatting sqref="I65">
    <cfRule type="cellIs" dxfId="152" priority="157" operator="equal">
      <formula>0</formula>
    </cfRule>
  </conditionalFormatting>
  <conditionalFormatting sqref="I66">
    <cfRule type="cellIs" dxfId="151" priority="156" operator="equal">
      <formula>0</formula>
    </cfRule>
  </conditionalFormatting>
  <conditionalFormatting sqref="I67">
    <cfRule type="cellIs" dxfId="150" priority="155" operator="equal">
      <formula>0</formula>
    </cfRule>
  </conditionalFormatting>
  <conditionalFormatting sqref="I68">
    <cfRule type="cellIs" dxfId="149" priority="154" operator="equal">
      <formula>0</formula>
    </cfRule>
  </conditionalFormatting>
  <conditionalFormatting sqref="I69">
    <cfRule type="cellIs" dxfId="148" priority="153" operator="equal">
      <formula>0</formula>
    </cfRule>
  </conditionalFormatting>
  <conditionalFormatting sqref="I70">
    <cfRule type="cellIs" dxfId="147" priority="152" operator="equal">
      <formula>0</formula>
    </cfRule>
  </conditionalFormatting>
  <conditionalFormatting sqref="I82">
    <cfRule type="cellIs" dxfId="146" priority="150" operator="equal">
      <formula>0</formula>
    </cfRule>
  </conditionalFormatting>
  <conditionalFormatting sqref="I81">
    <cfRule type="cellIs" dxfId="145" priority="149" operator="equal">
      <formula>0</formula>
    </cfRule>
  </conditionalFormatting>
  <conditionalFormatting sqref="I80">
    <cfRule type="cellIs" dxfId="144" priority="148" operator="equal">
      <formula>0</formula>
    </cfRule>
  </conditionalFormatting>
  <conditionalFormatting sqref="I79">
    <cfRule type="cellIs" dxfId="143" priority="147" operator="equal">
      <formula>0</formula>
    </cfRule>
  </conditionalFormatting>
  <conditionalFormatting sqref="I78">
    <cfRule type="cellIs" dxfId="142" priority="146" operator="equal">
      <formula>0</formula>
    </cfRule>
  </conditionalFormatting>
  <conditionalFormatting sqref="I77">
    <cfRule type="cellIs" dxfId="141" priority="145" operator="equal">
      <formula>0</formula>
    </cfRule>
  </conditionalFormatting>
  <conditionalFormatting sqref="I76">
    <cfRule type="cellIs" dxfId="140" priority="144" operator="equal">
      <formula>0</formula>
    </cfRule>
  </conditionalFormatting>
  <conditionalFormatting sqref="I75">
    <cfRule type="cellIs" dxfId="139" priority="143" operator="equal">
      <formula>0</formula>
    </cfRule>
  </conditionalFormatting>
  <conditionalFormatting sqref="I74">
    <cfRule type="cellIs" dxfId="138" priority="142" operator="equal">
      <formula>0</formula>
    </cfRule>
  </conditionalFormatting>
  <conditionalFormatting sqref="I73">
    <cfRule type="cellIs" dxfId="137" priority="141" operator="equal">
      <formula>0</formula>
    </cfRule>
  </conditionalFormatting>
  <conditionalFormatting sqref="I72">
    <cfRule type="cellIs" dxfId="136" priority="140" operator="equal">
      <formula>0</formula>
    </cfRule>
  </conditionalFormatting>
  <conditionalFormatting sqref="I71">
    <cfRule type="cellIs" dxfId="135" priority="139" operator="equal">
      <formula>0</formula>
    </cfRule>
  </conditionalFormatting>
  <conditionalFormatting sqref="K37">
    <cfRule type="cellIs" dxfId="134" priority="138" operator="equal">
      <formula>0</formula>
    </cfRule>
  </conditionalFormatting>
  <conditionalFormatting sqref="K42">
    <cfRule type="cellIs" dxfId="133" priority="137" operator="equal">
      <formula>0</formula>
    </cfRule>
  </conditionalFormatting>
  <conditionalFormatting sqref="K47">
    <cfRule type="cellIs" dxfId="132" priority="136" operator="equal">
      <formula>0</formula>
    </cfRule>
  </conditionalFormatting>
  <conditionalFormatting sqref="K50">
    <cfRule type="cellIs" dxfId="131" priority="135" operator="equal">
      <formula>0</formula>
    </cfRule>
  </conditionalFormatting>
  <conditionalFormatting sqref="K51">
    <cfRule type="cellIs" dxfId="130" priority="134" operator="equal">
      <formula>0</formula>
    </cfRule>
  </conditionalFormatting>
  <conditionalFormatting sqref="K52">
    <cfRule type="cellIs" dxfId="129" priority="133" operator="equal">
      <formula>0</formula>
    </cfRule>
  </conditionalFormatting>
  <conditionalFormatting sqref="K53">
    <cfRule type="cellIs" dxfId="128" priority="132" operator="equal">
      <formula>0</formula>
    </cfRule>
  </conditionalFormatting>
  <conditionalFormatting sqref="K54">
    <cfRule type="cellIs" dxfId="127" priority="131" operator="equal">
      <formula>0</formula>
    </cfRule>
  </conditionalFormatting>
  <conditionalFormatting sqref="K55">
    <cfRule type="cellIs" dxfId="126" priority="130" operator="equal">
      <formula>0</formula>
    </cfRule>
  </conditionalFormatting>
  <conditionalFormatting sqref="K56">
    <cfRule type="cellIs" dxfId="125" priority="129" operator="equal">
      <formula>0</formula>
    </cfRule>
  </conditionalFormatting>
  <conditionalFormatting sqref="K57">
    <cfRule type="cellIs" dxfId="124" priority="128" operator="equal">
      <formula>0</formula>
    </cfRule>
  </conditionalFormatting>
  <conditionalFormatting sqref="K58">
    <cfRule type="cellIs" dxfId="123" priority="127" operator="equal">
      <formula>0</formula>
    </cfRule>
  </conditionalFormatting>
  <conditionalFormatting sqref="K59">
    <cfRule type="cellIs" dxfId="122" priority="126" operator="equal">
      <formula>0</formula>
    </cfRule>
  </conditionalFormatting>
  <conditionalFormatting sqref="K60">
    <cfRule type="cellIs" dxfId="121" priority="125" operator="equal">
      <formula>0</formula>
    </cfRule>
  </conditionalFormatting>
  <conditionalFormatting sqref="K61">
    <cfRule type="cellIs" dxfId="120" priority="124" operator="equal">
      <formula>0</formula>
    </cfRule>
  </conditionalFormatting>
  <conditionalFormatting sqref="K62">
    <cfRule type="cellIs" dxfId="119" priority="123" operator="equal">
      <formula>0</formula>
    </cfRule>
  </conditionalFormatting>
  <conditionalFormatting sqref="K63">
    <cfRule type="cellIs" dxfId="118" priority="122" operator="equal">
      <formula>0</formula>
    </cfRule>
  </conditionalFormatting>
  <conditionalFormatting sqref="K64">
    <cfRule type="cellIs" dxfId="117" priority="121" operator="equal">
      <formula>0</formula>
    </cfRule>
  </conditionalFormatting>
  <conditionalFormatting sqref="K65">
    <cfRule type="cellIs" dxfId="116" priority="120" operator="equal">
      <formula>0</formula>
    </cfRule>
  </conditionalFormatting>
  <conditionalFormatting sqref="K66">
    <cfRule type="cellIs" dxfId="115" priority="119" operator="equal">
      <formula>0</formula>
    </cfRule>
  </conditionalFormatting>
  <conditionalFormatting sqref="K67">
    <cfRule type="cellIs" dxfId="114" priority="118" operator="equal">
      <formula>0</formula>
    </cfRule>
  </conditionalFormatting>
  <conditionalFormatting sqref="K68">
    <cfRule type="cellIs" dxfId="113" priority="117" operator="equal">
      <formula>0</formula>
    </cfRule>
  </conditionalFormatting>
  <conditionalFormatting sqref="K69">
    <cfRule type="cellIs" dxfId="112" priority="116" operator="equal">
      <formula>0</formula>
    </cfRule>
  </conditionalFormatting>
  <conditionalFormatting sqref="K70">
    <cfRule type="cellIs" dxfId="111" priority="115" operator="equal">
      <formula>0</formula>
    </cfRule>
  </conditionalFormatting>
  <conditionalFormatting sqref="K71">
    <cfRule type="cellIs" dxfId="110" priority="114" operator="equal">
      <formula>0</formula>
    </cfRule>
  </conditionalFormatting>
  <conditionalFormatting sqref="K72">
    <cfRule type="cellIs" dxfId="109" priority="113" operator="equal">
      <formula>0</formula>
    </cfRule>
  </conditionalFormatting>
  <conditionalFormatting sqref="K73">
    <cfRule type="cellIs" dxfId="108" priority="112" operator="equal">
      <formula>0</formula>
    </cfRule>
  </conditionalFormatting>
  <conditionalFormatting sqref="K82">
    <cfRule type="cellIs" dxfId="107" priority="109" operator="equal">
      <formula>0</formula>
    </cfRule>
  </conditionalFormatting>
  <conditionalFormatting sqref="K81">
    <cfRule type="cellIs" dxfId="106" priority="108" operator="equal">
      <formula>0</formula>
    </cfRule>
  </conditionalFormatting>
  <conditionalFormatting sqref="K80">
    <cfRule type="cellIs" dxfId="105" priority="107" operator="equal">
      <formula>0</formula>
    </cfRule>
  </conditionalFormatting>
  <conditionalFormatting sqref="K79">
    <cfRule type="cellIs" dxfId="104" priority="106" operator="equal">
      <formula>0</formula>
    </cfRule>
  </conditionalFormatting>
  <conditionalFormatting sqref="K78">
    <cfRule type="cellIs" dxfId="103" priority="105" operator="equal">
      <formula>0</formula>
    </cfRule>
  </conditionalFormatting>
  <conditionalFormatting sqref="K77">
    <cfRule type="cellIs" dxfId="102" priority="104" operator="equal">
      <formula>0</formula>
    </cfRule>
  </conditionalFormatting>
  <conditionalFormatting sqref="K76">
    <cfRule type="cellIs" dxfId="101" priority="103" operator="equal">
      <formula>0</formula>
    </cfRule>
  </conditionalFormatting>
  <conditionalFormatting sqref="K75">
    <cfRule type="cellIs" dxfId="100" priority="102" operator="equal">
      <formula>0</formula>
    </cfRule>
  </conditionalFormatting>
  <conditionalFormatting sqref="K74">
    <cfRule type="cellIs" dxfId="99" priority="101" operator="equal">
      <formula>0</formula>
    </cfRule>
  </conditionalFormatting>
  <conditionalFormatting sqref="L37">
    <cfRule type="cellIs" dxfId="98" priority="100" operator="equal">
      <formula>0</formula>
    </cfRule>
  </conditionalFormatting>
  <conditionalFormatting sqref="L42">
    <cfRule type="cellIs" dxfId="97" priority="99" operator="equal">
      <formula>0</formula>
    </cfRule>
  </conditionalFormatting>
  <conditionalFormatting sqref="L47">
    <cfRule type="cellIs" dxfId="96" priority="98" operator="equal">
      <formula>0</formula>
    </cfRule>
  </conditionalFormatting>
  <conditionalFormatting sqref="L50">
    <cfRule type="cellIs" dxfId="95" priority="97" operator="equal">
      <formula>0</formula>
    </cfRule>
  </conditionalFormatting>
  <conditionalFormatting sqref="L51">
    <cfRule type="cellIs" dxfId="94" priority="96" operator="equal">
      <formula>0</formula>
    </cfRule>
  </conditionalFormatting>
  <conditionalFormatting sqref="L52">
    <cfRule type="cellIs" dxfId="93" priority="95" operator="equal">
      <formula>0</formula>
    </cfRule>
  </conditionalFormatting>
  <conditionalFormatting sqref="L53">
    <cfRule type="cellIs" dxfId="92" priority="94" operator="equal">
      <formula>0</formula>
    </cfRule>
  </conditionalFormatting>
  <conditionalFormatting sqref="L54">
    <cfRule type="cellIs" dxfId="91" priority="93" operator="equal">
      <formula>0</formula>
    </cfRule>
  </conditionalFormatting>
  <conditionalFormatting sqref="L55">
    <cfRule type="cellIs" dxfId="90" priority="92" operator="equal">
      <formula>0</formula>
    </cfRule>
  </conditionalFormatting>
  <conditionalFormatting sqref="L56">
    <cfRule type="cellIs" dxfId="89" priority="91" operator="equal">
      <formula>0</formula>
    </cfRule>
  </conditionalFormatting>
  <conditionalFormatting sqref="L57">
    <cfRule type="cellIs" dxfId="88" priority="90" operator="equal">
      <formula>0</formula>
    </cfRule>
  </conditionalFormatting>
  <conditionalFormatting sqref="L58">
    <cfRule type="cellIs" dxfId="87" priority="89" operator="equal">
      <formula>0</formula>
    </cfRule>
  </conditionalFormatting>
  <conditionalFormatting sqref="L59">
    <cfRule type="cellIs" dxfId="86" priority="88" operator="equal">
      <formula>0</formula>
    </cfRule>
  </conditionalFormatting>
  <conditionalFormatting sqref="L60">
    <cfRule type="cellIs" dxfId="85" priority="87" operator="equal">
      <formula>0</formula>
    </cfRule>
  </conditionalFormatting>
  <conditionalFormatting sqref="L61">
    <cfRule type="cellIs" dxfId="84" priority="86" operator="equal">
      <formula>0</formula>
    </cfRule>
  </conditionalFormatting>
  <conditionalFormatting sqref="L62">
    <cfRule type="cellIs" dxfId="83" priority="85" operator="equal">
      <formula>0</formula>
    </cfRule>
  </conditionalFormatting>
  <conditionalFormatting sqref="L63">
    <cfRule type="cellIs" dxfId="82" priority="84" operator="equal">
      <formula>0</formula>
    </cfRule>
  </conditionalFormatting>
  <conditionalFormatting sqref="L64">
    <cfRule type="cellIs" dxfId="81" priority="83" operator="equal">
      <formula>0</formula>
    </cfRule>
  </conditionalFormatting>
  <conditionalFormatting sqref="L65">
    <cfRule type="cellIs" dxfId="80" priority="82" operator="equal">
      <formula>0</formula>
    </cfRule>
  </conditionalFormatting>
  <conditionalFormatting sqref="L66">
    <cfRule type="cellIs" dxfId="79" priority="81" operator="equal">
      <formula>0</formula>
    </cfRule>
  </conditionalFormatting>
  <conditionalFormatting sqref="L67">
    <cfRule type="cellIs" dxfId="78" priority="80" operator="equal">
      <formula>0</formula>
    </cfRule>
  </conditionalFormatting>
  <conditionalFormatting sqref="L68">
    <cfRule type="cellIs" dxfId="77" priority="79" operator="equal">
      <formula>0</formula>
    </cfRule>
  </conditionalFormatting>
  <conditionalFormatting sqref="L69">
    <cfRule type="cellIs" dxfId="76" priority="78" operator="equal">
      <formula>0</formula>
    </cfRule>
  </conditionalFormatting>
  <conditionalFormatting sqref="L70">
    <cfRule type="cellIs" dxfId="75" priority="77" operator="equal">
      <formula>0</formula>
    </cfRule>
  </conditionalFormatting>
  <conditionalFormatting sqref="L71">
    <cfRule type="cellIs" dxfId="74" priority="76" operator="equal">
      <formula>0</formula>
    </cfRule>
  </conditionalFormatting>
  <conditionalFormatting sqref="L72">
    <cfRule type="cellIs" dxfId="73" priority="75" operator="equal">
      <formula>0</formula>
    </cfRule>
  </conditionalFormatting>
  <conditionalFormatting sqref="L73">
    <cfRule type="cellIs" dxfId="72" priority="74" operator="equal">
      <formula>0</formula>
    </cfRule>
  </conditionalFormatting>
  <conditionalFormatting sqref="L74">
    <cfRule type="cellIs" dxfId="71" priority="73" operator="equal">
      <formula>0</formula>
    </cfRule>
  </conditionalFormatting>
  <conditionalFormatting sqref="L75">
    <cfRule type="cellIs" dxfId="70" priority="72" operator="equal">
      <formula>0</formula>
    </cfRule>
  </conditionalFormatting>
  <conditionalFormatting sqref="L76">
    <cfRule type="cellIs" dxfId="69" priority="71" operator="equal">
      <formula>0</formula>
    </cfRule>
  </conditionalFormatting>
  <conditionalFormatting sqref="L77">
    <cfRule type="cellIs" dxfId="68" priority="70" operator="equal">
      <formula>0</formula>
    </cfRule>
  </conditionalFormatting>
  <conditionalFormatting sqref="L78">
    <cfRule type="cellIs" dxfId="67" priority="69" operator="equal">
      <formula>0</formula>
    </cfRule>
  </conditionalFormatting>
  <conditionalFormatting sqref="L79">
    <cfRule type="cellIs" dxfId="66" priority="68" operator="equal">
      <formula>0</formula>
    </cfRule>
  </conditionalFormatting>
  <conditionalFormatting sqref="L80">
    <cfRule type="cellIs" dxfId="65" priority="67" operator="equal">
      <formula>0</formula>
    </cfRule>
  </conditionalFormatting>
  <conditionalFormatting sqref="L81">
    <cfRule type="cellIs" dxfId="64" priority="66" operator="equal">
      <formula>0</formula>
    </cfRule>
  </conditionalFormatting>
  <conditionalFormatting sqref="L82">
    <cfRule type="cellIs" dxfId="63" priority="65" operator="equal">
      <formula>0</formula>
    </cfRule>
  </conditionalFormatting>
  <conditionalFormatting sqref="B2:E7">
    <cfRule type="containsBlanks" dxfId="62" priority="64">
      <formula>LEN(TRIM(B2))=0</formula>
    </cfRule>
  </conditionalFormatting>
  <conditionalFormatting sqref="K10">
    <cfRule type="containsBlanks" dxfId="61" priority="62">
      <formula>LEN(TRIM(K10))=0</formula>
    </cfRule>
  </conditionalFormatting>
  <conditionalFormatting sqref="G10:I10">
    <cfRule type="containsBlanks" dxfId="60" priority="63">
      <formula>LEN(TRIM(G10))=0</formula>
    </cfRule>
  </conditionalFormatting>
  <conditionalFormatting sqref="H50:H82">
    <cfRule type="containsBlanks" dxfId="59" priority="61">
      <formula>LEN(TRIM(H50))=0</formula>
    </cfRule>
  </conditionalFormatting>
  <conditionalFormatting sqref="H32">
    <cfRule type="containsBlanks" dxfId="58" priority="57">
      <formula>LEN(TRIM(H32))=0</formula>
    </cfRule>
  </conditionalFormatting>
  <conditionalFormatting sqref="H47">
    <cfRule type="containsBlanks" dxfId="57" priority="60">
      <formula>LEN(TRIM(H47))=0</formula>
    </cfRule>
  </conditionalFormatting>
  <conditionalFormatting sqref="H42">
    <cfRule type="containsBlanks" dxfId="56" priority="59">
      <formula>LEN(TRIM(H42))=0</formula>
    </cfRule>
  </conditionalFormatting>
  <conditionalFormatting sqref="H37">
    <cfRule type="containsBlanks" dxfId="55" priority="58">
      <formula>LEN(TRIM(H37))=0</formula>
    </cfRule>
  </conditionalFormatting>
  <conditionalFormatting sqref="O87">
    <cfRule type="cellIs" dxfId="54" priority="54" operator="equal">
      <formula>""</formula>
    </cfRule>
    <cfRule type="cellIs" dxfId="53" priority="55" operator="notEqual">
      <formula>"OK"</formula>
    </cfRule>
  </conditionalFormatting>
  <conditionalFormatting sqref="Q87">
    <cfRule type="cellIs" dxfId="52" priority="52" operator="equal">
      <formula>""</formula>
    </cfRule>
    <cfRule type="cellIs" dxfId="51" priority="53" operator="notEqual">
      <formula>"OK"</formula>
    </cfRule>
  </conditionalFormatting>
  <conditionalFormatting sqref="Q87">
    <cfRule type="cellIs" dxfId="50" priority="51" operator="greaterThan">
      <formula>0</formula>
    </cfRule>
  </conditionalFormatting>
  <conditionalFormatting sqref="F87:G87">
    <cfRule type="notContainsBlanks" dxfId="49" priority="56">
      <formula>LEN(TRIM(F87))&gt;0</formula>
    </cfRule>
  </conditionalFormatting>
  <conditionalFormatting sqref="O120">
    <cfRule type="cellIs" dxfId="48" priority="49" operator="equal">
      <formula>""</formula>
    </cfRule>
    <cfRule type="cellIs" dxfId="47" priority="50" operator="notEqual">
      <formula>"OK"</formula>
    </cfRule>
  </conditionalFormatting>
  <conditionalFormatting sqref="Q120">
    <cfRule type="cellIs" dxfId="46" priority="47" operator="equal">
      <formula>""</formula>
    </cfRule>
    <cfRule type="cellIs" dxfId="45" priority="48" operator="notEqual">
      <formula>"OK"</formula>
    </cfRule>
  </conditionalFormatting>
  <conditionalFormatting sqref="Q120">
    <cfRule type="cellIs" dxfId="44" priority="46" operator="greaterThan">
      <formula>0</formula>
    </cfRule>
  </conditionalFormatting>
  <conditionalFormatting sqref="F120:L120">
    <cfRule type="notContainsBlanks" dxfId="43" priority="45">
      <formula>LEN(TRIM(F120))&gt;0</formula>
    </cfRule>
  </conditionalFormatting>
  <conditionalFormatting sqref="D114">
    <cfRule type="notContainsBlanks" dxfId="42" priority="44">
      <formula>LEN(TRIM(D114))&gt;0</formula>
    </cfRule>
  </conditionalFormatting>
  <conditionalFormatting sqref="O114">
    <cfRule type="cellIs" dxfId="41" priority="42" operator="equal">
      <formula>""</formula>
    </cfRule>
    <cfRule type="cellIs" dxfId="40" priority="43" operator="notEqual">
      <formula>"OK"</formula>
    </cfRule>
  </conditionalFormatting>
  <conditionalFormatting sqref="Q114">
    <cfRule type="cellIs" dxfId="39" priority="40" operator="equal">
      <formula>""</formula>
    </cfRule>
    <cfRule type="cellIs" dxfId="38" priority="41" operator="notEqual">
      <formula>"OK"</formula>
    </cfRule>
  </conditionalFormatting>
  <conditionalFormatting sqref="Q114">
    <cfRule type="cellIs" dxfId="37" priority="39" operator="greaterThan">
      <formula>0</formula>
    </cfRule>
  </conditionalFormatting>
  <conditionalFormatting sqref="P47">
    <cfRule type="cellIs" dxfId="36" priority="38" operator="greaterThan">
      <formula>0</formula>
    </cfRule>
  </conditionalFormatting>
  <conditionalFormatting sqref="P50">
    <cfRule type="cellIs" dxfId="35" priority="37" operator="greaterThan">
      <formula>0</formula>
    </cfRule>
  </conditionalFormatting>
  <conditionalFormatting sqref="P51">
    <cfRule type="cellIs" dxfId="34" priority="36" operator="greaterThan">
      <formula>0</formula>
    </cfRule>
  </conditionalFormatting>
  <conditionalFormatting sqref="P52">
    <cfRule type="cellIs" dxfId="33" priority="35" operator="greaterThan">
      <formula>0</formula>
    </cfRule>
  </conditionalFormatting>
  <conditionalFormatting sqref="P53">
    <cfRule type="cellIs" dxfId="32" priority="34" operator="greaterThan">
      <formula>0</formula>
    </cfRule>
  </conditionalFormatting>
  <conditionalFormatting sqref="P54">
    <cfRule type="cellIs" dxfId="31" priority="33" operator="greaterThan">
      <formula>0</formula>
    </cfRule>
  </conditionalFormatting>
  <conditionalFormatting sqref="P55">
    <cfRule type="cellIs" dxfId="30" priority="32" operator="greaterThan">
      <formula>0</formula>
    </cfRule>
  </conditionalFormatting>
  <conditionalFormatting sqref="P56">
    <cfRule type="cellIs" dxfId="29" priority="31" operator="greaterThan">
      <formula>0</formula>
    </cfRule>
  </conditionalFormatting>
  <conditionalFormatting sqref="P57">
    <cfRule type="cellIs" dxfId="28" priority="30" operator="greaterThan">
      <formula>0</formula>
    </cfRule>
  </conditionalFormatting>
  <conditionalFormatting sqref="P58">
    <cfRule type="cellIs" dxfId="27" priority="29" operator="greaterThan">
      <formula>0</formula>
    </cfRule>
  </conditionalFormatting>
  <conditionalFormatting sqref="P59">
    <cfRule type="cellIs" dxfId="26" priority="28" operator="greaterThan">
      <formula>0</formula>
    </cfRule>
  </conditionalFormatting>
  <conditionalFormatting sqref="P60">
    <cfRule type="cellIs" dxfId="25" priority="27" operator="greaterThan">
      <formula>0</formula>
    </cfRule>
  </conditionalFormatting>
  <conditionalFormatting sqref="P61">
    <cfRule type="cellIs" dxfId="24" priority="26" operator="greaterThan">
      <formula>0</formula>
    </cfRule>
  </conditionalFormatting>
  <conditionalFormatting sqref="P62">
    <cfRule type="cellIs" dxfId="23" priority="25" operator="greaterThan">
      <formula>0</formula>
    </cfRule>
  </conditionalFormatting>
  <conditionalFormatting sqref="P63">
    <cfRule type="cellIs" dxfId="22" priority="24" operator="greaterThan">
      <formula>0</formula>
    </cfRule>
  </conditionalFormatting>
  <conditionalFormatting sqref="P64">
    <cfRule type="cellIs" dxfId="21" priority="23" operator="greaterThan">
      <formula>0</formula>
    </cfRule>
  </conditionalFormatting>
  <conditionalFormatting sqref="P65">
    <cfRule type="cellIs" dxfId="20" priority="22" operator="greaterThan">
      <formula>0</formula>
    </cfRule>
  </conditionalFormatting>
  <conditionalFormatting sqref="P66">
    <cfRule type="cellIs" dxfId="19" priority="21" operator="greaterThan">
      <formula>0</formula>
    </cfRule>
  </conditionalFormatting>
  <conditionalFormatting sqref="P67">
    <cfRule type="cellIs" dxfId="18" priority="20" operator="greaterThan">
      <formula>0</formula>
    </cfRule>
  </conditionalFormatting>
  <conditionalFormatting sqref="P68">
    <cfRule type="cellIs" dxfId="17" priority="19" operator="greaterThan">
      <formula>0</formula>
    </cfRule>
  </conditionalFormatting>
  <conditionalFormatting sqref="P69">
    <cfRule type="cellIs" dxfId="16" priority="18" operator="greaterThan">
      <formula>0</formula>
    </cfRule>
  </conditionalFormatting>
  <conditionalFormatting sqref="P82">
    <cfRule type="cellIs" dxfId="15" priority="4" operator="greaterThan">
      <formula>0</formula>
    </cfRule>
  </conditionalFormatting>
  <conditionalFormatting sqref="P70">
    <cfRule type="cellIs" dxfId="14" priority="16" operator="greaterThan">
      <formula>0</formula>
    </cfRule>
  </conditionalFormatting>
  <conditionalFormatting sqref="P71">
    <cfRule type="cellIs" dxfId="13" priority="15" operator="greaterThan">
      <formula>0</formula>
    </cfRule>
  </conditionalFormatting>
  <conditionalFormatting sqref="P72">
    <cfRule type="cellIs" dxfId="12" priority="14" operator="greaterThan">
      <formula>0</formula>
    </cfRule>
  </conditionalFormatting>
  <conditionalFormatting sqref="P73">
    <cfRule type="cellIs" dxfId="11" priority="13" operator="greaterThan">
      <formula>0</formula>
    </cfRule>
  </conditionalFormatting>
  <conditionalFormatting sqref="P74">
    <cfRule type="cellIs" dxfId="10" priority="12" operator="greaterThan">
      <formula>0</formula>
    </cfRule>
  </conditionalFormatting>
  <conditionalFormatting sqref="P75">
    <cfRule type="cellIs" dxfId="9" priority="11" operator="greaterThan">
      <formula>0</formula>
    </cfRule>
  </conditionalFormatting>
  <conditionalFormatting sqref="P76">
    <cfRule type="cellIs" dxfId="8" priority="10" operator="greaterThan">
      <formula>0</formula>
    </cfRule>
  </conditionalFormatting>
  <conditionalFormatting sqref="P77">
    <cfRule type="cellIs" dxfId="7" priority="9" operator="greaterThan">
      <formula>0</formula>
    </cfRule>
  </conditionalFormatting>
  <conditionalFormatting sqref="P78">
    <cfRule type="cellIs" dxfId="6" priority="8" operator="greaterThan">
      <formula>0</formula>
    </cfRule>
  </conditionalFormatting>
  <conditionalFormatting sqref="P79">
    <cfRule type="cellIs" dxfId="5" priority="7" operator="greaterThan">
      <formula>0</formula>
    </cfRule>
  </conditionalFormatting>
  <conditionalFormatting sqref="P80">
    <cfRule type="cellIs" dxfId="4" priority="6" operator="greaterThan">
      <formula>0</formula>
    </cfRule>
  </conditionalFormatting>
  <conditionalFormatting sqref="P81">
    <cfRule type="cellIs" dxfId="3" priority="5" operator="greaterThan">
      <formula>0</formula>
    </cfRule>
  </conditionalFormatting>
  <conditionalFormatting sqref="P32">
    <cfRule type="cellIs" dxfId="2" priority="3" operator="greaterThan">
      <formula>0</formula>
    </cfRule>
  </conditionalFormatting>
  <conditionalFormatting sqref="P37">
    <cfRule type="cellIs" dxfId="1" priority="2" operator="greaterThan">
      <formula>0</formula>
    </cfRule>
  </conditionalFormatting>
  <conditionalFormatting sqref="P42">
    <cfRule type="cellIs" dxfId="0" priority="1" operator="greaterThan">
      <formula>0</formula>
    </cfRule>
  </conditionalFormatting>
  <pageMargins left="0.25" right="0.25" top="0.75" bottom="0.75" header="0.3" footer="0.3"/>
  <pageSetup paperSize="9" scale="95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Arkusz1!$A$9:$A$10</xm:f>
          </x14:formula1>
          <xm:sqref>F87:G87</xm:sqref>
        </x14:dataValidation>
        <x14:dataValidation type="list" allowBlank="1" showInputMessage="1" showErrorMessage="1">
          <x14:formula1>
            <xm:f>Arkusz1!$C$9:$C$15</xm:f>
          </x14:formula1>
          <xm:sqref>F120:L120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B18" sqref="B18"/>
    </sheetView>
  </sheetViews>
  <sheetFormatPr defaultRowHeight="12.75" x14ac:dyDescent="0.2"/>
  <cols>
    <col min="1" max="16384" width="9.140625" style="25"/>
  </cols>
  <sheetData>
    <row r="9" spans="1:3" x14ac:dyDescent="0.2">
      <c r="A9" s="25" t="s">
        <v>156</v>
      </c>
      <c r="C9" s="25" t="s">
        <v>155</v>
      </c>
    </row>
    <row r="10" spans="1:3" x14ac:dyDescent="0.2">
      <c r="A10" s="25" t="s">
        <v>157</v>
      </c>
      <c r="C10" s="25" t="s">
        <v>148</v>
      </c>
    </row>
    <row r="11" spans="1:3" x14ac:dyDescent="0.2">
      <c r="C11" s="25" t="s">
        <v>149</v>
      </c>
    </row>
    <row r="12" spans="1:3" x14ac:dyDescent="0.2">
      <c r="C12" s="25" t="s">
        <v>150</v>
      </c>
    </row>
    <row r="13" spans="1:3" x14ac:dyDescent="0.2">
      <c r="C13" s="25" t="s">
        <v>151</v>
      </c>
    </row>
    <row r="14" spans="1:3" x14ac:dyDescent="0.2">
      <c r="C14" s="25" t="s">
        <v>152</v>
      </c>
    </row>
    <row r="15" spans="1:3" x14ac:dyDescent="0.2">
      <c r="C15" s="25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2022-10-27T10:53:20Z</cp:lastPrinted>
  <dcterms:created xsi:type="dcterms:W3CDTF">2022-10-20T12:04:00Z</dcterms:created>
  <dcterms:modified xsi:type="dcterms:W3CDTF">2022-10-27T11:05:04Z</dcterms:modified>
</cp:coreProperties>
</file>