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J:\Verejné obstarávanie\Verejné obstarávanie 2022\Podlimitné zákazky\Zhromažďovanie dažďových vôd 2022_fondy\Výkazy_výmer\"/>
    </mc:Choice>
  </mc:AlternateContent>
  <xr:revisionPtr revIDLastSave="0" documentId="8_{4FA0DBD5-F002-44B6-AAB7-980839E6921E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01 - SO02.1- Technológia" sheetId="5" r:id="rId1"/>
    <sheet name="02 - SO02ZH - Sadové úpravy" sheetId="6" r:id="rId2"/>
    <sheet name="03 - Elektroinštalácia_01" sheetId="7" r:id="rId3"/>
  </sheets>
  <definedNames>
    <definedName name="_xlnm._FilterDatabase" localSheetId="0" hidden="1">'01 - SO02.1- Technológia'!$C$132:$K$211</definedName>
    <definedName name="_xlnm._FilterDatabase" localSheetId="1" hidden="1">'02 - SO02ZH - Sadové úpravy'!$C$122:$K$154</definedName>
    <definedName name="_xlnm._FilterDatabase" localSheetId="2" hidden="1">'03 - Elektroinštalácia_01'!$C$124:$K$173</definedName>
    <definedName name="_xlnm.Print_Titles" localSheetId="0">'01 - SO02.1- Technológia'!$132:$132</definedName>
    <definedName name="_xlnm.Print_Titles" localSheetId="1">'02 - SO02ZH - Sadové úpravy'!$122:$122</definedName>
    <definedName name="_xlnm.Print_Titles" localSheetId="2">'03 - Elektroinštalácia_01'!$124:$124</definedName>
    <definedName name="_xlnm.Print_Area" localSheetId="0">'01 - SO02.1- Technológia'!$C$4:$J$76,'01 - SO02.1- Technológia'!$C$82:$J$112,'01 - SO02.1- Technológia'!$C$118:$J$211</definedName>
    <definedName name="_xlnm.Print_Area" localSheetId="1">'02 - SO02ZH - Sadové úpravy'!$C$4:$J$76,'02 - SO02ZH - Sadové úpravy'!$C$82:$J$102,'02 - SO02ZH - Sadové úpravy'!$C$108:$J$154</definedName>
    <definedName name="_xlnm.Print_Area" localSheetId="2">'03 - Elektroinštalácia_01'!$C$4:$J$76,'03 - Elektroinštalácia_01'!$C$82:$J$104,'03 - Elektroinštalácia_01'!$C$110:$J$173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7" l="1"/>
  <c r="J38" i="7"/>
  <c r="J37" i="7"/>
  <c r="BI173" i="7"/>
  <c r="BH173" i="7"/>
  <c r="BG173" i="7"/>
  <c r="BE173" i="7"/>
  <c r="BK173" i="7"/>
  <c r="J173" i="7"/>
  <c r="BF173" i="7" s="1"/>
  <c r="BI172" i="7"/>
  <c r="BH172" i="7"/>
  <c r="BG172" i="7"/>
  <c r="BE172" i="7"/>
  <c r="BK172" i="7"/>
  <c r="J172" i="7"/>
  <c r="BF172" i="7"/>
  <c r="BI171" i="7"/>
  <c r="BH171" i="7"/>
  <c r="BG171" i="7"/>
  <c r="BE171" i="7"/>
  <c r="BK171" i="7"/>
  <c r="J171" i="7" s="1"/>
  <c r="BF171" i="7" s="1"/>
  <c r="BI170" i="7"/>
  <c r="BH170" i="7"/>
  <c r="BG170" i="7"/>
  <c r="BE170" i="7"/>
  <c r="BK170" i="7"/>
  <c r="J170" i="7" s="1"/>
  <c r="BF170" i="7" s="1"/>
  <c r="BI169" i="7"/>
  <c r="BH169" i="7"/>
  <c r="BG169" i="7"/>
  <c r="BE169" i="7"/>
  <c r="BK169" i="7"/>
  <c r="J169" i="7"/>
  <c r="BF169" i="7" s="1"/>
  <c r="BI167" i="7"/>
  <c r="BH167" i="7"/>
  <c r="BG167" i="7"/>
  <c r="BE167" i="7"/>
  <c r="T167" i="7"/>
  <c r="T166" i="7"/>
  <c r="R167" i="7"/>
  <c r="R166" i="7" s="1"/>
  <c r="P167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F121" i="7"/>
  <c r="F119" i="7"/>
  <c r="E117" i="7"/>
  <c r="F93" i="7"/>
  <c r="F91" i="7"/>
  <c r="E89" i="7"/>
  <c r="J26" i="7"/>
  <c r="E26" i="7"/>
  <c r="J122" i="7" s="1"/>
  <c r="J25" i="7"/>
  <c r="J23" i="7"/>
  <c r="E23" i="7"/>
  <c r="J121" i="7" s="1"/>
  <c r="J22" i="7"/>
  <c r="J20" i="7"/>
  <c r="E20" i="7"/>
  <c r="F122" i="7" s="1"/>
  <c r="J19" i="7"/>
  <c r="J14" i="7"/>
  <c r="J119" i="7" s="1"/>
  <c r="E7" i="7"/>
  <c r="E113" i="7" s="1"/>
  <c r="J39" i="6"/>
  <c r="J38" i="6"/>
  <c r="J37" i="6"/>
  <c r="BI154" i="6"/>
  <c r="BH154" i="6"/>
  <c r="BG154" i="6"/>
  <c r="BE154" i="6"/>
  <c r="BK154" i="6"/>
  <c r="J154" i="6"/>
  <c r="BF154" i="6"/>
  <c r="BI153" i="6"/>
  <c r="BH153" i="6"/>
  <c r="BG153" i="6"/>
  <c r="BE153" i="6"/>
  <c r="BK153" i="6"/>
  <c r="J153" i="6" s="1"/>
  <c r="BF153" i="6" s="1"/>
  <c r="BI152" i="6"/>
  <c r="BH152" i="6"/>
  <c r="BG152" i="6"/>
  <c r="BE152" i="6"/>
  <c r="BK152" i="6"/>
  <c r="J152" i="6" s="1"/>
  <c r="BF152" i="6" s="1"/>
  <c r="BI151" i="6"/>
  <c r="BH151" i="6"/>
  <c r="BG151" i="6"/>
  <c r="BE151" i="6"/>
  <c r="BK151" i="6"/>
  <c r="J151" i="6"/>
  <c r="BF151" i="6" s="1"/>
  <c r="BI150" i="6"/>
  <c r="BH150" i="6"/>
  <c r="BG150" i="6"/>
  <c r="BE150" i="6"/>
  <c r="BK150" i="6"/>
  <c r="J150" i="6"/>
  <c r="BF150" i="6"/>
  <c r="BI148" i="6"/>
  <c r="BH148" i="6"/>
  <c r="BG148" i="6"/>
  <c r="BE148" i="6"/>
  <c r="T148" i="6"/>
  <c r="T147" i="6" s="1"/>
  <c r="R148" i="6"/>
  <c r="R147" i="6"/>
  <c r="P148" i="6"/>
  <c r="P147" i="6" s="1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F119" i="6"/>
  <c r="F117" i="6"/>
  <c r="E115" i="6"/>
  <c r="F93" i="6"/>
  <c r="F91" i="6"/>
  <c r="E89" i="6"/>
  <c r="J26" i="6"/>
  <c r="E26" i="6"/>
  <c r="J120" i="6" s="1"/>
  <c r="J25" i="6"/>
  <c r="J23" i="6"/>
  <c r="E23" i="6"/>
  <c r="J119" i="6" s="1"/>
  <c r="J22" i="6"/>
  <c r="J20" i="6"/>
  <c r="E20" i="6"/>
  <c r="F120" i="6" s="1"/>
  <c r="J19" i="6"/>
  <c r="J14" i="6"/>
  <c r="J117" i="6" s="1"/>
  <c r="E7" i="6"/>
  <c r="E111" i="6" s="1"/>
  <c r="J39" i="5"/>
  <c r="J38" i="5"/>
  <c r="J37" i="5"/>
  <c r="BI211" i="5"/>
  <c r="BH211" i="5"/>
  <c r="BG211" i="5"/>
  <c r="BE211" i="5"/>
  <c r="BK211" i="5"/>
  <c r="J211" i="5" s="1"/>
  <c r="BF211" i="5" s="1"/>
  <c r="BI210" i="5"/>
  <c r="BH210" i="5"/>
  <c r="BG210" i="5"/>
  <c r="BE210" i="5"/>
  <c r="BK210" i="5"/>
  <c r="J210" i="5"/>
  <c r="BF210" i="5" s="1"/>
  <c r="BI209" i="5"/>
  <c r="BH209" i="5"/>
  <c r="BG209" i="5"/>
  <c r="BE209" i="5"/>
  <c r="BK209" i="5"/>
  <c r="J209" i="5"/>
  <c r="BF209" i="5"/>
  <c r="BI208" i="5"/>
  <c r="BH208" i="5"/>
  <c r="BG208" i="5"/>
  <c r="BE208" i="5"/>
  <c r="BK208" i="5"/>
  <c r="J208" i="5"/>
  <c r="BF208" i="5"/>
  <c r="BI207" i="5"/>
  <c r="BH207" i="5"/>
  <c r="BG207" i="5"/>
  <c r="BE207" i="5"/>
  <c r="BK207" i="5"/>
  <c r="J207" i="5" s="1"/>
  <c r="BF207" i="5" s="1"/>
  <c r="BI205" i="5"/>
  <c r="BH205" i="5"/>
  <c r="BG205" i="5"/>
  <c r="BE205" i="5"/>
  <c r="T205" i="5"/>
  <c r="T204" i="5"/>
  <c r="R205" i="5"/>
  <c r="R204" i="5" s="1"/>
  <c r="P205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0" i="5"/>
  <c r="BH200" i="5"/>
  <c r="BG200" i="5"/>
  <c r="BE200" i="5"/>
  <c r="T200" i="5"/>
  <c r="T199" i="5"/>
  <c r="R200" i="5"/>
  <c r="R199" i="5" s="1"/>
  <c r="P200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4" i="5"/>
  <c r="BH194" i="5"/>
  <c r="BG194" i="5"/>
  <c r="BE194" i="5"/>
  <c r="T194" i="5"/>
  <c r="T193" i="5"/>
  <c r="R194" i="5"/>
  <c r="R193" i="5" s="1"/>
  <c r="P194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F129" i="5"/>
  <c r="F127" i="5"/>
  <c r="E125" i="5"/>
  <c r="F93" i="5"/>
  <c r="F91" i="5"/>
  <c r="E89" i="5"/>
  <c r="J26" i="5"/>
  <c r="E26" i="5"/>
  <c r="J94" i="5" s="1"/>
  <c r="J25" i="5"/>
  <c r="J23" i="5"/>
  <c r="E23" i="5"/>
  <c r="J129" i="5" s="1"/>
  <c r="J22" i="5"/>
  <c r="J20" i="5"/>
  <c r="E20" i="5"/>
  <c r="F94" i="5" s="1"/>
  <c r="J19" i="5"/>
  <c r="J14" i="5"/>
  <c r="J91" i="5" s="1"/>
  <c r="E7" i="5"/>
  <c r="E121" i="5" s="1"/>
  <c r="J205" i="5"/>
  <c r="J198" i="5"/>
  <c r="BK179" i="5"/>
  <c r="BK171" i="5"/>
  <c r="BK158" i="5"/>
  <c r="BK153" i="5"/>
  <c r="J141" i="5"/>
  <c r="BK203" i="5"/>
  <c r="J197" i="5"/>
  <c r="BK184" i="5"/>
  <c r="J177" i="5"/>
  <c r="J169" i="5"/>
  <c r="J151" i="5"/>
  <c r="BK149" i="5"/>
  <c r="BK148" i="5"/>
  <c r="BK147" i="5"/>
  <c r="BK145" i="5"/>
  <c r="J144" i="5"/>
  <c r="BK142" i="5"/>
  <c r="BK139" i="5"/>
  <c r="J138" i="5"/>
  <c r="J137" i="5"/>
  <c r="BK205" i="5"/>
  <c r="J200" i="5"/>
  <c r="BK197" i="5"/>
  <c r="BK194" i="5"/>
  <c r="J192" i="5"/>
  <c r="J191" i="5"/>
  <c r="J186" i="5"/>
  <c r="J182" i="5"/>
  <c r="BK176" i="5"/>
  <c r="J171" i="5"/>
  <c r="BK156" i="5"/>
  <c r="J146" i="5"/>
  <c r="BK188" i="5"/>
  <c r="J174" i="5"/>
  <c r="BK167" i="5"/>
  <c r="BK159" i="5"/>
  <c r="J152" i="5"/>
  <c r="J145" i="5"/>
  <c r="BK137" i="5"/>
  <c r="BK144" i="6"/>
  <c r="BK133" i="6"/>
  <c r="BK128" i="6"/>
  <c r="J142" i="6"/>
  <c r="J132" i="6"/>
  <c r="J125" i="6"/>
  <c r="BK142" i="6"/>
  <c r="J138" i="6"/>
  <c r="J129" i="6"/>
  <c r="J144" i="6"/>
  <c r="J134" i="6"/>
  <c r="BK164" i="7"/>
  <c r="J160" i="7"/>
  <c r="BK144" i="7"/>
  <c r="BK134" i="7"/>
  <c r="J161" i="7"/>
  <c r="J156" i="7"/>
  <c r="J151" i="7"/>
  <c r="BK143" i="7"/>
  <c r="J136" i="7"/>
  <c r="J128" i="7"/>
  <c r="BK151" i="7"/>
  <c r="J143" i="7"/>
  <c r="J140" i="7"/>
  <c r="BK132" i="7"/>
  <c r="J165" i="7"/>
  <c r="J157" i="7"/>
  <c r="J152" i="7"/>
  <c r="BK146" i="7"/>
  <c r="BK139" i="7"/>
  <c r="J131" i="7"/>
  <c r="BK200" i="5"/>
  <c r="J189" i="5"/>
  <c r="J176" i="5"/>
  <c r="BK162" i="5"/>
  <c r="J154" i="5"/>
  <c r="J149" i="5"/>
  <c r="BK138" i="5"/>
  <c r="BK202" i="5"/>
  <c r="BK192" i="5"/>
  <c r="J181" i="5"/>
  <c r="J179" i="5"/>
  <c r="J172" i="5"/>
  <c r="J167" i="5"/>
  <c r="J159" i="5"/>
  <c r="BK189" i="5"/>
  <c r="J183" i="5"/>
  <c r="J175" i="5"/>
  <c r="BK168" i="5"/>
  <c r="BK152" i="5"/>
  <c r="J142" i="5"/>
  <c r="J190" i="5"/>
  <c r="BK181" i="5"/>
  <c r="BK172" i="5"/>
  <c r="J164" i="5"/>
  <c r="J158" i="5"/>
  <c r="BK146" i="5"/>
  <c r="BK141" i="5"/>
  <c r="J140" i="6"/>
  <c r="BK129" i="6"/>
  <c r="BK143" i="6"/>
  <c r="BK135" i="6"/>
  <c r="J127" i="6"/>
  <c r="J145" i="6"/>
  <c r="BK140" i="6"/>
  <c r="BK136" i="6"/>
  <c r="J128" i="6"/>
  <c r="J148" i="6"/>
  <c r="BK138" i="6"/>
  <c r="BK163" i="7"/>
  <c r="J146" i="7"/>
  <c r="J135" i="7"/>
  <c r="J163" i="7"/>
  <c r="BK157" i="7"/>
  <c r="BK152" i="7"/>
  <c r="J144" i="7"/>
  <c r="BK133" i="7"/>
  <c r="J167" i="7"/>
  <c r="J155" i="7"/>
  <c r="BK147" i="7"/>
  <c r="J137" i="7"/>
  <c r="BK130" i="7"/>
  <c r="BK159" i="7"/>
  <c r="J153" i="7"/>
  <c r="BK149" i="7"/>
  <c r="J142" i="7"/>
  <c r="BK137" i="7"/>
  <c r="J202" i="5"/>
  <c r="BK191" i="5"/>
  <c r="BK177" i="5"/>
  <c r="BK166" i="5"/>
  <c r="J156" i="5"/>
  <c r="BK150" i="5"/>
  <c r="BK144" i="5"/>
  <c r="J136" i="5"/>
  <c r="BK198" i="5"/>
  <c r="BK186" i="5"/>
  <c r="J180" i="5"/>
  <c r="J168" i="5"/>
  <c r="BK154" i="5"/>
  <c r="J188" i="5"/>
  <c r="J178" i="5"/>
  <c r="J173" i="5"/>
  <c r="BK164" i="5"/>
  <c r="J148" i="5"/>
  <c r="BK140" i="5"/>
  <c r="BK185" i="5"/>
  <c r="J170" i="5"/>
  <c r="J166" i="5"/>
  <c r="J162" i="5"/>
  <c r="J155" i="5"/>
  <c r="J150" i="5"/>
  <c r="J140" i="5"/>
  <c r="J146" i="6"/>
  <c r="J139" i="6"/>
  <c r="BK132" i="6"/>
  <c r="BK145" i="6"/>
  <c r="J136" i="6"/>
  <c r="BK131" i="6"/>
  <c r="BK146" i="6"/>
  <c r="J141" i="6"/>
  <c r="J137" i="6"/>
  <c r="J131" i="6"/>
  <c r="BK125" i="6"/>
  <c r="BK141" i="6"/>
  <c r="J126" i="6"/>
  <c r="BK161" i="7"/>
  <c r="J147" i="7"/>
  <c r="BK136" i="7"/>
  <c r="J130" i="7"/>
  <c r="J159" i="7"/>
  <c r="J154" i="7"/>
  <c r="J148" i="7"/>
  <c r="BK140" i="7"/>
  <c r="BK131" i="7"/>
  <c r="BK165" i="7"/>
  <c r="J150" i="7"/>
  <c r="BK142" i="7"/>
  <c r="BK135" i="7"/>
  <c r="BK128" i="7"/>
  <c r="BK162" i="7"/>
  <c r="BK154" i="7"/>
  <c r="BK148" i="7"/>
  <c r="BK141" i="7"/>
  <c r="J134" i="7"/>
  <c r="J203" i="5"/>
  <c r="J194" i="5"/>
  <c r="BK182" i="5"/>
  <c r="BK173" i="5"/>
  <c r="BK161" i="5"/>
  <c r="BK151" i="5"/>
  <c r="BK143" i="5"/>
  <c r="J185" i="5"/>
  <c r="BK178" i="5"/>
  <c r="BK175" i="5"/>
  <c r="J165" i="5"/>
  <c r="BK190" i="5"/>
  <c r="J184" i="5"/>
  <c r="BK180" i="5"/>
  <c r="BK174" i="5"/>
  <c r="BK170" i="5"/>
  <c r="BK155" i="5"/>
  <c r="J147" i="5"/>
  <c r="J139" i="5"/>
  <c r="BK183" i="5"/>
  <c r="BK169" i="5"/>
  <c r="BK165" i="5"/>
  <c r="J161" i="5"/>
  <c r="J153" i="5"/>
  <c r="J143" i="5"/>
  <c r="BK136" i="5"/>
  <c r="BK134" i="6"/>
  <c r="BK130" i="6"/>
  <c r="BK148" i="6"/>
  <c r="BK137" i="6"/>
  <c r="J133" i="6"/>
  <c r="BK126" i="6"/>
  <c r="J143" i="6"/>
  <c r="BK139" i="6"/>
  <c r="J130" i="6"/>
  <c r="BK127" i="6"/>
  <c r="J135" i="6"/>
  <c r="BK167" i="7"/>
  <c r="BK156" i="7"/>
  <c r="J138" i="7"/>
  <c r="J132" i="7"/>
  <c r="BK160" i="7"/>
  <c r="BK153" i="7"/>
  <c r="BK145" i="7"/>
  <c r="J139" i="7"/>
  <c r="BK129" i="7"/>
  <c r="J162" i="7"/>
  <c r="J149" i="7"/>
  <c r="J141" i="7"/>
  <c r="J133" i="7"/>
  <c r="J164" i="7"/>
  <c r="BK155" i="7"/>
  <c r="BK150" i="7"/>
  <c r="J145" i="7"/>
  <c r="BK138" i="7"/>
  <c r="J129" i="7"/>
  <c r="BK135" i="5" l="1"/>
  <c r="J135" i="5"/>
  <c r="J100" i="5" s="1"/>
  <c r="BK157" i="5"/>
  <c r="J157" i="5"/>
  <c r="J101" i="5"/>
  <c r="BK160" i="5"/>
  <c r="J160" i="5" s="1"/>
  <c r="J102" i="5" s="1"/>
  <c r="BK163" i="5"/>
  <c r="J163" i="5" s="1"/>
  <c r="J103" i="5" s="1"/>
  <c r="BK187" i="5"/>
  <c r="J187" i="5"/>
  <c r="J104" i="5" s="1"/>
  <c r="R196" i="5"/>
  <c r="R195" i="5"/>
  <c r="P201" i="5"/>
  <c r="T124" i="6"/>
  <c r="T123" i="6" s="1"/>
  <c r="R127" i="7"/>
  <c r="R126" i="7"/>
  <c r="R125" i="7" s="1"/>
  <c r="R158" i="7"/>
  <c r="T135" i="5"/>
  <c r="R157" i="5"/>
  <c r="R160" i="5"/>
  <c r="R163" i="5"/>
  <c r="P187" i="5"/>
  <c r="P196" i="5"/>
  <c r="P195" i="5"/>
  <c r="R201" i="5"/>
  <c r="P124" i="6"/>
  <c r="P123" i="6" s="1"/>
  <c r="BK127" i="7"/>
  <c r="J127" i="7" s="1"/>
  <c r="J100" i="7" s="1"/>
  <c r="BK158" i="7"/>
  <c r="J158" i="7"/>
  <c r="J101" i="7" s="1"/>
  <c r="BK168" i="7"/>
  <c r="J168" i="7"/>
  <c r="J103" i="7"/>
  <c r="P135" i="5"/>
  <c r="T157" i="5"/>
  <c r="T160" i="5"/>
  <c r="P163" i="5"/>
  <c r="R187" i="5"/>
  <c r="T196" i="5"/>
  <c r="T195" i="5" s="1"/>
  <c r="BK201" i="5"/>
  <c r="J201" i="5" s="1"/>
  <c r="J109" i="5" s="1"/>
  <c r="BK206" i="5"/>
  <c r="J206" i="5"/>
  <c r="J111" i="5" s="1"/>
  <c r="R124" i="6"/>
  <c r="R123" i="6" s="1"/>
  <c r="T127" i="7"/>
  <c r="T126" i="7" s="1"/>
  <c r="T125" i="7" s="1"/>
  <c r="T158" i="7"/>
  <c r="R135" i="5"/>
  <c r="R134" i="5"/>
  <c r="R133" i="5" s="1"/>
  <c r="P157" i="5"/>
  <c r="P160" i="5"/>
  <c r="T163" i="5"/>
  <c r="T187" i="5"/>
  <c r="BK196" i="5"/>
  <c r="BK195" i="5" s="1"/>
  <c r="J195" i="5" s="1"/>
  <c r="T201" i="5"/>
  <c r="BK124" i="6"/>
  <c r="BK149" i="6"/>
  <c r="J149" i="6" s="1"/>
  <c r="J101" i="6" s="1"/>
  <c r="P127" i="7"/>
  <c r="P126" i="7" s="1"/>
  <c r="P125" i="7" s="1"/>
  <c r="P158" i="7"/>
  <c r="BK193" i="5"/>
  <c r="J193" i="5"/>
  <c r="J105" i="5" s="1"/>
  <c r="BK204" i="5"/>
  <c r="J204" i="5"/>
  <c r="J110" i="5"/>
  <c r="BK166" i="7"/>
  <c r="J166" i="7" s="1"/>
  <c r="J102" i="7" s="1"/>
  <c r="BK147" i="6"/>
  <c r="J147" i="6"/>
  <c r="J100" i="6"/>
  <c r="BK199" i="5"/>
  <c r="J199" i="5" s="1"/>
  <c r="J108" i="5" s="1"/>
  <c r="J91" i="7"/>
  <c r="F94" i="7"/>
  <c r="BF129" i="7"/>
  <c r="BF130" i="7"/>
  <c r="BF131" i="7"/>
  <c r="BF144" i="7"/>
  <c r="BF146" i="7"/>
  <c r="BF147" i="7"/>
  <c r="BF149" i="7"/>
  <c r="BF151" i="7"/>
  <c r="BF156" i="7"/>
  <c r="BF157" i="7"/>
  <c r="BF161" i="7"/>
  <c r="BF164" i="7"/>
  <c r="J124" i="6"/>
  <c r="J99" i="6"/>
  <c r="J94" i="7"/>
  <c r="BF133" i="7"/>
  <c r="BF134" i="7"/>
  <c r="BF136" i="7"/>
  <c r="BF139" i="7"/>
  <c r="BF140" i="7"/>
  <c r="BF142" i="7"/>
  <c r="BF155" i="7"/>
  <c r="BF162" i="7"/>
  <c r="BF165" i="7"/>
  <c r="E85" i="7"/>
  <c r="J93" i="7"/>
  <c r="BF135" i="7"/>
  <c r="BF138" i="7"/>
  <c r="BF143" i="7"/>
  <c r="BF148" i="7"/>
  <c r="BF150" i="7"/>
  <c r="BF152" i="7"/>
  <c r="BF153" i="7"/>
  <c r="BF154" i="7"/>
  <c r="BF163" i="7"/>
  <c r="BF128" i="7"/>
  <c r="BF132" i="7"/>
  <c r="BF137" i="7"/>
  <c r="BF141" i="7"/>
  <c r="BF145" i="7"/>
  <c r="BF159" i="7"/>
  <c r="BF160" i="7"/>
  <c r="BF167" i="7"/>
  <c r="J106" i="5"/>
  <c r="J91" i="6"/>
  <c r="J93" i="6"/>
  <c r="BF125" i="6"/>
  <c r="BF133" i="6"/>
  <c r="BF137" i="6"/>
  <c r="BF142" i="6"/>
  <c r="BF146" i="6"/>
  <c r="J196" i="5"/>
  <c r="J107" i="5"/>
  <c r="E85" i="6"/>
  <c r="F94" i="6"/>
  <c r="BF127" i="6"/>
  <c r="BF128" i="6"/>
  <c r="BF135" i="6"/>
  <c r="BF136" i="6"/>
  <c r="BF140" i="6"/>
  <c r="BF144" i="6"/>
  <c r="BF145" i="6"/>
  <c r="J94" i="6"/>
  <c r="BF126" i="6"/>
  <c r="BF129" i="6"/>
  <c r="BF130" i="6"/>
  <c r="BF132" i="6"/>
  <c r="BF143" i="6"/>
  <c r="BF148" i="6"/>
  <c r="BF131" i="6"/>
  <c r="BF134" i="6"/>
  <c r="BF138" i="6"/>
  <c r="BF139" i="6"/>
  <c r="BF141" i="6"/>
  <c r="E85" i="5"/>
  <c r="J93" i="5"/>
  <c r="F130" i="5"/>
  <c r="BF137" i="5"/>
  <c r="BF138" i="5"/>
  <c r="BF139" i="5"/>
  <c r="BF144" i="5"/>
  <c r="BF149" i="5"/>
  <c r="BF152" i="5"/>
  <c r="BF153" i="5"/>
  <c r="BF156" i="5"/>
  <c r="BF165" i="5"/>
  <c r="BF167" i="5"/>
  <c r="BF169" i="5"/>
  <c r="BF173" i="5"/>
  <c r="BF176" i="5"/>
  <c r="BF186" i="5"/>
  <c r="BF191" i="5"/>
  <c r="BF141" i="5"/>
  <c r="BF142" i="5"/>
  <c r="BF145" i="5"/>
  <c r="BF146" i="5"/>
  <c r="BF147" i="5"/>
  <c r="BF151" i="5"/>
  <c r="BF172" i="5"/>
  <c r="BF175" i="5"/>
  <c r="BF177" i="5"/>
  <c r="BF181" i="5"/>
  <c r="BF183" i="5"/>
  <c r="BF184" i="5"/>
  <c r="BF185" i="5"/>
  <c r="BF189" i="5"/>
  <c r="BF190" i="5"/>
  <c r="BF194" i="5"/>
  <c r="BF197" i="5"/>
  <c r="BF203" i="5"/>
  <c r="J127" i="5"/>
  <c r="J130" i="5"/>
  <c r="BF136" i="5"/>
  <c r="BF143" i="5"/>
  <c r="BF148" i="5"/>
  <c r="BF150" i="5"/>
  <c r="BF154" i="5"/>
  <c r="BF158" i="5"/>
  <c r="BF166" i="5"/>
  <c r="BF168" i="5"/>
  <c r="BF171" i="5"/>
  <c r="BF179" i="5"/>
  <c r="BF180" i="5"/>
  <c r="BF182" i="5"/>
  <c r="BF192" i="5"/>
  <c r="BF200" i="5"/>
  <c r="BF202" i="5"/>
  <c r="BF140" i="5"/>
  <c r="BF155" i="5"/>
  <c r="BF159" i="5"/>
  <c r="BF161" i="5"/>
  <c r="BF162" i="5"/>
  <c r="BF164" i="5"/>
  <c r="BF170" i="5"/>
  <c r="BF174" i="5"/>
  <c r="BF178" i="5"/>
  <c r="BF188" i="5"/>
  <c r="BF198" i="5"/>
  <c r="BF205" i="5"/>
  <c r="F37" i="5"/>
  <c r="F39" i="6"/>
  <c r="F35" i="7"/>
  <c r="J35" i="5"/>
  <c r="J35" i="6"/>
  <c r="F35" i="6"/>
  <c r="J35" i="7"/>
  <c r="F38" i="7"/>
  <c r="F38" i="5"/>
  <c r="F37" i="6"/>
  <c r="F38" i="6"/>
  <c r="F37" i="7"/>
  <c r="F35" i="5"/>
  <c r="F39" i="5"/>
  <c r="F39" i="7"/>
  <c r="T134" i="5" l="1"/>
  <c r="T133" i="5"/>
  <c r="BK123" i="6"/>
  <c r="J123" i="6" s="1"/>
  <c r="J98" i="6" s="1"/>
  <c r="P134" i="5"/>
  <c r="P133" i="5" s="1"/>
  <c r="BK134" i="5"/>
  <c r="J134" i="5"/>
  <c r="J99" i="5" s="1"/>
  <c r="BK126" i="7"/>
  <c r="J126" i="7" s="1"/>
  <c r="J99" i="7" s="1"/>
  <c r="F36" i="5"/>
  <c r="J36" i="6"/>
  <c r="J36" i="7"/>
  <c r="F36" i="6"/>
  <c r="F36" i="7"/>
  <c r="J36" i="5"/>
  <c r="BK125" i="7" l="1"/>
  <c r="J125" i="7" s="1"/>
  <c r="J32" i="7" s="1"/>
  <c r="BK133" i="5"/>
  <c r="J133" i="5" s="1"/>
  <c r="J32" i="5" s="1"/>
  <c r="J32" i="6"/>
  <c r="J41" i="6" l="1"/>
  <c r="J41" i="7"/>
  <c r="J41" i="5"/>
  <c r="J98" i="5"/>
  <c r="J98" i="7"/>
</calcChain>
</file>

<file path=xl/sharedStrings.xml><?xml version="1.0" encoding="utf-8"?>
<sst xmlns="http://schemas.openxmlformats.org/spreadsheetml/2006/main" count="2336" uniqueCount="449">
  <si>
    <t/>
  </si>
  <si>
    <t>False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</si>
  <si>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</si>
  <si>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</si>
  <si>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</si>
  <si>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</si>
  <si>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</si>
  <si>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</si>
  <si>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Žiar nad Hronom</t>
  </si>
  <si>
    <t>Dátum:</t>
  </si>
  <si>
    <t>Objednávateľ:</t>
  </si>
  <si>
    <t>IČO:</t>
  </si>
  <si>
    <t>Mesto Žiar nad Hronom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</si>
  <si>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</si>
  <si>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</si>
  <si>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</si>
  <si>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</si>
  <si>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</si>
  <si>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</si>
  <si>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</si>
  <si>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</si>
  <si>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</si>
  <si>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</si>
  <si>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</si>
  <si>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</si>
  <si>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</si>
  <si>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</si>
  <si>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</si>
  <si>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</si>
  <si>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</si>
  <si>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</si>
  <si>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</si>
  <si>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</si>
  <si>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</si>
  <si>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</si>
  <si>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</si>
  <si>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</si>
  <si>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</si>
  <si>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</si>
  <si>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</si>
  <si>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</si>
  <si>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</si>
  <si>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</si>
  <si>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2</t>
  </si>
  <si>
    <t>{a573e85f-66cf-4140-89bd-9677e9d8d44a}</t>
  </si>
  <si>
    <t>{5030af2b-367f-423b-bf1b-245f039c1345}</t>
  </si>
  <si>
    <t>{3f19300e-7b1d-4178-8137-41e468304ad9}</t>
  </si>
  <si>
    <t>KRYCÍ LIST ROZPOČTU</t>
  </si>
  <si>
    <t>Objekt:</t>
  </si>
  <si>
    <t>Časť: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</si>
  <si>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</si>
  <si>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</si>
  <si>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</si>
  <si>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</si>
  <si>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</si>
  <si>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</si>
  <si>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</si>
  <si>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</si>
  <si>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</si>
  <si>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</si>
  <si>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</si>
  <si>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</si>
  <si>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</si>
  <si>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721 - Zdravotechnika -  vnútorná kanalizácia</t>
  </si>
  <si>
    <t>HZS - Hodinové zúčtovacie sadzby</t>
  </si>
  <si>
    <t>OST - Ostatné</t>
  </si>
  <si>
    <t>VRN - Investičné náklady neobsiahnuté v cenách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</si>
  <si>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</si>
  <si>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</si>
  <si>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</si>
  <si>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</si>
  <si>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</si>
  <si>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</si>
  <si>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</si>
  <si>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</si>
  <si>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</si>
  <si>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</si>
  <si>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</si>
  <si>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</si>
  <si>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</si>
  <si>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</si>
  <si>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</si>
  <si>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</si>
  <si>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</si>
  <si>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</si>
  <si>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113107112</t>
  </si>
  <si>
    <t>Odstránenie krytu z kameniva ťaženého hr.brstvy nad 100 do 200mm</t>
  </si>
  <si>
    <t>m2</t>
  </si>
  <si>
    <t>4</t>
  </si>
  <si>
    <t>113107145</t>
  </si>
  <si>
    <t>Odstránenie krytu asfaltového v ploche do 200 m2, hr. nad 200 do 250 mm,  -0,58200t</t>
  </si>
  <si>
    <t>3</t>
  </si>
  <si>
    <t>113308442</t>
  </si>
  <si>
    <t>Rozrytie vrstvy krytu alebo podkladu z kameniva, bez zhutnenia, s asfaltovým spojivom</t>
  </si>
  <si>
    <t>6</t>
  </si>
  <si>
    <t>121101112</t>
  </si>
  <si>
    <t>Odstránenie ornice s premiestn. na hromady, so zložením na vzdialenosť do 100 m a do 1000 m3</t>
  </si>
  <si>
    <t>m3</t>
  </si>
  <si>
    <t>8</t>
  </si>
  <si>
    <t>5</t>
  </si>
  <si>
    <t>131201102</t>
  </si>
  <si>
    <t>Výkop nezapaženej jamy v hornine 3, nad 100 do 1000 m3</t>
  </si>
  <si>
    <t>10</t>
  </si>
  <si>
    <t>131201109</t>
  </si>
  <si>
    <t>Hĺbenie nezapažených jám a zárezov. Príplatok za lepivosť horniny 3</t>
  </si>
  <si>
    <t>12</t>
  </si>
  <si>
    <t>7</t>
  </si>
  <si>
    <t>132201101</t>
  </si>
  <si>
    <t>Výkop ryhy do šírky 600 mm v horn.3 do 100 m3</t>
  </si>
  <si>
    <t>14</t>
  </si>
  <si>
    <t>132201109</t>
  </si>
  <si>
    <t>Príplatok k cene za lepivosť pri hĺbení rýh šírky do 600 mm zapažených i nezapažených s urovnaním dna v hornine 3</t>
  </si>
  <si>
    <t>16</t>
  </si>
  <si>
    <t>9</t>
  </si>
  <si>
    <t>132201201</t>
  </si>
  <si>
    <t>Výkop ryhy šírky 600-2000mm horn.3 do 100m3</t>
  </si>
  <si>
    <t>18</t>
  </si>
  <si>
    <t>132201209</t>
  </si>
  <si>
    <t>Príplatok k cenám za lepivosť pri hĺbení rýh š. nad 600 do 2 000 mm zapaž. i nezapažených, s urovnaním dna v hornine 3</t>
  </si>
  <si>
    <t>11</t>
  </si>
  <si>
    <t>161101501.1</t>
  </si>
  <si>
    <t>Zvislé premiestnenie výkopku z horniny I až IV do 4,5m</t>
  </si>
  <si>
    <t>22</t>
  </si>
  <si>
    <t>162501102</t>
  </si>
  <si>
    <t>Vodorovné premiestnenie výkopku po spevnenej ceste z horniny tr.1-4, do 100 m3 na vzdialenosť do 3000 m</t>
  </si>
  <si>
    <t>24</t>
  </si>
  <si>
    <t>13</t>
  </si>
  <si>
    <t>162501105</t>
  </si>
  <si>
    <t>Vodorovné premiestnenie výkopku po spevnenej ceste z horniny tr.1-4, do 100 m3, príplatok k cene za každých ďalšich a začatých 1000 m</t>
  </si>
  <si>
    <t>26</t>
  </si>
  <si>
    <t>167101101</t>
  </si>
  <si>
    <t>Nakladanie výkopku z hornín do 100 m3 1 až 4</t>
  </si>
  <si>
    <t>28</t>
  </si>
  <si>
    <t>15</t>
  </si>
  <si>
    <t>171209002</t>
  </si>
  <si>
    <t>Poplatok za skladovanie - zemina a kamenivo (17 05) ostatné</t>
  </si>
  <si>
    <t>t</t>
  </si>
  <si>
    <t>30</t>
  </si>
  <si>
    <t>174101002</t>
  </si>
  <si>
    <t>Zásyp sypaninou so zhutnením jam,šachiet,rýh,zárezov alebo okolo objektu nad 100 do 1000 m3</t>
  </si>
  <si>
    <t>32</t>
  </si>
  <si>
    <t>17</t>
  </si>
  <si>
    <t>175101101</t>
  </si>
  <si>
    <t>Obsyp potrubia sypaninou z vhodných hornín 1 až 4 bez prehodenia sypaniny</t>
  </si>
  <si>
    <t>34</t>
  </si>
  <si>
    <t>M</t>
  </si>
  <si>
    <t>58331000290.1</t>
  </si>
  <si>
    <t>Štrkopiesok frakcia 0-16 mm</t>
  </si>
  <si>
    <t>36</t>
  </si>
  <si>
    <t>19</t>
  </si>
  <si>
    <t>175101201</t>
  </si>
  <si>
    <t>Obsyp objektov štrkop. z vhodných hornín 1 až 4 bez prehodenia sypaniny</t>
  </si>
  <si>
    <t>38</t>
  </si>
  <si>
    <t>5833100038.1</t>
  </si>
  <si>
    <t>Štrkopiesok frakcia 16-32 mm</t>
  </si>
  <si>
    <t>40</t>
  </si>
  <si>
    <t>21</t>
  </si>
  <si>
    <t>181301113</t>
  </si>
  <si>
    <t>Rozprestretie ornice v rovine, plocha nad 500 m2, hr. do 200 mm</t>
  </si>
  <si>
    <t>42</t>
  </si>
  <si>
    <t>Vodorovné konštrukcie</t>
  </si>
  <si>
    <t>451541111</t>
  </si>
  <si>
    <t>Lôžko pod potrubie, stoky a drobné objekty, v otvorenom výkope zo štrkodrvy 0-63 mm</t>
  </si>
  <si>
    <t>44</t>
  </si>
  <si>
    <t>23</t>
  </si>
  <si>
    <t>451573111</t>
  </si>
  <si>
    <t>Lôžko pod potrubie, stoky a drobné objekty, v otvorenom výkope z piesku a štrkopiesku do 63 mm</t>
  </si>
  <si>
    <t>46</t>
  </si>
  <si>
    <t>Komunikácie</t>
  </si>
  <si>
    <t>566902213</t>
  </si>
  <si>
    <t>Vyspravenie podkladu po prekopoch inžinierskych sietí plochy nad 15 m2 štrkopieskom, po zhutnení hr. 200 mm</t>
  </si>
  <si>
    <t>48</t>
  </si>
  <si>
    <t>25</t>
  </si>
  <si>
    <t>566902252</t>
  </si>
  <si>
    <t>Vyspravenie podkladu po prekopoch inžinierskych sietí plochy nad 15 m2 asfaltovým betónom ACP, po zhutnení hr. 150 mm</t>
  </si>
  <si>
    <t>50</t>
  </si>
  <si>
    <t>Rúrové vedenie</t>
  </si>
  <si>
    <t>m</t>
  </si>
  <si>
    <t>52</t>
  </si>
  <si>
    <t>27</t>
  </si>
  <si>
    <t>721171111.1</t>
  </si>
  <si>
    <t>Potrubie z PVC - U odpadové ležaté hrdlové D 125,vrátane tvaroviek</t>
  </si>
  <si>
    <t>54</t>
  </si>
  <si>
    <t>722172114pc</t>
  </si>
  <si>
    <t>Potrubie  tlakové pre závlahy HDPE 40x3,7 (DN 32)</t>
  </si>
  <si>
    <t>56</t>
  </si>
  <si>
    <t>29</t>
  </si>
  <si>
    <t>892233111</t>
  </si>
  <si>
    <t>Preplach a dezinfekcia vodovodného potrubia DN od 40 do 70</t>
  </si>
  <si>
    <t>58</t>
  </si>
  <si>
    <t>892241111</t>
  </si>
  <si>
    <t>Ostatné práce na rúrovom vedení, tlakové skúšky vodovodného potrubia DN do 80</t>
  </si>
  <si>
    <t>60</t>
  </si>
  <si>
    <t>31</t>
  </si>
  <si>
    <t>892311000</t>
  </si>
  <si>
    <t>Skúška tesnosti kanalizácie do D 150</t>
  </si>
  <si>
    <t>62</t>
  </si>
  <si>
    <t>sub</t>
  </si>
  <si>
    <t>64</t>
  </si>
  <si>
    <t>33</t>
  </si>
  <si>
    <t>kpl</t>
  </si>
  <si>
    <t>66</t>
  </si>
  <si>
    <t>68</t>
  </si>
  <si>
    <t>35</t>
  </si>
  <si>
    <t>70</t>
  </si>
  <si>
    <t>72</t>
  </si>
  <si>
    <t>37</t>
  </si>
  <si>
    <t>74</t>
  </si>
  <si>
    <t>76</t>
  </si>
  <si>
    <t>39</t>
  </si>
  <si>
    <t>78</t>
  </si>
  <si>
    <t>80</t>
  </si>
  <si>
    <t>41</t>
  </si>
  <si>
    <t>82</t>
  </si>
  <si>
    <t>84</t>
  </si>
  <si>
    <t>43</t>
  </si>
  <si>
    <t>86</t>
  </si>
  <si>
    <t>899721131</t>
  </si>
  <si>
    <t>Označenie vodovodného potrubia bielou výstražnou fóliou</t>
  </si>
  <si>
    <t>88</t>
  </si>
  <si>
    <t>45</t>
  </si>
  <si>
    <t>899721132</t>
  </si>
  <si>
    <t>Označenie kanalizačného potrubia hnedou výstražnou fóliou</t>
  </si>
  <si>
    <t>90</t>
  </si>
  <si>
    <t>Ostatné konštrukcie a práce-búranie</t>
  </si>
  <si>
    <t>919735113</t>
  </si>
  <si>
    <t>Rezanie existujúceho asfaltového krytu alebo podkladu hĺbky nad 100 do 150 mm</t>
  </si>
  <si>
    <t>92</t>
  </si>
  <si>
    <t>47</t>
  </si>
  <si>
    <t>979082213</t>
  </si>
  <si>
    <t>Vodorovná doprava sutiny so zložením a hrubým urovnaním na vzdialenosť do 1 km</t>
  </si>
  <si>
    <t>94</t>
  </si>
  <si>
    <t>979082219</t>
  </si>
  <si>
    <t>Príplatok k cene za každý ďalší aj začatý 1 km nad 1 km</t>
  </si>
  <si>
    <t>96</t>
  </si>
  <si>
    <t>49</t>
  </si>
  <si>
    <t>979087212</t>
  </si>
  <si>
    <t>Nakladanie na dopravné prostriedky pre vodorovnú dopravu sutiny</t>
  </si>
  <si>
    <t>98</t>
  </si>
  <si>
    <t>9790872pc</t>
  </si>
  <si>
    <t>Poplatok za skládku sute-/asf.suť/</t>
  </si>
  <si>
    <t>100</t>
  </si>
  <si>
    <t>99</t>
  </si>
  <si>
    <t>Presun hmôt HSV</t>
  </si>
  <si>
    <t>51</t>
  </si>
  <si>
    <t>998276101</t>
  </si>
  <si>
    <t>Presun hmôt pre rúrové vedenie hĺbené z rúr z plast., hmôt alebo sklolamin. v otvorenom výkope</t>
  </si>
  <si>
    <t>102</t>
  </si>
  <si>
    <t>PSV</t>
  </si>
  <si>
    <t>Práce a dodávky PSV</t>
  </si>
  <si>
    <t>721</t>
  </si>
  <si>
    <t>Zdravotechnika -  vnútorná kanalizácia</t>
  </si>
  <si>
    <t>72124212,1</t>
  </si>
  <si>
    <t>Lapač strešných splavenín HL 600</t>
  </si>
  <si>
    <t>ks</t>
  </si>
  <si>
    <t>104</t>
  </si>
  <si>
    <t>53</t>
  </si>
  <si>
    <t>998721201</t>
  </si>
  <si>
    <t>Presun hmôt pre vnútornú kanalizáciu v objektoch výšky do 6 m</t>
  </si>
  <si>
    <t>%</t>
  </si>
  <si>
    <t>106</t>
  </si>
  <si>
    <t>HZS</t>
  </si>
  <si>
    <t>Hodinové zúčtovacie sadzby</t>
  </si>
  <si>
    <t>HZS000113</t>
  </si>
  <si>
    <t>Stavebno montážne práce náročné ucelené - odborné, (Tr. 3) v rozsahu viac ako 8 hodín</t>
  </si>
  <si>
    <t>hod</t>
  </si>
  <si>
    <t>262144</t>
  </si>
  <si>
    <t>108</t>
  </si>
  <si>
    <t>OST</t>
  </si>
  <si>
    <t>Ostatné</t>
  </si>
  <si>
    <t>55</t>
  </si>
  <si>
    <t>OSTS000213.1</t>
  </si>
  <si>
    <t>Stavebno montážne práce náročné ucelené - odborné, uvedenie zariadenia do prevádzky a vyskúšanie</t>
  </si>
  <si>
    <t>110</t>
  </si>
  <si>
    <t>OSTS000213.2</t>
  </si>
  <si>
    <t>Projektová dokumentácia objektu</t>
  </si>
  <si>
    <t>112</t>
  </si>
  <si>
    <t>VRN</t>
  </si>
  <si>
    <t>Investičné náklady neobsiahnuté v cenách</t>
  </si>
  <si>
    <t>57</t>
  </si>
  <si>
    <t>001500001.S</t>
  </si>
  <si>
    <t>Rezerva na nepredvídané výdavky</t>
  </si>
  <si>
    <t>114</t>
  </si>
  <si>
    <t>VP</t>
  </si>
  <si>
    <t xml:space="preserve">  Práce naviac</t>
  </si>
  <si>
    <t>PN</t>
  </si>
  <si>
    <t>D1 - Založenie dažďovej záhrady</t>
  </si>
  <si>
    <t>D1</t>
  </si>
  <si>
    <t>Založenie dažďovej záhrady</t>
  </si>
  <si>
    <t>Pol1</t>
  </si>
  <si>
    <t>Výkop telesa dažďovej záhrady a skládkovanie zeminy - odvoz + spätné zahumusovanie</t>
  </si>
  <si>
    <t>Pol2</t>
  </si>
  <si>
    <t>Drenážne kamenivo napr. riečne lámané fr. 32/64</t>
  </si>
  <si>
    <t>Pol3</t>
  </si>
  <si>
    <t>Kamenné obsypy vyústenia žľabov a zaústenia lapača riečne kamenivo prané fr. 16/32 mm</t>
  </si>
  <si>
    <t>Pol4</t>
  </si>
  <si>
    <t>Kanalizačná vpusť spodná D 110 (KVS110S-Li) suchá, liatina 327S-Li</t>
  </si>
  <si>
    <t>Pol5</t>
  </si>
  <si>
    <t>Napojenie kanalizačnej vpuste s redukciou DN125/110 na potrubie DN125</t>
  </si>
  <si>
    <t>Pol6</t>
  </si>
  <si>
    <t>Kanalizačné potrubie PVC DN 125mm s napojením na retenčné nádrže</t>
  </si>
  <si>
    <t>Pol7</t>
  </si>
  <si>
    <t>Koleno pre kanalizačné potrubie PVC DN125 87°</t>
  </si>
  <si>
    <t>Pol8</t>
  </si>
  <si>
    <t>Koleno pre kanalizačné potrubie PVC DN125 45°</t>
  </si>
  <si>
    <t>Pol9</t>
  </si>
  <si>
    <t>T-kus pre kanalizačné potrubie PVC DN125</t>
  </si>
  <si>
    <t>Pol10</t>
  </si>
  <si>
    <t>Geotextília 300g/m2 vrátane pre obsypy</t>
  </si>
  <si>
    <t>Pol11</t>
  </si>
  <si>
    <t>Spätné zahumusovanie s pôdnym vlahovým kondicionérom</t>
  </si>
  <si>
    <t>Pol12</t>
  </si>
  <si>
    <t>Výkop jamiek pre výsadbu</t>
  </si>
  <si>
    <t>Pol13</t>
  </si>
  <si>
    <t>Rudbeckia fulgida 'Goldstrum'</t>
  </si>
  <si>
    <t>Pol14</t>
  </si>
  <si>
    <t>Echinops ritro 'Veitch ' s Blue'</t>
  </si>
  <si>
    <t>Pol15</t>
  </si>
  <si>
    <t>Sedum spectabile 'Briliant'</t>
  </si>
  <si>
    <t>Pol16</t>
  </si>
  <si>
    <t>Origanum vulgare</t>
  </si>
  <si>
    <t>Pol17</t>
  </si>
  <si>
    <t>Echinacea purpurea 'Magnus'</t>
  </si>
  <si>
    <t>Pol19</t>
  </si>
  <si>
    <t>Zalievanie vysadených rastlín 2×</t>
  </si>
  <si>
    <t>Pol20</t>
  </si>
  <si>
    <t>Mulčovanie vysadených rastlín kôrou z ihličnatých drevín fr. 0/40mm  hr. 70-100mm</t>
  </si>
  <si>
    <t>03 - Elektroinštalácia</t>
  </si>
  <si>
    <t>M - Práce a dodávky M</t>
  </si>
  <si>
    <t xml:space="preserve">    21-M - Elektromontáže</t>
  </si>
  <si>
    <t xml:space="preserve">    46-M - Zemné práce pri extr.mont.prácach</t>
  </si>
  <si>
    <t>Práce a dodávky M</t>
  </si>
  <si>
    <t>21-M</t>
  </si>
  <si>
    <t>Elektromontáže</t>
  </si>
  <si>
    <t>210010027</t>
  </si>
  <si>
    <t>Rúrka ohybná elektroinštalačná z PVC typ FXP 32, uložená pevne</t>
  </si>
  <si>
    <t>345710009300</t>
  </si>
  <si>
    <t>256</t>
  </si>
  <si>
    <t>210010102</t>
  </si>
  <si>
    <t>Lišta elektroinštalačná z PH typ L 40, uložená pevne, preťahovacia</t>
  </si>
  <si>
    <t>345750001300</t>
  </si>
  <si>
    <t>Žlab inštalačný MINI z PVC, MIK 16/40 IES</t>
  </si>
  <si>
    <t>210010351</t>
  </si>
  <si>
    <t>Krabicová rozvodka z lisovaného izolantu vrátane ukončenia káblov a zapojenia vodičov typ 6455-11 do 4 m</t>
  </si>
  <si>
    <t>345410013000</t>
  </si>
  <si>
    <t>Krabica rozvodná PVC na stenu 6455-11 šxvxh 124x112x50 mm</t>
  </si>
  <si>
    <t>210011303</t>
  </si>
  <si>
    <t>Osadenie polyamidovej príchytky HM 10, do tehlového muriva</t>
  </si>
  <si>
    <t>311310002900</t>
  </si>
  <si>
    <t>Hmoždinka klasická, sivá, M 10x50 mm, typ T10-PA, TRACON Elektric</t>
  </si>
  <si>
    <t>210100001</t>
  </si>
  <si>
    <t>Ukončenie vodičov v rozvádzač. vrátane zapojenia a vodičovej koncovky do 2.5 mm2</t>
  </si>
  <si>
    <t>210120401</t>
  </si>
  <si>
    <t>Istič vzduchový jednopólový do 63 A</t>
  </si>
  <si>
    <t>Istič PL7-B10/1</t>
  </si>
  <si>
    <t>210120414</t>
  </si>
  <si>
    <t>Prúdové chrániče s nadprúdovou ochranou dvojpólové</t>
  </si>
  <si>
    <t>358230000100</t>
  </si>
  <si>
    <t>210800108</t>
  </si>
  <si>
    <t>Kábel medený uložený voľne CYKY 450/750 V 3x2,5</t>
  </si>
  <si>
    <t>341110000800</t>
  </si>
  <si>
    <t>210800119</t>
  </si>
  <si>
    <t>Kábel medený uložený voľne CYKY 450/750 V 5x1,5</t>
  </si>
  <si>
    <t>341110001900</t>
  </si>
  <si>
    <t>Kábel medený CYKY 5x1,5 mm2</t>
  </si>
  <si>
    <t>210800147</t>
  </si>
  <si>
    <t>Kábel medený uložený pevne CYKY 450/750 V 3x2,5</t>
  </si>
  <si>
    <t>210800158</t>
  </si>
  <si>
    <t>Kábel medený uložený pevne CYKY 450/750 V 5x1,5</t>
  </si>
  <si>
    <t>210881076</t>
  </si>
  <si>
    <t>Kábel bezhalogénový, medený uložený pevne N2XH 0,6/1,0 kV  3x2,5</t>
  </si>
  <si>
    <t>341610014400</t>
  </si>
  <si>
    <t>PC-1</t>
  </si>
  <si>
    <t>sada</t>
  </si>
  <si>
    <t>HZS-1</t>
  </si>
  <si>
    <t>Prvá odborná skúška</t>
  </si>
  <si>
    <t>MV</t>
  </si>
  <si>
    <t>Murárske výpomoci</t>
  </si>
  <si>
    <t>PM</t>
  </si>
  <si>
    <t>Podružný materiál</t>
  </si>
  <si>
    <t>PPV</t>
  </si>
  <si>
    <t>Podiel pridružených výkonov</t>
  </si>
  <si>
    <t>46-M</t>
  </si>
  <si>
    <t>Zemné práce pri extr.mont.prácach</t>
  </si>
  <si>
    <t>460200153</t>
  </si>
  <si>
    <t>Hĺbenie káblovej ryhy ručne 35 cm širokej a 70 cm hlbokej, v zemine triedy 3</t>
  </si>
  <si>
    <t>460420022</t>
  </si>
  <si>
    <t>Zriadenie, rekonšt. káblového lôžka z piesku bez zakrytia, v ryhe šír. do 65 cm, hrúbky vrstvy 10 cm</t>
  </si>
  <si>
    <t>583110000300</t>
  </si>
  <si>
    <t>Drvina vápencová frakcia 0-4 mm</t>
  </si>
  <si>
    <t>460490012</t>
  </si>
  <si>
    <t>Rozvinutie a uloženie výstražnej fólie z PVC do ryhy, šírka do 33 cm</t>
  </si>
  <si>
    <t>283230008000</t>
  </si>
  <si>
    <t>Výstražná fóla PE, šxhr 300x0,1 mm, dĺ. 250 m, farba červená, HAGARD</t>
  </si>
  <si>
    <t>460560153</t>
  </si>
  <si>
    <t>Ručný zásyp nezap. káblovej ryhy bez zhutn. zeminy, 35 cm širokej, 70 cm hlbokej v zemine tr. 3</t>
  </si>
  <si>
    <t>002 - SO 02 2. ZŠ Štefánika</t>
  </si>
  <si>
    <t>01 - SO02.1- Technológia</t>
  </si>
  <si>
    <t>8941701.1</t>
  </si>
  <si>
    <t>Montáž vsakovacieho objektu VO 01 (SO02-22,40 m3) SO02.2- ZŠ Štefánika</t>
  </si>
  <si>
    <t>2866500011.1</t>
  </si>
  <si>
    <t>Vsakovací objekt VO 01- Ecoblock MAXX+prísluš. (SO02- Objem 22,40 m3-)SO02.2-ZŠ Štefanika Vsakovací objekt Ecoblock MAXX (0,8m x 0,8m x 0,35 m - včítane geotextílie a kompletnej nátokovej - filtračnej šachty s liatinovým poklopom</t>
  </si>
  <si>
    <t>8941701.2</t>
  </si>
  <si>
    <t>Montáž vsakovacieho objektu VO 02 (SO02-26,13 m3) SO02.2- ZŠ  Štefánika</t>
  </si>
  <si>
    <t>2866500011.2</t>
  </si>
  <si>
    <t>Vsakovací objekt VO 02- Ecoblock MAXX+prísluš. (SO02- Objem 26,13 m3-)SO02.2-ZŠ  Štefánika  Vsakovací objekt Ecoblock MAXX (0,8m x 0,8m x 0,35 m - včítane geotextílie a kompletnej nátokovej - filtračnej šachty s liatinovým poklopom</t>
  </si>
  <si>
    <t>8941701.3</t>
  </si>
  <si>
    <t>Montáž vsakovacieho objektu VO 03 (SO02-26,13 m3) SO02.2- ZŠ Štefánika</t>
  </si>
  <si>
    <t>2866500011.3</t>
  </si>
  <si>
    <t>Vsakovací objekt VO 03- Ecoblock MAXX+prísluš. (SO02- Objem 26,13 m3-)SO02.2-ZŠ Štefánika    Vsakovací objekt Ecoblock MAXX (0,8m x 0,8m x 0,35 m - včítane geotextílie a kompletnej nátokovej - filtračnej šachty s liatinovým poklopom</t>
  </si>
  <si>
    <t>8941701.4</t>
  </si>
  <si>
    <t>Montáž vsakovacieho objektu VO 04 (SO02-14,01 m3) SO02.2- ZŠ  Štefánika</t>
  </si>
  <si>
    <t>2866500011.4</t>
  </si>
  <si>
    <t>Vsakovací objekt VO 04 Ecoblock MAXX+prísluš. (SO02- Objem 14,01 m3-)SO02.2-ZŠ  Štefánika   Vsakovací objekt Ecoblock MAXX (0,8m x 0,8m x 0,35 m - včítane geotextílie a kompletnej nátokovej - filtračnej šachty s liatinovým poklopom</t>
  </si>
  <si>
    <t>8941701.5</t>
  </si>
  <si>
    <t>Montáž vsakovacieho objektu VO 05 (SO02-26,15  m3) SO02.2- ZŠ  Štefánika</t>
  </si>
  <si>
    <t>2866500011.5</t>
  </si>
  <si>
    <t>Vsakovací objekt VO 05 Ecoblock MAXX+prísluš. (SO02- Objem 26,15 m3-)SO02.2-ZŠ  Štefánika  Vsakovací objekt Ecoblock MAXX (0,8m x 0,8m x 0,35 m - včítane geotextílie a kompletnej nátokovej - filtračnej šachty s liatinovým poklopom</t>
  </si>
  <si>
    <t>8941701pc1</t>
  </si>
  <si>
    <t>Montáž retenčnej nádrže VO1 CARAT S (2x6,5m3)13 m3 vrátane príslušenstva-SO 02-ZŠ Štefánika</t>
  </si>
  <si>
    <t>2866100001pc</t>
  </si>
  <si>
    <t>Retenčná nádrž VO1  Carat S (2x6,5m3)  SO02 Zostava zásobných nádrží pred vsakovacím objektom VO1</t>
  </si>
  <si>
    <t>8941702pc1</t>
  </si>
  <si>
    <t>Montáž retenčnej nádrže VO4 CARAT S (2x6,5m3)13 m3 vrátane príslušenstva-SO 02-ZŠ Štefánika</t>
  </si>
  <si>
    <t>2866100002pc</t>
  </si>
  <si>
    <t>Retenčná nádrž VO4  Carat S (2x6,5m3) SO02 Zostava zásobných nádrží pred vsakovacím objektom VO4</t>
  </si>
  <si>
    <t>8941703pc1</t>
  </si>
  <si>
    <t>Montáž retenčnej nádrže VO5 CARAT S (2x6,5m3)13 m3 vrátane príslušenstva-SO 02-ZŠ Štefánika</t>
  </si>
  <si>
    <t>2866100003pc</t>
  </si>
  <si>
    <t>Retenčná nádrž VO5  Carat S (2x6,5m3) SO02 Zostava zásobných nádrží pred vsakovacím objektom VO5</t>
  </si>
  <si>
    <t>116</t>
  </si>
  <si>
    <t>59</t>
  </si>
  <si>
    <t>118</t>
  </si>
  <si>
    <t>120</t>
  </si>
  <si>
    <t>02 - SO02ZH - Sadové úpravy</t>
  </si>
  <si>
    <t>Pol21</t>
  </si>
  <si>
    <t>Echinops ritro 'Veitch ' s Blue</t>
  </si>
  <si>
    <t>Pol22</t>
  </si>
  <si>
    <t>Stipa tenuissima ' Pony Tail'</t>
  </si>
  <si>
    <t>Rúrka ohybná vlnitá pancierová PVC-U, FXP DN 32</t>
  </si>
  <si>
    <t>358220000300</t>
  </si>
  <si>
    <t>Prúdový chránič snadprúdovou ochranou typ PFL7--10/1N/B/003</t>
  </si>
  <si>
    <t>Kábel medený CYKY 3x2,5 mm2</t>
  </si>
  <si>
    <t>Kábel medený bezhalogenový N2XH 3x2,5 mm2P30, B2ca, S1, do, a1</t>
  </si>
  <si>
    <t>Meranie hladiny n hádržiach - samostatná dodávka MaR</t>
  </si>
  <si>
    <t>MD</t>
  </si>
  <si>
    <t>Mimostavenisková doprava</t>
  </si>
  <si>
    <t>PD</t>
  </si>
  <si>
    <t>Presun dodávok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</si>
</sst>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4" fontId="16" fillId="0" borderId="0" xfId="0" applyNumberFormat="1" applyFont="1"/>
    <xf numFmtId="166" fontId="19" fillId="0" borderId="12" xfId="0" applyNumberFormat="1" applyFont="1" applyBorder="1"/>
    <xf numFmtId="166" fontId="19" fillId="0" borderId="13" xfId="0" applyNumberFormat="1" applyFont="1" applyBorder="1"/>
    <xf numFmtId="4" fontId="20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14" fillId="0" borderId="21" xfId="0" applyFont="1" applyBorder="1" applyAlignment="1">
      <alignment horizontal="center" vertical="center"/>
    </xf>
    <xf numFmtId="49" fontId="14" fillId="0" borderId="21" xfId="0" applyNumberFormat="1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center" vertical="center" wrapText="1"/>
    </xf>
    <xf numFmtId="167" fontId="14" fillId="0" borderId="21" xfId="0" applyNumberFormat="1" applyFont="1" applyBorder="1" applyAlignment="1">
      <alignment vertical="center"/>
    </xf>
    <xf numFmtId="4" fontId="14" fillId="2" borderId="21" xfId="0" applyNumberFormat="1" applyFont="1" applyFill="1" applyBorder="1" applyAlignment="1" applyProtection="1">
      <alignment vertical="center"/>
      <protection locked="0"/>
    </xf>
    <xf numFmtId="4" fontId="14" fillId="0" borderId="21" xfId="0" applyNumberFormat="1" applyFont="1" applyBorder="1" applyAlignment="1">
      <alignment vertical="center"/>
    </xf>
    <xf numFmtId="0" fontId="0" fillId="0" borderId="21" xfId="0" applyBorder="1" applyAlignment="1">
      <alignment vertical="center"/>
    </xf>
    <xf numFmtId="0" fontId="15" fillId="2" borderId="14" xfId="0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1" fillId="0" borderId="21" xfId="0" applyFont="1" applyBorder="1" applyAlignment="1">
      <alignment horizontal="center" vertical="center"/>
    </xf>
    <xf numFmtId="49" fontId="21" fillId="0" borderId="21" xfId="0" applyNumberFormat="1" applyFont="1" applyBorder="1" applyAlignment="1">
      <alignment horizontal="left" vertical="center" wrapText="1"/>
    </xf>
    <xf numFmtId="0" fontId="21" fillId="0" borderId="21" xfId="0" applyFont="1" applyBorder="1" applyAlignment="1">
      <alignment horizontal="left" vertical="center" wrapText="1"/>
    </xf>
    <xf numFmtId="0" fontId="21" fillId="0" borderId="21" xfId="0" applyFont="1" applyBorder="1" applyAlignment="1">
      <alignment horizontal="center" vertical="center" wrapText="1"/>
    </xf>
    <xf numFmtId="167" fontId="21" fillId="0" borderId="21" xfId="0" applyNumberFormat="1" applyFont="1" applyBorder="1" applyAlignment="1">
      <alignment vertical="center"/>
    </xf>
    <xf numFmtId="4" fontId="21" fillId="2" borderId="21" xfId="0" applyNumberFormat="1" applyFont="1" applyFill="1" applyBorder="1" applyAlignment="1" applyProtection="1">
      <alignment vertical="center"/>
      <protection locked="0"/>
    </xf>
    <xf numFmtId="4" fontId="21" fillId="0" borderId="21" xfId="0" applyNumberFormat="1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7" fontId="14" fillId="2" borderId="21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2" borderId="21" xfId="0" applyFill="1" applyBorder="1" applyAlignment="1" applyProtection="1">
      <alignment horizontal="center" vertical="center"/>
      <protection locked="0"/>
    </xf>
    <xf numFmtId="49" fontId="0" fillId="2" borderId="21" xfId="0" applyNumberFormat="1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center" vertical="center" wrapText="1"/>
      <protection locked="0"/>
    </xf>
    <xf numFmtId="167" fontId="0" fillId="2" borderId="21" xfId="0" applyNumberFormat="1" applyFill="1" applyBorder="1" applyAlignment="1" applyProtection="1">
      <alignment vertical="center"/>
      <protection locked="0"/>
    </xf>
    <xf numFmtId="4" fontId="0" fillId="2" borderId="21" xfId="0" applyNumberFormat="1" applyFill="1" applyBorder="1" applyAlignment="1" applyProtection="1">
      <alignment vertical="center"/>
      <protection locked="0"/>
    </xf>
    <xf numFmtId="4" fontId="0" fillId="0" borderId="21" xfId="0" applyNumberFormat="1" applyBorder="1" applyAlignment="1">
      <alignment vertical="center"/>
    </xf>
    <xf numFmtId="0" fontId="13" fillId="2" borderId="21" xfId="0" applyFont="1" applyFill="1" applyBorder="1" applyAlignment="1" applyProtection="1">
      <alignment horizontal="left" vertical="center"/>
      <protection locked="0"/>
    </xf>
    <xf numFmtId="0" fontId="13" fillId="2" borderId="21" xfId="0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12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44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47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48</v>
      </c>
      <c r="L8" s="10"/>
    </row>
    <row r="9" spans="2:46" s="1" customFormat="1" ht="16.5" customHeight="1" x14ac:dyDescent="0.2">
      <c r="B9" s="16"/>
      <c r="E9" s="129" t="s">
        <v>396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49</v>
      </c>
      <c r="L10" s="16"/>
    </row>
    <row r="11" spans="2:46" s="1" customFormat="1" ht="16.5" customHeight="1" x14ac:dyDescent="0.2">
      <c r="B11" s="16"/>
      <c r="E11" s="125" t="s">
        <v>397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ROUND(J133,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ROUND((ROUND((SUM(BE133:BE205)),  2) + SUM(BE207:BE211)), 2)</f>
        <v>0</v>
      </c>
      <c r="G35" s="43"/>
      <c r="H35" s="43"/>
      <c r="I35" s="44">
        <v>0.2</v>
      </c>
      <c r="J35" s="42">
        <f>ROUND((ROUND(((SUM(BE133:BE205))*I35),  2) + (SUM(BE207:BE211)*I35)),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ROUND((ROUND((SUM(BF133:BF205)),  2) + SUM(BF207:BF211)), 2)</f>
        <v>0</v>
      </c>
      <c r="G36" s="43"/>
      <c r="H36" s="43"/>
      <c r="I36" s="44">
        <v>0.2</v>
      </c>
      <c r="J36" s="42">
        <f>ROUND((ROUND(((SUM(BF133:BF205))*I36),  2) + (SUM(BF207:BF211)*I36)),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ROUND((ROUND((SUM(BG133:BG205)),  2) + SUM(BG207:BG211)),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ROUND((ROUND((SUM(BH133:BH205)),  2) + SUM(BH207:BH211)),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ROUND((ROUND((SUM(BI133:BI205)),  2) + SUM(BI207:BI211)),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50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48</v>
      </c>
      <c r="L86" s="10"/>
    </row>
    <row r="87" spans="2:12" s="1" customFormat="1" ht="16.5" customHeight="1" x14ac:dyDescent="0.2">
      <c r="B87" s="16"/>
      <c r="E87" s="129" t="s">
        <v>396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49</v>
      </c>
      <c r="L88" s="16"/>
    </row>
    <row r="89" spans="2:12" s="1" customFormat="1" ht="16.5" customHeight="1" x14ac:dyDescent="0.2">
      <c r="B89" s="16"/>
      <c r="E89" s="125" t="str">
        <f>E11</f>
        <v>01 - SO02.1- Technológia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51</v>
      </c>
      <c r="D96" s="46"/>
      <c r="E96" s="46"/>
      <c r="F96" s="46"/>
      <c r="G96" s="46"/>
      <c r="H96" s="46"/>
      <c r="I96" s="46"/>
      <c r="J96" s="55" t="s">
        <v>52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53</v>
      </c>
      <c r="J98" s="37">
        <f>J133</f>
        <v>0</v>
      </c>
      <c r="L98" s="16"/>
      <c r="AU98" s="7" t="s">
        <v>54</v>
      </c>
    </row>
    <row r="99" spans="2:47" s="3" customFormat="1" ht="24.95" customHeight="1" x14ac:dyDescent="0.2">
      <c r="B99" s="57"/>
      <c r="D99" s="58" t="s">
        <v>55</v>
      </c>
      <c r="E99" s="59"/>
      <c r="F99" s="59"/>
      <c r="G99" s="59"/>
      <c r="H99" s="59"/>
      <c r="I99" s="59"/>
      <c r="J99" s="60">
        <f>J134</f>
        <v>0</v>
      </c>
      <c r="L99" s="57"/>
    </row>
    <row r="100" spans="2:47" s="4" customFormat="1" ht="19.899999999999999" customHeight="1" x14ac:dyDescent="0.2">
      <c r="B100" s="61"/>
      <c r="D100" s="62" t="s">
        <v>56</v>
      </c>
      <c r="E100" s="63"/>
      <c r="F100" s="63"/>
      <c r="G100" s="63"/>
      <c r="H100" s="63"/>
      <c r="I100" s="63"/>
      <c r="J100" s="64">
        <f>J135</f>
        <v>0</v>
      </c>
      <c r="L100" s="61"/>
    </row>
    <row r="101" spans="2:47" s="4" customFormat="1" ht="19.899999999999999" customHeight="1" x14ac:dyDescent="0.2">
      <c r="B101" s="61"/>
      <c r="D101" s="62" t="s">
        <v>57</v>
      </c>
      <c r="E101" s="63"/>
      <c r="F101" s="63"/>
      <c r="G101" s="63"/>
      <c r="H101" s="63"/>
      <c r="I101" s="63"/>
      <c r="J101" s="64">
        <f>J157</f>
        <v>0</v>
      </c>
      <c r="L101" s="61"/>
    </row>
    <row r="102" spans="2:47" s="4" customFormat="1" ht="19.899999999999999" customHeight="1" x14ac:dyDescent="0.2">
      <c r="B102" s="61"/>
      <c r="D102" s="62" t="s">
        <v>58</v>
      </c>
      <c r="E102" s="63"/>
      <c r="F102" s="63"/>
      <c r="G102" s="63"/>
      <c r="H102" s="63"/>
      <c r="I102" s="63"/>
      <c r="J102" s="64">
        <f>J160</f>
        <v>0</v>
      </c>
      <c r="L102" s="61"/>
    </row>
    <row r="103" spans="2:47" s="4" customFormat="1" ht="19.899999999999999" customHeight="1" x14ac:dyDescent="0.2">
      <c r="B103" s="61"/>
      <c r="D103" s="62" t="s">
        <v>59</v>
      </c>
      <c r="E103" s="63"/>
      <c r="F103" s="63"/>
      <c r="G103" s="63"/>
      <c r="H103" s="63"/>
      <c r="I103" s="63"/>
      <c r="J103" s="64">
        <f>J163</f>
        <v>0</v>
      </c>
      <c r="L103" s="61"/>
    </row>
    <row r="104" spans="2:47" s="4" customFormat="1" ht="19.899999999999999" customHeight="1" x14ac:dyDescent="0.2">
      <c r="B104" s="61"/>
      <c r="D104" s="62" t="s">
        <v>60</v>
      </c>
      <c r="E104" s="63"/>
      <c r="F104" s="63"/>
      <c r="G104" s="63"/>
      <c r="H104" s="63"/>
      <c r="I104" s="63"/>
      <c r="J104" s="64">
        <f>J187</f>
        <v>0</v>
      </c>
      <c r="L104" s="61"/>
    </row>
    <row r="105" spans="2:47" s="4" customFormat="1" ht="19.899999999999999" customHeight="1" x14ac:dyDescent="0.2">
      <c r="B105" s="61"/>
      <c r="D105" s="62" t="s">
        <v>61</v>
      </c>
      <c r="E105" s="63"/>
      <c r="F105" s="63"/>
      <c r="G105" s="63"/>
      <c r="H105" s="63"/>
      <c r="I105" s="63"/>
      <c r="J105" s="64">
        <f>J193</f>
        <v>0</v>
      </c>
      <c r="L105" s="61"/>
    </row>
    <row r="106" spans="2:47" s="3" customFormat="1" ht="24.95" customHeight="1" x14ac:dyDescent="0.2">
      <c r="B106" s="57"/>
      <c r="D106" s="58" t="s">
        <v>62</v>
      </c>
      <c r="E106" s="59"/>
      <c r="F106" s="59"/>
      <c r="G106" s="59"/>
      <c r="H106" s="59"/>
      <c r="I106" s="59"/>
      <c r="J106" s="60">
        <f>J195</f>
        <v>0</v>
      </c>
      <c r="L106" s="57"/>
    </row>
    <row r="107" spans="2:47" s="4" customFormat="1" ht="19.899999999999999" customHeight="1" x14ac:dyDescent="0.2">
      <c r="B107" s="61"/>
      <c r="D107" s="62" t="s">
        <v>63</v>
      </c>
      <c r="E107" s="63"/>
      <c r="F107" s="63"/>
      <c r="G107" s="63"/>
      <c r="H107" s="63"/>
      <c r="I107" s="63"/>
      <c r="J107" s="64">
        <f>J196</f>
        <v>0</v>
      </c>
      <c r="L107" s="61"/>
    </row>
    <row r="108" spans="2:47" s="3" customFormat="1" ht="24.95" customHeight="1" x14ac:dyDescent="0.2">
      <c r="B108" s="57"/>
      <c r="D108" s="58" t="s">
        <v>64</v>
      </c>
      <c r="E108" s="59"/>
      <c r="F108" s="59"/>
      <c r="G108" s="59"/>
      <c r="H108" s="59"/>
      <c r="I108" s="59"/>
      <c r="J108" s="60">
        <f>J199</f>
        <v>0</v>
      </c>
      <c r="L108" s="57"/>
    </row>
    <row r="109" spans="2:47" s="3" customFormat="1" ht="24.95" customHeight="1" x14ac:dyDescent="0.2">
      <c r="B109" s="57"/>
      <c r="D109" s="58" t="s">
        <v>65</v>
      </c>
      <c r="E109" s="59"/>
      <c r="F109" s="59"/>
      <c r="G109" s="59"/>
      <c r="H109" s="59"/>
      <c r="I109" s="59"/>
      <c r="J109" s="60">
        <f>J201</f>
        <v>0</v>
      </c>
      <c r="L109" s="57"/>
    </row>
    <row r="110" spans="2:47" s="3" customFormat="1" ht="24.95" customHeight="1" x14ac:dyDescent="0.2">
      <c r="B110" s="57"/>
      <c r="D110" s="58" t="s">
        <v>66</v>
      </c>
      <c r="E110" s="59"/>
      <c r="F110" s="59"/>
      <c r="G110" s="59"/>
      <c r="H110" s="59"/>
      <c r="I110" s="59"/>
      <c r="J110" s="60">
        <f>J204</f>
        <v>0</v>
      </c>
      <c r="L110" s="57"/>
    </row>
    <row r="111" spans="2:47" s="3" customFormat="1" ht="21.75" customHeight="1" x14ac:dyDescent="0.2">
      <c r="B111" s="57"/>
      <c r="D111" s="65" t="s">
        <v>67</v>
      </c>
      <c r="J111" s="66">
        <f>J206</f>
        <v>0</v>
      </c>
      <c r="L111" s="57"/>
    </row>
    <row r="112" spans="2:47" s="1" customFormat="1" ht="21.75" customHeight="1" x14ac:dyDescent="0.2">
      <c r="B112" s="16"/>
      <c r="L112" s="16"/>
    </row>
    <row r="113" spans="2:12" s="1" customFormat="1" ht="6.95" customHeight="1" x14ac:dyDescent="0.2">
      <c r="B113" s="23"/>
      <c r="C113" s="24"/>
      <c r="D113" s="24"/>
      <c r="E113" s="24"/>
      <c r="F113" s="24"/>
      <c r="G113" s="24"/>
      <c r="H113" s="24"/>
      <c r="I113" s="24"/>
      <c r="J113" s="24"/>
      <c r="K113" s="24"/>
      <c r="L113" s="16"/>
    </row>
    <row r="117" spans="2:12" s="1" customFormat="1" ht="6.95" customHeight="1" x14ac:dyDescent="0.2">
      <c r="B117" s="25"/>
      <c r="C117" s="26"/>
      <c r="D117" s="26"/>
      <c r="E117" s="26"/>
      <c r="F117" s="26"/>
      <c r="G117" s="26"/>
      <c r="H117" s="26"/>
      <c r="I117" s="26"/>
      <c r="J117" s="26"/>
      <c r="K117" s="26"/>
      <c r="L117" s="16"/>
    </row>
    <row r="118" spans="2:12" s="1" customFormat="1" ht="24.95" customHeight="1" x14ac:dyDescent="0.2">
      <c r="B118" s="16"/>
      <c r="C118" s="11" t="s">
        <v>68</v>
      </c>
      <c r="L118" s="16"/>
    </row>
    <row r="119" spans="2:12" s="1" customFormat="1" ht="6.95" customHeight="1" x14ac:dyDescent="0.2">
      <c r="B119" s="16"/>
      <c r="L119" s="16"/>
    </row>
    <row r="120" spans="2:12" s="1" customFormat="1" ht="12" customHeight="1" x14ac:dyDescent="0.2">
      <c r="B120" s="16"/>
      <c r="C120" s="13" t="s">
        <v>4</v>
      </c>
      <c r="L120" s="16"/>
    </row>
    <row r="121" spans="2:12" s="1" customFormat="1" ht="26.25" customHeight="1" x14ac:dyDescent="0.2">
      <c r="B121" s="16"/>
      <c r="E121" s="129" t="e">
        <f>E7</f>
        <v>#REF!</v>
      </c>
      <c r="F121" s="130"/>
      <c r="G121" s="130"/>
      <c r="H121" s="130"/>
      <c r="L121" s="16"/>
    </row>
    <row r="122" spans="2:12" ht="12" customHeight="1" x14ac:dyDescent="0.2">
      <c r="B122" s="10"/>
      <c r="C122" s="13" t="s">
        <v>48</v>
      </c>
      <c r="L122" s="10"/>
    </row>
    <row r="123" spans="2:12" s="1" customFormat="1" ht="16.5" customHeight="1" x14ac:dyDescent="0.2">
      <c r="B123" s="16"/>
      <c r="E123" s="129" t="s">
        <v>396</v>
      </c>
      <c r="F123" s="131"/>
      <c r="G123" s="131"/>
      <c r="H123" s="131"/>
      <c r="L123" s="16"/>
    </row>
    <row r="124" spans="2:12" s="1" customFormat="1" ht="12" customHeight="1" x14ac:dyDescent="0.2">
      <c r="B124" s="16"/>
      <c r="C124" s="13" t="s">
        <v>49</v>
      </c>
      <c r="L124" s="16"/>
    </row>
    <row r="125" spans="2:12" s="1" customFormat="1" ht="16.5" customHeight="1" x14ac:dyDescent="0.2">
      <c r="B125" s="16"/>
      <c r="E125" s="125" t="str">
        <f>E11</f>
        <v>01 - SO02.1- Technológia</v>
      </c>
      <c r="F125" s="131"/>
      <c r="G125" s="131"/>
      <c r="H125" s="131"/>
      <c r="L125" s="16"/>
    </row>
    <row r="126" spans="2:12" s="1" customFormat="1" ht="6.95" customHeight="1" x14ac:dyDescent="0.2">
      <c r="B126" s="16"/>
      <c r="L126" s="16"/>
    </row>
    <row r="127" spans="2:12" s="1" customFormat="1" ht="12" customHeight="1" x14ac:dyDescent="0.2">
      <c r="B127" s="16"/>
      <c r="C127" s="13" t="s">
        <v>7</v>
      </c>
      <c r="F127" s="12" t="str">
        <f>F14</f>
        <v>Žiar nad Hronom</v>
      </c>
      <c r="I127" s="13" t="s">
        <v>9</v>
      </c>
      <c r="J127" s="27" t="e">
        <f>IF(J14="","",J14)</f>
        <v>#REF!</v>
      </c>
      <c r="L127" s="16"/>
    </row>
    <row r="128" spans="2:12" s="1" customFormat="1" ht="6.95" customHeight="1" x14ac:dyDescent="0.2">
      <c r="B128" s="16"/>
      <c r="L128" s="16"/>
    </row>
    <row r="129" spans="2:65" s="1" customFormat="1" ht="15.2" customHeight="1" x14ac:dyDescent="0.2">
      <c r="B129" s="16"/>
      <c r="C129" s="13" t="s">
        <v>10</v>
      </c>
      <c r="F129" s="12" t="str">
        <f>E17</f>
        <v>Mesto Žiar nad Hronom</v>
      </c>
      <c r="I129" s="13" t="s">
        <v>15</v>
      </c>
      <c r="J129" s="15" t="e">
        <f>E23</f>
        <v>#REF!</v>
      </c>
      <c r="L129" s="16"/>
    </row>
    <row r="130" spans="2:65" s="1" customFormat="1" ht="15.2" customHeight="1" x14ac:dyDescent="0.2">
      <c r="B130" s="16"/>
      <c r="C130" s="13" t="s">
        <v>14</v>
      </c>
      <c r="F130" s="12" t="e">
        <f>IF(E20="","",E20)</f>
        <v>#REF!</v>
      </c>
      <c r="I130" s="13" t="s">
        <v>16</v>
      </c>
      <c r="J130" s="15" t="e">
        <f>E26</f>
        <v>#REF!</v>
      </c>
      <c r="L130" s="16"/>
    </row>
    <row r="131" spans="2:65" s="1" customFormat="1" ht="10.35" customHeight="1" x14ac:dyDescent="0.2">
      <c r="B131" s="16"/>
      <c r="L131" s="16"/>
    </row>
    <row r="132" spans="2:65" s="5" customFormat="1" ht="29.25" customHeight="1" x14ac:dyDescent="0.2">
      <c r="B132" s="67"/>
      <c r="C132" s="68" t="s">
        <v>69</v>
      </c>
      <c r="D132" s="69" t="s">
        <v>39</v>
      </c>
      <c r="E132" s="69" t="s">
        <v>37</v>
      </c>
      <c r="F132" s="69" t="s">
        <v>38</v>
      </c>
      <c r="G132" s="69" t="s">
        <v>70</v>
      </c>
      <c r="H132" s="69" t="s">
        <v>71</v>
      </c>
      <c r="I132" s="69" t="s">
        <v>72</v>
      </c>
      <c r="J132" s="70" t="s">
        <v>52</v>
      </c>
      <c r="K132" s="71" t="s">
        <v>73</v>
      </c>
      <c r="L132" s="67"/>
      <c r="M132" s="32" t="s">
        <v>0</v>
      </c>
      <c r="N132" s="33" t="s">
        <v>22</v>
      </c>
      <c r="O132" s="33" t="s">
        <v>74</v>
      </c>
      <c r="P132" s="33" t="s">
        <v>75</v>
      </c>
      <c r="Q132" s="33" t="s">
        <v>76</v>
      </c>
      <c r="R132" s="33" t="s">
        <v>77</v>
      </c>
      <c r="S132" s="33" t="s">
        <v>78</v>
      </c>
      <c r="T132" s="34" t="s">
        <v>79</v>
      </c>
    </row>
    <row r="133" spans="2:65" s="1" customFormat="1" ht="22.9" customHeight="1" x14ac:dyDescent="0.25">
      <c r="B133" s="16"/>
      <c r="C133" s="36" t="s">
        <v>53</v>
      </c>
      <c r="J133" s="72">
        <f>BK133</f>
        <v>0</v>
      </c>
      <c r="L133" s="16"/>
      <c r="M133" s="35"/>
      <c r="N133" s="28"/>
      <c r="O133" s="28"/>
      <c r="P133" s="73">
        <f>P134+P195+P199+P201+P204+P206</f>
        <v>0</v>
      </c>
      <c r="Q133" s="28"/>
      <c r="R133" s="73">
        <f>R134+R195+R199+R201+R204+R206</f>
        <v>0</v>
      </c>
      <c r="S133" s="28"/>
      <c r="T133" s="74">
        <f>T134+T195+T199+T201+T204+T206</f>
        <v>0</v>
      </c>
      <c r="AT133" s="7" t="s">
        <v>40</v>
      </c>
      <c r="AU133" s="7" t="s">
        <v>54</v>
      </c>
      <c r="BK133" s="75">
        <f>BK134+BK195+BK199+BK201+BK204+BK206</f>
        <v>0</v>
      </c>
    </row>
    <row r="134" spans="2:65" s="6" customFormat="1" ht="25.9" customHeight="1" x14ac:dyDescent="0.2">
      <c r="B134" s="76"/>
      <c r="D134" s="77" t="s">
        <v>40</v>
      </c>
      <c r="E134" s="78" t="s">
        <v>80</v>
      </c>
      <c r="F134" s="78" t="s">
        <v>81</v>
      </c>
      <c r="I134" s="79"/>
      <c r="J134" s="66">
        <f>BK134</f>
        <v>0</v>
      </c>
      <c r="L134" s="76"/>
      <c r="M134" s="80"/>
      <c r="P134" s="81">
        <f>P135+P157+P160+P163+P187+P193</f>
        <v>0</v>
      </c>
      <c r="R134" s="81">
        <f>R135+R157+R160+R163+R187+R193</f>
        <v>0</v>
      </c>
      <c r="T134" s="82">
        <f>T135+T157+T160+T163+T187+T193</f>
        <v>0</v>
      </c>
      <c r="AR134" s="77" t="s">
        <v>42</v>
      </c>
      <c r="AT134" s="83" t="s">
        <v>40</v>
      </c>
      <c r="AU134" s="83" t="s">
        <v>41</v>
      </c>
      <c r="AY134" s="77" t="s">
        <v>82</v>
      </c>
      <c r="BK134" s="84">
        <f>BK135+BK157+BK160+BK163+BK187+BK193</f>
        <v>0</v>
      </c>
    </row>
    <row r="135" spans="2:65" s="6" customFormat="1" ht="22.9" customHeight="1" x14ac:dyDescent="0.2">
      <c r="B135" s="76"/>
      <c r="D135" s="77" t="s">
        <v>40</v>
      </c>
      <c r="E135" s="85" t="s">
        <v>42</v>
      </c>
      <c r="F135" s="85" t="s">
        <v>83</v>
      </c>
      <c r="I135" s="79"/>
      <c r="J135" s="86">
        <f>BK135</f>
        <v>0</v>
      </c>
      <c r="L135" s="76"/>
      <c r="M135" s="80"/>
      <c r="P135" s="81">
        <f>SUM(P136:P156)</f>
        <v>0</v>
      </c>
      <c r="R135" s="81">
        <f>SUM(R136:R156)</f>
        <v>0</v>
      </c>
      <c r="T135" s="82">
        <f>SUM(T136:T156)</f>
        <v>0</v>
      </c>
      <c r="AR135" s="77" t="s">
        <v>42</v>
      </c>
      <c r="AT135" s="83" t="s">
        <v>40</v>
      </c>
      <c r="AU135" s="83" t="s">
        <v>42</v>
      </c>
      <c r="AY135" s="77" t="s">
        <v>82</v>
      </c>
      <c r="BK135" s="84">
        <f>SUM(BK136:BK156)</f>
        <v>0</v>
      </c>
    </row>
    <row r="136" spans="2:65" s="1" customFormat="1" ht="24.2" customHeight="1" x14ac:dyDescent="0.2">
      <c r="B136" s="16"/>
      <c r="C136" s="87" t="s">
        <v>42</v>
      </c>
      <c r="D136" s="87" t="s">
        <v>84</v>
      </c>
      <c r="E136" s="88" t="s">
        <v>85</v>
      </c>
      <c r="F136" s="89" t="s">
        <v>86</v>
      </c>
      <c r="G136" s="90" t="s">
        <v>87</v>
      </c>
      <c r="H136" s="91">
        <v>50</v>
      </c>
      <c r="I136" s="92"/>
      <c r="J136" s="93">
        <f t="shared" ref="J136:J156" si="0">ROUND(I136*H136,2)</f>
        <v>0</v>
      </c>
      <c r="K136" s="94"/>
      <c r="L136" s="16"/>
      <c r="M136" s="95" t="s">
        <v>0</v>
      </c>
      <c r="N136" s="96" t="s">
        <v>24</v>
      </c>
      <c r="P136" s="97">
        <f t="shared" ref="P136:P156" si="1">O136*H136</f>
        <v>0</v>
      </c>
      <c r="Q136" s="97">
        <v>0</v>
      </c>
      <c r="R136" s="97">
        <f t="shared" ref="R136:R156" si="2">Q136*H136</f>
        <v>0</v>
      </c>
      <c r="S136" s="97">
        <v>0</v>
      </c>
      <c r="T136" s="98">
        <f t="shared" ref="T136:T156" si="3">S136*H136</f>
        <v>0</v>
      </c>
      <c r="AR136" s="99" t="s">
        <v>88</v>
      </c>
      <c r="AT136" s="99" t="s">
        <v>84</v>
      </c>
      <c r="AU136" s="99" t="s">
        <v>43</v>
      </c>
      <c r="AY136" s="7" t="s">
        <v>82</v>
      </c>
      <c r="BE136" s="100">
        <f t="shared" ref="BE136:BE156" si="4">IF(N136="základná",J136,0)</f>
        <v>0</v>
      </c>
      <c r="BF136" s="100">
        <f t="shared" ref="BF136:BF156" si="5">IF(N136="znížená",J136,0)</f>
        <v>0</v>
      </c>
      <c r="BG136" s="100">
        <f t="shared" ref="BG136:BG156" si="6">IF(N136="zákl. prenesená",J136,0)</f>
        <v>0</v>
      </c>
      <c r="BH136" s="100">
        <f t="shared" ref="BH136:BH156" si="7">IF(N136="zníž. prenesená",J136,0)</f>
        <v>0</v>
      </c>
      <c r="BI136" s="100">
        <f t="shared" ref="BI136:BI156" si="8">IF(N136="nulová",J136,0)</f>
        <v>0</v>
      </c>
      <c r="BJ136" s="7" t="s">
        <v>43</v>
      </c>
      <c r="BK136" s="100">
        <f t="shared" ref="BK136:BK156" si="9">ROUND(I136*H136,2)</f>
        <v>0</v>
      </c>
      <c r="BL136" s="7" t="s">
        <v>88</v>
      </c>
      <c r="BM136" s="99" t="s">
        <v>43</v>
      </c>
    </row>
    <row r="137" spans="2:65" s="1" customFormat="1" ht="24.2" customHeight="1" x14ac:dyDescent="0.2">
      <c r="B137" s="16"/>
      <c r="C137" s="87" t="s">
        <v>43</v>
      </c>
      <c r="D137" s="87" t="s">
        <v>84</v>
      </c>
      <c r="E137" s="88" t="s">
        <v>89</v>
      </c>
      <c r="F137" s="89" t="s">
        <v>90</v>
      </c>
      <c r="G137" s="90" t="s">
        <v>87</v>
      </c>
      <c r="H137" s="91">
        <v>50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88</v>
      </c>
      <c r="AT137" s="99" t="s">
        <v>84</v>
      </c>
      <c r="AU137" s="99" t="s">
        <v>43</v>
      </c>
      <c r="AY137" s="7" t="s">
        <v>82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88</v>
      </c>
      <c r="BM137" s="99" t="s">
        <v>88</v>
      </c>
    </row>
    <row r="138" spans="2:65" s="1" customFormat="1" ht="24.2" customHeight="1" x14ac:dyDescent="0.2">
      <c r="B138" s="16"/>
      <c r="C138" s="87" t="s">
        <v>91</v>
      </c>
      <c r="D138" s="87" t="s">
        <v>84</v>
      </c>
      <c r="E138" s="88" t="s">
        <v>92</v>
      </c>
      <c r="F138" s="89" t="s">
        <v>93</v>
      </c>
      <c r="G138" s="90" t="s">
        <v>87</v>
      </c>
      <c r="H138" s="91">
        <v>50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24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88</v>
      </c>
      <c r="AT138" s="99" t="s">
        <v>84</v>
      </c>
      <c r="AU138" s="99" t="s">
        <v>43</v>
      </c>
      <c r="AY138" s="7" t="s">
        <v>82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88</v>
      </c>
      <c r="BM138" s="99" t="s">
        <v>94</v>
      </c>
    </row>
    <row r="139" spans="2:65" s="1" customFormat="1" ht="33" customHeight="1" x14ac:dyDescent="0.2">
      <c r="B139" s="16"/>
      <c r="C139" s="87" t="s">
        <v>88</v>
      </c>
      <c r="D139" s="87" t="s">
        <v>84</v>
      </c>
      <c r="E139" s="88" t="s">
        <v>95</v>
      </c>
      <c r="F139" s="89" t="s">
        <v>96</v>
      </c>
      <c r="G139" s="90" t="s">
        <v>97</v>
      </c>
      <c r="H139" s="91">
        <v>107.544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88</v>
      </c>
      <c r="AT139" s="99" t="s">
        <v>84</v>
      </c>
      <c r="AU139" s="99" t="s">
        <v>43</v>
      </c>
      <c r="AY139" s="7" t="s">
        <v>82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88</v>
      </c>
      <c r="BM139" s="99" t="s">
        <v>98</v>
      </c>
    </row>
    <row r="140" spans="2:65" s="1" customFormat="1" ht="24.2" customHeight="1" x14ac:dyDescent="0.2">
      <c r="B140" s="16"/>
      <c r="C140" s="87" t="s">
        <v>99</v>
      </c>
      <c r="D140" s="87" t="s">
        <v>84</v>
      </c>
      <c r="E140" s="88" t="s">
        <v>100</v>
      </c>
      <c r="F140" s="89" t="s">
        <v>101</v>
      </c>
      <c r="G140" s="90" t="s">
        <v>97</v>
      </c>
      <c r="H140" s="91">
        <v>719.98400000000004</v>
      </c>
      <c r="I140" s="92"/>
      <c r="J140" s="93">
        <f t="shared" si="0"/>
        <v>0</v>
      </c>
      <c r="K140" s="94"/>
      <c r="L140" s="16"/>
      <c r="M140" s="95" t="s">
        <v>0</v>
      </c>
      <c r="N140" s="96" t="s">
        <v>24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88</v>
      </c>
      <c r="AT140" s="99" t="s">
        <v>84</v>
      </c>
      <c r="AU140" s="99" t="s">
        <v>43</v>
      </c>
      <c r="AY140" s="7" t="s">
        <v>82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43</v>
      </c>
      <c r="BK140" s="100">
        <f t="shared" si="9"/>
        <v>0</v>
      </c>
      <c r="BL140" s="7" t="s">
        <v>88</v>
      </c>
      <c r="BM140" s="99" t="s">
        <v>102</v>
      </c>
    </row>
    <row r="141" spans="2:65" s="1" customFormat="1" ht="24.2" customHeight="1" x14ac:dyDescent="0.2">
      <c r="B141" s="16"/>
      <c r="C141" s="87" t="s">
        <v>94</v>
      </c>
      <c r="D141" s="87" t="s">
        <v>84</v>
      </c>
      <c r="E141" s="88" t="s">
        <v>103</v>
      </c>
      <c r="F141" s="89" t="s">
        <v>104</v>
      </c>
      <c r="G141" s="90" t="s">
        <v>97</v>
      </c>
      <c r="H141" s="91">
        <v>719.98400000000004</v>
      </c>
      <c r="I141" s="92"/>
      <c r="J141" s="93">
        <f t="shared" si="0"/>
        <v>0</v>
      </c>
      <c r="K141" s="94"/>
      <c r="L141" s="16"/>
      <c r="M141" s="95" t="s">
        <v>0</v>
      </c>
      <c r="N141" s="96" t="s">
        <v>24</v>
      </c>
      <c r="P141" s="97">
        <f t="shared" si="1"/>
        <v>0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88</v>
      </c>
      <c r="AT141" s="99" t="s">
        <v>84</v>
      </c>
      <c r="AU141" s="99" t="s">
        <v>43</v>
      </c>
      <c r="AY141" s="7" t="s">
        <v>82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7" t="s">
        <v>43</v>
      </c>
      <c r="BK141" s="100">
        <f t="shared" si="9"/>
        <v>0</v>
      </c>
      <c r="BL141" s="7" t="s">
        <v>88</v>
      </c>
      <c r="BM141" s="99" t="s">
        <v>105</v>
      </c>
    </row>
    <row r="142" spans="2:65" s="1" customFormat="1" ht="21.75" customHeight="1" x14ac:dyDescent="0.2">
      <c r="B142" s="16"/>
      <c r="C142" s="87" t="s">
        <v>106</v>
      </c>
      <c r="D142" s="87" t="s">
        <v>84</v>
      </c>
      <c r="E142" s="88" t="s">
        <v>107</v>
      </c>
      <c r="F142" s="89" t="s">
        <v>108</v>
      </c>
      <c r="G142" s="90" t="s">
        <v>97</v>
      </c>
      <c r="H142" s="91">
        <v>9.75</v>
      </c>
      <c r="I142" s="92"/>
      <c r="J142" s="93">
        <f t="shared" si="0"/>
        <v>0</v>
      </c>
      <c r="K142" s="94"/>
      <c r="L142" s="16"/>
      <c r="M142" s="95" t="s">
        <v>0</v>
      </c>
      <c r="N142" s="96" t="s">
        <v>24</v>
      </c>
      <c r="P142" s="97">
        <f t="shared" si="1"/>
        <v>0</v>
      </c>
      <c r="Q142" s="97">
        <v>0</v>
      </c>
      <c r="R142" s="97">
        <f t="shared" si="2"/>
        <v>0</v>
      </c>
      <c r="S142" s="97">
        <v>0</v>
      </c>
      <c r="T142" s="98">
        <f t="shared" si="3"/>
        <v>0</v>
      </c>
      <c r="AR142" s="99" t="s">
        <v>88</v>
      </c>
      <c r="AT142" s="99" t="s">
        <v>84</v>
      </c>
      <c r="AU142" s="99" t="s">
        <v>43</v>
      </c>
      <c r="AY142" s="7" t="s">
        <v>82</v>
      </c>
      <c r="BE142" s="100">
        <f t="shared" si="4"/>
        <v>0</v>
      </c>
      <c r="BF142" s="100">
        <f t="shared" si="5"/>
        <v>0</v>
      </c>
      <c r="BG142" s="100">
        <f t="shared" si="6"/>
        <v>0</v>
      </c>
      <c r="BH142" s="100">
        <f t="shared" si="7"/>
        <v>0</v>
      </c>
      <c r="BI142" s="100">
        <f t="shared" si="8"/>
        <v>0</v>
      </c>
      <c r="BJ142" s="7" t="s">
        <v>43</v>
      </c>
      <c r="BK142" s="100">
        <f t="shared" si="9"/>
        <v>0</v>
      </c>
      <c r="BL142" s="7" t="s">
        <v>88</v>
      </c>
      <c r="BM142" s="99" t="s">
        <v>109</v>
      </c>
    </row>
    <row r="143" spans="2:65" s="1" customFormat="1" ht="37.9" customHeight="1" x14ac:dyDescent="0.2">
      <c r="B143" s="16"/>
      <c r="C143" s="87" t="s">
        <v>98</v>
      </c>
      <c r="D143" s="87" t="s">
        <v>84</v>
      </c>
      <c r="E143" s="88" t="s">
        <v>110</v>
      </c>
      <c r="F143" s="89" t="s">
        <v>111</v>
      </c>
      <c r="G143" s="90" t="s">
        <v>97</v>
      </c>
      <c r="H143" s="91">
        <v>9.75</v>
      </c>
      <c r="I143" s="92"/>
      <c r="J143" s="93">
        <f t="shared" si="0"/>
        <v>0</v>
      </c>
      <c r="K143" s="94"/>
      <c r="L143" s="16"/>
      <c r="M143" s="95" t="s">
        <v>0</v>
      </c>
      <c r="N143" s="96" t="s">
        <v>24</v>
      </c>
      <c r="P143" s="97">
        <f t="shared" si="1"/>
        <v>0</v>
      </c>
      <c r="Q143" s="97">
        <v>0</v>
      </c>
      <c r="R143" s="97">
        <f t="shared" si="2"/>
        <v>0</v>
      </c>
      <c r="S143" s="97">
        <v>0</v>
      </c>
      <c r="T143" s="98">
        <f t="shared" si="3"/>
        <v>0</v>
      </c>
      <c r="AR143" s="99" t="s">
        <v>88</v>
      </c>
      <c r="AT143" s="99" t="s">
        <v>84</v>
      </c>
      <c r="AU143" s="99" t="s">
        <v>43</v>
      </c>
      <c r="AY143" s="7" t="s">
        <v>82</v>
      </c>
      <c r="BE143" s="100">
        <f t="shared" si="4"/>
        <v>0</v>
      </c>
      <c r="BF143" s="100">
        <f t="shared" si="5"/>
        <v>0</v>
      </c>
      <c r="BG143" s="100">
        <f t="shared" si="6"/>
        <v>0</v>
      </c>
      <c r="BH143" s="100">
        <f t="shared" si="7"/>
        <v>0</v>
      </c>
      <c r="BI143" s="100">
        <f t="shared" si="8"/>
        <v>0</v>
      </c>
      <c r="BJ143" s="7" t="s">
        <v>43</v>
      </c>
      <c r="BK143" s="100">
        <f t="shared" si="9"/>
        <v>0</v>
      </c>
      <c r="BL143" s="7" t="s">
        <v>88</v>
      </c>
      <c r="BM143" s="99" t="s">
        <v>112</v>
      </c>
    </row>
    <row r="144" spans="2:65" s="1" customFormat="1" ht="16.5" customHeight="1" x14ac:dyDescent="0.2">
      <c r="B144" s="16"/>
      <c r="C144" s="87" t="s">
        <v>113</v>
      </c>
      <c r="D144" s="87" t="s">
        <v>84</v>
      </c>
      <c r="E144" s="88" t="s">
        <v>114</v>
      </c>
      <c r="F144" s="89" t="s">
        <v>115</v>
      </c>
      <c r="G144" s="90" t="s">
        <v>97</v>
      </c>
      <c r="H144" s="91">
        <v>202.24</v>
      </c>
      <c r="I144" s="92"/>
      <c r="J144" s="93">
        <f t="shared" si="0"/>
        <v>0</v>
      </c>
      <c r="K144" s="94"/>
      <c r="L144" s="16"/>
      <c r="M144" s="95" t="s">
        <v>0</v>
      </c>
      <c r="N144" s="96" t="s">
        <v>24</v>
      </c>
      <c r="P144" s="97">
        <f t="shared" si="1"/>
        <v>0</v>
      </c>
      <c r="Q144" s="97">
        <v>0</v>
      </c>
      <c r="R144" s="97">
        <f t="shared" si="2"/>
        <v>0</v>
      </c>
      <c r="S144" s="97">
        <v>0</v>
      </c>
      <c r="T144" s="98">
        <f t="shared" si="3"/>
        <v>0</v>
      </c>
      <c r="AR144" s="99" t="s">
        <v>88</v>
      </c>
      <c r="AT144" s="99" t="s">
        <v>84</v>
      </c>
      <c r="AU144" s="99" t="s">
        <v>43</v>
      </c>
      <c r="AY144" s="7" t="s">
        <v>82</v>
      </c>
      <c r="BE144" s="100">
        <f t="shared" si="4"/>
        <v>0</v>
      </c>
      <c r="BF144" s="100">
        <f t="shared" si="5"/>
        <v>0</v>
      </c>
      <c r="BG144" s="100">
        <f t="shared" si="6"/>
        <v>0</v>
      </c>
      <c r="BH144" s="100">
        <f t="shared" si="7"/>
        <v>0</v>
      </c>
      <c r="BI144" s="100">
        <f t="shared" si="8"/>
        <v>0</v>
      </c>
      <c r="BJ144" s="7" t="s">
        <v>43</v>
      </c>
      <c r="BK144" s="100">
        <f t="shared" si="9"/>
        <v>0</v>
      </c>
      <c r="BL144" s="7" t="s">
        <v>88</v>
      </c>
      <c r="BM144" s="99" t="s">
        <v>116</v>
      </c>
    </row>
    <row r="145" spans="2:65" s="1" customFormat="1" ht="37.9" customHeight="1" x14ac:dyDescent="0.2">
      <c r="B145" s="16"/>
      <c r="C145" s="87" t="s">
        <v>102</v>
      </c>
      <c r="D145" s="87" t="s">
        <v>84</v>
      </c>
      <c r="E145" s="88" t="s">
        <v>117</v>
      </c>
      <c r="F145" s="89" t="s">
        <v>118</v>
      </c>
      <c r="G145" s="90" t="s">
        <v>97</v>
      </c>
      <c r="H145" s="91">
        <v>202.24</v>
      </c>
      <c r="I145" s="92"/>
      <c r="J145" s="93">
        <f t="shared" si="0"/>
        <v>0</v>
      </c>
      <c r="K145" s="94"/>
      <c r="L145" s="16"/>
      <c r="M145" s="95" t="s">
        <v>0</v>
      </c>
      <c r="N145" s="96" t="s">
        <v>24</v>
      </c>
      <c r="P145" s="97">
        <f t="shared" si="1"/>
        <v>0</v>
      </c>
      <c r="Q145" s="97">
        <v>0</v>
      </c>
      <c r="R145" s="97">
        <f t="shared" si="2"/>
        <v>0</v>
      </c>
      <c r="S145" s="97">
        <v>0</v>
      </c>
      <c r="T145" s="98">
        <f t="shared" si="3"/>
        <v>0</v>
      </c>
      <c r="AR145" s="99" t="s">
        <v>88</v>
      </c>
      <c r="AT145" s="99" t="s">
        <v>84</v>
      </c>
      <c r="AU145" s="99" t="s">
        <v>43</v>
      </c>
      <c r="AY145" s="7" t="s">
        <v>82</v>
      </c>
      <c r="BE145" s="100">
        <f t="shared" si="4"/>
        <v>0</v>
      </c>
      <c r="BF145" s="100">
        <f t="shared" si="5"/>
        <v>0</v>
      </c>
      <c r="BG145" s="100">
        <f t="shared" si="6"/>
        <v>0</v>
      </c>
      <c r="BH145" s="100">
        <f t="shared" si="7"/>
        <v>0</v>
      </c>
      <c r="BI145" s="100">
        <f t="shared" si="8"/>
        <v>0</v>
      </c>
      <c r="BJ145" s="7" t="s">
        <v>43</v>
      </c>
      <c r="BK145" s="100">
        <f t="shared" si="9"/>
        <v>0</v>
      </c>
      <c r="BL145" s="7" t="s">
        <v>88</v>
      </c>
      <c r="BM145" s="99" t="s">
        <v>2</v>
      </c>
    </row>
    <row r="146" spans="2:65" s="1" customFormat="1" ht="21.75" customHeight="1" x14ac:dyDescent="0.2">
      <c r="B146" s="16"/>
      <c r="C146" s="87" t="s">
        <v>119</v>
      </c>
      <c r="D146" s="87" t="s">
        <v>84</v>
      </c>
      <c r="E146" s="88" t="s">
        <v>120</v>
      </c>
      <c r="F146" s="89" t="s">
        <v>121</v>
      </c>
      <c r="G146" s="90" t="s">
        <v>97</v>
      </c>
      <c r="H146" s="91">
        <v>719.98400000000004</v>
      </c>
      <c r="I146" s="92"/>
      <c r="J146" s="93">
        <f t="shared" si="0"/>
        <v>0</v>
      </c>
      <c r="K146" s="94"/>
      <c r="L146" s="16"/>
      <c r="M146" s="95" t="s">
        <v>0</v>
      </c>
      <c r="N146" s="96" t="s">
        <v>24</v>
      </c>
      <c r="P146" s="97">
        <f t="shared" si="1"/>
        <v>0</v>
      </c>
      <c r="Q146" s="97">
        <v>0</v>
      </c>
      <c r="R146" s="97">
        <f t="shared" si="2"/>
        <v>0</v>
      </c>
      <c r="S146" s="97">
        <v>0</v>
      </c>
      <c r="T146" s="98">
        <f t="shared" si="3"/>
        <v>0</v>
      </c>
      <c r="AR146" s="99" t="s">
        <v>88</v>
      </c>
      <c r="AT146" s="99" t="s">
        <v>84</v>
      </c>
      <c r="AU146" s="99" t="s">
        <v>43</v>
      </c>
      <c r="AY146" s="7" t="s">
        <v>82</v>
      </c>
      <c r="BE146" s="100">
        <f t="shared" si="4"/>
        <v>0</v>
      </c>
      <c r="BF146" s="100">
        <f t="shared" si="5"/>
        <v>0</v>
      </c>
      <c r="BG146" s="100">
        <f t="shared" si="6"/>
        <v>0</v>
      </c>
      <c r="BH146" s="100">
        <f t="shared" si="7"/>
        <v>0</v>
      </c>
      <c r="BI146" s="100">
        <f t="shared" si="8"/>
        <v>0</v>
      </c>
      <c r="BJ146" s="7" t="s">
        <v>43</v>
      </c>
      <c r="BK146" s="100">
        <f t="shared" si="9"/>
        <v>0</v>
      </c>
      <c r="BL146" s="7" t="s">
        <v>88</v>
      </c>
      <c r="BM146" s="99" t="s">
        <v>122</v>
      </c>
    </row>
    <row r="147" spans="2:65" s="1" customFormat="1" ht="33" customHeight="1" x14ac:dyDescent="0.2">
      <c r="B147" s="16"/>
      <c r="C147" s="87" t="s">
        <v>105</v>
      </c>
      <c r="D147" s="87" t="s">
        <v>84</v>
      </c>
      <c r="E147" s="88" t="s">
        <v>123</v>
      </c>
      <c r="F147" s="89" t="s">
        <v>124</v>
      </c>
      <c r="G147" s="90" t="s">
        <v>97</v>
      </c>
      <c r="H147" s="91">
        <v>355.03</v>
      </c>
      <c r="I147" s="92"/>
      <c r="J147" s="93">
        <f t="shared" si="0"/>
        <v>0</v>
      </c>
      <c r="K147" s="94"/>
      <c r="L147" s="16"/>
      <c r="M147" s="95" t="s">
        <v>0</v>
      </c>
      <c r="N147" s="96" t="s">
        <v>24</v>
      </c>
      <c r="P147" s="97">
        <f t="shared" si="1"/>
        <v>0</v>
      </c>
      <c r="Q147" s="97">
        <v>0</v>
      </c>
      <c r="R147" s="97">
        <f t="shared" si="2"/>
        <v>0</v>
      </c>
      <c r="S147" s="97">
        <v>0</v>
      </c>
      <c r="T147" s="98">
        <f t="shared" si="3"/>
        <v>0</v>
      </c>
      <c r="AR147" s="99" t="s">
        <v>88</v>
      </c>
      <c r="AT147" s="99" t="s">
        <v>84</v>
      </c>
      <c r="AU147" s="99" t="s">
        <v>43</v>
      </c>
      <c r="AY147" s="7" t="s">
        <v>82</v>
      </c>
      <c r="BE147" s="100">
        <f t="shared" si="4"/>
        <v>0</v>
      </c>
      <c r="BF147" s="100">
        <f t="shared" si="5"/>
        <v>0</v>
      </c>
      <c r="BG147" s="100">
        <f t="shared" si="6"/>
        <v>0</v>
      </c>
      <c r="BH147" s="100">
        <f t="shared" si="7"/>
        <v>0</v>
      </c>
      <c r="BI147" s="100">
        <f t="shared" si="8"/>
        <v>0</v>
      </c>
      <c r="BJ147" s="7" t="s">
        <v>43</v>
      </c>
      <c r="BK147" s="100">
        <f t="shared" si="9"/>
        <v>0</v>
      </c>
      <c r="BL147" s="7" t="s">
        <v>88</v>
      </c>
      <c r="BM147" s="99" t="s">
        <v>125</v>
      </c>
    </row>
    <row r="148" spans="2:65" s="1" customFormat="1" ht="37.9" customHeight="1" x14ac:dyDescent="0.2">
      <c r="B148" s="16"/>
      <c r="C148" s="87" t="s">
        <v>126</v>
      </c>
      <c r="D148" s="87" t="s">
        <v>84</v>
      </c>
      <c r="E148" s="88" t="s">
        <v>127</v>
      </c>
      <c r="F148" s="89" t="s">
        <v>128</v>
      </c>
      <c r="G148" s="90" t="s">
        <v>97</v>
      </c>
      <c r="H148" s="91">
        <v>2485.21</v>
      </c>
      <c r="I148" s="92"/>
      <c r="J148" s="93">
        <f t="shared" si="0"/>
        <v>0</v>
      </c>
      <c r="K148" s="94"/>
      <c r="L148" s="16"/>
      <c r="M148" s="95" t="s">
        <v>0</v>
      </c>
      <c r="N148" s="96" t="s">
        <v>24</v>
      </c>
      <c r="P148" s="97">
        <f t="shared" si="1"/>
        <v>0</v>
      </c>
      <c r="Q148" s="97">
        <v>0</v>
      </c>
      <c r="R148" s="97">
        <f t="shared" si="2"/>
        <v>0</v>
      </c>
      <c r="S148" s="97">
        <v>0</v>
      </c>
      <c r="T148" s="98">
        <f t="shared" si="3"/>
        <v>0</v>
      </c>
      <c r="AR148" s="99" t="s">
        <v>88</v>
      </c>
      <c r="AT148" s="99" t="s">
        <v>84</v>
      </c>
      <c r="AU148" s="99" t="s">
        <v>43</v>
      </c>
      <c r="AY148" s="7" t="s">
        <v>82</v>
      </c>
      <c r="BE148" s="100">
        <f t="shared" si="4"/>
        <v>0</v>
      </c>
      <c r="BF148" s="100">
        <f t="shared" si="5"/>
        <v>0</v>
      </c>
      <c r="BG148" s="100">
        <f t="shared" si="6"/>
        <v>0</v>
      </c>
      <c r="BH148" s="100">
        <f t="shared" si="7"/>
        <v>0</v>
      </c>
      <c r="BI148" s="100">
        <f t="shared" si="8"/>
        <v>0</v>
      </c>
      <c r="BJ148" s="7" t="s">
        <v>43</v>
      </c>
      <c r="BK148" s="100">
        <f t="shared" si="9"/>
        <v>0</v>
      </c>
      <c r="BL148" s="7" t="s">
        <v>88</v>
      </c>
      <c r="BM148" s="99" t="s">
        <v>129</v>
      </c>
    </row>
    <row r="149" spans="2:65" s="1" customFormat="1" ht="21.75" customHeight="1" x14ac:dyDescent="0.2">
      <c r="B149" s="16"/>
      <c r="C149" s="87" t="s">
        <v>109</v>
      </c>
      <c r="D149" s="87" t="s">
        <v>84</v>
      </c>
      <c r="E149" s="88" t="s">
        <v>130</v>
      </c>
      <c r="F149" s="89" t="s">
        <v>131</v>
      </c>
      <c r="G149" s="90" t="s">
        <v>97</v>
      </c>
      <c r="H149" s="91">
        <v>355.03</v>
      </c>
      <c r="I149" s="92"/>
      <c r="J149" s="93">
        <f t="shared" si="0"/>
        <v>0</v>
      </c>
      <c r="K149" s="94"/>
      <c r="L149" s="16"/>
      <c r="M149" s="95" t="s">
        <v>0</v>
      </c>
      <c r="N149" s="96" t="s">
        <v>24</v>
      </c>
      <c r="P149" s="97">
        <f t="shared" si="1"/>
        <v>0</v>
      </c>
      <c r="Q149" s="97">
        <v>0</v>
      </c>
      <c r="R149" s="97">
        <f t="shared" si="2"/>
        <v>0</v>
      </c>
      <c r="S149" s="97">
        <v>0</v>
      </c>
      <c r="T149" s="98">
        <f t="shared" si="3"/>
        <v>0</v>
      </c>
      <c r="AR149" s="99" t="s">
        <v>88</v>
      </c>
      <c r="AT149" s="99" t="s">
        <v>84</v>
      </c>
      <c r="AU149" s="99" t="s">
        <v>43</v>
      </c>
      <c r="AY149" s="7" t="s">
        <v>82</v>
      </c>
      <c r="BE149" s="100">
        <f t="shared" si="4"/>
        <v>0</v>
      </c>
      <c r="BF149" s="100">
        <f t="shared" si="5"/>
        <v>0</v>
      </c>
      <c r="BG149" s="100">
        <f t="shared" si="6"/>
        <v>0</v>
      </c>
      <c r="BH149" s="100">
        <f t="shared" si="7"/>
        <v>0</v>
      </c>
      <c r="BI149" s="100">
        <f t="shared" si="8"/>
        <v>0</v>
      </c>
      <c r="BJ149" s="7" t="s">
        <v>43</v>
      </c>
      <c r="BK149" s="100">
        <f t="shared" si="9"/>
        <v>0</v>
      </c>
      <c r="BL149" s="7" t="s">
        <v>88</v>
      </c>
      <c r="BM149" s="99" t="s">
        <v>132</v>
      </c>
    </row>
    <row r="150" spans="2:65" s="1" customFormat="1" ht="24.2" customHeight="1" x14ac:dyDescent="0.2">
      <c r="B150" s="16"/>
      <c r="C150" s="87" t="s">
        <v>133</v>
      </c>
      <c r="D150" s="87" t="s">
        <v>84</v>
      </c>
      <c r="E150" s="88" t="s">
        <v>134</v>
      </c>
      <c r="F150" s="89" t="s">
        <v>135</v>
      </c>
      <c r="G150" s="90" t="s">
        <v>136</v>
      </c>
      <c r="H150" s="91">
        <v>532.54499999999996</v>
      </c>
      <c r="I150" s="92"/>
      <c r="J150" s="93">
        <f t="shared" si="0"/>
        <v>0</v>
      </c>
      <c r="K150" s="94"/>
      <c r="L150" s="16"/>
      <c r="M150" s="95" t="s">
        <v>0</v>
      </c>
      <c r="N150" s="96" t="s">
        <v>24</v>
      </c>
      <c r="P150" s="97">
        <f t="shared" si="1"/>
        <v>0</v>
      </c>
      <c r="Q150" s="97">
        <v>0</v>
      </c>
      <c r="R150" s="97">
        <f t="shared" si="2"/>
        <v>0</v>
      </c>
      <c r="S150" s="97">
        <v>0</v>
      </c>
      <c r="T150" s="98">
        <f t="shared" si="3"/>
        <v>0</v>
      </c>
      <c r="AR150" s="99" t="s">
        <v>88</v>
      </c>
      <c r="AT150" s="99" t="s">
        <v>84</v>
      </c>
      <c r="AU150" s="99" t="s">
        <v>43</v>
      </c>
      <c r="AY150" s="7" t="s">
        <v>82</v>
      </c>
      <c r="BE150" s="100">
        <f t="shared" si="4"/>
        <v>0</v>
      </c>
      <c r="BF150" s="100">
        <f t="shared" si="5"/>
        <v>0</v>
      </c>
      <c r="BG150" s="100">
        <f t="shared" si="6"/>
        <v>0</v>
      </c>
      <c r="BH150" s="100">
        <f t="shared" si="7"/>
        <v>0</v>
      </c>
      <c r="BI150" s="100">
        <f t="shared" si="8"/>
        <v>0</v>
      </c>
      <c r="BJ150" s="7" t="s">
        <v>43</v>
      </c>
      <c r="BK150" s="100">
        <f t="shared" si="9"/>
        <v>0</v>
      </c>
      <c r="BL150" s="7" t="s">
        <v>88</v>
      </c>
      <c r="BM150" s="99" t="s">
        <v>137</v>
      </c>
    </row>
    <row r="151" spans="2:65" s="1" customFormat="1" ht="33" customHeight="1" x14ac:dyDescent="0.2">
      <c r="B151" s="16"/>
      <c r="C151" s="87" t="s">
        <v>112</v>
      </c>
      <c r="D151" s="87" t="s">
        <v>84</v>
      </c>
      <c r="E151" s="88" t="s">
        <v>138</v>
      </c>
      <c r="F151" s="89" t="s">
        <v>139</v>
      </c>
      <c r="G151" s="90" t="s">
        <v>97</v>
      </c>
      <c r="H151" s="91">
        <v>576.94399999999996</v>
      </c>
      <c r="I151" s="92"/>
      <c r="J151" s="93">
        <f t="shared" si="0"/>
        <v>0</v>
      </c>
      <c r="K151" s="94"/>
      <c r="L151" s="16"/>
      <c r="M151" s="95" t="s">
        <v>0</v>
      </c>
      <c r="N151" s="96" t="s">
        <v>24</v>
      </c>
      <c r="P151" s="97">
        <f t="shared" si="1"/>
        <v>0</v>
      </c>
      <c r="Q151" s="97">
        <v>0</v>
      </c>
      <c r="R151" s="97">
        <f t="shared" si="2"/>
        <v>0</v>
      </c>
      <c r="S151" s="97">
        <v>0</v>
      </c>
      <c r="T151" s="98">
        <f t="shared" si="3"/>
        <v>0</v>
      </c>
      <c r="AR151" s="99" t="s">
        <v>88</v>
      </c>
      <c r="AT151" s="99" t="s">
        <v>84</v>
      </c>
      <c r="AU151" s="99" t="s">
        <v>43</v>
      </c>
      <c r="AY151" s="7" t="s">
        <v>82</v>
      </c>
      <c r="BE151" s="100">
        <f t="shared" si="4"/>
        <v>0</v>
      </c>
      <c r="BF151" s="100">
        <f t="shared" si="5"/>
        <v>0</v>
      </c>
      <c r="BG151" s="100">
        <f t="shared" si="6"/>
        <v>0</v>
      </c>
      <c r="BH151" s="100">
        <f t="shared" si="7"/>
        <v>0</v>
      </c>
      <c r="BI151" s="100">
        <f t="shared" si="8"/>
        <v>0</v>
      </c>
      <c r="BJ151" s="7" t="s">
        <v>43</v>
      </c>
      <c r="BK151" s="100">
        <f t="shared" si="9"/>
        <v>0</v>
      </c>
      <c r="BL151" s="7" t="s">
        <v>88</v>
      </c>
      <c r="BM151" s="99" t="s">
        <v>140</v>
      </c>
    </row>
    <row r="152" spans="2:65" s="1" customFormat="1" ht="24.2" customHeight="1" x14ac:dyDescent="0.2">
      <c r="B152" s="16"/>
      <c r="C152" s="87" t="s">
        <v>141</v>
      </c>
      <c r="D152" s="87" t="s">
        <v>84</v>
      </c>
      <c r="E152" s="88" t="s">
        <v>142</v>
      </c>
      <c r="F152" s="89" t="s">
        <v>143</v>
      </c>
      <c r="G152" s="90" t="s">
        <v>97</v>
      </c>
      <c r="H152" s="91">
        <v>54.36</v>
      </c>
      <c r="I152" s="92"/>
      <c r="J152" s="93">
        <f t="shared" si="0"/>
        <v>0</v>
      </c>
      <c r="K152" s="94"/>
      <c r="L152" s="16"/>
      <c r="M152" s="95" t="s">
        <v>0</v>
      </c>
      <c r="N152" s="96" t="s">
        <v>24</v>
      </c>
      <c r="P152" s="97">
        <f t="shared" si="1"/>
        <v>0</v>
      </c>
      <c r="Q152" s="97">
        <v>0</v>
      </c>
      <c r="R152" s="97">
        <f t="shared" si="2"/>
        <v>0</v>
      </c>
      <c r="S152" s="97">
        <v>0</v>
      </c>
      <c r="T152" s="98">
        <f t="shared" si="3"/>
        <v>0</v>
      </c>
      <c r="AR152" s="99" t="s">
        <v>88</v>
      </c>
      <c r="AT152" s="99" t="s">
        <v>84</v>
      </c>
      <c r="AU152" s="99" t="s">
        <v>43</v>
      </c>
      <c r="AY152" s="7" t="s">
        <v>82</v>
      </c>
      <c r="BE152" s="100">
        <f t="shared" si="4"/>
        <v>0</v>
      </c>
      <c r="BF152" s="100">
        <f t="shared" si="5"/>
        <v>0</v>
      </c>
      <c r="BG152" s="100">
        <f t="shared" si="6"/>
        <v>0</v>
      </c>
      <c r="BH152" s="100">
        <f t="shared" si="7"/>
        <v>0</v>
      </c>
      <c r="BI152" s="100">
        <f t="shared" si="8"/>
        <v>0</v>
      </c>
      <c r="BJ152" s="7" t="s">
        <v>43</v>
      </c>
      <c r="BK152" s="100">
        <f t="shared" si="9"/>
        <v>0</v>
      </c>
      <c r="BL152" s="7" t="s">
        <v>88</v>
      </c>
      <c r="BM152" s="99" t="s">
        <v>144</v>
      </c>
    </row>
    <row r="153" spans="2:65" s="1" customFormat="1" ht="16.5" customHeight="1" x14ac:dyDescent="0.2">
      <c r="B153" s="16"/>
      <c r="C153" s="101" t="s">
        <v>116</v>
      </c>
      <c r="D153" s="101" t="s">
        <v>145</v>
      </c>
      <c r="E153" s="102" t="s">
        <v>146</v>
      </c>
      <c r="F153" s="103" t="s">
        <v>147</v>
      </c>
      <c r="G153" s="104" t="s">
        <v>136</v>
      </c>
      <c r="H153" s="105">
        <v>90.781000000000006</v>
      </c>
      <c r="I153" s="106"/>
      <c r="J153" s="107">
        <f t="shared" si="0"/>
        <v>0</v>
      </c>
      <c r="K153" s="108"/>
      <c r="L153" s="109"/>
      <c r="M153" s="110" t="s">
        <v>0</v>
      </c>
      <c r="N153" s="111" t="s">
        <v>24</v>
      </c>
      <c r="P153" s="97">
        <f t="shared" si="1"/>
        <v>0</v>
      </c>
      <c r="Q153" s="97">
        <v>0</v>
      </c>
      <c r="R153" s="97">
        <f t="shared" si="2"/>
        <v>0</v>
      </c>
      <c r="S153" s="97">
        <v>0</v>
      </c>
      <c r="T153" s="98">
        <f t="shared" si="3"/>
        <v>0</v>
      </c>
      <c r="AR153" s="99" t="s">
        <v>98</v>
      </c>
      <c r="AT153" s="99" t="s">
        <v>145</v>
      </c>
      <c r="AU153" s="99" t="s">
        <v>43</v>
      </c>
      <c r="AY153" s="7" t="s">
        <v>82</v>
      </c>
      <c r="BE153" s="100">
        <f t="shared" si="4"/>
        <v>0</v>
      </c>
      <c r="BF153" s="100">
        <f t="shared" si="5"/>
        <v>0</v>
      </c>
      <c r="BG153" s="100">
        <f t="shared" si="6"/>
        <v>0</v>
      </c>
      <c r="BH153" s="100">
        <f t="shared" si="7"/>
        <v>0</v>
      </c>
      <c r="BI153" s="100">
        <f t="shared" si="8"/>
        <v>0</v>
      </c>
      <c r="BJ153" s="7" t="s">
        <v>43</v>
      </c>
      <c r="BK153" s="100">
        <f t="shared" si="9"/>
        <v>0</v>
      </c>
      <c r="BL153" s="7" t="s">
        <v>88</v>
      </c>
      <c r="BM153" s="99" t="s">
        <v>148</v>
      </c>
    </row>
    <row r="154" spans="2:65" s="1" customFormat="1" ht="24.2" customHeight="1" x14ac:dyDescent="0.2">
      <c r="B154" s="16"/>
      <c r="C154" s="87" t="s">
        <v>149</v>
      </c>
      <c r="D154" s="87" t="s">
        <v>84</v>
      </c>
      <c r="E154" s="88" t="s">
        <v>150</v>
      </c>
      <c r="F154" s="89" t="s">
        <v>151</v>
      </c>
      <c r="G154" s="90" t="s">
        <v>97</v>
      </c>
      <c r="H154" s="91">
        <v>54.576000000000001</v>
      </c>
      <c r="I154" s="92"/>
      <c r="J154" s="93">
        <f t="shared" si="0"/>
        <v>0</v>
      </c>
      <c r="K154" s="94"/>
      <c r="L154" s="16"/>
      <c r="M154" s="95" t="s">
        <v>0</v>
      </c>
      <c r="N154" s="96" t="s">
        <v>24</v>
      </c>
      <c r="P154" s="97">
        <f t="shared" si="1"/>
        <v>0</v>
      </c>
      <c r="Q154" s="97">
        <v>0</v>
      </c>
      <c r="R154" s="97">
        <f t="shared" si="2"/>
        <v>0</v>
      </c>
      <c r="S154" s="97">
        <v>0</v>
      </c>
      <c r="T154" s="98">
        <f t="shared" si="3"/>
        <v>0</v>
      </c>
      <c r="AR154" s="99" t="s">
        <v>88</v>
      </c>
      <c r="AT154" s="99" t="s">
        <v>84</v>
      </c>
      <c r="AU154" s="99" t="s">
        <v>43</v>
      </c>
      <c r="AY154" s="7" t="s">
        <v>82</v>
      </c>
      <c r="BE154" s="100">
        <f t="shared" si="4"/>
        <v>0</v>
      </c>
      <c r="BF154" s="100">
        <f t="shared" si="5"/>
        <v>0</v>
      </c>
      <c r="BG154" s="100">
        <f t="shared" si="6"/>
        <v>0</v>
      </c>
      <c r="BH154" s="100">
        <f t="shared" si="7"/>
        <v>0</v>
      </c>
      <c r="BI154" s="100">
        <f t="shared" si="8"/>
        <v>0</v>
      </c>
      <c r="BJ154" s="7" t="s">
        <v>43</v>
      </c>
      <c r="BK154" s="100">
        <f t="shared" si="9"/>
        <v>0</v>
      </c>
      <c r="BL154" s="7" t="s">
        <v>88</v>
      </c>
      <c r="BM154" s="99" t="s">
        <v>152</v>
      </c>
    </row>
    <row r="155" spans="2:65" s="1" customFormat="1" ht="16.5" customHeight="1" x14ac:dyDescent="0.2">
      <c r="B155" s="16"/>
      <c r="C155" s="101" t="s">
        <v>2</v>
      </c>
      <c r="D155" s="101" t="s">
        <v>145</v>
      </c>
      <c r="E155" s="102" t="s">
        <v>153</v>
      </c>
      <c r="F155" s="103" t="s">
        <v>154</v>
      </c>
      <c r="G155" s="104" t="s">
        <v>136</v>
      </c>
      <c r="H155" s="105">
        <v>91.141999999999996</v>
      </c>
      <c r="I155" s="106"/>
      <c r="J155" s="107">
        <f t="shared" si="0"/>
        <v>0</v>
      </c>
      <c r="K155" s="108"/>
      <c r="L155" s="109"/>
      <c r="M155" s="110" t="s">
        <v>0</v>
      </c>
      <c r="N155" s="111" t="s">
        <v>24</v>
      </c>
      <c r="P155" s="97">
        <f t="shared" si="1"/>
        <v>0</v>
      </c>
      <c r="Q155" s="97">
        <v>0</v>
      </c>
      <c r="R155" s="97">
        <f t="shared" si="2"/>
        <v>0</v>
      </c>
      <c r="S155" s="97">
        <v>0</v>
      </c>
      <c r="T155" s="98">
        <f t="shared" si="3"/>
        <v>0</v>
      </c>
      <c r="AR155" s="99" t="s">
        <v>98</v>
      </c>
      <c r="AT155" s="99" t="s">
        <v>145</v>
      </c>
      <c r="AU155" s="99" t="s">
        <v>43</v>
      </c>
      <c r="AY155" s="7" t="s">
        <v>82</v>
      </c>
      <c r="BE155" s="100">
        <f t="shared" si="4"/>
        <v>0</v>
      </c>
      <c r="BF155" s="100">
        <f t="shared" si="5"/>
        <v>0</v>
      </c>
      <c r="BG155" s="100">
        <f t="shared" si="6"/>
        <v>0</v>
      </c>
      <c r="BH155" s="100">
        <f t="shared" si="7"/>
        <v>0</v>
      </c>
      <c r="BI155" s="100">
        <f t="shared" si="8"/>
        <v>0</v>
      </c>
      <c r="BJ155" s="7" t="s">
        <v>43</v>
      </c>
      <c r="BK155" s="100">
        <f t="shared" si="9"/>
        <v>0</v>
      </c>
      <c r="BL155" s="7" t="s">
        <v>88</v>
      </c>
      <c r="BM155" s="99" t="s">
        <v>155</v>
      </c>
    </row>
    <row r="156" spans="2:65" s="1" customFormat="1" ht="24.2" customHeight="1" x14ac:dyDescent="0.2">
      <c r="B156" s="16"/>
      <c r="C156" s="87" t="s">
        <v>156</v>
      </c>
      <c r="D156" s="87" t="s">
        <v>84</v>
      </c>
      <c r="E156" s="88" t="s">
        <v>157</v>
      </c>
      <c r="F156" s="89" t="s">
        <v>158</v>
      </c>
      <c r="G156" s="90" t="s">
        <v>87</v>
      </c>
      <c r="H156" s="91">
        <v>537.72</v>
      </c>
      <c r="I156" s="92"/>
      <c r="J156" s="93">
        <f t="shared" si="0"/>
        <v>0</v>
      </c>
      <c r="K156" s="94"/>
      <c r="L156" s="16"/>
      <c r="M156" s="95" t="s">
        <v>0</v>
      </c>
      <c r="N156" s="96" t="s">
        <v>24</v>
      </c>
      <c r="P156" s="97">
        <f t="shared" si="1"/>
        <v>0</v>
      </c>
      <c r="Q156" s="97">
        <v>0</v>
      </c>
      <c r="R156" s="97">
        <f t="shared" si="2"/>
        <v>0</v>
      </c>
      <c r="S156" s="97">
        <v>0</v>
      </c>
      <c r="T156" s="98">
        <f t="shared" si="3"/>
        <v>0</v>
      </c>
      <c r="AR156" s="99" t="s">
        <v>88</v>
      </c>
      <c r="AT156" s="99" t="s">
        <v>84</v>
      </c>
      <c r="AU156" s="99" t="s">
        <v>43</v>
      </c>
      <c r="AY156" s="7" t="s">
        <v>82</v>
      </c>
      <c r="BE156" s="100">
        <f t="shared" si="4"/>
        <v>0</v>
      </c>
      <c r="BF156" s="100">
        <f t="shared" si="5"/>
        <v>0</v>
      </c>
      <c r="BG156" s="100">
        <f t="shared" si="6"/>
        <v>0</v>
      </c>
      <c r="BH156" s="100">
        <f t="shared" si="7"/>
        <v>0</v>
      </c>
      <c r="BI156" s="100">
        <f t="shared" si="8"/>
        <v>0</v>
      </c>
      <c r="BJ156" s="7" t="s">
        <v>43</v>
      </c>
      <c r="BK156" s="100">
        <f t="shared" si="9"/>
        <v>0</v>
      </c>
      <c r="BL156" s="7" t="s">
        <v>88</v>
      </c>
      <c r="BM156" s="99" t="s">
        <v>159</v>
      </c>
    </row>
    <row r="157" spans="2:65" s="6" customFormat="1" ht="22.9" customHeight="1" x14ac:dyDescent="0.2">
      <c r="B157" s="76"/>
      <c r="D157" s="77" t="s">
        <v>40</v>
      </c>
      <c r="E157" s="85" t="s">
        <v>88</v>
      </c>
      <c r="F157" s="85" t="s">
        <v>160</v>
      </c>
      <c r="I157" s="79"/>
      <c r="J157" s="86">
        <f>BK157</f>
        <v>0</v>
      </c>
      <c r="L157" s="76"/>
      <c r="M157" s="80"/>
      <c r="P157" s="81">
        <f>SUM(P158:P159)</f>
        <v>0</v>
      </c>
      <c r="R157" s="81">
        <f>SUM(R158:R159)</f>
        <v>0</v>
      </c>
      <c r="T157" s="82">
        <f>SUM(T158:T159)</f>
        <v>0</v>
      </c>
      <c r="AR157" s="77" t="s">
        <v>42</v>
      </c>
      <c r="AT157" s="83" t="s">
        <v>40</v>
      </c>
      <c r="AU157" s="83" t="s">
        <v>42</v>
      </c>
      <c r="AY157" s="77" t="s">
        <v>82</v>
      </c>
      <c r="BK157" s="84">
        <f>SUM(BK158:BK159)</f>
        <v>0</v>
      </c>
    </row>
    <row r="158" spans="2:65" s="1" customFormat="1" ht="24.2" customHeight="1" x14ac:dyDescent="0.2">
      <c r="B158" s="16"/>
      <c r="C158" s="87" t="s">
        <v>122</v>
      </c>
      <c r="D158" s="87" t="s">
        <v>84</v>
      </c>
      <c r="E158" s="88" t="s">
        <v>161</v>
      </c>
      <c r="F158" s="89" t="s">
        <v>162</v>
      </c>
      <c r="G158" s="90" t="s">
        <v>97</v>
      </c>
      <c r="H158" s="91">
        <v>53.183999999999997</v>
      </c>
      <c r="I158" s="92"/>
      <c r="J158" s="93">
        <f>ROUND(I158*H158,2)</f>
        <v>0</v>
      </c>
      <c r="K158" s="94"/>
      <c r="L158" s="16"/>
      <c r="M158" s="95" t="s">
        <v>0</v>
      </c>
      <c r="N158" s="96" t="s">
        <v>24</v>
      </c>
      <c r="P158" s="97">
        <f>O158*H158</f>
        <v>0</v>
      </c>
      <c r="Q158" s="97">
        <v>0</v>
      </c>
      <c r="R158" s="97">
        <f>Q158*H158</f>
        <v>0</v>
      </c>
      <c r="S158" s="97">
        <v>0</v>
      </c>
      <c r="T158" s="98">
        <f>S158*H158</f>
        <v>0</v>
      </c>
      <c r="AR158" s="99" t="s">
        <v>88</v>
      </c>
      <c r="AT158" s="99" t="s">
        <v>84</v>
      </c>
      <c r="AU158" s="99" t="s">
        <v>43</v>
      </c>
      <c r="AY158" s="7" t="s">
        <v>82</v>
      </c>
      <c r="BE158" s="100">
        <f>IF(N158="základná",J158,0)</f>
        <v>0</v>
      </c>
      <c r="BF158" s="100">
        <f>IF(N158="znížená",J158,0)</f>
        <v>0</v>
      </c>
      <c r="BG158" s="100">
        <f>IF(N158="zákl. prenesená",J158,0)</f>
        <v>0</v>
      </c>
      <c r="BH158" s="100">
        <f>IF(N158="zníž. prenesená",J158,0)</f>
        <v>0</v>
      </c>
      <c r="BI158" s="100">
        <f>IF(N158="nulová",J158,0)</f>
        <v>0</v>
      </c>
      <c r="BJ158" s="7" t="s">
        <v>43</v>
      </c>
      <c r="BK158" s="100">
        <f>ROUND(I158*H158,2)</f>
        <v>0</v>
      </c>
      <c r="BL158" s="7" t="s">
        <v>88</v>
      </c>
      <c r="BM158" s="99" t="s">
        <v>163</v>
      </c>
    </row>
    <row r="159" spans="2:65" s="1" customFormat="1" ht="33" customHeight="1" x14ac:dyDescent="0.2">
      <c r="B159" s="16"/>
      <c r="C159" s="87" t="s">
        <v>164</v>
      </c>
      <c r="D159" s="87" t="s">
        <v>84</v>
      </c>
      <c r="E159" s="88" t="s">
        <v>165</v>
      </c>
      <c r="F159" s="89" t="s">
        <v>166</v>
      </c>
      <c r="G159" s="90" t="s">
        <v>97</v>
      </c>
      <c r="H159" s="91">
        <v>39.090000000000003</v>
      </c>
      <c r="I159" s="92"/>
      <c r="J159" s="93">
        <f>ROUND(I159*H159,2)</f>
        <v>0</v>
      </c>
      <c r="K159" s="94"/>
      <c r="L159" s="16"/>
      <c r="M159" s="95" t="s">
        <v>0</v>
      </c>
      <c r="N159" s="96" t="s">
        <v>24</v>
      </c>
      <c r="P159" s="97">
        <f>O159*H159</f>
        <v>0</v>
      </c>
      <c r="Q159" s="97">
        <v>0</v>
      </c>
      <c r="R159" s="97">
        <f>Q159*H159</f>
        <v>0</v>
      </c>
      <c r="S159" s="97">
        <v>0</v>
      </c>
      <c r="T159" s="98">
        <f>S159*H159</f>
        <v>0</v>
      </c>
      <c r="AR159" s="99" t="s">
        <v>88</v>
      </c>
      <c r="AT159" s="99" t="s">
        <v>84</v>
      </c>
      <c r="AU159" s="99" t="s">
        <v>43</v>
      </c>
      <c r="AY159" s="7" t="s">
        <v>82</v>
      </c>
      <c r="BE159" s="100">
        <f>IF(N159="základná",J159,0)</f>
        <v>0</v>
      </c>
      <c r="BF159" s="100">
        <f>IF(N159="znížená",J159,0)</f>
        <v>0</v>
      </c>
      <c r="BG159" s="100">
        <f>IF(N159="zákl. prenesená",J159,0)</f>
        <v>0</v>
      </c>
      <c r="BH159" s="100">
        <f>IF(N159="zníž. prenesená",J159,0)</f>
        <v>0</v>
      </c>
      <c r="BI159" s="100">
        <f>IF(N159="nulová",J159,0)</f>
        <v>0</v>
      </c>
      <c r="BJ159" s="7" t="s">
        <v>43</v>
      </c>
      <c r="BK159" s="100">
        <f>ROUND(I159*H159,2)</f>
        <v>0</v>
      </c>
      <c r="BL159" s="7" t="s">
        <v>88</v>
      </c>
      <c r="BM159" s="99" t="s">
        <v>167</v>
      </c>
    </row>
    <row r="160" spans="2:65" s="6" customFormat="1" ht="22.9" customHeight="1" x14ac:dyDescent="0.2">
      <c r="B160" s="76"/>
      <c r="D160" s="77" t="s">
        <v>40</v>
      </c>
      <c r="E160" s="85" t="s">
        <v>99</v>
      </c>
      <c r="F160" s="85" t="s">
        <v>168</v>
      </c>
      <c r="I160" s="79"/>
      <c r="J160" s="86">
        <f>BK160</f>
        <v>0</v>
      </c>
      <c r="L160" s="76"/>
      <c r="M160" s="80"/>
      <c r="P160" s="81">
        <f>SUM(P161:P162)</f>
        <v>0</v>
      </c>
      <c r="R160" s="81">
        <f>SUM(R161:R162)</f>
        <v>0</v>
      </c>
      <c r="T160" s="82">
        <f>SUM(T161:T162)</f>
        <v>0</v>
      </c>
      <c r="AR160" s="77" t="s">
        <v>42</v>
      </c>
      <c r="AT160" s="83" t="s">
        <v>40</v>
      </c>
      <c r="AU160" s="83" t="s">
        <v>42</v>
      </c>
      <c r="AY160" s="77" t="s">
        <v>82</v>
      </c>
      <c r="BK160" s="84">
        <f>SUM(BK161:BK162)</f>
        <v>0</v>
      </c>
    </row>
    <row r="161" spans="2:65" s="1" customFormat="1" ht="37.9" customHeight="1" x14ac:dyDescent="0.2">
      <c r="B161" s="16"/>
      <c r="C161" s="87" t="s">
        <v>125</v>
      </c>
      <c r="D161" s="87" t="s">
        <v>84</v>
      </c>
      <c r="E161" s="88" t="s">
        <v>169</v>
      </c>
      <c r="F161" s="89" t="s">
        <v>170</v>
      </c>
      <c r="G161" s="90" t="s">
        <v>87</v>
      </c>
      <c r="H161" s="91">
        <v>50</v>
      </c>
      <c r="I161" s="92"/>
      <c r="J161" s="93">
        <f>ROUND(I161*H161,2)</f>
        <v>0</v>
      </c>
      <c r="K161" s="94"/>
      <c r="L161" s="16"/>
      <c r="M161" s="95" t="s">
        <v>0</v>
      </c>
      <c r="N161" s="96" t="s">
        <v>24</v>
      </c>
      <c r="P161" s="97">
        <f>O161*H161</f>
        <v>0</v>
      </c>
      <c r="Q161" s="97">
        <v>0</v>
      </c>
      <c r="R161" s="97">
        <f>Q161*H161</f>
        <v>0</v>
      </c>
      <c r="S161" s="97">
        <v>0</v>
      </c>
      <c r="T161" s="98">
        <f>S161*H161</f>
        <v>0</v>
      </c>
      <c r="AR161" s="99" t="s">
        <v>88</v>
      </c>
      <c r="AT161" s="99" t="s">
        <v>84</v>
      </c>
      <c r="AU161" s="99" t="s">
        <v>43</v>
      </c>
      <c r="AY161" s="7" t="s">
        <v>82</v>
      </c>
      <c r="BE161" s="100">
        <f>IF(N161="základná",J161,0)</f>
        <v>0</v>
      </c>
      <c r="BF161" s="100">
        <f>IF(N161="znížená",J161,0)</f>
        <v>0</v>
      </c>
      <c r="BG161" s="100">
        <f>IF(N161="zákl. prenesená",J161,0)</f>
        <v>0</v>
      </c>
      <c r="BH161" s="100">
        <f>IF(N161="zníž. prenesená",J161,0)</f>
        <v>0</v>
      </c>
      <c r="BI161" s="100">
        <f>IF(N161="nulová",J161,0)</f>
        <v>0</v>
      </c>
      <c r="BJ161" s="7" t="s">
        <v>43</v>
      </c>
      <c r="BK161" s="100">
        <f>ROUND(I161*H161,2)</f>
        <v>0</v>
      </c>
      <c r="BL161" s="7" t="s">
        <v>88</v>
      </c>
      <c r="BM161" s="99" t="s">
        <v>171</v>
      </c>
    </row>
    <row r="162" spans="2:65" s="1" customFormat="1" ht="37.9" customHeight="1" x14ac:dyDescent="0.2">
      <c r="B162" s="16"/>
      <c r="C162" s="87" t="s">
        <v>172</v>
      </c>
      <c r="D162" s="87" t="s">
        <v>84</v>
      </c>
      <c r="E162" s="88" t="s">
        <v>173</v>
      </c>
      <c r="F162" s="89" t="s">
        <v>174</v>
      </c>
      <c r="G162" s="90" t="s">
        <v>87</v>
      </c>
      <c r="H162" s="91">
        <v>50</v>
      </c>
      <c r="I162" s="92"/>
      <c r="J162" s="93">
        <f>ROUND(I162*H162,2)</f>
        <v>0</v>
      </c>
      <c r="K162" s="94"/>
      <c r="L162" s="16"/>
      <c r="M162" s="95" t="s">
        <v>0</v>
      </c>
      <c r="N162" s="96" t="s">
        <v>24</v>
      </c>
      <c r="P162" s="97">
        <f>O162*H162</f>
        <v>0</v>
      </c>
      <c r="Q162" s="97">
        <v>0</v>
      </c>
      <c r="R162" s="97">
        <f>Q162*H162</f>
        <v>0</v>
      </c>
      <c r="S162" s="97">
        <v>0</v>
      </c>
      <c r="T162" s="98">
        <f>S162*H162</f>
        <v>0</v>
      </c>
      <c r="AR162" s="99" t="s">
        <v>88</v>
      </c>
      <c r="AT162" s="99" t="s">
        <v>84</v>
      </c>
      <c r="AU162" s="99" t="s">
        <v>43</v>
      </c>
      <c r="AY162" s="7" t="s">
        <v>82</v>
      </c>
      <c r="BE162" s="100">
        <f>IF(N162="základná",J162,0)</f>
        <v>0</v>
      </c>
      <c r="BF162" s="100">
        <f>IF(N162="znížená",J162,0)</f>
        <v>0</v>
      </c>
      <c r="BG162" s="100">
        <f>IF(N162="zákl. prenesená",J162,0)</f>
        <v>0</v>
      </c>
      <c r="BH162" s="100">
        <f>IF(N162="zníž. prenesená",J162,0)</f>
        <v>0</v>
      </c>
      <c r="BI162" s="100">
        <f>IF(N162="nulová",J162,0)</f>
        <v>0</v>
      </c>
      <c r="BJ162" s="7" t="s">
        <v>43</v>
      </c>
      <c r="BK162" s="100">
        <f>ROUND(I162*H162,2)</f>
        <v>0</v>
      </c>
      <c r="BL162" s="7" t="s">
        <v>88</v>
      </c>
      <c r="BM162" s="99" t="s">
        <v>175</v>
      </c>
    </row>
    <row r="163" spans="2:65" s="6" customFormat="1" ht="22.9" customHeight="1" x14ac:dyDescent="0.2">
      <c r="B163" s="76"/>
      <c r="D163" s="77" t="s">
        <v>40</v>
      </c>
      <c r="E163" s="85" t="s">
        <v>98</v>
      </c>
      <c r="F163" s="85" t="s">
        <v>176</v>
      </c>
      <c r="I163" s="79"/>
      <c r="J163" s="86">
        <f>BK163</f>
        <v>0</v>
      </c>
      <c r="L163" s="76"/>
      <c r="M163" s="80"/>
      <c r="P163" s="81">
        <f>SUM(P164:P186)</f>
        <v>0</v>
      </c>
      <c r="R163" s="81">
        <f>SUM(R164:R186)</f>
        <v>0</v>
      </c>
      <c r="T163" s="82">
        <f>SUM(T164:T186)</f>
        <v>0</v>
      </c>
      <c r="AR163" s="77" t="s">
        <v>42</v>
      </c>
      <c r="AT163" s="83" t="s">
        <v>40</v>
      </c>
      <c r="AU163" s="83" t="s">
        <v>42</v>
      </c>
      <c r="AY163" s="77" t="s">
        <v>82</v>
      </c>
      <c r="BK163" s="84">
        <f>SUM(BK164:BK186)</f>
        <v>0</v>
      </c>
    </row>
    <row r="164" spans="2:65" s="1" customFormat="1" ht="24.2" customHeight="1" x14ac:dyDescent="0.2">
      <c r="B164" s="16"/>
      <c r="C164" s="87" t="s">
        <v>129</v>
      </c>
      <c r="D164" s="87" t="s">
        <v>84</v>
      </c>
      <c r="E164" s="88" t="s">
        <v>180</v>
      </c>
      <c r="F164" s="89" t="s">
        <v>181</v>
      </c>
      <c r="G164" s="90" t="s">
        <v>177</v>
      </c>
      <c r="H164" s="91">
        <v>330</v>
      </c>
      <c r="I164" s="92"/>
      <c r="J164" s="93">
        <f t="shared" ref="J164:J186" si="10">ROUND(I164*H164,2)</f>
        <v>0</v>
      </c>
      <c r="K164" s="94"/>
      <c r="L164" s="16"/>
      <c r="M164" s="95" t="s">
        <v>0</v>
      </c>
      <c r="N164" s="96" t="s">
        <v>24</v>
      </c>
      <c r="P164" s="97">
        <f t="shared" ref="P164:P186" si="11">O164*H164</f>
        <v>0</v>
      </c>
      <c r="Q164" s="97">
        <v>0</v>
      </c>
      <c r="R164" s="97">
        <f t="shared" ref="R164:R186" si="12">Q164*H164</f>
        <v>0</v>
      </c>
      <c r="S164" s="97">
        <v>0</v>
      </c>
      <c r="T164" s="98">
        <f t="shared" ref="T164:T186" si="13">S164*H164</f>
        <v>0</v>
      </c>
      <c r="AR164" s="99" t="s">
        <v>88</v>
      </c>
      <c r="AT164" s="99" t="s">
        <v>84</v>
      </c>
      <c r="AU164" s="99" t="s">
        <v>43</v>
      </c>
      <c r="AY164" s="7" t="s">
        <v>82</v>
      </c>
      <c r="BE164" s="100">
        <f t="shared" ref="BE164:BE186" si="14">IF(N164="základná",J164,0)</f>
        <v>0</v>
      </c>
      <c r="BF164" s="100">
        <f t="shared" ref="BF164:BF186" si="15">IF(N164="znížená",J164,0)</f>
        <v>0</v>
      </c>
      <c r="BG164" s="100">
        <f t="shared" ref="BG164:BG186" si="16">IF(N164="zákl. prenesená",J164,0)</f>
        <v>0</v>
      </c>
      <c r="BH164" s="100">
        <f t="shared" ref="BH164:BH186" si="17">IF(N164="zníž. prenesená",J164,0)</f>
        <v>0</v>
      </c>
      <c r="BI164" s="100">
        <f t="shared" ref="BI164:BI186" si="18">IF(N164="nulová",J164,0)</f>
        <v>0</v>
      </c>
      <c r="BJ164" s="7" t="s">
        <v>43</v>
      </c>
      <c r="BK164" s="100">
        <f t="shared" ref="BK164:BK186" si="19">ROUND(I164*H164,2)</f>
        <v>0</v>
      </c>
      <c r="BL164" s="7" t="s">
        <v>88</v>
      </c>
      <c r="BM164" s="99" t="s">
        <v>178</v>
      </c>
    </row>
    <row r="165" spans="2:65" s="1" customFormat="1" ht="21.75" customHeight="1" x14ac:dyDescent="0.2">
      <c r="B165" s="16"/>
      <c r="C165" s="87" t="s">
        <v>179</v>
      </c>
      <c r="D165" s="87" t="s">
        <v>84</v>
      </c>
      <c r="E165" s="88" t="s">
        <v>183</v>
      </c>
      <c r="F165" s="89" t="s">
        <v>184</v>
      </c>
      <c r="G165" s="90" t="s">
        <v>177</v>
      </c>
      <c r="H165" s="91">
        <v>13</v>
      </c>
      <c r="I165" s="92"/>
      <c r="J165" s="93">
        <f t="shared" si="10"/>
        <v>0</v>
      </c>
      <c r="K165" s="94"/>
      <c r="L165" s="16"/>
      <c r="M165" s="95" t="s">
        <v>0</v>
      </c>
      <c r="N165" s="96" t="s">
        <v>24</v>
      </c>
      <c r="P165" s="97">
        <f t="shared" si="11"/>
        <v>0</v>
      </c>
      <c r="Q165" s="97">
        <v>0</v>
      </c>
      <c r="R165" s="97">
        <f t="shared" si="12"/>
        <v>0</v>
      </c>
      <c r="S165" s="97">
        <v>0</v>
      </c>
      <c r="T165" s="98">
        <f t="shared" si="13"/>
        <v>0</v>
      </c>
      <c r="AR165" s="99" t="s">
        <v>88</v>
      </c>
      <c r="AT165" s="99" t="s">
        <v>84</v>
      </c>
      <c r="AU165" s="99" t="s">
        <v>43</v>
      </c>
      <c r="AY165" s="7" t="s">
        <v>82</v>
      </c>
      <c r="BE165" s="100">
        <f t="shared" si="14"/>
        <v>0</v>
      </c>
      <c r="BF165" s="100">
        <f t="shared" si="15"/>
        <v>0</v>
      </c>
      <c r="BG165" s="100">
        <f t="shared" si="16"/>
        <v>0</v>
      </c>
      <c r="BH165" s="100">
        <f t="shared" si="17"/>
        <v>0</v>
      </c>
      <c r="BI165" s="100">
        <f t="shared" si="18"/>
        <v>0</v>
      </c>
      <c r="BJ165" s="7" t="s">
        <v>43</v>
      </c>
      <c r="BK165" s="100">
        <f t="shared" si="19"/>
        <v>0</v>
      </c>
      <c r="BL165" s="7" t="s">
        <v>88</v>
      </c>
      <c r="BM165" s="99" t="s">
        <v>182</v>
      </c>
    </row>
    <row r="166" spans="2:65" s="1" customFormat="1" ht="24.2" customHeight="1" x14ac:dyDescent="0.2">
      <c r="B166" s="16"/>
      <c r="C166" s="87" t="s">
        <v>132</v>
      </c>
      <c r="D166" s="87" t="s">
        <v>84</v>
      </c>
      <c r="E166" s="88" t="s">
        <v>187</v>
      </c>
      <c r="F166" s="89" t="s">
        <v>188</v>
      </c>
      <c r="G166" s="90" t="s">
        <v>177</v>
      </c>
      <c r="H166" s="91">
        <v>13</v>
      </c>
      <c r="I166" s="92"/>
      <c r="J166" s="93">
        <f t="shared" si="10"/>
        <v>0</v>
      </c>
      <c r="K166" s="94"/>
      <c r="L166" s="16"/>
      <c r="M166" s="95" t="s">
        <v>0</v>
      </c>
      <c r="N166" s="96" t="s">
        <v>24</v>
      </c>
      <c r="P166" s="97">
        <f t="shared" si="11"/>
        <v>0</v>
      </c>
      <c r="Q166" s="97">
        <v>0</v>
      </c>
      <c r="R166" s="97">
        <f t="shared" si="12"/>
        <v>0</v>
      </c>
      <c r="S166" s="97">
        <v>0</v>
      </c>
      <c r="T166" s="98">
        <f t="shared" si="13"/>
        <v>0</v>
      </c>
      <c r="AR166" s="99" t="s">
        <v>88</v>
      </c>
      <c r="AT166" s="99" t="s">
        <v>84</v>
      </c>
      <c r="AU166" s="99" t="s">
        <v>43</v>
      </c>
      <c r="AY166" s="7" t="s">
        <v>82</v>
      </c>
      <c r="BE166" s="100">
        <f t="shared" si="14"/>
        <v>0</v>
      </c>
      <c r="BF166" s="100">
        <f t="shared" si="15"/>
        <v>0</v>
      </c>
      <c r="BG166" s="100">
        <f t="shared" si="16"/>
        <v>0</v>
      </c>
      <c r="BH166" s="100">
        <f t="shared" si="17"/>
        <v>0</v>
      </c>
      <c r="BI166" s="100">
        <f t="shared" si="18"/>
        <v>0</v>
      </c>
      <c r="BJ166" s="7" t="s">
        <v>43</v>
      </c>
      <c r="BK166" s="100">
        <f t="shared" si="19"/>
        <v>0</v>
      </c>
      <c r="BL166" s="7" t="s">
        <v>88</v>
      </c>
      <c r="BM166" s="99" t="s">
        <v>185</v>
      </c>
    </row>
    <row r="167" spans="2:65" s="1" customFormat="1" ht="24.2" customHeight="1" x14ac:dyDescent="0.2">
      <c r="B167" s="16"/>
      <c r="C167" s="87" t="s">
        <v>186</v>
      </c>
      <c r="D167" s="87" t="s">
        <v>84</v>
      </c>
      <c r="E167" s="88" t="s">
        <v>190</v>
      </c>
      <c r="F167" s="89" t="s">
        <v>191</v>
      </c>
      <c r="G167" s="90" t="s">
        <v>177</v>
      </c>
      <c r="H167" s="91">
        <v>13</v>
      </c>
      <c r="I167" s="92"/>
      <c r="J167" s="93">
        <f t="shared" si="10"/>
        <v>0</v>
      </c>
      <c r="K167" s="94"/>
      <c r="L167" s="16"/>
      <c r="M167" s="95" t="s">
        <v>0</v>
      </c>
      <c r="N167" s="96" t="s">
        <v>24</v>
      </c>
      <c r="P167" s="97">
        <f t="shared" si="11"/>
        <v>0</v>
      </c>
      <c r="Q167" s="97">
        <v>0</v>
      </c>
      <c r="R167" s="97">
        <f t="shared" si="12"/>
        <v>0</v>
      </c>
      <c r="S167" s="97">
        <v>0</v>
      </c>
      <c r="T167" s="98">
        <f t="shared" si="13"/>
        <v>0</v>
      </c>
      <c r="AR167" s="99" t="s">
        <v>88</v>
      </c>
      <c r="AT167" s="99" t="s">
        <v>84</v>
      </c>
      <c r="AU167" s="99" t="s">
        <v>43</v>
      </c>
      <c r="AY167" s="7" t="s">
        <v>82</v>
      </c>
      <c r="BE167" s="100">
        <f t="shared" si="14"/>
        <v>0</v>
      </c>
      <c r="BF167" s="100">
        <f t="shared" si="15"/>
        <v>0</v>
      </c>
      <c r="BG167" s="100">
        <f t="shared" si="16"/>
        <v>0</v>
      </c>
      <c r="BH167" s="100">
        <f t="shared" si="17"/>
        <v>0</v>
      </c>
      <c r="BI167" s="100">
        <f t="shared" si="18"/>
        <v>0</v>
      </c>
      <c r="BJ167" s="7" t="s">
        <v>43</v>
      </c>
      <c r="BK167" s="100">
        <f t="shared" si="19"/>
        <v>0</v>
      </c>
      <c r="BL167" s="7" t="s">
        <v>88</v>
      </c>
      <c r="BM167" s="99" t="s">
        <v>189</v>
      </c>
    </row>
    <row r="168" spans="2:65" s="1" customFormat="1" ht="16.5" customHeight="1" x14ac:dyDescent="0.2">
      <c r="B168" s="16"/>
      <c r="C168" s="87" t="s">
        <v>137</v>
      </c>
      <c r="D168" s="87" t="s">
        <v>84</v>
      </c>
      <c r="E168" s="88" t="s">
        <v>194</v>
      </c>
      <c r="F168" s="89" t="s">
        <v>195</v>
      </c>
      <c r="G168" s="90" t="s">
        <v>177</v>
      </c>
      <c r="H168" s="91">
        <v>330</v>
      </c>
      <c r="I168" s="92"/>
      <c r="J168" s="93">
        <f t="shared" si="10"/>
        <v>0</v>
      </c>
      <c r="K168" s="94"/>
      <c r="L168" s="16"/>
      <c r="M168" s="95" t="s">
        <v>0</v>
      </c>
      <c r="N168" s="96" t="s">
        <v>24</v>
      </c>
      <c r="P168" s="97">
        <f t="shared" si="11"/>
        <v>0</v>
      </c>
      <c r="Q168" s="97">
        <v>0</v>
      </c>
      <c r="R168" s="97">
        <f t="shared" si="12"/>
        <v>0</v>
      </c>
      <c r="S168" s="97">
        <v>0</v>
      </c>
      <c r="T168" s="98">
        <f t="shared" si="13"/>
        <v>0</v>
      </c>
      <c r="AR168" s="99" t="s">
        <v>88</v>
      </c>
      <c r="AT168" s="99" t="s">
        <v>84</v>
      </c>
      <c r="AU168" s="99" t="s">
        <v>43</v>
      </c>
      <c r="AY168" s="7" t="s">
        <v>82</v>
      </c>
      <c r="BE168" s="100">
        <f t="shared" si="14"/>
        <v>0</v>
      </c>
      <c r="BF168" s="100">
        <f t="shared" si="15"/>
        <v>0</v>
      </c>
      <c r="BG168" s="100">
        <f t="shared" si="16"/>
        <v>0</v>
      </c>
      <c r="BH168" s="100">
        <f t="shared" si="17"/>
        <v>0</v>
      </c>
      <c r="BI168" s="100">
        <f t="shared" si="18"/>
        <v>0</v>
      </c>
      <c r="BJ168" s="7" t="s">
        <v>43</v>
      </c>
      <c r="BK168" s="100">
        <f t="shared" si="19"/>
        <v>0</v>
      </c>
      <c r="BL168" s="7" t="s">
        <v>88</v>
      </c>
      <c r="BM168" s="99" t="s">
        <v>192</v>
      </c>
    </row>
    <row r="169" spans="2:65" s="1" customFormat="1" ht="24.2" customHeight="1" x14ac:dyDescent="0.2">
      <c r="B169" s="16"/>
      <c r="C169" s="87" t="s">
        <v>193</v>
      </c>
      <c r="D169" s="87" t="s">
        <v>84</v>
      </c>
      <c r="E169" s="88" t="s">
        <v>398</v>
      </c>
      <c r="F169" s="89" t="s">
        <v>399</v>
      </c>
      <c r="G169" s="90" t="s">
        <v>197</v>
      </c>
      <c r="H169" s="91">
        <v>1</v>
      </c>
      <c r="I169" s="92"/>
      <c r="J169" s="93">
        <f t="shared" si="10"/>
        <v>0</v>
      </c>
      <c r="K169" s="94"/>
      <c r="L169" s="16"/>
      <c r="M169" s="95" t="s">
        <v>0</v>
      </c>
      <c r="N169" s="96" t="s">
        <v>24</v>
      </c>
      <c r="P169" s="97">
        <f t="shared" si="11"/>
        <v>0</v>
      </c>
      <c r="Q169" s="97">
        <v>0</v>
      </c>
      <c r="R169" s="97">
        <f t="shared" si="12"/>
        <v>0</v>
      </c>
      <c r="S169" s="97">
        <v>0</v>
      </c>
      <c r="T169" s="98">
        <f t="shared" si="13"/>
        <v>0</v>
      </c>
      <c r="AR169" s="99" t="s">
        <v>88</v>
      </c>
      <c r="AT169" s="99" t="s">
        <v>84</v>
      </c>
      <c r="AU169" s="99" t="s">
        <v>43</v>
      </c>
      <c r="AY169" s="7" t="s">
        <v>82</v>
      </c>
      <c r="BE169" s="100">
        <f t="shared" si="14"/>
        <v>0</v>
      </c>
      <c r="BF169" s="100">
        <f t="shared" si="15"/>
        <v>0</v>
      </c>
      <c r="BG169" s="100">
        <f t="shared" si="16"/>
        <v>0</v>
      </c>
      <c r="BH169" s="100">
        <f t="shared" si="17"/>
        <v>0</v>
      </c>
      <c r="BI169" s="100">
        <f t="shared" si="18"/>
        <v>0</v>
      </c>
      <c r="BJ169" s="7" t="s">
        <v>43</v>
      </c>
      <c r="BK169" s="100">
        <f t="shared" si="19"/>
        <v>0</v>
      </c>
      <c r="BL169" s="7" t="s">
        <v>88</v>
      </c>
      <c r="BM169" s="99" t="s">
        <v>196</v>
      </c>
    </row>
    <row r="170" spans="2:65" s="1" customFormat="1" ht="66.75" customHeight="1" x14ac:dyDescent="0.2">
      <c r="B170" s="16"/>
      <c r="C170" s="101" t="s">
        <v>140</v>
      </c>
      <c r="D170" s="101" t="s">
        <v>145</v>
      </c>
      <c r="E170" s="102" t="s">
        <v>400</v>
      </c>
      <c r="F170" s="103" t="s">
        <v>401</v>
      </c>
      <c r="G170" s="104" t="s">
        <v>200</v>
      </c>
      <c r="H170" s="105">
        <v>1</v>
      </c>
      <c r="I170" s="106"/>
      <c r="J170" s="107">
        <f t="shared" si="10"/>
        <v>0</v>
      </c>
      <c r="K170" s="108"/>
      <c r="L170" s="109"/>
      <c r="M170" s="110" t="s">
        <v>0</v>
      </c>
      <c r="N170" s="111" t="s">
        <v>24</v>
      </c>
      <c r="P170" s="97">
        <f t="shared" si="11"/>
        <v>0</v>
      </c>
      <c r="Q170" s="97">
        <v>0</v>
      </c>
      <c r="R170" s="97">
        <f t="shared" si="12"/>
        <v>0</v>
      </c>
      <c r="S170" s="97">
        <v>0</v>
      </c>
      <c r="T170" s="98">
        <f t="shared" si="13"/>
        <v>0</v>
      </c>
      <c r="AR170" s="99" t="s">
        <v>98</v>
      </c>
      <c r="AT170" s="99" t="s">
        <v>145</v>
      </c>
      <c r="AU170" s="99" t="s">
        <v>43</v>
      </c>
      <c r="AY170" s="7" t="s">
        <v>82</v>
      </c>
      <c r="BE170" s="100">
        <f t="shared" si="14"/>
        <v>0</v>
      </c>
      <c r="BF170" s="100">
        <f t="shared" si="15"/>
        <v>0</v>
      </c>
      <c r="BG170" s="100">
        <f t="shared" si="16"/>
        <v>0</v>
      </c>
      <c r="BH170" s="100">
        <f t="shared" si="17"/>
        <v>0</v>
      </c>
      <c r="BI170" s="100">
        <f t="shared" si="18"/>
        <v>0</v>
      </c>
      <c r="BJ170" s="7" t="s">
        <v>43</v>
      </c>
      <c r="BK170" s="100">
        <f t="shared" si="19"/>
        <v>0</v>
      </c>
      <c r="BL170" s="7" t="s">
        <v>88</v>
      </c>
      <c r="BM170" s="99" t="s">
        <v>198</v>
      </c>
    </row>
    <row r="171" spans="2:65" s="1" customFormat="1" ht="24.2" customHeight="1" x14ac:dyDescent="0.2">
      <c r="B171" s="16"/>
      <c r="C171" s="87" t="s">
        <v>199</v>
      </c>
      <c r="D171" s="87" t="s">
        <v>84</v>
      </c>
      <c r="E171" s="88" t="s">
        <v>402</v>
      </c>
      <c r="F171" s="89" t="s">
        <v>403</v>
      </c>
      <c r="G171" s="90" t="s">
        <v>197</v>
      </c>
      <c r="H171" s="91">
        <v>1</v>
      </c>
      <c r="I171" s="92"/>
      <c r="J171" s="93">
        <f t="shared" si="10"/>
        <v>0</v>
      </c>
      <c r="K171" s="94"/>
      <c r="L171" s="16"/>
      <c r="M171" s="95" t="s">
        <v>0</v>
      </c>
      <c r="N171" s="96" t="s">
        <v>24</v>
      </c>
      <c r="P171" s="97">
        <f t="shared" si="11"/>
        <v>0</v>
      </c>
      <c r="Q171" s="97">
        <v>0</v>
      </c>
      <c r="R171" s="97">
        <f t="shared" si="12"/>
        <v>0</v>
      </c>
      <c r="S171" s="97">
        <v>0</v>
      </c>
      <c r="T171" s="98">
        <f t="shared" si="13"/>
        <v>0</v>
      </c>
      <c r="AR171" s="99" t="s">
        <v>88</v>
      </c>
      <c r="AT171" s="99" t="s">
        <v>84</v>
      </c>
      <c r="AU171" s="99" t="s">
        <v>43</v>
      </c>
      <c r="AY171" s="7" t="s">
        <v>82</v>
      </c>
      <c r="BE171" s="100">
        <f t="shared" si="14"/>
        <v>0</v>
      </c>
      <c r="BF171" s="100">
        <f t="shared" si="15"/>
        <v>0</v>
      </c>
      <c r="BG171" s="100">
        <f t="shared" si="16"/>
        <v>0</v>
      </c>
      <c r="BH171" s="100">
        <f t="shared" si="17"/>
        <v>0</v>
      </c>
      <c r="BI171" s="100">
        <f t="shared" si="18"/>
        <v>0</v>
      </c>
      <c r="BJ171" s="7" t="s">
        <v>43</v>
      </c>
      <c r="BK171" s="100">
        <f t="shared" si="19"/>
        <v>0</v>
      </c>
      <c r="BL171" s="7" t="s">
        <v>88</v>
      </c>
      <c r="BM171" s="99" t="s">
        <v>201</v>
      </c>
    </row>
    <row r="172" spans="2:65" s="1" customFormat="1" ht="66.75" customHeight="1" x14ac:dyDescent="0.2">
      <c r="B172" s="16"/>
      <c r="C172" s="101" t="s">
        <v>144</v>
      </c>
      <c r="D172" s="101" t="s">
        <v>145</v>
      </c>
      <c r="E172" s="102" t="s">
        <v>404</v>
      </c>
      <c r="F172" s="103" t="s">
        <v>405</v>
      </c>
      <c r="G172" s="104" t="s">
        <v>200</v>
      </c>
      <c r="H172" s="105">
        <v>1</v>
      </c>
      <c r="I172" s="106"/>
      <c r="J172" s="107">
        <f t="shared" si="10"/>
        <v>0</v>
      </c>
      <c r="K172" s="108"/>
      <c r="L172" s="109"/>
      <c r="M172" s="110" t="s">
        <v>0</v>
      </c>
      <c r="N172" s="111" t="s">
        <v>24</v>
      </c>
      <c r="P172" s="97">
        <f t="shared" si="11"/>
        <v>0</v>
      </c>
      <c r="Q172" s="97">
        <v>0</v>
      </c>
      <c r="R172" s="97">
        <f t="shared" si="12"/>
        <v>0</v>
      </c>
      <c r="S172" s="97">
        <v>0</v>
      </c>
      <c r="T172" s="98">
        <f t="shared" si="13"/>
        <v>0</v>
      </c>
      <c r="AR172" s="99" t="s">
        <v>98</v>
      </c>
      <c r="AT172" s="99" t="s">
        <v>145</v>
      </c>
      <c r="AU172" s="99" t="s">
        <v>43</v>
      </c>
      <c r="AY172" s="7" t="s">
        <v>82</v>
      </c>
      <c r="BE172" s="100">
        <f t="shared" si="14"/>
        <v>0</v>
      </c>
      <c r="BF172" s="100">
        <f t="shared" si="15"/>
        <v>0</v>
      </c>
      <c r="BG172" s="100">
        <f t="shared" si="16"/>
        <v>0</v>
      </c>
      <c r="BH172" s="100">
        <f t="shared" si="17"/>
        <v>0</v>
      </c>
      <c r="BI172" s="100">
        <f t="shared" si="18"/>
        <v>0</v>
      </c>
      <c r="BJ172" s="7" t="s">
        <v>43</v>
      </c>
      <c r="BK172" s="100">
        <f t="shared" si="19"/>
        <v>0</v>
      </c>
      <c r="BL172" s="7" t="s">
        <v>88</v>
      </c>
      <c r="BM172" s="99" t="s">
        <v>202</v>
      </c>
    </row>
    <row r="173" spans="2:65" s="1" customFormat="1" ht="24.2" customHeight="1" x14ac:dyDescent="0.2">
      <c r="B173" s="16"/>
      <c r="C173" s="87" t="s">
        <v>203</v>
      </c>
      <c r="D173" s="87" t="s">
        <v>84</v>
      </c>
      <c r="E173" s="88" t="s">
        <v>406</v>
      </c>
      <c r="F173" s="89" t="s">
        <v>407</v>
      </c>
      <c r="G173" s="90" t="s">
        <v>197</v>
      </c>
      <c r="H173" s="91">
        <v>1</v>
      </c>
      <c r="I173" s="92"/>
      <c r="J173" s="93">
        <f t="shared" si="10"/>
        <v>0</v>
      </c>
      <c r="K173" s="94"/>
      <c r="L173" s="16"/>
      <c r="M173" s="95" t="s">
        <v>0</v>
      </c>
      <c r="N173" s="96" t="s">
        <v>24</v>
      </c>
      <c r="P173" s="97">
        <f t="shared" si="11"/>
        <v>0</v>
      </c>
      <c r="Q173" s="97">
        <v>0</v>
      </c>
      <c r="R173" s="97">
        <f t="shared" si="12"/>
        <v>0</v>
      </c>
      <c r="S173" s="97">
        <v>0</v>
      </c>
      <c r="T173" s="98">
        <f t="shared" si="13"/>
        <v>0</v>
      </c>
      <c r="AR173" s="99" t="s">
        <v>88</v>
      </c>
      <c r="AT173" s="99" t="s">
        <v>84</v>
      </c>
      <c r="AU173" s="99" t="s">
        <v>43</v>
      </c>
      <c r="AY173" s="7" t="s">
        <v>82</v>
      </c>
      <c r="BE173" s="100">
        <f t="shared" si="14"/>
        <v>0</v>
      </c>
      <c r="BF173" s="100">
        <f t="shared" si="15"/>
        <v>0</v>
      </c>
      <c r="BG173" s="100">
        <f t="shared" si="16"/>
        <v>0</v>
      </c>
      <c r="BH173" s="100">
        <f t="shared" si="17"/>
        <v>0</v>
      </c>
      <c r="BI173" s="100">
        <f t="shared" si="18"/>
        <v>0</v>
      </c>
      <c r="BJ173" s="7" t="s">
        <v>43</v>
      </c>
      <c r="BK173" s="100">
        <f t="shared" si="19"/>
        <v>0</v>
      </c>
      <c r="BL173" s="7" t="s">
        <v>88</v>
      </c>
      <c r="BM173" s="99" t="s">
        <v>204</v>
      </c>
    </row>
    <row r="174" spans="2:65" s="1" customFormat="1" ht="66.75" customHeight="1" x14ac:dyDescent="0.2">
      <c r="B174" s="16"/>
      <c r="C174" s="101" t="s">
        <v>148</v>
      </c>
      <c r="D174" s="101" t="s">
        <v>145</v>
      </c>
      <c r="E174" s="102" t="s">
        <v>408</v>
      </c>
      <c r="F174" s="103" t="s">
        <v>409</v>
      </c>
      <c r="G174" s="104" t="s">
        <v>200</v>
      </c>
      <c r="H174" s="105">
        <v>1</v>
      </c>
      <c r="I174" s="106"/>
      <c r="J174" s="107">
        <f t="shared" si="10"/>
        <v>0</v>
      </c>
      <c r="K174" s="108"/>
      <c r="L174" s="109"/>
      <c r="M174" s="110" t="s">
        <v>0</v>
      </c>
      <c r="N174" s="111" t="s">
        <v>24</v>
      </c>
      <c r="P174" s="97">
        <f t="shared" si="11"/>
        <v>0</v>
      </c>
      <c r="Q174" s="97">
        <v>0</v>
      </c>
      <c r="R174" s="97">
        <f t="shared" si="12"/>
        <v>0</v>
      </c>
      <c r="S174" s="97">
        <v>0</v>
      </c>
      <c r="T174" s="98">
        <f t="shared" si="13"/>
        <v>0</v>
      </c>
      <c r="AR174" s="99" t="s">
        <v>98</v>
      </c>
      <c r="AT174" s="99" t="s">
        <v>145</v>
      </c>
      <c r="AU174" s="99" t="s">
        <v>43</v>
      </c>
      <c r="AY174" s="7" t="s">
        <v>82</v>
      </c>
      <c r="BE174" s="100">
        <f t="shared" si="14"/>
        <v>0</v>
      </c>
      <c r="BF174" s="100">
        <f t="shared" si="15"/>
        <v>0</v>
      </c>
      <c r="BG174" s="100">
        <f t="shared" si="16"/>
        <v>0</v>
      </c>
      <c r="BH174" s="100">
        <f t="shared" si="17"/>
        <v>0</v>
      </c>
      <c r="BI174" s="100">
        <f t="shared" si="18"/>
        <v>0</v>
      </c>
      <c r="BJ174" s="7" t="s">
        <v>43</v>
      </c>
      <c r="BK174" s="100">
        <f t="shared" si="19"/>
        <v>0</v>
      </c>
      <c r="BL174" s="7" t="s">
        <v>88</v>
      </c>
      <c r="BM174" s="99" t="s">
        <v>205</v>
      </c>
    </row>
    <row r="175" spans="2:65" s="1" customFormat="1" ht="24.2" customHeight="1" x14ac:dyDescent="0.2">
      <c r="B175" s="16"/>
      <c r="C175" s="87" t="s">
        <v>206</v>
      </c>
      <c r="D175" s="87" t="s">
        <v>84</v>
      </c>
      <c r="E175" s="88" t="s">
        <v>410</v>
      </c>
      <c r="F175" s="89" t="s">
        <v>411</v>
      </c>
      <c r="G175" s="90" t="s">
        <v>197</v>
      </c>
      <c r="H175" s="91">
        <v>1</v>
      </c>
      <c r="I175" s="92"/>
      <c r="J175" s="93">
        <f t="shared" si="10"/>
        <v>0</v>
      </c>
      <c r="K175" s="94"/>
      <c r="L175" s="16"/>
      <c r="M175" s="95" t="s">
        <v>0</v>
      </c>
      <c r="N175" s="96" t="s">
        <v>24</v>
      </c>
      <c r="P175" s="97">
        <f t="shared" si="11"/>
        <v>0</v>
      </c>
      <c r="Q175" s="97">
        <v>0</v>
      </c>
      <c r="R175" s="97">
        <f t="shared" si="12"/>
        <v>0</v>
      </c>
      <c r="S175" s="97">
        <v>0</v>
      </c>
      <c r="T175" s="98">
        <f t="shared" si="13"/>
        <v>0</v>
      </c>
      <c r="AR175" s="99" t="s">
        <v>88</v>
      </c>
      <c r="AT175" s="99" t="s">
        <v>84</v>
      </c>
      <c r="AU175" s="99" t="s">
        <v>43</v>
      </c>
      <c r="AY175" s="7" t="s">
        <v>82</v>
      </c>
      <c r="BE175" s="100">
        <f t="shared" si="14"/>
        <v>0</v>
      </c>
      <c r="BF175" s="100">
        <f t="shared" si="15"/>
        <v>0</v>
      </c>
      <c r="BG175" s="100">
        <f t="shared" si="16"/>
        <v>0</v>
      </c>
      <c r="BH175" s="100">
        <f t="shared" si="17"/>
        <v>0</v>
      </c>
      <c r="BI175" s="100">
        <f t="shared" si="18"/>
        <v>0</v>
      </c>
      <c r="BJ175" s="7" t="s">
        <v>43</v>
      </c>
      <c r="BK175" s="100">
        <f t="shared" si="19"/>
        <v>0</v>
      </c>
      <c r="BL175" s="7" t="s">
        <v>88</v>
      </c>
      <c r="BM175" s="99" t="s">
        <v>207</v>
      </c>
    </row>
    <row r="176" spans="2:65" s="1" customFormat="1" ht="66.75" customHeight="1" x14ac:dyDescent="0.2">
      <c r="B176" s="16"/>
      <c r="C176" s="101" t="s">
        <v>152</v>
      </c>
      <c r="D176" s="101" t="s">
        <v>145</v>
      </c>
      <c r="E176" s="102" t="s">
        <v>412</v>
      </c>
      <c r="F176" s="103" t="s">
        <v>413</v>
      </c>
      <c r="G176" s="104" t="s">
        <v>200</v>
      </c>
      <c r="H176" s="105">
        <v>1</v>
      </c>
      <c r="I176" s="106"/>
      <c r="J176" s="107">
        <f t="shared" si="10"/>
        <v>0</v>
      </c>
      <c r="K176" s="108"/>
      <c r="L176" s="109"/>
      <c r="M176" s="110" t="s">
        <v>0</v>
      </c>
      <c r="N176" s="111" t="s">
        <v>24</v>
      </c>
      <c r="P176" s="97">
        <f t="shared" si="11"/>
        <v>0</v>
      </c>
      <c r="Q176" s="97">
        <v>0</v>
      </c>
      <c r="R176" s="97">
        <f t="shared" si="12"/>
        <v>0</v>
      </c>
      <c r="S176" s="97">
        <v>0</v>
      </c>
      <c r="T176" s="98">
        <f t="shared" si="13"/>
        <v>0</v>
      </c>
      <c r="AR176" s="99" t="s">
        <v>98</v>
      </c>
      <c r="AT176" s="99" t="s">
        <v>145</v>
      </c>
      <c r="AU176" s="99" t="s">
        <v>43</v>
      </c>
      <c r="AY176" s="7" t="s">
        <v>82</v>
      </c>
      <c r="BE176" s="100">
        <f t="shared" si="14"/>
        <v>0</v>
      </c>
      <c r="BF176" s="100">
        <f t="shared" si="15"/>
        <v>0</v>
      </c>
      <c r="BG176" s="100">
        <f t="shared" si="16"/>
        <v>0</v>
      </c>
      <c r="BH176" s="100">
        <f t="shared" si="17"/>
        <v>0</v>
      </c>
      <c r="BI176" s="100">
        <f t="shared" si="18"/>
        <v>0</v>
      </c>
      <c r="BJ176" s="7" t="s">
        <v>43</v>
      </c>
      <c r="BK176" s="100">
        <f t="shared" si="19"/>
        <v>0</v>
      </c>
      <c r="BL176" s="7" t="s">
        <v>88</v>
      </c>
      <c r="BM176" s="99" t="s">
        <v>208</v>
      </c>
    </row>
    <row r="177" spans="2:65" s="1" customFormat="1" ht="24.2" customHeight="1" x14ac:dyDescent="0.2">
      <c r="B177" s="16"/>
      <c r="C177" s="87" t="s">
        <v>209</v>
      </c>
      <c r="D177" s="87" t="s">
        <v>84</v>
      </c>
      <c r="E177" s="88" t="s">
        <v>414</v>
      </c>
      <c r="F177" s="89" t="s">
        <v>415</v>
      </c>
      <c r="G177" s="90" t="s">
        <v>197</v>
      </c>
      <c r="H177" s="91">
        <v>1</v>
      </c>
      <c r="I177" s="92"/>
      <c r="J177" s="93">
        <f t="shared" si="10"/>
        <v>0</v>
      </c>
      <c r="K177" s="94"/>
      <c r="L177" s="16"/>
      <c r="M177" s="95" t="s">
        <v>0</v>
      </c>
      <c r="N177" s="96" t="s">
        <v>24</v>
      </c>
      <c r="P177" s="97">
        <f t="shared" si="11"/>
        <v>0</v>
      </c>
      <c r="Q177" s="97">
        <v>0</v>
      </c>
      <c r="R177" s="97">
        <f t="shared" si="12"/>
        <v>0</v>
      </c>
      <c r="S177" s="97">
        <v>0</v>
      </c>
      <c r="T177" s="98">
        <f t="shared" si="13"/>
        <v>0</v>
      </c>
      <c r="AR177" s="99" t="s">
        <v>88</v>
      </c>
      <c r="AT177" s="99" t="s">
        <v>84</v>
      </c>
      <c r="AU177" s="99" t="s">
        <v>43</v>
      </c>
      <c r="AY177" s="7" t="s">
        <v>82</v>
      </c>
      <c r="BE177" s="100">
        <f t="shared" si="14"/>
        <v>0</v>
      </c>
      <c r="BF177" s="100">
        <f t="shared" si="15"/>
        <v>0</v>
      </c>
      <c r="BG177" s="100">
        <f t="shared" si="16"/>
        <v>0</v>
      </c>
      <c r="BH177" s="100">
        <f t="shared" si="17"/>
        <v>0</v>
      </c>
      <c r="BI177" s="100">
        <f t="shared" si="18"/>
        <v>0</v>
      </c>
      <c r="BJ177" s="7" t="s">
        <v>43</v>
      </c>
      <c r="BK177" s="100">
        <f t="shared" si="19"/>
        <v>0</v>
      </c>
      <c r="BL177" s="7" t="s">
        <v>88</v>
      </c>
      <c r="BM177" s="99" t="s">
        <v>210</v>
      </c>
    </row>
    <row r="178" spans="2:65" s="1" customFormat="1" ht="66.75" customHeight="1" x14ac:dyDescent="0.2">
      <c r="B178" s="16"/>
      <c r="C178" s="101" t="s">
        <v>155</v>
      </c>
      <c r="D178" s="101" t="s">
        <v>145</v>
      </c>
      <c r="E178" s="102" t="s">
        <v>416</v>
      </c>
      <c r="F178" s="103" t="s">
        <v>417</v>
      </c>
      <c r="G178" s="104" t="s">
        <v>200</v>
      </c>
      <c r="H178" s="105">
        <v>1</v>
      </c>
      <c r="I178" s="106"/>
      <c r="J178" s="107">
        <f t="shared" si="10"/>
        <v>0</v>
      </c>
      <c r="K178" s="108"/>
      <c r="L178" s="109"/>
      <c r="M178" s="110" t="s">
        <v>0</v>
      </c>
      <c r="N178" s="111" t="s">
        <v>24</v>
      </c>
      <c r="P178" s="97">
        <f t="shared" si="11"/>
        <v>0</v>
      </c>
      <c r="Q178" s="97">
        <v>0</v>
      </c>
      <c r="R178" s="97">
        <f t="shared" si="12"/>
        <v>0</v>
      </c>
      <c r="S178" s="97">
        <v>0</v>
      </c>
      <c r="T178" s="98">
        <f t="shared" si="13"/>
        <v>0</v>
      </c>
      <c r="AR178" s="99" t="s">
        <v>98</v>
      </c>
      <c r="AT178" s="99" t="s">
        <v>145</v>
      </c>
      <c r="AU178" s="99" t="s">
        <v>43</v>
      </c>
      <c r="AY178" s="7" t="s">
        <v>82</v>
      </c>
      <c r="BE178" s="100">
        <f t="shared" si="14"/>
        <v>0</v>
      </c>
      <c r="BF178" s="100">
        <f t="shared" si="15"/>
        <v>0</v>
      </c>
      <c r="BG178" s="100">
        <f t="shared" si="16"/>
        <v>0</v>
      </c>
      <c r="BH178" s="100">
        <f t="shared" si="17"/>
        <v>0</v>
      </c>
      <c r="BI178" s="100">
        <f t="shared" si="18"/>
        <v>0</v>
      </c>
      <c r="BJ178" s="7" t="s">
        <v>43</v>
      </c>
      <c r="BK178" s="100">
        <f t="shared" si="19"/>
        <v>0</v>
      </c>
      <c r="BL178" s="7" t="s">
        <v>88</v>
      </c>
      <c r="BM178" s="99" t="s">
        <v>211</v>
      </c>
    </row>
    <row r="179" spans="2:65" s="1" customFormat="1" ht="33" customHeight="1" x14ac:dyDescent="0.2">
      <c r="B179" s="16"/>
      <c r="C179" s="87" t="s">
        <v>212</v>
      </c>
      <c r="D179" s="87" t="s">
        <v>84</v>
      </c>
      <c r="E179" s="88" t="s">
        <v>418</v>
      </c>
      <c r="F179" s="89" t="s">
        <v>419</v>
      </c>
      <c r="G179" s="90" t="s">
        <v>200</v>
      </c>
      <c r="H179" s="91">
        <v>1</v>
      </c>
      <c r="I179" s="92"/>
      <c r="J179" s="93">
        <f t="shared" si="10"/>
        <v>0</v>
      </c>
      <c r="K179" s="94"/>
      <c r="L179" s="16"/>
      <c r="M179" s="95" t="s">
        <v>0</v>
      </c>
      <c r="N179" s="96" t="s">
        <v>24</v>
      </c>
      <c r="P179" s="97">
        <f t="shared" si="11"/>
        <v>0</v>
      </c>
      <c r="Q179" s="97">
        <v>0</v>
      </c>
      <c r="R179" s="97">
        <f t="shared" si="12"/>
        <v>0</v>
      </c>
      <c r="S179" s="97">
        <v>0</v>
      </c>
      <c r="T179" s="98">
        <f t="shared" si="13"/>
        <v>0</v>
      </c>
      <c r="AR179" s="99" t="s">
        <v>88</v>
      </c>
      <c r="AT179" s="99" t="s">
        <v>84</v>
      </c>
      <c r="AU179" s="99" t="s">
        <v>43</v>
      </c>
      <c r="AY179" s="7" t="s">
        <v>82</v>
      </c>
      <c r="BE179" s="100">
        <f t="shared" si="14"/>
        <v>0</v>
      </c>
      <c r="BF179" s="100">
        <f t="shared" si="15"/>
        <v>0</v>
      </c>
      <c r="BG179" s="100">
        <f t="shared" si="16"/>
        <v>0</v>
      </c>
      <c r="BH179" s="100">
        <f t="shared" si="17"/>
        <v>0</v>
      </c>
      <c r="BI179" s="100">
        <f t="shared" si="18"/>
        <v>0</v>
      </c>
      <c r="BJ179" s="7" t="s">
        <v>43</v>
      </c>
      <c r="BK179" s="100">
        <f t="shared" si="19"/>
        <v>0</v>
      </c>
      <c r="BL179" s="7" t="s">
        <v>88</v>
      </c>
      <c r="BM179" s="99" t="s">
        <v>213</v>
      </c>
    </row>
    <row r="180" spans="2:65" s="1" customFormat="1" ht="33" customHeight="1" x14ac:dyDescent="0.2">
      <c r="B180" s="16"/>
      <c r="C180" s="101" t="s">
        <v>159</v>
      </c>
      <c r="D180" s="101" t="s">
        <v>145</v>
      </c>
      <c r="E180" s="102" t="s">
        <v>420</v>
      </c>
      <c r="F180" s="103" t="s">
        <v>421</v>
      </c>
      <c r="G180" s="104" t="s">
        <v>200</v>
      </c>
      <c r="H180" s="105">
        <v>1</v>
      </c>
      <c r="I180" s="106"/>
      <c r="J180" s="107">
        <f t="shared" si="10"/>
        <v>0</v>
      </c>
      <c r="K180" s="108"/>
      <c r="L180" s="109"/>
      <c r="M180" s="110" t="s">
        <v>0</v>
      </c>
      <c r="N180" s="111" t="s">
        <v>24</v>
      </c>
      <c r="P180" s="97">
        <f t="shared" si="11"/>
        <v>0</v>
      </c>
      <c r="Q180" s="97">
        <v>0</v>
      </c>
      <c r="R180" s="97">
        <f t="shared" si="12"/>
        <v>0</v>
      </c>
      <c r="S180" s="97">
        <v>0</v>
      </c>
      <c r="T180" s="98">
        <f t="shared" si="13"/>
        <v>0</v>
      </c>
      <c r="AR180" s="99" t="s">
        <v>98</v>
      </c>
      <c r="AT180" s="99" t="s">
        <v>145</v>
      </c>
      <c r="AU180" s="99" t="s">
        <v>43</v>
      </c>
      <c r="AY180" s="7" t="s">
        <v>82</v>
      </c>
      <c r="BE180" s="100">
        <f t="shared" si="14"/>
        <v>0</v>
      </c>
      <c r="BF180" s="100">
        <f t="shared" si="15"/>
        <v>0</v>
      </c>
      <c r="BG180" s="100">
        <f t="shared" si="16"/>
        <v>0</v>
      </c>
      <c r="BH180" s="100">
        <f t="shared" si="17"/>
        <v>0</v>
      </c>
      <c r="BI180" s="100">
        <f t="shared" si="18"/>
        <v>0</v>
      </c>
      <c r="BJ180" s="7" t="s">
        <v>43</v>
      </c>
      <c r="BK180" s="100">
        <f t="shared" si="19"/>
        <v>0</v>
      </c>
      <c r="BL180" s="7" t="s">
        <v>88</v>
      </c>
      <c r="BM180" s="99" t="s">
        <v>214</v>
      </c>
    </row>
    <row r="181" spans="2:65" s="1" customFormat="1" ht="33" customHeight="1" x14ac:dyDescent="0.2">
      <c r="B181" s="16"/>
      <c r="C181" s="87" t="s">
        <v>215</v>
      </c>
      <c r="D181" s="87" t="s">
        <v>84</v>
      </c>
      <c r="E181" s="88" t="s">
        <v>422</v>
      </c>
      <c r="F181" s="89" t="s">
        <v>423</v>
      </c>
      <c r="G181" s="90" t="s">
        <v>200</v>
      </c>
      <c r="H181" s="91">
        <v>1</v>
      </c>
      <c r="I181" s="92"/>
      <c r="J181" s="93">
        <f t="shared" si="10"/>
        <v>0</v>
      </c>
      <c r="K181" s="94"/>
      <c r="L181" s="16"/>
      <c r="M181" s="95" t="s">
        <v>0</v>
      </c>
      <c r="N181" s="96" t="s">
        <v>24</v>
      </c>
      <c r="P181" s="97">
        <f t="shared" si="11"/>
        <v>0</v>
      </c>
      <c r="Q181" s="97">
        <v>0</v>
      </c>
      <c r="R181" s="97">
        <f t="shared" si="12"/>
        <v>0</v>
      </c>
      <c r="S181" s="97">
        <v>0</v>
      </c>
      <c r="T181" s="98">
        <f t="shared" si="13"/>
        <v>0</v>
      </c>
      <c r="AR181" s="99" t="s">
        <v>88</v>
      </c>
      <c r="AT181" s="99" t="s">
        <v>84</v>
      </c>
      <c r="AU181" s="99" t="s">
        <v>43</v>
      </c>
      <c r="AY181" s="7" t="s">
        <v>82</v>
      </c>
      <c r="BE181" s="100">
        <f t="shared" si="14"/>
        <v>0</v>
      </c>
      <c r="BF181" s="100">
        <f t="shared" si="15"/>
        <v>0</v>
      </c>
      <c r="BG181" s="100">
        <f t="shared" si="16"/>
        <v>0</v>
      </c>
      <c r="BH181" s="100">
        <f t="shared" si="17"/>
        <v>0</v>
      </c>
      <c r="BI181" s="100">
        <f t="shared" si="18"/>
        <v>0</v>
      </c>
      <c r="BJ181" s="7" t="s">
        <v>43</v>
      </c>
      <c r="BK181" s="100">
        <f t="shared" si="19"/>
        <v>0</v>
      </c>
      <c r="BL181" s="7" t="s">
        <v>88</v>
      </c>
      <c r="BM181" s="99" t="s">
        <v>216</v>
      </c>
    </row>
    <row r="182" spans="2:65" s="1" customFormat="1" ht="33" customHeight="1" x14ac:dyDescent="0.2">
      <c r="B182" s="16"/>
      <c r="C182" s="101" t="s">
        <v>163</v>
      </c>
      <c r="D182" s="101" t="s">
        <v>145</v>
      </c>
      <c r="E182" s="102" t="s">
        <v>424</v>
      </c>
      <c r="F182" s="103" t="s">
        <v>425</v>
      </c>
      <c r="G182" s="104" t="s">
        <v>200</v>
      </c>
      <c r="H182" s="105">
        <v>1</v>
      </c>
      <c r="I182" s="106"/>
      <c r="J182" s="107">
        <f t="shared" si="10"/>
        <v>0</v>
      </c>
      <c r="K182" s="108"/>
      <c r="L182" s="109"/>
      <c r="M182" s="110" t="s">
        <v>0</v>
      </c>
      <c r="N182" s="111" t="s">
        <v>24</v>
      </c>
      <c r="P182" s="97">
        <f t="shared" si="11"/>
        <v>0</v>
      </c>
      <c r="Q182" s="97">
        <v>0</v>
      </c>
      <c r="R182" s="97">
        <f t="shared" si="12"/>
        <v>0</v>
      </c>
      <c r="S182" s="97">
        <v>0</v>
      </c>
      <c r="T182" s="98">
        <f t="shared" si="13"/>
        <v>0</v>
      </c>
      <c r="AR182" s="99" t="s">
        <v>98</v>
      </c>
      <c r="AT182" s="99" t="s">
        <v>145</v>
      </c>
      <c r="AU182" s="99" t="s">
        <v>43</v>
      </c>
      <c r="AY182" s="7" t="s">
        <v>82</v>
      </c>
      <c r="BE182" s="100">
        <f t="shared" si="14"/>
        <v>0</v>
      </c>
      <c r="BF182" s="100">
        <f t="shared" si="15"/>
        <v>0</v>
      </c>
      <c r="BG182" s="100">
        <f t="shared" si="16"/>
        <v>0</v>
      </c>
      <c r="BH182" s="100">
        <f t="shared" si="17"/>
        <v>0</v>
      </c>
      <c r="BI182" s="100">
        <f t="shared" si="18"/>
        <v>0</v>
      </c>
      <c r="BJ182" s="7" t="s">
        <v>43</v>
      </c>
      <c r="BK182" s="100">
        <f t="shared" si="19"/>
        <v>0</v>
      </c>
      <c r="BL182" s="7" t="s">
        <v>88</v>
      </c>
      <c r="BM182" s="99" t="s">
        <v>219</v>
      </c>
    </row>
    <row r="183" spans="2:65" s="1" customFormat="1" ht="33" customHeight="1" x14ac:dyDescent="0.2">
      <c r="B183" s="16"/>
      <c r="C183" s="87" t="s">
        <v>220</v>
      </c>
      <c r="D183" s="87" t="s">
        <v>84</v>
      </c>
      <c r="E183" s="88" t="s">
        <v>426</v>
      </c>
      <c r="F183" s="89" t="s">
        <v>427</v>
      </c>
      <c r="G183" s="90" t="s">
        <v>200</v>
      </c>
      <c r="H183" s="91">
        <v>1</v>
      </c>
      <c r="I183" s="92"/>
      <c r="J183" s="93">
        <f t="shared" si="10"/>
        <v>0</v>
      </c>
      <c r="K183" s="94"/>
      <c r="L183" s="16"/>
      <c r="M183" s="95" t="s">
        <v>0</v>
      </c>
      <c r="N183" s="96" t="s">
        <v>24</v>
      </c>
      <c r="P183" s="97">
        <f t="shared" si="11"/>
        <v>0</v>
      </c>
      <c r="Q183" s="97">
        <v>0</v>
      </c>
      <c r="R183" s="97">
        <f t="shared" si="12"/>
        <v>0</v>
      </c>
      <c r="S183" s="97">
        <v>0</v>
      </c>
      <c r="T183" s="98">
        <f t="shared" si="13"/>
        <v>0</v>
      </c>
      <c r="AR183" s="99" t="s">
        <v>88</v>
      </c>
      <c r="AT183" s="99" t="s">
        <v>84</v>
      </c>
      <c r="AU183" s="99" t="s">
        <v>43</v>
      </c>
      <c r="AY183" s="7" t="s">
        <v>82</v>
      </c>
      <c r="BE183" s="100">
        <f t="shared" si="14"/>
        <v>0</v>
      </c>
      <c r="BF183" s="100">
        <f t="shared" si="15"/>
        <v>0</v>
      </c>
      <c r="BG183" s="100">
        <f t="shared" si="16"/>
        <v>0</v>
      </c>
      <c r="BH183" s="100">
        <f t="shared" si="17"/>
        <v>0</v>
      </c>
      <c r="BI183" s="100">
        <f t="shared" si="18"/>
        <v>0</v>
      </c>
      <c r="BJ183" s="7" t="s">
        <v>43</v>
      </c>
      <c r="BK183" s="100">
        <f t="shared" si="19"/>
        <v>0</v>
      </c>
      <c r="BL183" s="7" t="s">
        <v>88</v>
      </c>
      <c r="BM183" s="99" t="s">
        <v>223</v>
      </c>
    </row>
    <row r="184" spans="2:65" s="1" customFormat="1" ht="33" customHeight="1" x14ac:dyDescent="0.2">
      <c r="B184" s="16"/>
      <c r="C184" s="101" t="s">
        <v>167</v>
      </c>
      <c r="D184" s="101" t="s">
        <v>145</v>
      </c>
      <c r="E184" s="102" t="s">
        <v>428</v>
      </c>
      <c r="F184" s="103" t="s">
        <v>429</v>
      </c>
      <c r="G184" s="104" t="s">
        <v>200</v>
      </c>
      <c r="H184" s="105">
        <v>1</v>
      </c>
      <c r="I184" s="106"/>
      <c r="J184" s="107">
        <f t="shared" si="10"/>
        <v>0</v>
      </c>
      <c r="K184" s="108"/>
      <c r="L184" s="109"/>
      <c r="M184" s="110" t="s">
        <v>0</v>
      </c>
      <c r="N184" s="111" t="s">
        <v>24</v>
      </c>
      <c r="P184" s="97">
        <f t="shared" si="11"/>
        <v>0</v>
      </c>
      <c r="Q184" s="97">
        <v>0</v>
      </c>
      <c r="R184" s="97">
        <f t="shared" si="12"/>
        <v>0</v>
      </c>
      <c r="S184" s="97">
        <v>0</v>
      </c>
      <c r="T184" s="98">
        <f t="shared" si="13"/>
        <v>0</v>
      </c>
      <c r="AR184" s="99" t="s">
        <v>98</v>
      </c>
      <c r="AT184" s="99" t="s">
        <v>145</v>
      </c>
      <c r="AU184" s="99" t="s">
        <v>43</v>
      </c>
      <c r="AY184" s="7" t="s">
        <v>82</v>
      </c>
      <c r="BE184" s="100">
        <f t="shared" si="14"/>
        <v>0</v>
      </c>
      <c r="BF184" s="100">
        <f t="shared" si="15"/>
        <v>0</v>
      </c>
      <c r="BG184" s="100">
        <f t="shared" si="16"/>
        <v>0</v>
      </c>
      <c r="BH184" s="100">
        <f t="shared" si="17"/>
        <v>0</v>
      </c>
      <c r="BI184" s="100">
        <f t="shared" si="18"/>
        <v>0</v>
      </c>
      <c r="BJ184" s="7" t="s">
        <v>43</v>
      </c>
      <c r="BK184" s="100">
        <f t="shared" si="19"/>
        <v>0</v>
      </c>
      <c r="BL184" s="7" t="s">
        <v>88</v>
      </c>
      <c r="BM184" s="99" t="s">
        <v>227</v>
      </c>
    </row>
    <row r="185" spans="2:65" s="1" customFormat="1" ht="24.2" customHeight="1" x14ac:dyDescent="0.2">
      <c r="B185" s="16"/>
      <c r="C185" s="87" t="s">
        <v>228</v>
      </c>
      <c r="D185" s="87" t="s">
        <v>84</v>
      </c>
      <c r="E185" s="88" t="s">
        <v>217</v>
      </c>
      <c r="F185" s="89" t="s">
        <v>218</v>
      </c>
      <c r="G185" s="90" t="s">
        <v>177</v>
      </c>
      <c r="H185" s="91">
        <v>13</v>
      </c>
      <c r="I185" s="92"/>
      <c r="J185" s="93">
        <f t="shared" si="10"/>
        <v>0</v>
      </c>
      <c r="K185" s="94"/>
      <c r="L185" s="16"/>
      <c r="M185" s="95" t="s">
        <v>0</v>
      </c>
      <c r="N185" s="96" t="s">
        <v>24</v>
      </c>
      <c r="P185" s="97">
        <f t="shared" si="11"/>
        <v>0</v>
      </c>
      <c r="Q185" s="97">
        <v>0</v>
      </c>
      <c r="R185" s="97">
        <f t="shared" si="12"/>
        <v>0</v>
      </c>
      <c r="S185" s="97">
        <v>0</v>
      </c>
      <c r="T185" s="98">
        <f t="shared" si="13"/>
        <v>0</v>
      </c>
      <c r="AR185" s="99" t="s">
        <v>88</v>
      </c>
      <c r="AT185" s="99" t="s">
        <v>84</v>
      </c>
      <c r="AU185" s="99" t="s">
        <v>43</v>
      </c>
      <c r="AY185" s="7" t="s">
        <v>82</v>
      </c>
      <c r="BE185" s="100">
        <f t="shared" si="14"/>
        <v>0</v>
      </c>
      <c r="BF185" s="100">
        <f t="shared" si="15"/>
        <v>0</v>
      </c>
      <c r="BG185" s="100">
        <f t="shared" si="16"/>
        <v>0</v>
      </c>
      <c r="BH185" s="100">
        <f t="shared" si="17"/>
        <v>0</v>
      </c>
      <c r="BI185" s="100">
        <f t="shared" si="18"/>
        <v>0</v>
      </c>
      <c r="BJ185" s="7" t="s">
        <v>43</v>
      </c>
      <c r="BK185" s="100">
        <f t="shared" si="19"/>
        <v>0</v>
      </c>
      <c r="BL185" s="7" t="s">
        <v>88</v>
      </c>
      <c r="BM185" s="99" t="s">
        <v>231</v>
      </c>
    </row>
    <row r="186" spans="2:65" s="1" customFormat="1" ht="24.2" customHeight="1" x14ac:dyDescent="0.2">
      <c r="B186" s="16"/>
      <c r="C186" s="87" t="s">
        <v>171</v>
      </c>
      <c r="D186" s="87" t="s">
        <v>84</v>
      </c>
      <c r="E186" s="88" t="s">
        <v>221</v>
      </c>
      <c r="F186" s="89" t="s">
        <v>222</v>
      </c>
      <c r="G186" s="90" t="s">
        <v>177</v>
      </c>
      <c r="H186" s="91">
        <v>316</v>
      </c>
      <c r="I186" s="92"/>
      <c r="J186" s="93">
        <f t="shared" si="10"/>
        <v>0</v>
      </c>
      <c r="K186" s="94"/>
      <c r="L186" s="16"/>
      <c r="M186" s="95" t="s">
        <v>0</v>
      </c>
      <c r="N186" s="96" t="s">
        <v>24</v>
      </c>
      <c r="P186" s="97">
        <f t="shared" si="11"/>
        <v>0</v>
      </c>
      <c r="Q186" s="97">
        <v>0</v>
      </c>
      <c r="R186" s="97">
        <f t="shared" si="12"/>
        <v>0</v>
      </c>
      <c r="S186" s="97">
        <v>0</v>
      </c>
      <c r="T186" s="98">
        <f t="shared" si="13"/>
        <v>0</v>
      </c>
      <c r="AR186" s="99" t="s">
        <v>88</v>
      </c>
      <c r="AT186" s="99" t="s">
        <v>84</v>
      </c>
      <c r="AU186" s="99" t="s">
        <v>43</v>
      </c>
      <c r="AY186" s="7" t="s">
        <v>82</v>
      </c>
      <c r="BE186" s="100">
        <f t="shared" si="14"/>
        <v>0</v>
      </c>
      <c r="BF186" s="100">
        <f t="shared" si="15"/>
        <v>0</v>
      </c>
      <c r="BG186" s="100">
        <f t="shared" si="16"/>
        <v>0</v>
      </c>
      <c r="BH186" s="100">
        <f t="shared" si="17"/>
        <v>0</v>
      </c>
      <c r="BI186" s="100">
        <f t="shared" si="18"/>
        <v>0</v>
      </c>
      <c r="BJ186" s="7" t="s">
        <v>43</v>
      </c>
      <c r="BK186" s="100">
        <f t="shared" si="19"/>
        <v>0</v>
      </c>
      <c r="BL186" s="7" t="s">
        <v>88</v>
      </c>
      <c r="BM186" s="99" t="s">
        <v>234</v>
      </c>
    </row>
    <row r="187" spans="2:65" s="6" customFormat="1" ht="22.9" customHeight="1" x14ac:dyDescent="0.2">
      <c r="B187" s="76"/>
      <c r="D187" s="77" t="s">
        <v>40</v>
      </c>
      <c r="E187" s="85" t="s">
        <v>113</v>
      </c>
      <c r="F187" s="85" t="s">
        <v>224</v>
      </c>
      <c r="I187" s="79"/>
      <c r="J187" s="86">
        <f>BK187</f>
        <v>0</v>
      </c>
      <c r="L187" s="76"/>
      <c r="M187" s="80"/>
      <c r="P187" s="81">
        <f>SUM(P188:P192)</f>
        <v>0</v>
      </c>
      <c r="R187" s="81">
        <f>SUM(R188:R192)</f>
        <v>0</v>
      </c>
      <c r="T187" s="82">
        <f>SUM(T188:T192)</f>
        <v>0</v>
      </c>
      <c r="AR187" s="77" t="s">
        <v>42</v>
      </c>
      <c r="AT187" s="83" t="s">
        <v>40</v>
      </c>
      <c r="AU187" s="83" t="s">
        <v>42</v>
      </c>
      <c r="AY187" s="77" t="s">
        <v>82</v>
      </c>
      <c r="BK187" s="84">
        <f>SUM(BK188:BK192)</f>
        <v>0</v>
      </c>
    </row>
    <row r="188" spans="2:65" s="1" customFormat="1" ht="24.2" customHeight="1" x14ac:dyDescent="0.2">
      <c r="B188" s="16"/>
      <c r="C188" s="87" t="s">
        <v>235</v>
      </c>
      <c r="D188" s="87" t="s">
        <v>84</v>
      </c>
      <c r="E188" s="88" t="s">
        <v>225</v>
      </c>
      <c r="F188" s="89" t="s">
        <v>226</v>
      </c>
      <c r="G188" s="90" t="s">
        <v>177</v>
      </c>
      <c r="H188" s="91">
        <v>100</v>
      </c>
      <c r="I188" s="92"/>
      <c r="J188" s="93">
        <f>ROUND(I188*H188,2)</f>
        <v>0</v>
      </c>
      <c r="K188" s="94"/>
      <c r="L188" s="16"/>
      <c r="M188" s="95" t="s">
        <v>0</v>
      </c>
      <c r="N188" s="96" t="s">
        <v>24</v>
      </c>
      <c r="P188" s="97">
        <f>O188*H188</f>
        <v>0</v>
      </c>
      <c r="Q188" s="97">
        <v>0</v>
      </c>
      <c r="R188" s="97">
        <f>Q188*H188</f>
        <v>0</v>
      </c>
      <c r="S188" s="97">
        <v>0</v>
      </c>
      <c r="T188" s="98">
        <f>S188*H188</f>
        <v>0</v>
      </c>
      <c r="AR188" s="99" t="s">
        <v>88</v>
      </c>
      <c r="AT188" s="99" t="s">
        <v>84</v>
      </c>
      <c r="AU188" s="99" t="s">
        <v>43</v>
      </c>
      <c r="AY188" s="7" t="s">
        <v>82</v>
      </c>
      <c r="BE188" s="100">
        <f>IF(N188="základná",J188,0)</f>
        <v>0</v>
      </c>
      <c r="BF188" s="100">
        <f>IF(N188="znížená",J188,0)</f>
        <v>0</v>
      </c>
      <c r="BG188" s="100">
        <f>IF(N188="zákl. prenesená",J188,0)</f>
        <v>0</v>
      </c>
      <c r="BH188" s="100">
        <f>IF(N188="zníž. prenesená",J188,0)</f>
        <v>0</v>
      </c>
      <c r="BI188" s="100">
        <f>IF(N188="nulová",J188,0)</f>
        <v>0</v>
      </c>
      <c r="BJ188" s="7" t="s">
        <v>43</v>
      </c>
      <c r="BK188" s="100">
        <f>ROUND(I188*H188,2)</f>
        <v>0</v>
      </c>
      <c r="BL188" s="7" t="s">
        <v>88</v>
      </c>
      <c r="BM188" s="99" t="s">
        <v>238</v>
      </c>
    </row>
    <row r="189" spans="2:65" s="1" customFormat="1" ht="24.2" customHeight="1" x14ac:dyDescent="0.2">
      <c r="B189" s="16"/>
      <c r="C189" s="87" t="s">
        <v>175</v>
      </c>
      <c r="D189" s="87" t="s">
        <v>84</v>
      </c>
      <c r="E189" s="88" t="s">
        <v>229</v>
      </c>
      <c r="F189" s="89" t="s">
        <v>230</v>
      </c>
      <c r="G189" s="90" t="s">
        <v>136</v>
      </c>
      <c r="H189" s="91">
        <v>41.1</v>
      </c>
      <c r="I189" s="92"/>
      <c r="J189" s="93">
        <f>ROUND(I189*H189,2)</f>
        <v>0</v>
      </c>
      <c r="K189" s="94"/>
      <c r="L189" s="16"/>
      <c r="M189" s="95" t="s">
        <v>0</v>
      </c>
      <c r="N189" s="96" t="s">
        <v>24</v>
      </c>
      <c r="P189" s="97">
        <f>O189*H189</f>
        <v>0</v>
      </c>
      <c r="Q189" s="97">
        <v>0</v>
      </c>
      <c r="R189" s="97">
        <f>Q189*H189</f>
        <v>0</v>
      </c>
      <c r="S189" s="97">
        <v>0</v>
      </c>
      <c r="T189" s="98">
        <f>S189*H189</f>
        <v>0</v>
      </c>
      <c r="AR189" s="99" t="s">
        <v>88</v>
      </c>
      <c r="AT189" s="99" t="s">
        <v>84</v>
      </c>
      <c r="AU189" s="99" t="s">
        <v>43</v>
      </c>
      <c r="AY189" s="7" t="s">
        <v>82</v>
      </c>
      <c r="BE189" s="100">
        <f>IF(N189="základná",J189,0)</f>
        <v>0</v>
      </c>
      <c r="BF189" s="100">
        <f>IF(N189="znížená",J189,0)</f>
        <v>0</v>
      </c>
      <c r="BG189" s="100">
        <f>IF(N189="zákl. prenesená",J189,0)</f>
        <v>0</v>
      </c>
      <c r="BH189" s="100">
        <f>IF(N189="zníž. prenesená",J189,0)</f>
        <v>0</v>
      </c>
      <c r="BI189" s="100">
        <f>IF(N189="nulová",J189,0)</f>
        <v>0</v>
      </c>
      <c r="BJ189" s="7" t="s">
        <v>43</v>
      </c>
      <c r="BK189" s="100">
        <f>ROUND(I189*H189,2)</f>
        <v>0</v>
      </c>
      <c r="BL189" s="7" t="s">
        <v>88</v>
      </c>
      <c r="BM189" s="99" t="s">
        <v>241</v>
      </c>
    </row>
    <row r="190" spans="2:65" s="1" customFormat="1" ht="21.75" customHeight="1" x14ac:dyDescent="0.2">
      <c r="B190" s="16"/>
      <c r="C190" s="87" t="s">
        <v>244</v>
      </c>
      <c r="D190" s="87" t="s">
        <v>84</v>
      </c>
      <c r="E190" s="88" t="s">
        <v>232</v>
      </c>
      <c r="F190" s="89" t="s">
        <v>233</v>
      </c>
      <c r="G190" s="90" t="s">
        <v>136</v>
      </c>
      <c r="H190" s="91">
        <v>369.9</v>
      </c>
      <c r="I190" s="92"/>
      <c r="J190" s="93">
        <f>ROUND(I190*H190,2)</f>
        <v>0</v>
      </c>
      <c r="K190" s="94"/>
      <c r="L190" s="16"/>
      <c r="M190" s="95" t="s">
        <v>0</v>
      </c>
      <c r="N190" s="96" t="s">
        <v>24</v>
      </c>
      <c r="P190" s="97">
        <f>O190*H190</f>
        <v>0</v>
      </c>
      <c r="Q190" s="97">
        <v>0</v>
      </c>
      <c r="R190" s="97">
        <f>Q190*H190</f>
        <v>0</v>
      </c>
      <c r="S190" s="97">
        <v>0</v>
      </c>
      <c r="T190" s="98">
        <f>S190*H190</f>
        <v>0</v>
      </c>
      <c r="AR190" s="99" t="s">
        <v>88</v>
      </c>
      <c r="AT190" s="99" t="s">
        <v>84</v>
      </c>
      <c r="AU190" s="99" t="s">
        <v>43</v>
      </c>
      <c r="AY190" s="7" t="s">
        <v>82</v>
      </c>
      <c r="BE190" s="100">
        <f>IF(N190="základná",J190,0)</f>
        <v>0</v>
      </c>
      <c r="BF190" s="100">
        <f>IF(N190="znížená",J190,0)</f>
        <v>0</v>
      </c>
      <c r="BG190" s="100">
        <f>IF(N190="zákl. prenesená",J190,0)</f>
        <v>0</v>
      </c>
      <c r="BH190" s="100">
        <f>IF(N190="zníž. prenesená",J190,0)</f>
        <v>0</v>
      </c>
      <c r="BI190" s="100">
        <f>IF(N190="nulová",J190,0)</f>
        <v>0</v>
      </c>
      <c r="BJ190" s="7" t="s">
        <v>43</v>
      </c>
      <c r="BK190" s="100">
        <f>ROUND(I190*H190,2)</f>
        <v>0</v>
      </c>
      <c r="BL190" s="7" t="s">
        <v>88</v>
      </c>
      <c r="BM190" s="99" t="s">
        <v>247</v>
      </c>
    </row>
    <row r="191" spans="2:65" s="1" customFormat="1" ht="24.2" customHeight="1" x14ac:dyDescent="0.2">
      <c r="B191" s="16"/>
      <c r="C191" s="87" t="s">
        <v>178</v>
      </c>
      <c r="D191" s="87" t="s">
        <v>84</v>
      </c>
      <c r="E191" s="88" t="s">
        <v>236</v>
      </c>
      <c r="F191" s="89" t="s">
        <v>237</v>
      </c>
      <c r="G191" s="90" t="s">
        <v>136</v>
      </c>
      <c r="H191" s="91">
        <v>41.1</v>
      </c>
      <c r="I191" s="92"/>
      <c r="J191" s="93">
        <f>ROUND(I191*H191,2)</f>
        <v>0</v>
      </c>
      <c r="K191" s="94"/>
      <c r="L191" s="16"/>
      <c r="M191" s="95" t="s">
        <v>0</v>
      </c>
      <c r="N191" s="96" t="s">
        <v>24</v>
      </c>
      <c r="P191" s="97">
        <f>O191*H191</f>
        <v>0</v>
      </c>
      <c r="Q191" s="97">
        <v>0</v>
      </c>
      <c r="R191" s="97">
        <f>Q191*H191</f>
        <v>0</v>
      </c>
      <c r="S191" s="97">
        <v>0</v>
      </c>
      <c r="T191" s="98">
        <f>S191*H191</f>
        <v>0</v>
      </c>
      <c r="AR191" s="99" t="s">
        <v>88</v>
      </c>
      <c r="AT191" s="99" t="s">
        <v>84</v>
      </c>
      <c r="AU191" s="99" t="s">
        <v>43</v>
      </c>
      <c r="AY191" s="7" t="s">
        <v>82</v>
      </c>
      <c r="BE191" s="100">
        <f>IF(N191="základná",J191,0)</f>
        <v>0</v>
      </c>
      <c r="BF191" s="100">
        <f>IF(N191="znížená",J191,0)</f>
        <v>0</v>
      </c>
      <c r="BG191" s="100">
        <f>IF(N191="zákl. prenesená",J191,0)</f>
        <v>0</v>
      </c>
      <c r="BH191" s="100">
        <f>IF(N191="zníž. prenesená",J191,0)</f>
        <v>0</v>
      </c>
      <c r="BI191" s="100">
        <f>IF(N191="nulová",J191,0)</f>
        <v>0</v>
      </c>
      <c r="BJ191" s="7" t="s">
        <v>43</v>
      </c>
      <c r="BK191" s="100">
        <f>ROUND(I191*H191,2)</f>
        <v>0</v>
      </c>
      <c r="BL191" s="7" t="s">
        <v>88</v>
      </c>
      <c r="BM191" s="99" t="s">
        <v>255</v>
      </c>
    </row>
    <row r="192" spans="2:65" s="1" customFormat="1" ht="16.5" customHeight="1" x14ac:dyDescent="0.2">
      <c r="B192" s="16"/>
      <c r="C192" s="87" t="s">
        <v>256</v>
      </c>
      <c r="D192" s="87" t="s">
        <v>84</v>
      </c>
      <c r="E192" s="88" t="s">
        <v>239</v>
      </c>
      <c r="F192" s="89" t="s">
        <v>240</v>
      </c>
      <c r="G192" s="90" t="s">
        <v>136</v>
      </c>
      <c r="H192" s="91">
        <v>41.1</v>
      </c>
      <c r="I192" s="92"/>
      <c r="J192" s="93">
        <f>ROUND(I192*H192,2)</f>
        <v>0</v>
      </c>
      <c r="K192" s="94"/>
      <c r="L192" s="16"/>
      <c r="M192" s="95" t="s">
        <v>0</v>
      </c>
      <c r="N192" s="96" t="s">
        <v>24</v>
      </c>
      <c r="P192" s="97">
        <f>O192*H192</f>
        <v>0</v>
      </c>
      <c r="Q192" s="97">
        <v>0</v>
      </c>
      <c r="R192" s="97">
        <f>Q192*H192</f>
        <v>0</v>
      </c>
      <c r="S192" s="97">
        <v>0</v>
      </c>
      <c r="T192" s="98">
        <f>S192*H192</f>
        <v>0</v>
      </c>
      <c r="AR192" s="99" t="s">
        <v>88</v>
      </c>
      <c r="AT192" s="99" t="s">
        <v>84</v>
      </c>
      <c r="AU192" s="99" t="s">
        <v>43</v>
      </c>
      <c r="AY192" s="7" t="s">
        <v>82</v>
      </c>
      <c r="BE192" s="100">
        <f>IF(N192="základná",J192,0)</f>
        <v>0</v>
      </c>
      <c r="BF192" s="100">
        <f>IF(N192="znížená",J192,0)</f>
        <v>0</v>
      </c>
      <c r="BG192" s="100">
        <f>IF(N192="zákl. prenesená",J192,0)</f>
        <v>0</v>
      </c>
      <c r="BH192" s="100">
        <f>IF(N192="zníž. prenesená",J192,0)</f>
        <v>0</v>
      </c>
      <c r="BI192" s="100">
        <f>IF(N192="nulová",J192,0)</f>
        <v>0</v>
      </c>
      <c r="BJ192" s="7" t="s">
        <v>43</v>
      </c>
      <c r="BK192" s="100">
        <f>ROUND(I192*H192,2)</f>
        <v>0</v>
      </c>
      <c r="BL192" s="7" t="s">
        <v>88</v>
      </c>
      <c r="BM192" s="99" t="s">
        <v>260</v>
      </c>
    </row>
    <row r="193" spans="2:65" s="6" customFormat="1" ht="22.9" customHeight="1" x14ac:dyDescent="0.2">
      <c r="B193" s="76"/>
      <c r="D193" s="77" t="s">
        <v>40</v>
      </c>
      <c r="E193" s="85" t="s">
        <v>242</v>
      </c>
      <c r="F193" s="85" t="s">
        <v>243</v>
      </c>
      <c r="I193" s="79"/>
      <c r="J193" s="86">
        <f>BK193</f>
        <v>0</v>
      </c>
      <c r="L193" s="76"/>
      <c r="M193" s="80"/>
      <c r="P193" s="81">
        <f>P194</f>
        <v>0</v>
      </c>
      <c r="R193" s="81">
        <f>R194</f>
        <v>0</v>
      </c>
      <c r="T193" s="82">
        <f>T194</f>
        <v>0</v>
      </c>
      <c r="AR193" s="77" t="s">
        <v>42</v>
      </c>
      <c r="AT193" s="83" t="s">
        <v>40</v>
      </c>
      <c r="AU193" s="83" t="s">
        <v>42</v>
      </c>
      <c r="AY193" s="77" t="s">
        <v>82</v>
      </c>
      <c r="BK193" s="84">
        <f>BK194</f>
        <v>0</v>
      </c>
    </row>
    <row r="194" spans="2:65" s="1" customFormat="1" ht="33" customHeight="1" x14ac:dyDescent="0.2">
      <c r="B194" s="16"/>
      <c r="C194" s="87" t="s">
        <v>182</v>
      </c>
      <c r="D194" s="87" t="s">
        <v>84</v>
      </c>
      <c r="E194" s="88" t="s">
        <v>245</v>
      </c>
      <c r="F194" s="89" t="s">
        <v>246</v>
      </c>
      <c r="G194" s="90" t="s">
        <v>136</v>
      </c>
      <c r="H194" s="91">
        <v>400.07400000000001</v>
      </c>
      <c r="I194" s="92"/>
      <c r="J194" s="93">
        <f>ROUND(I194*H194,2)</f>
        <v>0</v>
      </c>
      <c r="K194" s="94"/>
      <c r="L194" s="16"/>
      <c r="M194" s="95" t="s">
        <v>0</v>
      </c>
      <c r="N194" s="96" t="s">
        <v>24</v>
      </c>
      <c r="P194" s="97">
        <f>O194*H194</f>
        <v>0</v>
      </c>
      <c r="Q194" s="97">
        <v>0</v>
      </c>
      <c r="R194" s="97">
        <f>Q194*H194</f>
        <v>0</v>
      </c>
      <c r="S194" s="97">
        <v>0</v>
      </c>
      <c r="T194" s="98">
        <f>S194*H194</f>
        <v>0</v>
      </c>
      <c r="AR194" s="99" t="s">
        <v>88</v>
      </c>
      <c r="AT194" s="99" t="s">
        <v>84</v>
      </c>
      <c r="AU194" s="99" t="s">
        <v>43</v>
      </c>
      <c r="AY194" s="7" t="s">
        <v>82</v>
      </c>
      <c r="BE194" s="100">
        <f>IF(N194="základná",J194,0)</f>
        <v>0</v>
      </c>
      <c r="BF194" s="100">
        <f>IF(N194="znížená",J194,0)</f>
        <v>0</v>
      </c>
      <c r="BG194" s="100">
        <f>IF(N194="zákl. prenesená",J194,0)</f>
        <v>0</v>
      </c>
      <c r="BH194" s="100">
        <f>IF(N194="zníž. prenesená",J194,0)</f>
        <v>0</v>
      </c>
      <c r="BI194" s="100">
        <f>IF(N194="nulová",J194,0)</f>
        <v>0</v>
      </c>
      <c r="BJ194" s="7" t="s">
        <v>43</v>
      </c>
      <c r="BK194" s="100">
        <f>ROUND(I194*H194,2)</f>
        <v>0</v>
      </c>
      <c r="BL194" s="7" t="s">
        <v>88</v>
      </c>
      <c r="BM194" s="99" t="s">
        <v>267</v>
      </c>
    </row>
    <row r="195" spans="2:65" s="6" customFormat="1" ht="25.9" customHeight="1" x14ac:dyDescent="0.2">
      <c r="B195" s="76"/>
      <c r="D195" s="77" t="s">
        <v>40</v>
      </c>
      <c r="E195" s="78" t="s">
        <v>248</v>
      </c>
      <c r="F195" s="78" t="s">
        <v>249</v>
      </c>
      <c r="I195" s="79"/>
      <c r="J195" s="66">
        <f>BK195</f>
        <v>0</v>
      </c>
      <c r="L195" s="76"/>
      <c r="M195" s="80"/>
      <c r="P195" s="81">
        <f>P196</f>
        <v>0</v>
      </c>
      <c r="R195" s="81">
        <f>R196</f>
        <v>0</v>
      </c>
      <c r="T195" s="82">
        <f>T196</f>
        <v>0</v>
      </c>
      <c r="AR195" s="77" t="s">
        <v>43</v>
      </c>
      <c r="AT195" s="83" t="s">
        <v>40</v>
      </c>
      <c r="AU195" s="83" t="s">
        <v>41</v>
      </c>
      <c r="AY195" s="77" t="s">
        <v>82</v>
      </c>
      <c r="BK195" s="84">
        <f>BK196</f>
        <v>0</v>
      </c>
    </row>
    <row r="196" spans="2:65" s="6" customFormat="1" ht="22.9" customHeight="1" x14ac:dyDescent="0.2">
      <c r="B196" s="76"/>
      <c r="D196" s="77" t="s">
        <v>40</v>
      </c>
      <c r="E196" s="85" t="s">
        <v>250</v>
      </c>
      <c r="F196" s="85" t="s">
        <v>251</v>
      </c>
      <c r="I196" s="79"/>
      <c r="J196" s="86">
        <f>BK196</f>
        <v>0</v>
      </c>
      <c r="L196" s="76"/>
      <c r="M196" s="80"/>
      <c r="P196" s="81">
        <f>SUM(P197:P198)</f>
        <v>0</v>
      </c>
      <c r="R196" s="81">
        <f>SUM(R197:R198)</f>
        <v>0</v>
      </c>
      <c r="T196" s="82">
        <f>SUM(T197:T198)</f>
        <v>0</v>
      </c>
      <c r="AR196" s="77" t="s">
        <v>43</v>
      </c>
      <c r="AT196" s="83" t="s">
        <v>40</v>
      </c>
      <c r="AU196" s="83" t="s">
        <v>42</v>
      </c>
      <c r="AY196" s="77" t="s">
        <v>82</v>
      </c>
      <c r="BK196" s="84">
        <f>SUM(BK197:BK198)</f>
        <v>0</v>
      </c>
    </row>
    <row r="197" spans="2:65" s="1" customFormat="1" ht="16.5" customHeight="1" x14ac:dyDescent="0.2">
      <c r="B197" s="16"/>
      <c r="C197" s="87" t="s">
        <v>270</v>
      </c>
      <c r="D197" s="87" t="s">
        <v>84</v>
      </c>
      <c r="E197" s="88" t="s">
        <v>252</v>
      </c>
      <c r="F197" s="89" t="s">
        <v>253</v>
      </c>
      <c r="G197" s="90" t="s">
        <v>254</v>
      </c>
      <c r="H197" s="91">
        <v>20</v>
      </c>
      <c r="I197" s="92"/>
      <c r="J197" s="93">
        <f>ROUND(I197*H197,2)</f>
        <v>0</v>
      </c>
      <c r="K197" s="94"/>
      <c r="L197" s="16"/>
      <c r="M197" s="95" t="s">
        <v>0</v>
      </c>
      <c r="N197" s="96" t="s">
        <v>24</v>
      </c>
      <c r="P197" s="97">
        <f>O197*H197</f>
        <v>0</v>
      </c>
      <c r="Q197" s="97">
        <v>0</v>
      </c>
      <c r="R197" s="97">
        <f>Q197*H197</f>
        <v>0</v>
      </c>
      <c r="S197" s="97">
        <v>0</v>
      </c>
      <c r="T197" s="98">
        <f>S197*H197</f>
        <v>0</v>
      </c>
      <c r="AR197" s="99" t="s">
        <v>112</v>
      </c>
      <c r="AT197" s="99" t="s">
        <v>84</v>
      </c>
      <c r="AU197" s="99" t="s">
        <v>43</v>
      </c>
      <c r="AY197" s="7" t="s">
        <v>82</v>
      </c>
      <c r="BE197" s="100">
        <f>IF(N197="základná",J197,0)</f>
        <v>0</v>
      </c>
      <c r="BF197" s="100">
        <f>IF(N197="znížená",J197,0)</f>
        <v>0</v>
      </c>
      <c r="BG197" s="100">
        <f>IF(N197="zákl. prenesená",J197,0)</f>
        <v>0</v>
      </c>
      <c r="BH197" s="100">
        <f>IF(N197="zníž. prenesená",J197,0)</f>
        <v>0</v>
      </c>
      <c r="BI197" s="100">
        <f>IF(N197="nulová",J197,0)</f>
        <v>0</v>
      </c>
      <c r="BJ197" s="7" t="s">
        <v>43</v>
      </c>
      <c r="BK197" s="100">
        <f>ROUND(I197*H197,2)</f>
        <v>0</v>
      </c>
      <c r="BL197" s="7" t="s">
        <v>112</v>
      </c>
      <c r="BM197" s="99" t="s">
        <v>273</v>
      </c>
    </row>
    <row r="198" spans="2:65" s="1" customFormat="1" ht="24.2" customHeight="1" x14ac:dyDescent="0.2">
      <c r="B198" s="16"/>
      <c r="C198" s="87" t="s">
        <v>185</v>
      </c>
      <c r="D198" s="87" t="s">
        <v>84</v>
      </c>
      <c r="E198" s="88" t="s">
        <v>257</v>
      </c>
      <c r="F198" s="89" t="s">
        <v>258</v>
      </c>
      <c r="G198" s="90" t="s">
        <v>259</v>
      </c>
      <c r="H198" s="112"/>
      <c r="I198" s="92"/>
      <c r="J198" s="93">
        <f>ROUND(I198*H198,2)</f>
        <v>0</v>
      </c>
      <c r="K198" s="94"/>
      <c r="L198" s="16"/>
      <c r="M198" s="95" t="s">
        <v>0</v>
      </c>
      <c r="N198" s="96" t="s">
        <v>24</v>
      </c>
      <c r="P198" s="97">
        <f>O198*H198</f>
        <v>0</v>
      </c>
      <c r="Q198" s="97">
        <v>0</v>
      </c>
      <c r="R198" s="97">
        <f>Q198*H198</f>
        <v>0</v>
      </c>
      <c r="S198" s="97">
        <v>0</v>
      </c>
      <c r="T198" s="98">
        <f>S198*H198</f>
        <v>0</v>
      </c>
      <c r="AR198" s="99" t="s">
        <v>112</v>
      </c>
      <c r="AT198" s="99" t="s">
        <v>84</v>
      </c>
      <c r="AU198" s="99" t="s">
        <v>43</v>
      </c>
      <c r="AY198" s="7" t="s">
        <v>82</v>
      </c>
      <c r="BE198" s="100">
        <f>IF(N198="základná",J198,0)</f>
        <v>0</v>
      </c>
      <c r="BF198" s="100">
        <f>IF(N198="znížená",J198,0)</f>
        <v>0</v>
      </c>
      <c r="BG198" s="100">
        <f>IF(N198="zákl. prenesená",J198,0)</f>
        <v>0</v>
      </c>
      <c r="BH198" s="100">
        <f>IF(N198="zníž. prenesená",J198,0)</f>
        <v>0</v>
      </c>
      <c r="BI198" s="100">
        <f>IF(N198="nulová",J198,0)</f>
        <v>0</v>
      </c>
      <c r="BJ198" s="7" t="s">
        <v>43</v>
      </c>
      <c r="BK198" s="100">
        <f>ROUND(I198*H198,2)</f>
        <v>0</v>
      </c>
      <c r="BL198" s="7" t="s">
        <v>112</v>
      </c>
      <c r="BM198" s="99" t="s">
        <v>276</v>
      </c>
    </row>
    <row r="199" spans="2:65" s="6" customFormat="1" ht="25.9" customHeight="1" x14ac:dyDescent="0.2">
      <c r="B199" s="76"/>
      <c r="D199" s="77" t="s">
        <v>40</v>
      </c>
      <c r="E199" s="78" t="s">
        <v>261</v>
      </c>
      <c r="F199" s="78" t="s">
        <v>262</v>
      </c>
      <c r="I199" s="79"/>
      <c r="J199" s="66">
        <f>BK199</f>
        <v>0</v>
      </c>
      <c r="L199" s="76"/>
      <c r="M199" s="80"/>
      <c r="P199" s="81">
        <f>P200</f>
        <v>0</v>
      </c>
      <c r="R199" s="81">
        <f>R200</f>
        <v>0</v>
      </c>
      <c r="T199" s="82">
        <f>T200</f>
        <v>0</v>
      </c>
      <c r="AR199" s="77" t="s">
        <v>88</v>
      </c>
      <c r="AT199" s="83" t="s">
        <v>40</v>
      </c>
      <c r="AU199" s="83" t="s">
        <v>41</v>
      </c>
      <c r="AY199" s="77" t="s">
        <v>82</v>
      </c>
      <c r="BK199" s="84">
        <f>BK200</f>
        <v>0</v>
      </c>
    </row>
    <row r="200" spans="2:65" s="1" customFormat="1" ht="24.2" customHeight="1" x14ac:dyDescent="0.2">
      <c r="B200" s="16"/>
      <c r="C200" s="87" t="s">
        <v>279</v>
      </c>
      <c r="D200" s="87" t="s">
        <v>84</v>
      </c>
      <c r="E200" s="88" t="s">
        <v>263</v>
      </c>
      <c r="F200" s="89" t="s">
        <v>264</v>
      </c>
      <c r="G200" s="90" t="s">
        <v>265</v>
      </c>
      <c r="H200" s="91">
        <v>64</v>
      </c>
      <c r="I200" s="92"/>
      <c r="J200" s="93">
        <f>ROUND(I200*H200,2)</f>
        <v>0</v>
      </c>
      <c r="K200" s="94"/>
      <c r="L200" s="16"/>
      <c r="M200" s="95" t="s">
        <v>0</v>
      </c>
      <c r="N200" s="96" t="s">
        <v>24</v>
      </c>
      <c r="P200" s="97">
        <f>O200*H200</f>
        <v>0</v>
      </c>
      <c r="Q200" s="97">
        <v>0</v>
      </c>
      <c r="R200" s="97">
        <f>Q200*H200</f>
        <v>0</v>
      </c>
      <c r="S200" s="97">
        <v>0</v>
      </c>
      <c r="T200" s="98">
        <f>S200*H200</f>
        <v>0</v>
      </c>
      <c r="AR200" s="99" t="s">
        <v>266</v>
      </c>
      <c r="AT200" s="99" t="s">
        <v>84</v>
      </c>
      <c r="AU200" s="99" t="s">
        <v>42</v>
      </c>
      <c r="AY200" s="7" t="s">
        <v>82</v>
      </c>
      <c r="BE200" s="100">
        <f>IF(N200="základná",J200,0)</f>
        <v>0</v>
      </c>
      <c r="BF200" s="100">
        <f>IF(N200="znížená",J200,0)</f>
        <v>0</v>
      </c>
      <c r="BG200" s="100">
        <f>IF(N200="zákl. prenesená",J200,0)</f>
        <v>0</v>
      </c>
      <c r="BH200" s="100">
        <f>IF(N200="zníž. prenesená",J200,0)</f>
        <v>0</v>
      </c>
      <c r="BI200" s="100">
        <f>IF(N200="nulová",J200,0)</f>
        <v>0</v>
      </c>
      <c r="BJ200" s="7" t="s">
        <v>43</v>
      </c>
      <c r="BK200" s="100">
        <f>ROUND(I200*H200,2)</f>
        <v>0</v>
      </c>
      <c r="BL200" s="7" t="s">
        <v>266</v>
      </c>
      <c r="BM200" s="99" t="s">
        <v>282</v>
      </c>
    </row>
    <row r="201" spans="2:65" s="6" customFormat="1" ht="25.9" customHeight="1" x14ac:dyDescent="0.2">
      <c r="B201" s="76"/>
      <c r="D201" s="77" t="s">
        <v>40</v>
      </c>
      <c r="E201" s="78" t="s">
        <v>268</v>
      </c>
      <c r="F201" s="78" t="s">
        <v>269</v>
      </c>
      <c r="I201" s="79"/>
      <c r="J201" s="66">
        <f>BK201</f>
        <v>0</v>
      </c>
      <c r="L201" s="76"/>
      <c r="M201" s="80"/>
      <c r="P201" s="81">
        <f>SUM(P202:P203)</f>
        <v>0</v>
      </c>
      <c r="R201" s="81">
        <f>SUM(R202:R203)</f>
        <v>0</v>
      </c>
      <c r="T201" s="82">
        <f>SUM(T202:T203)</f>
        <v>0</v>
      </c>
      <c r="AR201" s="77" t="s">
        <v>88</v>
      </c>
      <c r="AT201" s="83" t="s">
        <v>40</v>
      </c>
      <c r="AU201" s="83" t="s">
        <v>41</v>
      </c>
      <c r="AY201" s="77" t="s">
        <v>82</v>
      </c>
      <c r="BK201" s="84">
        <f>SUM(BK202:BK203)</f>
        <v>0</v>
      </c>
    </row>
    <row r="202" spans="2:65" s="1" customFormat="1" ht="33" customHeight="1" x14ac:dyDescent="0.2">
      <c r="B202" s="16"/>
      <c r="C202" s="87" t="s">
        <v>189</v>
      </c>
      <c r="D202" s="87" t="s">
        <v>84</v>
      </c>
      <c r="E202" s="88" t="s">
        <v>271</v>
      </c>
      <c r="F202" s="89" t="s">
        <v>272</v>
      </c>
      <c r="G202" s="90" t="s">
        <v>265</v>
      </c>
      <c r="H202" s="91">
        <v>24</v>
      </c>
      <c r="I202" s="92"/>
      <c r="J202" s="93">
        <f>ROUND(I202*H202,2)</f>
        <v>0</v>
      </c>
      <c r="K202" s="94"/>
      <c r="L202" s="16"/>
      <c r="M202" s="95" t="s">
        <v>0</v>
      </c>
      <c r="N202" s="96" t="s">
        <v>24</v>
      </c>
      <c r="P202" s="97">
        <f>O202*H202</f>
        <v>0</v>
      </c>
      <c r="Q202" s="97">
        <v>0</v>
      </c>
      <c r="R202" s="97">
        <f>Q202*H202</f>
        <v>0</v>
      </c>
      <c r="S202" s="97">
        <v>0</v>
      </c>
      <c r="T202" s="98">
        <f>S202*H202</f>
        <v>0</v>
      </c>
      <c r="AR202" s="99" t="s">
        <v>266</v>
      </c>
      <c r="AT202" s="99" t="s">
        <v>84</v>
      </c>
      <c r="AU202" s="99" t="s">
        <v>42</v>
      </c>
      <c r="AY202" s="7" t="s">
        <v>82</v>
      </c>
      <c r="BE202" s="100">
        <f>IF(N202="základná",J202,0)</f>
        <v>0</v>
      </c>
      <c r="BF202" s="100">
        <f>IF(N202="znížená",J202,0)</f>
        <v>0</v>
      </c>
      <c r="BG202" s="100">
        <f>IF(N202="zákl. prenesená",J202,0)</f>
        <v>0</v>
      </c>
      <c r="BH202" s="100">
        <f>IF(N202="zníž. prenesená",J202,0)</f>
        <v>0</v>
      </c>
      <c r="BI202" s="100">
        <f>IF(N202="nulová",J202,0)</f>
        <v>0</v>
      </c>
      <c r="BJ202" s="7" t="s">
        <v>43</v>
      </c>
      <c r="BK202" s="100">
        <f>ROUND(I202*H202,2)</f>
        <v>0</v>
      </c>
      <c r="BL202" s="7" t="s">
        <v>266</v>
      </c>
      <c r="BM202" s="99" t="s">
        <v>430</v>
      </c>
    </row>
    <row r="203" spans="2:65" s="1" customFormat="1" ht="16.5" customHeight="1" x14ac:dyDescent="0.2">
      <c r="B203" s="16"/>
      <c r="C203" s="87" t="s">
        <v>431</v>
      </c>
      <c r="D203" s="87" t="s">
        <v>84</v>
      </c>
      <c r="E203" s="88" t="s">
        <v>274</v>
      </c>
      <c r="F203" s="89" t="s">
        <v>275</v>
      </c>
      <c r="G203" s="90" t="s">
        <v>200</v>
      </c>
      <c r="H203" s="91">
        <v>1</v>
      </c>
      <c r="I203" s="92"/>
      <c r="J203" s="93">
        <f>ROUND(I203*H203,2)</f>
        <v>0</v>
      </c>
      <c r="K203" s="94"/>
      <c r="L203" s="16"/>
      <c r="M203" s="95" t="s">
        <v>0</v>
      </c>
      <c r="N203" s="96" t="s">
        <v>24</v>
      </c>
      <c r="P203" s="97">
        <f>O203*H203</f>
        <v>0</v>
      </c>
      <c r="Q203" s="97">
        <v>0</v>
      </c>
      <c r="R203" s="97">
        <f>Q203*H203</f>
        <v>0</v>
      </c>
      <c r="S203" s="97">
        <v>0</v>
      </c>
      <c r="T203" s="98">
        <f>S203*H203</f>
        <v>0</v>
      </c>
      <c r="AR203" s="99" t="s">
        <v>266</v>
      </c>
      <c r="AT203" s="99" t="s">
        <v>84</v>
      </c>
      <c r="AU203" s="99" t="s">
        <v>42</v>
      </c>
      <c r="AY203" s="7" t="s">
        <v>82</v>
      </c>
      <c r="BE203" s="100">
        <f>IF(N203="základná",J203,0)</f>
        <v>0</v>
      </c>
      <c r="BF203" s="100">
        <f>IF(N203="znížená",J203,0)</f>
        <v>0</v>
      </c>
      <c r="BG203" s="100">
        <f>IF(N203="zákl. prenesená",J203,0)</f>
        <v>0</v>
      </c>
      <c r="BH203" s="100">
        <f>IF(N203="zníž. prenesená",J203,0)</f>
        <v>0</v>
      </c>
      <c r="BI203" s="100">
        <f>IF(N203="nulová",J203,0)</f>
        <v>0</v>
      </c>
      <c r="BJ203" s="7" t="s">
        <v>43</v>
      </c>
      <c r="BK203" s="100">
        <f>ROUND(I203*H203,2)</f>
        <v>0</v>
      </c>
      <c r="BL203" s="7" t="s">
        <v>266</v>
      </c>
      <c r="BM203" s="99" t="s">
        <v>432</v>
      </c>
    </row>
    <row r="204" spans="2:65" s="6" customFormat="1" ht="25.9" customHeight="1" x14ac:dyDescent="0.2">
      <c r="B204" s="76"/>
      <c r="D204" s="77" t="s">
        <v>40</v>
      </c>
      <c r="E204" s="78" t="s">
        <v>277</v>
      </c>
      <c r="F204" s="78" t="s">
        <v>278</v>
      </c>
      <c r="I204" s="79"/>
      <c r="J204" s="66">
        <f>BK204</f>
        <v>0</v>
      </c>
      <c r="L204" s="76"/>
      <c r="M204" s="80"/>
      <c r="P204" s="81">
        <f>P205</f>
        <v>0</v>
      </c>
      <c r="R204" s="81">
        <f>R205</f>
        <v>0</v>
      </c>
      <c r="T204" s="82">
        <f>T205</f>
        <v>0</v>
      </c>
      <c r="AR204" s="77" t="s">
        <v>99</v>
      </c>
      <c r="AT204" s="83" t="s">
        <v>40</v>
      </c>
      <c r="AU204" s="83" t="s">
        <v>41</v>
      </c>
      <c r="AY204" s="77" t="s">
        <v>82</v>
      </c>
      <c r="BK204" s="84">
        <f>BK205</f>
        <v>0</v>
      </c>
    </row>
    <row r="205" spans="2:65" s="1" customFormat="1" ht="16.5" customHeight="1" x14ac:dyDescent="0.2">
      <c r="B205" s="16"/>
      <c r="C205" s="87" t="s">
        <v>192</v>
      </c>
      <c r="D205" s="87" t="s">
        <v>84</v>
      </c>
      <c r="E205" s="88" t="s">
        <v>280</v>
      </c>
      <c r="F205" s="89" t="s">
        <v>281</v>
      </c>
      <c r="G205" s="90" t="s">
        <v>259</v>
      </c>
      <c r="H205" s="112"/>
      <c r="I205" s="92"/>
      <c r="J205" s="93">
        <f>ROUND(I205*H205,2)</f>
        <v>0</v>
      </c>
      <c r="K205" s="94"/>
      <c r="L205" s="16"/>
      <c r="M205" s="95" t="s">
        <v>0</v>
      </c>
      <c r="N205" s="96" t="s">
        <v>24</v>
      </c>
      <c r="P205" s="97">
        <f>O205*H205</f>
        <v>0</v>
      </c>
      <c r="Q205" s="97">
        <v>0</v>
      </c>
      <c r="R205" s="97">
        <f>Q205*H205</f>
        <v>0</v>
      </c>
      <c r="S205" s="97">
        <v>0</v>
      </c>
      <c r="T205" s="98">
        <f>S205*H205</f>
        <v>0</v>
      </c>
      <c r="AR205" s="99" t="s">
        <v>88</v>
      </c>
      <c r="AT205" s="99" t="s">
        <v>84</v>
      </c>
      <c r="AU205" s="99" t="s">
        <v>42</v>
      </c>
      <c r="AY205" s="7" t="s">
        <v>82</v>
      </c>
      <c r="BE205" s="100">
        <f>IF(N205="základná",J205,0)</f>
        <v>0</v>
      </c>
      <c r="BF205" s="100">
        <f>IF(N205="znížená",J205,0)</f>
        <v>0</v>
      </c>
      <c r="BG205" s="100">
        <f>IF(N205="zákl. prenesená",J205,0)</f>
        <v>0</v>
      </c>
      <c r="BH205" s="100">
        <f>IF(N205="zníž. prenesená",J205,0)</f>
        <v>0</v>
      </c>
      <c r="BI205" s="100">
        <f>IF(N205="nulová",J205,0)</f>
        <v>0</v>
      </c>
      <c r="BJ205" s="7" t="s">
        <v>43</v>
      </c>
      <c r="BK205" s="100">
        <f>ROUND(I205*H205,2)</f>
        <v>0</v>
      </c>
      <c r="BL205" s="7" t="s">
        <v>88</v>
      </c>
      <c r="BM205" s="99" t="s">
        <v>433</v>
      </c>
    </row>
    <row r="206" spans="2:65" s="1" customFormat="1" ht="49.9" customHeight="1" x14ac:dyDescent="0.2">
      <c r="B206" s="16"/>
      <c r="E206" s="78" t="s">
        <v>283</v>
      </c>
      <c r="F206" s="78" t="s">
        <v>284</v>
      </c>
      <c r="J206" s="66">
        <f t="shared" ref="J206:J211" si="20">BK206</f>
        <v>0</v>
      </c>
      <c r="L206" s="16"/>
      <c r="M206" s="113"/>
      <c r="T206" s="30"/>
      <c r="AT206" s="7" t="s">
        <v>40</v>
      </c>
      <c r="AU206" s="7" t="s">
        <v>41</v>
      </c>
      <c r="AY206" s="7" t="s">
        <v>285</v>
      </c>
      <c r="BK206" s="100">
        <f>SUM(BK207:BK211)</f>
        <v>0</v>
      </c>
    </row>
    <row r="207" spans="2:65" s="1" customFormat="1" ht="16.350000000000001" customHeight="1" x14ac:dyDescent="0.2">
      <c r="B207" s="16"/>
      <c r="C207" s="114" t="s">
        <v>0</v>
      </c>
      <c r="D207" s="114" t="s">
        <v>84</v>
      </c>
      <c r="E207" s="115" t="s">
        <v>0</v>
      </c>
      <c r="F207" s="116" t="s">
        <v>0</v>
      </c>
      <c r="G207" s="117" t="s">
        <v>0</v>
      </c>
      <c r="H207" s="118"/>
      <c r="I207" s="119"/>
      <c r="J207" s="120">
        <f t="shared" si="20"/>
        <v>0</v>
      </c>
      <c r="K207" s="94"/>
      <c r="L207" s="16"/>
      <c r="M207" s="121" t="s">
        <v>0</v>
      </c>
      <c r="N207" s="122" t="s">
        <v>24</v>
      </c>
      <c r="T207" s="30"/>
      <c r="AT207" s="7" t="s">
        <v>285</v>
      </c>
      <c r="AU207" s="7" t="s">
        <v>42</v>
      </c>
      <c r="AY207" s="7" t="s">
        <v>285</v>
      </c>
      <c r="BE207" s="100">
        <f>IF(N207="základná",J207,0)</f>
        <v>0</v>
      </c>
      <c r="BF207" s="100">
        <f>IF(N207="znížená",J207,0)</f>
        <v>0</v>
      </c>
      <c r="BG207" s="100">
        <f>IF(N207="zákl. prenesená",J207,0)</f>
        <v>0</v>
      </c>
      <c r="BH207" s="100">
        <f>IF(N207="zníž. prenesená",J207,0)</f>
        <v>0</v>
      </c>
      <c r="BI207" s="100">
        <f>IF(N207="nulová",J207,0)</f>
        <v>0</v>
      </c>
      <c r="BJ207" s="7" t="s">
        <v>43</v>
      </c>
      <c r="BK207" s="100">
        <f>I207*H207</f>
        <v>0</v>
      </c>
    </row>
    <row r="208" spans="2:65" s="1" customFormat="1" ht="16.350000000000001" customHeight="1" x14ac:dyDescent="0.2">
      <c r="B208" s="16"/>
      <c r="C208" s="114" t="s">
        <v>0</v>
      </c>
      <c r="D208" s="114" t="s">
        <v>84</v>
      </c>
      <c r="E208" s="115" t="s">
        <v>0</v>
      </c>
      <c r="F208" s="116" t="s">
        <v>0</v>
      </c>
      <c r="G208" s="117" t="s">
        <v>0</v>
      </c>
      <c r="H208" s="118"/>
      <c r="I208" s="119"/>
      <c r="J208" s="120">
        <f t="shared" si="20"/>
        <v>0</v>
      </c>
      <c r="K208" s="94"/>
      <c r="L208" s="16"/>
      <c r="M208" s="121" t="s">
        <v>0</v>
      </c>
      <c r="N208" s="122" t="s">
        <v>24</v>
      </c>
      <c r="T208" s="30"/>
      <c r="AT208" s="7" t="s">
        <v>285</v>
      </c>
      <c r="AU208" s="7" t="s">
        <v>42</v>
      </c>
      <c r="AY208" s="7" t="s">
        <v>285</v>
      </c>
      <c r="BE208" s="100">
        <f>IF(N208="základná",J208,0)</f>
        <v>0</v>
      </c>
      <c r="BF208" s="100">
        <f>IF(N208="znížená",J208,0)</f>
        <v>0</v>
      </c>
      <c r="BG208" s="100">
        <f>IF(N208="zákl. prenesená",J208,0)</f>
        <v>0</v>
      </c>
      <c r="BH208" s="100">
        <f>IF(N208="zníž. prenesená",J208,0)</f>
        <v>0</v>
      </c>
      <c r="BI208" s="100">
        <f>IF(N208="nulová",J208,0)</f>
        <v>0</v>
      </c>
      <c r="BJ208" s="7" t="s">
        <v>43</v>
      </c>
      <c r="BK208" s="100">
        <f>I208*H208</f>
        <v>0</v>
      </c>
    </row>
    <row r="209" spans="2:63" s="1" customFormat="1" ht="16.350000000000001" customHeight="1" x14ac:dyDescent="0.2">
      <c r="B209" s="16"/>
      <c r="C209" s="114" t="s">
        <v>0</v>
      </c>
      <c r="D209" s="114" t="s">
        <v>84</v>
      </c>
      <c r="E209" s="115" t="s">
        <v>0</v>
      </c>
      <c r="F209" s="116" t="s">
        <v>0</v>
      </c>
      <c r="G209" s="117" t="s">
        <v>0</v>
      </c>
      <c r="H209" s="118"/>
      <c r="I209" s="119"/>
      <c r="J209" s="120">
        <f t="shared" si="20"/>
        <v>0</v>
      </c>
      <c r="K209" s="94"/>
      <c r="L209" s="16"/>
      <c r="M209" s="121" t="s">
        <v>0</v>
      </c>
      <c r="N209" s="122" t="s">
        <v>24</v>
      </c>
      <c r="T209" s="30"/>
      <c r="AT209" s="7" t="s">
        <v>285</v>
      </c>
      <c r="AU209" s="7" t="s">
        <v>42</v>
      </c>
      <c r="AY209" s="7" t="s">
        <v>285</v>
      </c>
      <c r="BE209" s="100">
        <f>IF(N209="základná",J209,0)</f>
        <v>0</v>
      </c>
      <c r="BF209" s="100">
        <f>IF(N209="znížená",J209,0)</f>
        <v>0</v>
      </c>
      <c r="BG209" s="100">
        <f>IF(N209="zákl. prenesená",J209,0)</f>
        <v>0</v>
      </c>
      <c r="BH209" s="100">
        <f>IF(N209="zníž. prenesená",J209,0)</f>
        <v>0</v>
      </c>
      <c r="BI209" s="100">
        <f>IF(N209="nulová",J209,0)</f>
        <v>0</v>
      </c>
      <c r="BJ209" s="7" t="s">
        <v>43</v>
      </c>
      <c r="BK209" s="100">
        <f>I209*H209</f>
        <v>0</v>
      </c>
    </row>
    <row r="210" spans="2:63" s="1" customFormat="1" ht="16.350000000000001" customHeight="1" x14ac:dyDescent="0.2">
      <c r="B210" s="16"/>
      <c r="C210" s="114" t="s">
        <v>0</v>
      </c>
      <c r="D210" s="114" t="s">
        <v>84</v>
      </c>
      <c r="E210" s="115" t="s">
        <v>0</v>
      </c>
      <c r="F210" s="116" t="s">
        <v>0</v>
      </c>
      <c r="G210" s="117" t="s">
        <v>0</v>
      </c>
      <c r="H210" s="118"/>
      <c r="I210" s="119"/>
      <c r="J210" s="120">
        <f t="shared" si="20"/>
        <v>0</v>
      </c>
      <c r="K210" s="94"/>
      <c r="L210" s="16"/>
      <c r="M210" s="121" t="s">
        <v>0</v>
      </c>
      <c r="N210" s="122" t="s">
        <v>24</v>
      </c>
      <c r="T210" s="30"/>
      <c r="AT210" s="7" t="s">
        <v>285</v>
      </c>
      <c r="AU210" s="7" t="s">
        <v>42</v>
      </c>
      <c r="AY210" s="7" t="s">
        <v>285</v>
      </c>
      <c r="BE210" s="100">
        <f>IF(N210="základná",J210,0)</f>
        <v>0</v>
      </c>
      <c r="BF210" s="100">
        <f>IF(N210="znížená",J210,0)</f>
        <v>0</v>
      </c>
      <c r="BG210" s="100">
        <f>IF(N210="zákl. prenesená",J210,0)</f>
        <v>0</v>
      </c>
      <c r="BH210" s="100">
        <f>IF(N210="zníž. prenesená",J210,0)</f>
        <v>0</v>
      </c>
      <c r="BI210" s="100">
        <f>IF(N210="nulová",J210,0)</f>
        <v>0</v>
      </c>
      <c r="BJ210" s="7" t="s">
        <v>43</v>
      </c>
      <c r="BK210" s="100">
        <f>I210*H210</f>
        <v>0</v>
      </c>
    </row>
    <row r="211" spans="2:63" s="1" customFormat="1" ht="16.350000000000001" customHeight="1" x14ac:dyDescent="0.2">
      <c r="B211" s="16"/>
      <c r="C211" s="114" t="s">
        <v>0</v>
      </c>
      <c r="D211" s="114" t="s">
        <v>84</v>
      </c>
      <c r="E211" s="115" t="s">
        <v>0</v>
      </c>
      <c r="F211" s="116" t="s">
        <v>0</v>
      </c>
      <c r="G211" s="117" t="s">
        <v>0</v>
      </c>
      <c r="H211" s="118"/>
      <c r="I211" s="119"/>
      <c r="J211" s="120">
        <f t="shared" si="20"/>
        <v>0</v>
      </c>
      <c r="K211" s="94"/>
      <c r="L211" s="16"/>
      <c r="M211" s="121" t="s">
        <v>0</v>
      </c>
      <c r="N211" s="122" t="s">
        <v>24</v>
      </c>
      <c r="O211" s="123"/>
      <c r="P211" s="123"/>
      <c r="Q211" s="123"/>
      <c r="R211" s="123"/>
      <c r="S211" s="123"/>
      <c r="T211" s="124"/>
      <c r="AT211" s="7" t="s">
        <v>285</v>
      </c>
      <c r="AU211" s="7" t="s">
        <v>42</v>
      </c>
      <c r="AY211" s="7" t="s">
        <v>285</v>
      </c>
      <c r="BE211" s="100">
        <f>IF(N211="základná",J211,0)</f>
        <v>0</v>
      </c>
      <c r="BF211" s="100">
        <f>IF(N211="znížená",J211,0)</f>
        <v>0</v>
      </c>
      <c r="BG211" s="100">
        <f>IF(N211="zákl. prenesená",J211,0)</f>
        <v>0</v>
      </c>
      <c r="BH211" s="100">
        <f>IF(N211="zníž. prenesená",J211,0)</f>
        <v>0</v>
      </c>
      <c r="BI211" s="100">
        <f>IF(N211="nulová",J211,0)</f>
        <v>0</v>
      </c>
      <c r="BJ211" s="7" t="s">
        <v>43</v>
      </c>
      <c r="BK211" s="100">
        <f>I211*H211</f>
        <v>0</v>
      </c>
    </row>
    <row r="212" spans="2:63" s="1" customFormat="1" ht="6.95" customHeight="1" x14ac:dyDescent="0.2">
      <c r="B212" s="23"/>
      <c r="C212" s="24"/>
      <c r="D212" s="24"/>
      <c r="E212" s="24"/>
      <c r="F212" s="24"/>
      <c r="G212" s="24"/>
      <c r="H212" s="24"/>
      <c r="I212" s="24"/>
      <c r="J212" s="24"/>
      <c r="K212" s="24"/>
      <c r="L212" s="16"/>
    </row>
  </sheetData>
  <sheetProtection algorithmName="SHA-512" hashValue="fvQURAFhUU9ICoRB4T45Y1+qSkwbDFyl4qLktQfj82QX+sno/0bwUnSMLwIqDq/0S8+wbdvOyxrOeSOjbWmC7g==" saltValue="ZhSI6M6qNf5haibSjG3nNafwMcdcf8rbhPg1oN3vJ2iAmZ+CN2tBC8efCc+1nnIO+DDZA3vmDiaqYc40DIOHPQ==" spinCount="100000" sheet="1" objects="1" scenarios="1" formatColumns="0" formatRows="0" autoFilter="0"/>
  <autoFilter ref="C132:K211" xr:uid="{00000000-0009-0000-0000-000004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207:D212" xr:uid="{00000000-0002-0000-0400-000000000000}">
      <formula1>"K, M"</formula1>
    </dataValidation>
    <dataValidation type="list" allowBlank="1" showInputMessage="1" showErrorMessage="1" error="Povolené sú hodnoty základná, znížená, nulová." sqref="N207:N212" xr:uid="{00000000-0002-0000-04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55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45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47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48</v>
      </c>
      <c r="L8" s="10"/>
    </row>
    <row r="9" spans="2:46" s="1" customFormat="1" ht="16.5" customHeight="1" x14ac:dyDescent="0.2">
      <c r="B9" s="16"/>
      <c r="E9" s="129" t="s">
        <v>396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49</v>
      </c>
      <c r="L10" s="16"/>
    </row>
    <row r="11" spans="2:46" s="1" customFormat="1" ht="16.5" customHeight="1" x14ac:dyDescent="0.2">
      <c r="B11" s="16"/>
      <c r="E11" s="125" t="s">
        <v>434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ROUND(J123,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ROUND((ROUND((SUM(BE123:BE148)),  2) + SUM(BE150:BE154)), 2)</f>
        <v>0</v>
      </c>
      <c r="G35" s="43"/>
      <c r="H35" s="43"/>
      <c r="I35" s="44">
        <v>0.2</v>
      </c>
      <c r="J35" s="42">
        <f>ROUND((ROUND(((SUM(BE123:BE148))*I35),  2) + (SUM(BE150:BE154)*I35)),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ROUND((ROUND((SUM(BF123:BF148)),  2) + SUM(BF150:BF154)), 2)</f>
        <v>0</v>
      </c>
      <c r="G36" s="43"/>
      <c r="H36" s="43"/>
      <c r="I36" s="44">
        <v>0.2</v>
      </c>
      <c r="J36" s="42">
        <f>ROUND((ROUND(((SUM(BF123:BF148))*I36),  2) + (SUM(BF150:BF154)*I36)),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ROUND((ROUND((SUM(BG123:BG148)),  2) + SUM(BG150:BG154)),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ROUND((ROUND((SUM(BH123:BH148)),  2) + SUM(BH150:BH154)),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ROUND((ROUND((SUM(BI123:BI148)),  2) + SUM(BI150:BI154)),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50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48</v>
      </c>
      <c r="L86" s="10"/>
    </row>
    <row r="87" spans="2:12" s="1" customFormat="1" ht="16.5" customHeight="1" x14ac:dyDescent="0.2">
      <c r="B87" s="16"/>
      <c r="E87" s="129" t="s">
        <v>396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49</v>
      </c>
      <c r="L88" s="16"/>
    </row>
    <row r="89" spans="2:12" s="1" customFormat="1" ht="16.5" customHeight="1" x14ac:dyDescent="0.2">
      <c r="B89" s="16"/>
      <c r="E89" s="125" t="str">
        <f>E11</f>
        <v>02 - SO02ZH - Sadové úpravy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51</v>
      </c>
      <c r="D96" s="46"/>
      <c r="E96" s="46"/>
      <c r="F96" s="46"/>
      <c r="G96" s="46"/>
      <c r="H96" s="46"/>
      <c r="I96" s="46"/>
      <c r="J96" s="55" t="s">
        <v>52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53</v>
      </c>
      <c r="J98" s="37">
        <f>J123</f>
        <v>0</v>
      </c>
      <c r="L98" s="16"/>
      <c r="AU98" s="7" t="s">
        <v>54</v>
      </c>
    </row>
    <row r="99" spans="2:47" s="3" customFormat="1" ht="24.95" customHeight="1" x14ac:dyDescent="0.2">
      <c r="B99" s="57"/>
      <c r="D99" s="58" t="s">
        <v>286</v>
      </c>
      <c r="E99" s="59"/>
      <c r="F99" s="59"/>
      <c r="G99" s="59"/>
      <c r="H99" s="59"/>
      <c r="I99" s="59"/>
      <c r="J99" s="60">
        <f>J124</f>
        <v>0</v>
      </c>
      <c r="L99" s="57"/>
    </row>
    <row r="100" spans="2:47" s="3" customFormat="1" ht="24.95" customHeight="1" x14ac:dyDescent="0.2">
      <c r="B100" s="57"/>
      <c r="D100" s="58" t="s">
        <v>66</v>
      </c>
      <c r="E100" s="59"/>
      <c r="F100" s="59"/>
      <c r="G100" s="59"/>
      <c r="H100" s="59"/>
      <c r="I100" s="59"/>
      <c r="J100" s="60">
        <f>J147</f>
        <v>0</v>
      </c>
      <c r="L100" s="57"/>
    </row>
    <row r="101" spans="2:47" s="3" customFormat="1" ht="21.75" customHeight="1" x14ac:dyDescent="0.2">
      <c r="B101" s="57"/>
      <c r="D101" s="65" t="s">
        <v>67</v>
      </c>
      <c r="J101" s="66">
        <f>J149</f>
        <v>0</v>
      </c>
      <c r="L101" s="57"/>
    </row>
    <row r="102" spans="2:47" s="1" customFormat="1" ht="21.75" customHeight="1" x14ac:dyDescent="0.2">
      <c r="B102" s="16"/>
      <c r="L102" s="16"/>
    </row>
    <row r="103" spans="2:47" s="1" customFormat="1" ht="6.95" customHeight="1" x14ac:dyDescent="0.2">
      <c r="B103" s="23"/>
      <c r="C103" s="24"/>
      <c r="D103" s="24"/>
      <c r="E103" s="24"/>
      <c r="F103" s="24"/>
      <c r="G103" s="24"/>
      <c r="H103" s="24"/>
      <c r="I103" s="24"/>
      <c r="J103" s="24"/>
      <c r="K103" s="24"/>
      <c r="L103" s="16"/>
    </row>
    <row r="107" spans="2:47" s="1" customFormat="1" ht="6.95" customHeight="1" x14ac:dyDescent="0.2">
      <c r="B107" s="25"/>
      <c r="C107" s="26"/>
      <c r="D107" s="26"/>
      <c r="E107" s="26"/>
      <c r="F107" s="26"/>
      <c r="G107" s="26"/>
      <c r="H107" s="26"/>
      <c r="I107" s="26"/>
      <c r="J107" s="26"/>
      <c r="K107" s="26"/>
      <c r="L107" s="16"/>
    </row>
    <row r="108" spans="2:47" s="1" customFormat="1" ht="24.95" customHeight="1" x14ac:dyDescent="0.2">
      <c r="B108" s="16"/>
      <c r="C108" s="11" t="s">
        <v>68</v>
      </c>
      <c r="L108" s="16"/>
    </row>
    <row r="109" spans="2:47" s="1" customFormat="1" ht="6.95" customHeight="1" x14ac:dyDescent="0.2">
      <c r="B109" s="16"/>
      <c r="L109" s="16"/>
    </row>
    <row r="110" spans="2:47" s="1" customFormat="1" ht="12" customHeight="1" x14ac:dyDescent="0.2">
      <c r="B110" s="16"/>
      <c r="C110" s="13" t="s">
        <v>4</v>
      </c>
      <c r="L110" s="16"/>
    </row>
    <row r="111" spans="2:47" s="1" customFormat="1" ht="26.25" customHeight="1" x14ac:dyDescent="0.2">
      <c r="B111" s="16"/>
      <c r="E111" s="129" t="e">
        <f>E7</f>
        <v>#REF!</v>
      </c>
      <c r="F111" s="130"/>
      <c r="G111" s="130"/>
      <c r="H111" s="130"/>
      <c r="L111" s="16"/>
    </row>
    <row r="112" spans="2:47" ht="12" customHeight="1" x14ac:dyDescent="0.2">
      <c r="B112" s="10"/>
      <c r="C112" s="13" t="s">
        <v>48</v>
      </c>
      <c r="L112" s="10"/>
    </row>
    <row r="113" spans="2:65" s="1" customFormat="1" ht="16.5" customHeight="1" x14ac:dyDescent="0.2">
      <c r="B113" s="16"/>
      <c r="E113" s="129" t="s">
        <v>396</v>
      </c>
      <c r="F113" s="131"/>
      <c r="G113" s="131"/>
      <c r="H113" s="131"/>
      <c r="L113" s="16"/>
    </row>
    <row r="114" spans="2:65" s="1" customFormat="1" ht="12" customHeight="1" x14ac:dyDescent="0.2">
      <c r="B114" s="16"/>
      <c r="C114" s="13" t="s">
        <v>49</v>
      </c>
      <c r="L114" s="16"/>
    </row>
    <row r="115" spans="2:65" s="1" customFormat="1" ht="16.5" customHeight="1" x14ac:dyDescent="0.2">
      <c r="B115" s="16"/>
      <c r="E115" s="125" t="str">
        <f>E11</f>
        <v>02 - SO02ZH - Sadové úpravy</v>
      </c>
      <c r="F115" s="131"/>
      <c r="G115" s="131"/>
      <c r="H115" s="131"/>
      <c r="L115" s="16"/>
    </row>
    <row r="116" spans="2:65" s="1" customFormat="1" ht="6.95" customHeight="1" x14ac:dyDescent="0.2">
      <c r="B116" s="16"/>
      <c r="L116" s="16"/>
    </row>
    <row r="117" spans="2:65" s="1" customFormat="1" ht="12" customHeight="1" x14ac:dyDescent="0.2">
      <c r="B117" s="16"/>
      <c r="C117" s="13" t="s">
        <v>7</v>
      </c>
      <c r="F117" s="12" t="str">
        <f>F14</f>
        <v>Žiar nad Hronom</v>
      </c>
      <c r="I117" s="13" t="s">
        <v>9</v>
      </c>
      <c r="J117" s="27" t="e">
        <f>IF(J14="","",J14)</f>
        <v>#REF!</v>
      </c>
      <c r="L117" s="16"/>
    </row>
    <row r="118" spans="2:65" s="1" customFormat="1" ht="6.95" customHeight="1" x14ac:dyDescent="0.2">
      <c r="B118" s="16"/>
      <c r="L118" s="16"/>
    </row>
    <row r="119" spans="2:65" s="1" customFormat="1" ht="15.2" customHeight="1" x14ac:dyDescent="0.2">
      <c r="B119" s="16"/>
      <c r="C119" s="13" t="s">
        <v>10</v>
      </c>
      <c r="F119" s="12" t="str">
        <f>E17</f>
        <v>Mesto Žiar nad Hronom</v>
      </c>
      <c r="I119" s="13" t="s">
        <v>15</v>
      </c>
      <c r="J119" s="15" t="e">
        <f>E23</f>
        <v>#REF!</v>
      </c>
      <c r="L119" s="16"/>
    </row>
    <row r="120" spans="2:65" s="1" customFormat="1" ht="15.2" customHeight="1" x14ac:dyDescent="0.2">
      <c r="B120" s="16"/>
      <c r="C120" s="13" t="s">
        <v>14</v>
      </c>
      <c r="F120" s="12" t="e">
        <f>IF(E20="","",E20)</f>
        <v>#REF!</v>
      </c>
      <c r="I120" s="13" t="s">
        <v>16</v>
      </c>
      <c r="J120" s="15" t="e">
        <f>E26</f>
        <v>#REF!</v>
      </c>
      <c r="L120" s="16"/>
    </row>
    <row r="121" spans="2:65" s="1" customFormat="1" ht="10.35" customHeight="1" x14ac:dyDescent="0.2">
      <c r="B121" s="16"/>
      <c r="L121" s="16"/>
    </row>
    <row r="122" spans="2:65" s="5" customFormat="1" ht="29.25" customHeight="1" x14ac:dyDescent="0.2">
      <c r="B122" s="67"/>
      <c r="C122" s="68" t="s">
        <v>69</v>
      </c>
      <c r="D122" s="69" t="s">
        <v>39</v>
      </c>
      <c r="E122" s="69" t="s">
        <v>37</v>
      </c>
      <c r="F122" s="69" t="s">
        <v>38</v>
      </c>
      <c r="G122" s="69" t="s">
        <v>70</v>
      </c>
      <c r="H122" s="69" t="s">
        <v>71</v>
      </c>
      <c r="I122" s="69" t="s">
        <v>72</v>
      </c>
      <c r="J122" s="70" t="s">
        <v>52</v>
      </c>
      <c r="K122" s="71" t="s">
        <v>73</v>
      </c>
      <c r="L122" s="67"/>
      <c r="M122" s="32" t="s">
        <v>0</v>
      </c>
      <c r="N122" s="33" t="s">
        <v>22</v>
      </c>
      <c r="O122" s="33" t="s">
        <v>74</v>
      </c>
      <c r="P122" s="33" t="s">
        <v>75</v>
      </c>
      <c r="Q122" s="33" t="s">
        <v>76</v>
      </c>
      <c r="R122" s="33" t="s">
        <v>77</v>
      </c>
      <c r="S122" s="33" t="s">
        <v>78</v>
      </c>
      <c r="T122" s="34" t="s">
        <v>79</v>
      </c>
    </row>
    <row r="123" spans="2:65" s="1" customFormat="1" ht="22.9" customHeight="1" x14ac:dyDescent="0.25">
      <c r="B123" s="16"/>
      <c r="C123" s="36" t="s">
        <v>53</v>
      </c>
      <c r="J123" s="72">
        <f>BK123</f>
        <v>0</v>
      </c>
      <c r="L123" s="16"/>
      <c r="M123" s="35"/>
      <c r="N123" s="28"/>
      <c r="O123" s="28"/>
      <c r="P123" s="73">
        <f>P124+P147+P149</f>
        <v>0</v>
      </c>
      <c r="Q123" s="28"/>
      <c r="R123" s="73">
        <f>R124+R147+R149</f>
        <v>0</v>
      </c>
      <c r="S123" s="28"/>
      <c r="T123" s="74">
        <f>T124+T147+T149</f>
        <v>0</v>
      </c>
      <c r="AT123" s="7" t="s">
        <v>40</v>
      </c>
      <c r="AU123" s="7" t="s">
        <v>54</v>
      </c>
      <c r="BK123" s="75">
        <f>BK124+BK147+BK149</f>
        <v>0</v>
      </c>
    </row>
    <row r="124" spans="2:65" s="6" customFormat="1" ht="25.9" customHeight="1" x14ac:dyDescent="0.2">
      <c r="B124" s="76"/>
      <c r="D124" s="77" t="s">
        <v>40</v>
      </c>
      <c r="E124" s="78" t="s">
        <v>287</v>
      </c>
      <c r="F124" s="78" t="s">
        <v>288</v>
      </c>
      <c r="I124" s="79"/>
      <c r="J124" s="66">
        <f>BK124</f>
        <v>0</v>
      </c>
      <c r="L124" s="76"/>
      <c r="M124" s="80"/>
      <c r="P124" s="81">
        <f>SUM(P125:P146)</f>
        <v>0</v>
      </c>
      <c r="R124" s="81">
        <f>SUM(R125:R146)</f>
        <v>0</v>
      </c>
      <c r="T124" s="82">
        <f>SUM(T125:T146)</f>
        <v>0</v>
      </c>
      <c r="AR124" s="77" t="s">
        <v>42</v>
      </c>
      <c r="AT124" s="83" t="s">
        <v>40</v>
      </c>
      <c r="AU124" s="83" t="s">
        <v>41</v>
      </c>
      <c r="AY124" s="77" t="s">
        <v>82</v>
      </c>
      <c r="BK124" s="84">
        <f>SUM(BK125:BK146)</f>
        <v>0</v>
      </c>
    </row>
    <row r="125" spans="2:65" s="1" customFormat="1" ht="24.2" customHeight="1" x14ac:dyDescent="0.2">
      <c r="B125" s="16"/>
      <c r="C125" s="87" t="s">
        <v>42</v>
      </c>
      <c r="D125" s="87" t="s">
        <v>84</v>
      </c>
      <c r="E125" s="88" t="s">
        <v>289</v>
      </c>
      <c r="F125" s="89" t="s">
        <v>290</v>
      </c>
      <c r="G125" s="90" t="s">
        <v>97</v>
      </c>
      <c r="H125" s="91">
        <v>19.2</v>
      </c>
      <c r="I125" s="92"/>
      <c r="J125" s="93">
        <f t="shared" ref="J125:J146" si="0">ROUND(I125*H125,2)</f>
        <v>0</v>
      </c>
      <c r="K125" s="94"/>
      <c r="L125" s="16"/>
      <c r="M125" s="95" t="s">
        <v>0</v>
      </c>
      <c r="N125" s="96" t="s">
        <v>24</v>
      </c>
      <c r="P125" s="97">
        <f t="shared" ref="P125:P146" si="1">O125*H125</f>
        <v>0</v>
      </c>
      <c r="Q125" s="97">
        <v>0</v>
      </c>
      <c r="R125" s="97">
        <f t="shared" ref="R125:R146" si="2">Q125*H125</f>
        <v>0</v>
      </c>
      <c r="S125" s="97">
        <v>0</v>
      </c>
      <c r="T125" s="98">
        <f t="shared" ref="T125:T146" si="3">S125*H125</f>
        <v>0</v>
      </c>
      <c r="AR125" s="99" t="s">
        <v>88</v>
      </c>
      <c r="AT125" s="99" t="s">
        <v>84</v>
      </c>
      <c r="AU125" s="99" t="s">
        <v>42</v>
      </c>
      <c r="AY125" s="7" t="s">
        <v>82</v>
      </c>
      <c r="BE125" s="100">
        <f t="shared" ref="BE125:BE146" si="4">IF(N125="základná",J125,0)</f>
        <v>0</v>
      </c>
      <c r="BF125" s="100">
        <f t="shared" ref="BF125:BF146" si="5">IF(N125="znížená",J125,0)</f>
        <v>0</v>
      </c>
      <c r="BG125" s="100">
        <f t="shared" ref="BG125:BG146" si="6">IF(N125="zákl. prenesená",J125,0)</f>
        <v>0</v>
      </c>
      <c r="BH125" s="100">
        <f t="shared" ref="BH125:BH146" si="7">IF(N125="zníž. prenesená",J125,0)</f>
        <v>0</v>
      </c>
      <c r="BI125" s="100">
        <f t="shared" ref="BI125:BI146" si="8">IF(N125="nulová",J125,0)</f>
        <v>0</v>
      </c>
      <c r="BJ125" s="7" t="s">
        <v>43</v>
      </c>
      <c r="BK125" s="100">
        <f t="shared" ref="BK125:BK146" si="9">ROUND(I125*H125,2)</f>
        <v>0</v>
      </c>
      <c r="BL125" s="7" t="s">
        <v>88</v>
      </c>
      <c r="BM125" s="99" t="s">
        <v>43</v>
      </c>
    </row>
    <row r="126" spans="2:65" s="1" customFormat="1" ht="21.75" customHeight="1" x14ac:dyDescent="0.2">
      <c r="B126" s="16"/>
      <c r="C126" s="87" t="s">
        <v>43</v>
      </c>
      <c r="D126" s="87" t="s">
        <v>84</v>
      </c>
      <c r="E126" s="88" t="s">
        <v>291</v>
      </c>
      <c r="F126" s="89" t="s">
        <v>292</v>
      </c>
      <c r="G126" s="90" t="s">
        <v>136</v>
      </c>
      <c r="H126" s="91">
        <v>9.5039999999999996</v>
      </c>
      <c r="I126" s="92"/>
      <c r="J126" s="93">
        <f t="shared" si="0"/>
        <v>0</v>
      </c>
      <c r="K126" s="94"/>
      <c r="L126" s="16"/>
      <c r="M126" s="95" t="s">
        <v>0</v>
      </c>
      <c r="N126" s="96" t="s">
        <v>24</v>
      </c>
      <c r="P126" s="97">
        <f t="shared" si="1"/>
        <v>0</v>
      </c>
      <c r="Q126" s="97">
        <v>0</v>
      </c>
      <c r="R126" s="97">
        <f t="shared" si="2"/>
        <v>0</v>
      </c>
      <c r="S126" s="97">
        <v>0</v>
      </c>
      <c r="T126" s="98">
        <f t="shared" si="3"/>
        <v>0</v>
      </c>
      <c r="AR126" s="99" t="s">
        <v>88</v>
      </c>
      <c r="AT126" s="99" t="s">
        <v>84</v>
      </c>
      <c r="AU126" s="99" t="s">
        <v>42</v>
      </c>
      <c r="AY126" s="7" t="s">
        <v>82</v>
      </c>
      <c r="BE126" s="100">
        <f t="shared" si="4"/>
        <v>0</v>
      </c>
      <c r="BF126" s="100">
        <f t="shared" si="5"/>
        <v>0</v>
      </c>
      <c r="BG126" s="100">
        <f t="shared" si="6"/>
        <v>0</v>
      </c>
      <c r="BH126" s="100">
        <f t="shared" si="7"/>
        <v>0</v>
      </c>
      <c r="BI126" s="100">
        <f t="shared" si="8"/>
        <v>0</v>
      </c>
      <c r="BJ126" s="7" t="s">
        <v>43</v>
      </c>
      <c r="BK126" s="100">
        <f t="shared" si="9"/>
        <v>0</v>
      </c>
      <c r="BL126" s="7" t="s">
        <v>88</v>
      </c>
      <c r="BM126" s="99" t="s">
        <v>88</v>
      </c>
    </row>
    <row r="127" spans="2:65" s="1" customFormat="1" ht="24.2" customHeight="1" x14ac:dyDescent="0.2">
      <c r="B127" s="16"/>
      <c r="C127" s="87" t="s">
        <v>91</v>
      </c>
      <c r="D127" s="87" t="s">
        <v>84</v>
      </c>
      <c r="E127" s="88" t="s">
        <v>293</v>
      </c>
      <c r="F127" s="89" t="s">
        <v>294</v>
      </c>
      <c r="G127" s="90" t="s">
        <v>136</v>
      </c>
      <c r="H127" s="91">
        <v>6.6</v>
      </c>
      <c r="I127" s="92"/>
      <c r="J127" s="93">
        <f t="shared" si="0"/>
        <v>0</v>
      </c>
      <c r="K127" s="94"/>
      <c r="L127" s="16"/>
      <c r="M127" s="95" t="s">
        <v>0</v>
      </c>
      <c r="N127" s="96" t="s">
        <v>24</v>
      </c>
      <c r="P127" s="97">
        <f t="shared" si="1"/>
        <v>0</v>
      </c>
      <c r="Q127" s="97">
        <v>0</v>
      </c>
      <c r="R127" s="97">
        <f t="shared" si="2"/>
        <v>0</v>
      </c>
      <c r="S127" s="97">
        <v>0</v>
      </c>
      <c r="T127" s="98">
        <f t="shared" si="3"/>
        <v>0</v>
      </c>
      <c r="AR127" s="99" t="s">
        <v>88</v>
      </c>
      <c r="AT127" s="99" t="s">
        <v>84</v>
      </c>
      <c r="AU127" s="99" t="s">
        <v>42</v>
      </c>
      <c r="AY127" s="7" t="s">
        <v>82</v>
      </c>
      <c r="BE127" s="100">
        <f t="shared" si="4"/>
        <v>0</v>
      </c>
      <c r="BF127" s="100">
        <f t="shared" si="5"/>
        <v>0</v>
      </c>
      <c r="BG127" s="100">
        <f t="shared" si="6"/>
        <v>0</v>
      </c>
      <c r="BH127" s="100">
        <f t="shared" si="7"/>
        <v>0</v>
      </c>
      <c r="BI127" s="100">
        <f t="shared" si="8"/>
        <v>0</v>
      </c>
      <c r="BJ127" s="7" t="s">
        <v>43</v>
      </c>
      <c r="BK127" s="100">
        <f t="shared" si="9"/>
        <v>0</v>
      </c>
      <c r="BL127" s="7" t="s">
        <v>88</v>
      </c>
      <c r="BM127" s="99" t="s">
        <v>94</v>
      </c>
    </row>
    <row r="128" spans="2:65" s="1" customFormat="1" ht="24.2" customHeight="1" x14ac:dyDescent="0.2">
      <c r="B128" s="16"/>
      <c r="C128" s="87" t="s">
        <v>88</v>
      </c>
      <c r="D128" s="87" t="s">
        <v>84</v>
      </c>
      <c r="E128" s="88" t="s">
        <v>295</v>
      </c>
      <c r="F128" s="89" t="s">
        <v>296</v>
      </c>
      <c r="G128" s="90" t="s">
        <v>254</v>
      </c>
      <c r="H128" s="91">
        <v>2</v>
      </c>
      <c r="I128" s="92"/>
      <c r="J128" s="93">
        <f t="shared" si="0"/>
        <v>0</v>
      </c>
      <c r="K128" s="94"/>
      <c r="L128" s="16"/>
      <c r="M128" s="95" t="s">
        <v>0</v>
      </c>
      <c r="N128" s="96" t="s">
        <v>24</v>
      </c>
      <c r="P128" s="97">
        <f t="shared" si="1"/>
        <v>0</v>
      </c>
      <c r="Q128" s="97">
        <v>0</v>
      </c>
      <c r="R128" s="97">
        <f t="shared" si="2"/>
        <v>0</v>
      </c>
      <c r="S128" s="97">
        <v>0</v>
      </c>
      <c r="T128" s="98">
        <f t="shared" si="3"/>
        <v>0</v>
      </c>
      <c r="AR128" s="99" t="s">
        <v>88</v>
      </c>
      <c r="AT128" s="99" t="s">
        <v>84</v>
      </c>
      <c r="AU128" s="99" t="s">
        <v>42</v>
      </c>
      <c r="AY128" s="7" t="s">
        <v>82</v>
      </c>
      <c r="BE128" s="100">
        <f t="shared" si="4"/>
        <v>0</v>
      </c>
      <c r="BF128" s="100">
        <f t="shared" si="5"/>
        <v>0</v>
      </c>
      <c r="BG128" s="100">
        <f t="shared" si="6"/>
        <v>0</v>
      </c>
      <c r="BH128" s="100">
        <f t="shared" si="7"/>
        <v>0</v>
      </c>
      <c r="BI128" s="100">
        <f t="shared" si="8"/>
        <v>0</v>
      </c>
      <c r="BJ128" s="7" t="s">
        <v>43</v>
      </c>
      <c r="BK128" s="100">
        <f t="shared" si="9"/>
        <v>0</v>
      </c>
      <c r="BL128" s="7" t="s">
        <v>88</v>
      </c>
      <c r="BM128" s="99" t="s">
        <v>98</v>
      </c>
    </row>
    <row r="129" spans="2:65" s="1" customFormat="1" ht="24.2" customHeight="1" x14ac:dyDescent="0.2">
      <c r="B129" s="16"/>
      <c r="C129" s="87" t="s">
        <v>99</v>
      </c>
      <c r="D129" s="87" t="s">
        <v>84</v>
      </c>
      <c r="E129" s="88" t="s">
        <v>297</v>
      </c>
      <c r="F129" s="89" t="s">
        <v>298</v>
      </c>
      <c r="G129" s="90" t="s">
        <v>254</v>
      </c>
      <c r="H129" s="91">
        <v>2</v>
      </c>
      <c r="I129" s="92"/>
      <c r="J129" s="93">
        <f t="shared" si="0"/>
        <v>0</v>
      </c>
      <c r="K129" s="94"/>
      <c r="L129" s="16"/>
      <c r="M129" s="95" t="s">
        <v>0</v>
      </c>
      <c r="N129" s="96" t="s">
        <v>24</v>
      </c>
      <c r="P129" s="97">
        <f t="shared" si="1"/>
        <v>0</v>
      </c>
      <c r="Q129" s="97">
        <v>0</v>
      </c>
      <c r="R129" s="97">
        <f t="shared" si="2"/>
        <v>0</v>
      </c>
      <c r="S129" s="97">
        <v>0</v>
      </c>
      <c r="T129" s="98">
        <f t="shared" si="3"/>
        <v>0</v>
      </c>
      <c r="AR129" s="99" t="s">
        <v>88</v>
      </c>
      <c r="AT129" s="99" t="s">
        <v>84</v>
      </c>
      <c r="AU129" s="99" t="s">
        <v>42</v>
      </c>
      <c r="AY129" s="7" t="s">
        <v>82</v>
      </c>
      <c r="BE129" s="100">
        <f t="shared" si="4"/>
        <v>0</v>
      </c>
      <c r="BF129" s="100">
        <f t="shared" si="5"/>
        <v>0</v>
      </c>
      <c r="BG129" s="100">
        <f t="shared" si="6"/>
        <v>0</v>
      </c>
      <c r="BH129" s="100">
        <f t="shared" si="7"/>
        <v>0</v>
      </c>
      <c r="BI129" s="100">
        <f t="shared" si="8"/>
        <v>0</v>
      </c>
      <c r="BJ129" s="7" t="s">
        <v>43</v>
      </c>
      <c r="BK129" s="100">
        <f t="shared" si="9"/>
        <v>0</v>
      </c>
      <c r="BL129" s="7" t="s">
        <v>88</v>
      </c>
      <c r="BM129" s="99" t="s">
        <v>102</v>
      </c>
    </row>
    <row r="130" spans="2:65" s="1" customFormat="1" ht="24.2" customHeight="1" x14ac:dyDescent="0.2">
      <c r="B130" s="16"/>
      <c r="C130" s="87" t="s">
        <v>94</v>
      </c>
      <c r="D130" s="87" t="s">
        <v>84</v>
      </c>
      <c r="E130" s="88" t="s">
        <v>299</v>
      </c>
      <c r="F130" s="89" t="s">
        <v>300</v>
      </c>
      <c r="G130" s="90" t="s">
        <v>177</v>
      </c>
      <c r="H130" s="91">
        <v>120</v>
      </c>
      <c r="I130" s="92"/>
      <c r="J130" s="93">
        <f t="shared" si="0"/>
        <v>0</v>
      </c>
      <c r="K130" s="94"/>
      <c r="L130" s="16"/>
      <c r="M130" s="95" t="s">
        <v>0</v>
      </c>
      <c r="N130" s="96" t="s">
        <v>24</v>
      </c>
      <c r="P130" s="97">
        <f t="shared" si="1"/>
        <v>0</v>
      </c>
      <c r="Q130" s="97">
        <v>0</v>
      </c>
      <c r="R130" s="97">
        <f t="shared" si="2"/>
        <v>0</v>
      </c>
      <c r="S130" s="97">
        <v>0</v>
      </c>
      <c r="T130" s="98">
        <f t="shared" si="3"/>
        <v>0</v>
      </c>
      <c r="AR130" s="99" t="s">
        <v>88</v>
      </c>
      <c r="AT130" s="99" t="s">
        <v>84</v>
      </c>
      <c r="AU130" s="99" t="s">
        <v>42</v>
      </c>
      <c r="AY130" s="7" t="s">
        <v>82</v>
      </c>
      <c r="BE130" s="100">
        <f t="shared" si="4"/>
        <v>0</v>
      </c>
      <c r="BF130" s="100">
        <f t="shared" si="5"/>
        <v>0</v>
      </c>
      <c r="BG130" s="100">
        <f t="shared" si="6"/>
        <v>0</v>
      </c>
      <c r="BH130" s="100">
        <f t="shared" si="7"/>
        <v>0</v>
      </c>
      <c r="BI130" s="100">
        <f t="shared" si="8"/>
        <v>0</v>
      </c>
      <c r="BJ130" s="7" t="s">
        <v>43</v>
      </c>
      <c r="BK130" s="100">
        <f t="shared" si="9"/>
        <v>0</v>
      </c>
      <c r="BL130" s="7" t="s">
        <v>88</v>
      </c>
      <c r="BM130" s="99" t="s">
        <v>105</v>
      </c>
    </row>
    <row r="131" spans="2:65" s="1" customFormat="1" ht="21.75" customHeight="1" x14ac:dyDescent="0.2">
      <c r="B131" s="16"/>
      <c r="C131" s="87" t="s">
        <v>106</v>
      </c>
      <c r="D131" s="87" t="s">
        <v>84</v>
      </c>
      <c r="E131" s="88" t="s">
        <v>301</v>
      </c>
      <c r="F131" s="89" t="s">
        <v>302</v>
      </c>
      <c r="G131" s="90" t="s">
        <v>254</v>
      </c>
      <c r="H131" s="91">
        <v>4</v>
      </c>
      <c r="I131" s="92"/>
      <c r="J131" s="93">
        <f t="shared" si="0"/>
        <v>0</v>
      </c>
      <c r="K131" s="94"/>
      <c r="L131" s="16"/>
      <c r="M131" s="95" t="s">
        <v>0</v>
      </c>
      <c r="N131" s="96" t="s">
        <v>24</v>
      </c>
      <c r="P131" s="97">
        <f t="shared" si="1"/>
        <v>0</v>
      </c>
      <c r="Q131" s="97">
        <v>0</v>
      </c>
      <c r="R131" s="97">
        <f t="shared" si="2"/>
        <v>0</v>
      </c>
      <c r="S131" s="97">
        <v>0</v>
      </c>
      <c r="T131" s="98">
        <f t="shared" si="3"/>
        <v>0</v>
      </c>
      <c r="AR131" s="99" t="s">
        <v>88</v>
      </c>
      <c r="AT131" s="99" t="s">
        <v>84</v>
      </c>
      <c r="AU131" s="99" t="s">
        <v>42</v>
      </c>
      <c r="AY131" s="7" t="s">
        <v>82</v>
      </c>
      <c r="BE131" s="100">
        <f t="shared" si="4"/>
        <v>0</v>
      </c>
      <c r="BF131" s="100">
        <f t="shared" si="5"/>
        <v>0</v>
      </c>
      <c r="BG131" s="100">
        <f t="shared" si="6"/>
        <v>0</v>
      </c>
      <c r="BH131" s="100">
        <f t="shared" si="7"/>
        <v>0</v>
      </c>
      <c r="BI131" s="100">
        <f t="shared" si="8"/>
        <v>0</v>
      </c>
      <c r="BJ131" s="7" t="s">
        <v>43</v>
      </c>
      <c r="BK131" s="100">
        <f t="shared" si="9"/>
        <v>0</v>
      </c>
      <c r="BL131" s="7" t="s">
        <v>88</v>
      </c>
      <c r="BM131" s="99" t="s">
        <v>109</v>
      </c>
    </row>
    <row r="132" spans="2:65" s="1" customFormat="1" ht="21.75" customHeight="1" x14ac:dyDescent="0.2">
      <c r="B132" s="16"/>
      <c r="C132" s="87" t="s">
        <v>98</v>
      </c>
      <c r="D132" s="87" t="s">
        <v>84</v>
      </c>
      <c r="E132" s="88" t="s">
        <v>303</v>
      </c>
      <c r="F132" s="89" t="s">
        <v>304</v>
      </c>
      <c r="G132" s="90" t="s">
        <v>254</v>
      </c>
      <c r="H132" s="91">
        <v>6</v>
      </c>
      <c r="I132" s="92"/>
      <c r="J132" s="93">
        <f t="shared" si="0"/>
        <v>0</v>
      </c>
      <c r="K132" s="94"/>
      <c r="L132" s="16"/>
      <c r="M132" s="95" t="s">
        <v>0</v>
      </c>
      <c r="N132" s="96" t="s">
        <v>24</v>
      </c>
      <c r="P132" s="97">
        <f t="shared" si="1"/>
        <v>0</v>
      </c>
      <c r="Q132" s="97">
        <v>0</v>
      </c>
      <c r="R132" s="97">
        <f t="shared" si="2"/>
        <v>0</v>
      </c>
      <c r="S132" s="97">
        <v>0</v>
      </c>
      <c r="T132" s="98">
        <f t="shared" si="3"/>
        <v>0</v>
      </c>
      <c r="AR132" s="99" t="s">
        <v>88</v>
      </c>
      <c r="AT132" s="99" t="s">
        <v>84</v>
      </c>
      <c r="AU132" s="99" t="s">
        <v>42</v>
      </c>
      <c r="AY132" s="7" t="s">
        <v>82</v>
      </c>
      <c r="BE132" s="100">
        <f t="shared" si="4"/>
        <v>0</v>
      </c>
      <c r="BF132" s="100">
        <f t="shared" si="5"/>
        <v>0</v>
      </c>
      <c r="BG132" s="100">
        <f t="shared" si="6"/>
        <v>0</v>
      </c>
      <c r="BH132" s="100">
        <f t="shared" si="7"/>
        <v>0</v>
      </c>
      <c r="BI132" s="100">
        <f t="shared" si="8"/>
        <v>0</v>
      </c>
      <c r="BJ132" s="7" t="s">
        <v>43</v>
      </c>
      <c r="BK132" s="100">
        <f t="shared" si="9"/>
        <v>0</v>
      </c>
      <c r="BL132" s="7" t="s">
        <v>88</v>
      </c>
      <c r="BM132" s="99" t="s">
        <v>112</v>
      </c>
    </row>
    <row r="133" spans="2:65" s="1" customFormat="1" ht="16.5" customHeight="1" x14ac:dyDescent="0.2">
      <c r="B133" s="16"/>
      <c r="C133" s="87" t="s">
        <v>113</v>
      </c>
      <c r="D133" s="87" t="s">
        <v>84</v>
      </c>
      <c r="E133" s="88" t="s">
        <v>305</v>
      </c>
      <c r="F133" s="89" t="s">
        <v>306</v>
      </c>
      <c r="G133" s="90" t="s">
        <v>254</v>
      </c>
      <c r="H133" s="91">
        <v>2</v>
      </c>
      <c r="I133" s="92"/>
      <c r="J133" s="93">
        <f t="shared" si="0"/>
        <v>0</v>
      </c>
      <c r="K133" s="94"/>
      <c r="L133" s="16"/>
      <c r="M133" s="95" t="s">
        <v>0</v>
      </c>
      <c r="N133" s="96" t="s">
        <v>24</v>
      </c>
      <c r="P133" s="97">
        <f t="shared" si="1"/>
        <v>0</v>
      </c>
      <c r="Q133" s="97">
        <v>0</v>
      </c>
      <c r="R133" s="97">
        <f t="shared" si="2"/>
        <v>0</v>
      </c>
      <c r="S133" s="97">
        <v>0</v>
      </c>
      <c r="T133" s="98">
        <f t="shared" si="3"/>
        <v>0</v>
      </c>
      <c r="AR133" s="99" t="s">
        <v>88</v>
      </c>
      <c r="AT133" s="99" t="s">
        <v>84</v>
      </c>
      <c r="AU133" s="99" t="s">
        <v>42</v>
      </c>
      <c r="AY133" s="7" t="s">
        <v>82</v>
      </c>
      <c r="BE133" s="100">
        <f t="shared" si="4"/>
        <v>0</v>
      </c>
      <c r="BF133" s="100">
        <f t="shared" si="5"/>
        <v>0</v>
      </c>
      <c r="BG133" s="100">
        <f t="shared" si="6"/>
        <v>0</v>
      </c>
      <c r="BH133" s="100">
        <f t="shared" si="7"/>
        <v>0</v>
      </c>
      <c r="BI133" s="100">
        <f t="shared" si="8"/>
        <v>0</v>
      </c>
      <c r="BJ133" s="7" t="s">
        <v>43</v>
      </c>
      <c r="BK133" s="100">
        <f t="shared" si="9"/>
        <v>0</v>
      </c>
      <c r="BL133" s="7" t="s">
        <v>88</v>
      </c>
      <c r="BM133" s="99" t="s">
        <v>116</v>
      </c>
    </row>
    <row r="134" spans="2:65" s="1" customFormat="1" ht="16.5" customHeight="1" x14ac:dyDescent="0.2">
      <c r="B134" s="16"/>
      <c r="C134" s="87" t="s">
        <v>102</v>
      </c>
      <c r="D134" s="87" t="s">
        <v>84</v>
      </c>
      <c r="E134" s="88" t="s">
        <v>307</v>
      </c>
      <c r="F134" s="89" t="s">
        <v>308</v>
      </c>
      <c r="G134" s="90" t="s">
        <v>87</v>
      </c>
      <c r="H134" s="91">
        <v>22.2</v>
      </c>
      <c r="I134" s="92"/>
      <c r="J134" s="93">
        <f t="shared" si="0"/>
        <v>0</v>
      </c>
      <c r="K134" s="94"/>
      <c r="L134" s="16"/>
      <c r="M134" s="95" t="s">
        <v>0</v>
      </c>
      <c r="N134" s="96" t="s">
        <v>24</v>
      </c>
      <c r="P134" s="97">
        <f t="shared" si="1"/>
        <v>0</v>
      </c>
      <c r="Q134" s="97">
        <v>0</v>
      </c>
      <c r="R134" s="97">
        <f t="shared" si="2"/>
        <v>0</v>
      </c>
      <c r="S134" s="97">
        <v>0</v>
      </c>
      <c r="T134" s="98">
        <f t="shared" si="3"/>
        <v>0</v>
      </c>
      <c r="AR134" s="99" t="s">
        <v>88</v>
      </c>
      <c r="AT134" s="99" t="s">
        <v>84</v>
      </c>
      <c r="AU134" s="99" t="s">
        <v>42</v>
      </c>
      <c r="AY134" s="7" t="s">
        <v>82</v>
      </c>
      <c r="BE134" s="100">
        <f t="shared" si="4"/>
        <v>0</v>
      </c>
      <c r="BF134" s="100">
        <f t="shared" si="5"/>
        <v>0</v>
      </c>
      <c r="BG134" s="100">
        <f t="shared" si="6"/>
        <v>0</v>
      </c>
      <c r="BH134" s="100">
        <f t="shared" si="7"/>
        <v>0</v>
      </c>
      <c r="BI134" s="100">
        <f t="shared" si="8"/>
        <v>0</v>
      </c>
      <c r="BJ134" s="7" t="s">
        <v>43</v>
      </c>
      <c r="BK134" s="100">
        <f t="shared" si="9"/>
        <v>0</v>
      </c>
      <c r="BL134" s="7" t="s">
        <v>88</v>
      </c>
      <c r="BM134" s="99" t="s">
        <v>2</v>
      </c>
    </row>
    <row r="135" spans="2:65" s="1" customFormat="1" ht="24.2" customHeight="1" x14ac:dyDescent="0.2">
      <c r="B135" s="16"/>
      <c r="C135" s="87" t="s">
        <v>119</v>
      </c>
      <c r="D135" s="87" t="s">
        <v>84</v>
      </c>
      <c r="E135" s="88" t="s">
        <v>309</v>
      </c>
      <c r="F135" s="89" t="s">
        <v>310</v>
      </c>
      <c r="G135" s="90" t="s">
        <v>97</v>
      </c>
      <c r="H135" s="91">
        <v>5.1840000000000002</v>
      </c>
      <c r="I135" s="92"/>
      <c r="J135" s="93">
        <f t="shared" si="0"/>
        <v>0</v>
      </c>
      <c r="K135" s="94"/>
      <c r="L135" s="16"/>
      <c r="M135" s="95" t="s">
        <v>0</v>
      </c>
      <c r="N135" s="96" t="s">
        <v>24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88</v>
      </c>
      <c r="AT135" s="99" t="s">
        <v>84</v>
      </c>
      <c r="AU135" s="99" t="s">
        <v>42</v>
      </c>
      <c r="AY135" s="7" t="s">
        <v>82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43</v>
      </c>
      <c r="BK135" s="100">
        <f t="shared" si="9"/>
        <v>0</v>
      </c>
      <c r="BL135" s="7" t="s">
        <v>88</v>
      </c>
      <c r="BM135" s="99" t="s">
        <v>122</v>
      </c>
    </row>
    <row r="136" spans="2:65" s="1" customFormat="1" ht="16.5" customHeight="1" x14ac:dyDescent="0.2">
      <c r="B136" s="16"/>
      <c r="C136" s="87" t="s">
        <v>105</v>
      </c>
      <c r="D136" s="87" t="s">
        <v>84</v>
      </c>
      <c r="E136" s="88" t="s">
        <v>311</v>
      </c>
      <c r="F136" s="89" t="s">
        <v>312</v>
      </c>
      <c r="G136" s="90" t="s">
        <v>254</v>
      </c>
      <c r="H136" s="91">
        <v>94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24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88</v>
      </c>
      <c r="AT136" s="99" t="s">
        <v>84</v>
      </c>
      <c r="AU136" s="99" t="s">
        <v>42</v>
      </c>
      <c r="AY136" s="7" t="s">
        <v>82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43</v>
      </c>
      <c r="BK136" s="100">
        <f t="shared" si="9"/>
        <v>0</v>
      </c>
      <c r="BL136" s="7" t="s">
        <v>88</v>
      </c>
      <c r="BM136" s="99" t="s">
        <v>125</v>
      </c>
    </row>
    <row r="137" spans="2:65" s="1" customFormat="1" ht="16.5" customHeight="1" x14ac:dyDescent="0.2">
      <c r="B137" s="16"/>
      <c r="C137" s="87" t="s">
        <v>126</v>
      </c>
      <c r="D137" s="87" t="s">
        <v>84</v>
      </c>
      <c r="E137" s="88" t="s">
        <v>313</v>
      </c>
      <c r="F137" s="89" t="s">
        <v>314</v>
      </c>
      <c r="G137" s="90" t="s">
        <v>254</v>
      </c>
      <c r="H137" s="91">
        <v>22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88</v>
      </c>
      <c r="AT137" s="99" t="s">
        <v>84</v>
      </c>
      <c r="AU137" s="99" t="s">
        <v>42</v>
      </c>
      <c r="AY137" s="7" t="s">
        <v>82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88</v>
      </c>
      <c r="BM137" s="99" t="s">
        <v>129</v>
      </c>
    </row>
    <row r="138" spans="2:65" s="1" customFormat="1" ht="16.5" customHeight="1" x14ac:dyDescent="0.2">
      <c r="B138" s="16"/>
      <c r="C138" s="87" t="s">
        <v>109</v>
      </c>
      <c r="D138" s="87" t="s">
        <v>84</v>
      </c>
      <c r="E138" s="88" t="s">
        <v>315</v>
      </c>
      <c r="F138" s="89" t="s">
        <v>316</v>
      </c>
      <c r="G138" s="90" t="s">
        <v>254</v>
      </c>
      <c r="H138" s="91">
        <v>15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24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88</v>
      </c>
      <c r="AT138" s="99" t="s">
        <v>84</v>
      </c>
      <c r="AU138" s="99" t="s">
        <v>42</v>
      </c>
      <c r="AY138" s="7" t="s">
        <v>82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88</v>
      </c>
      <c r="BM138" s="99" t="s">
        <v>132</v>
      </c>
    </row>
    <row r="139" spans="2:65" s="1" customFormat="1" ht="16.5" customHeight="1" x14ac:dyDescent="0.2">
      <c r="B139" s="16"/>
      <c r="C139" s="87" t="s">
        <v>133</v>
      </c>
      <c r="D139" s="87" t="s">
        <v>84</v>
      </c>
      <c r="E139" s="88" t="s">
        <v>317</v>
      </c>
      <c r="F139" s="89" t="s">
        <v>318</v>
      </c>
      <c r="G139" s="90" t="s">
        <v>254</v>
      </c>
      <c r="H139" s="91">
        <v>32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88</v>
      </c>
      <c r="AT139" s="99" t="s">
        <v>84</v>
      </c>
      <c r="AU139" s="99" t="s">
        <v>42</v>
      </c>
      <c r="AY139" s="7" t="s">
        <v>82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88</v>
      </c>
      <c r="BM139" s="99" t="s">
        <v>137</v>
      </c>
    </row>
    <row r="140" spans="2:65" s="1" customFormat="1" ht="16.5" customHeight="1" x14ac:dyDescent="0.2">
      <c r="B140" s="16"/>
      <c r="C140" s="87" t="s">
        <v>112</v>
      </c>
      <c r="D140" s="87" t="s">
        <v>84</v>
      </c>
      <c r="E140" s="88" t="s">
        <v>319</v>
      </c>
      <c r="F140" s="89" t="s">
        <v>320</v>
      </c>
      <c r="G140" s="90" t="s">
        <v>254</v>
      </c>
      <c r="H140" s="91">
        <v>25</v>
      </c>
      <c r="I140" s="92"/>
      <c r="J140" s="93">
        <f t="shared" si="0"/>
        <v>0</v>
      </c>
      <c r="K140" s="94"/>
      <c r="L140" s="16"/>
      <c r="M140" s="95" t="s">
        <v>0</v>
      </c>
      <c r="N140" s="96" t="s">
        <v>24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88</v>
      </c>
      <c r="AT140" s="99" t="s">
        <v>84</v>
      </c>
      <c r="AU140" s="99" t="s">
        <v>42</v>
      </c>
      <c r="AY140" s="7" t="s">
        <v>82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43</v>
      </c>
      <c r="BK140" s="100">
        <f t="shared" si="9"/>
        <v>0</v>
      </c>
      <c r="BL140" s="7" t="s">
        <v>88</v>
      </c>
      <c r="BM140" s="99" t="s">
        <v>140</v>
      </c>
    </row>
    <row r="141" spans="2:65" s="1" customFormat="1" ht="16.5" customHeight="1" x14ac:dyDescent="0.2">
      <c r="B141" s="16"/>
      <c r="C141" s="87" t="s">
        <v>141</v>
      </c>
      <c r="D141" s="87" t="s">
        <v>84</v>
      </c>
      <c r="E141" s="88" t="s">
        <v>321</v>
      </c>
      <c r="F141" s="89" t="s">
        <v>322</v>
      </c>
      <c r="G141" s="90" t="s">
        <v>254</v>
      </c>
      <c r="H141" s="91">
        <v>30</v>
      </c>
      <c r="I141" s="92"/>
      <c r="J141" s="93">
        <f t="shared" si="0"/>
        <v>0</v>
      </c>
      <c r="K141" s="94"/>
      <c r="L141" s="16"/>
      <c r="M141" s="95" t="s">
        <v>0</v>
      </c>
      <c r="N141" s="96" t="s">
        <v>24</v>
      </c>
      <c r="P141" s="97">
        <f t="shared" si="1"/>
        <v>0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88</v>
      </c>
      <c r="AT141" s="99" t="s">
        <v>84</v>
      </c>
      <c r="AU141" s="99" t="s">
        <v>42</v>
      </c>
      <c r="AY141" s="7" t="s">
        <v>82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7" t="s">
        <v>43</v>
      </c>
      <c r="BK141" s="100">
        <f t="shared" si="9"/>
        <v>0</v>
      </c>
      <c r="BL141" s="7" t="s">
        <v>88</v>
      </c>
      <c r="BM141" s="99" t="s">
        <v>144</v>
      </c>
    </row>
    <row r="142" spans="2:65" s="1" customFormat="1" ht="16.5" customHeight="1" x14ac:dyDescent="0.2">
      <c r="B142" s="16"/>
      <c r="C142" s="87" t="s">
        <v>116</v>
      </c>
      <c r="D142" s="87" t="s">
        <v>84</v>
      </c>
      <c r="E142" s="88" t="s">
        <v>435</v>
      </c>
      <c r="F142" s="89" t="s">
        <v>436</v>
      </c>
      <c r="G142" s="90" t="s">
        <v>254</v>
      </c>
      <c r="H142" s="91">
        <v>8</v>
      </c>
      <c r="I142" s="92"/>
      <c r="J142" s="93">
        <f t="shared" si="0"/>
        <v>0</v>
      </c>
      <c r="K142" s="94"/>
      <c r="L142" s="16"/>
      <c r="M142" s="95" t="s">
        <v>0</v>
      </c>
      <c r="N142" s="96" t="s">
        <v>24</v>
      </c>
      <c r="P142" s="97">
        <f t="shared" si="1"/>
        <v>0</v>
      </c>
      <c r="Q142" s="97">
        <v>0</v>
      </c>
      <c r="R142" s="97">
        <f t="shared" si="2"/>
        <v>0</v>
      </c>
      <c r="S142" s="97">
        <v>0</v>
      </c>
      <c r="T142" s="98">
        <f t="shared" si="3"/>
        <v>0</v>
      </c>
      <c r="AR142" s="99" t="s">
        <v>88</v>
      </c>
      <c r="AT142" s="99" t="s">
        <v>84</v>
      </c>
      <c r="AU142" s="99" t="s">
        <v>42</v>
      </c>
      <c r="AY142" s="7" t="s">
        <v>82</v>
      </c>
      <c r="BE142" s="100">
        <f t="shared" si="4"/>
        <v>0</v>
      </c>
      <c r="BF142" s="100">
        <f t="shared" si="5"/>
        <v>0</v>
      </c>
      <c r="BG142" s="100">
        <f t="shared" si="6"/>
        <v>0</v>
      </c>
      <c r="BH142" s="100">
        <f t="shared" si="7"/>
        <v>0</v>
      </c>
      <c r="BI142" s="100">
        <f t="shared" si="8"/>
        <v>0</v>
      </c>
      <c r="BJ142" s="7" t="s">
        <v>43</v>
      </c>
      <c r="BK142" s="100">
        <f t="shared" si="9"/>
        <v>0</v>
      </c>
      <c r="BL142" s="7" t="s">
        <v>88</v>
      </c>
      <c r="BM142" s="99" t="s">
        <v>148</v>
      </c>
    </row>
    <row r="143" spans="2:65" s="1" customFormat="1" ht="16.5" customHeight="1" x14ac:dyDescent="0.2">
      <c r="B143" s="16"/>
      <c r="C143" s="87" t="s">
        <v>149</v>
      </c>
      <c r="D143" s="87" t="s">
        <v>84</v>
      </c>
      <c r="E143" s="88" t="s">
        <v>317</v>
      </c>
      <c r="F143" s="89" t="s">
        <v>318</v>
      </c>
      <c r="G143" s="90" t="s">
        <v>254</v>
      </c>
      <c r="H143" s="91">
        <v>27</v>
      </c>
      <c r="I143" s="92"/>
      <c r="J143" s="93">
        <f t="shared" si="0"/>
        <v>0</v>
      </c>
      <c r="K143" s="94"/>
      <c r="L143" s="16"/>
      <c r="M143" s="95" t="s">
        <v>0</v>
      </c>
      <c r="N143" s="96" t="s">
        <v>24</v>
      </c>
      <c r="P143" s="97">
        <f t="shared" si="1"/>
        <v>0</v>
      </c>
      <c r="Q143" s="97">
        <v>0</v>
      </c>
      <c r="R143" s="97">
        <f t="shared" si="2"/>
        <v>0</v>
      </c>
      <c r="S143" s="97">
        <v>0</v>
      </c>
      <c r="T143" s="98">
        <f t="shared" si="3"/>
        <v>0</v>
      </c>
      <c r="AR143" s="99" t="s">
        <v>88</v>
      </c>
      <c r="AT143" s="99" t="s">
        <v>84</v>
      </c>
      <c r="AU143" s="99" t="s">
        <v>42</v>
      </c>
      <c r="AY143" s="7" t="s">
        <v>82</v>
      </c>
      <c r="BE143" s="100">
        <f t="shared" si="4"/>
        <v>0</v>
      </c>
      <c r="BF143" s="100">
        <f t="shared" si="5"/>
        <v>0</v>
      </c>
      <c r="BG143" s="100">
        <f t="shared" si="6"/>
        <v>0</v>
      </c>
      <c r="BH143" s="100">
        <f t="shared" si="7"/>
        <v>0</v>
      </c>
      <c r="BI143" s="100">
        <f t="shared" si="8"/>
        <v>0</v>
      </c>
      <c r="BJ143" s="7" t="s">
        <v>43</v>
      </c>
      <c r="BK143" s="100">
        <f t="shared" si="9"/>
        <v>0</v>
      </c>
      <c r="BL143" s="7" t="s">
        <v>88</v>
      </c>
      <c r="BM143" s="99" t="s">
        <v>152</v>
      </c>
    </row>
    <row r="144" spans="2:65" s="1" customFormat="1" ht="16.5" customHeight="1" x14ac:dyDescent="0.2">
      <c r="B144" s="16"/>
      <c r="C144" s="87" t="s">
        <v>2</v>
      </c>
      <c r="D144" s="87" t="s">
        <v>84</v>
      </c>
      <c r="E144" s="88" t="s">
        <v>437</v>
      </c>
      <c r="F144" s="89" t="s">
        <v>438</v>
      </c>
      <c r="G144" s="90" t="s">
        <v>254</v>
      </c>
      <c r="H144" s="91">
        <v>10</v>
      </c>
      <c r="I144" s="92"/>
      <c r="J144" s="93">
        <f t="shared" si="0"/>
        <v>0</v>
      </c>
      <c r="K144" s="94"/>
      <c r="L144" s="16"/>
      <c r="M144" s="95" t="s">
        <v>0</v>
      </c>
      <c r="N144" s="96" t="s">
        <v>24</v>
      </c>
      <c r="P144" s="97">
        <f t="shared" si="1"/>
        <v>0</v>
      </c>
      <c r="Q144" s="97">
        <v>0</v>
      </c>
      <c r="R144" s="97">
        <f t="shared" si="2"/>
        <v>0</v>
      </c>
      <c r="S144" s="97">
        <v>0</v>
      </c>
      <c r="T144" s="98">
        <f t="shared" si="3"/>
        <v>0</v>
      </c>
      <c r="AR144" s="99" t="s">
        <v>88</v>
      </c>
      <c r="AT144" s="99" t="s">
        <v>84</v>
      </c>
      <c r="AU144" s="99" t="s">
        <v>42</v>
      </c>
      <c r="AY144" s="7" t="s">
        <v>82</v>
      </c>
      <c r="BE144" s="100">
        <f t="shared" si="4"/>
        <v>0</v>
      </c>
      <c r="BF144" s="100">
        <f t="shared" si="5"/>
        <v>0</v>
      </c>
      <c r="BG144" s="100">
        <f t="shared" si="6"/>
        <v>0</v>
      </c>
      <c r="BH144" s="100">
        <f t="shared" si="7"/>
        <v>0</v>
      </c>
      <c r="BI144" s="100">
        <f t="shared" si="8"/>
        <v>0</v>
      </c>
      <c r="BJ144" s="7" t="s">
        <v>43</v>
      </c>
      <c r="BK144" s="100">
        <f t="shared" si="9"/>
        <v>0</v>
      </c>
      <c r="BL144" s="7" t="s">
        <v>88</v>
      </c>
      <c r="BM144" s="99" t="s">
        <v>155</v>
      </c>
    </row>
    <row r="145" spans="2:65" s="1" customFormat="1" ht="16.5" customHeight="1" x14ac:dyDescent="0.2">
      <c r="B145" s="16"/>
      <c r="C145" s="87" t="s">
        <v>156</v>
      </c>
      <c r="D145" s="87" t="s">
        <v>84</v>
      </c>
      <c r="E145" s="88" t="s">
        <v>323</v>
      </c>
      <c r="F145" s="89" t="s">
        <v>324</v>
      </c>
      <c r="G145" s="90" t="s">
        <v>97</v>
      </c>
      <c r="H145" s="91">
        <v>0.38400000000000001</v>
      </c>
      <c r="I145" s="92"/>
      <c r="J145" s="93">
        <f t="shared" si="0"/>
        <v>0</v>
      </c>
      <c r="K145" s="94"/>
      <c r="L145" s="16"/>
      <c r="M145" s="95" t="s">
        <v>0</v>
      </c>
      <c r="N145" s="96" t="s">
        <v>24</v>
      </c>
      <c r="P145" s="97">
        <f t="shared" si="1"/>
        <v>0</v>
      </c>
      <c r="Q145" s="97">
        <v>0</v>
      </c>
      <c r="R145" s="97">
        <f t="shared" si="2"/>
        <v>0</v>
      </c>
      <c r="S145" s="97">
        <v>0</v>
      </c>
      <c r="T145" s="98">
        <f t="shared" si="3"/>
        <v>0</v>
      </c>
      <c r="AR145" s="99" t="s">
        <v>88</v>
      </c>
      <c r="AT145" s="99" t="s">
        <v>84</v>
      </c>
      <c r="AU145" s="99" t="s">
        <v>42</v>
      </c>
      <c r="AY145" s="7" t="s">
        <v>82</v>
      </c>
      <c r="BE145" s="100">
        <f t="shared" si="4"/>
        <v>0</v>
      </c>
      <c r="BF145" s="100">
        <f t="shared" si="5"/>
        <v>0</v>
      </c>
      <c r="BG145" s="100">
        <f t="shared" si="6"/>
        <v>0</v>
      </c>
      <c r="BH145" s="100">
        <f t="shared" si="7"/>
        <v>0</v>
      </c>
      <c r="BI145" s="100">
        <f t="shared" si="8"/>
        <v>0</v>
      </c>
      <c r="BJ145" s="7" t="s">
        <v>43</v>
      </c>
      <c r="BK145" s="100">
        <f t="shared" si="9"/>
        <v>0</v>
      </c>
      <c r="BL145" s="7" t="s">
        <v>88</v>
      </c>
      <c r="BM145" s="99" t="s">
        <v>159</v>
      </c>
    </row>
    <row r="146" spans="2:65" s="1" customFormat="1" ht="24.2" customHeight="1" x14ac:dyDescent="0.2">
      <c r="B146" s="16"/>
      <c r="C146" s="87" t="s">
        <v>122</v>
      </c>
      <c r="D146" s="87" t="s">
        <v>84</v>
      </c>
      <c r="E146" s="88" t="s">
        <v>325</v>
      </c>
      <c r="F146" s="89" t="s">
        <v>326</v>
      </c>
      <c r="G146" s="90" t="s">
        <v>87</v>
      </c>
      <c r="H146" s="91">
        <v>19.2</v>
      </c>
      <c r="I146" s="92"/>
      <c r="J146" s="93">
        <f t="shared" si="0"/>
        <v>0</v>
      </c>
      <c r="K146" s="94"/>
      <c r="L146" s="16"/>
      <c r="M146" s="95" t="s">
        <v>0</v>
      </c>
      <c r="N146" s="96" t="s">
        <v>24</v>
      </c>
      <c r="P146" s="97">
        <f t="shared" si="1"/>
        <v>0</v>
      </c>
      <c r="Q146" s="97">
        <v>0</v>
      </c>
      <c r="R146" s="97">
        <f t="shared" si="2"/>
        <v>0</v>
      </c>
      <c r="S146" s="97">
        <v>0</v>
      </c>
      <c r="T146" s="98">
        <f t="shared" si="3"/>
        <v>0</v>
      </c>
      <c r="AR146" s="99" t="s">
        <v>88</v>
      </c>
      <c r="AT146" s="99" t="s">
        <v>84</v>
      </c>
      <c r="AU146" s="99" t="s">
        <v>42</v>
      </c>
      <c r="AY146" s="7" t="s">
        <v>82</v>
      </c>
      <c r="BE146" s="100">
        <f t="shared" si="4"/>
        <v>0</v>
      </c>
      <c r="BF146" s="100">
        <f t="shared" si="5"/>
        <v>0</v>
      </c>
      <c r="BG146" s="100">
        <f t="shared" si="6"/>
        <v>0</v>
      </c>
      <c r="BH146" s="100">
        <f t="shared" si="7"/>
        <v>0</v>
      </c>
      <c r="BI146" s="100">
        <f t="shared" si="8"/>
        <v>0</v>
      </c>
      <c r="BJ146" s="7" t="s">
        <v>43</v>
      </c>
      <c r="BK146" s="100">
        <f t="shared" si="9"/>
        <v>0</v>
      </c>
      <c r="BL146" s="7" t="s">
        <v>88</v>
      </c>
      <c r="BM146" s="99" t="s">
        <v>163</v>
      </c>
    </row>
    <row r="147" spans="2:65" s="6" customFormat="1" ht="25.9" customHeight="1" x14ac:dyDescent="0.2">
      <c r="B147" s="76"/>
      <c r="D147" s="77" t="s">
        <v>40</v>
      </c>
      <c r="E147" s="78" t="s">
        <v>277</v>
      </c>
      <c r="F147" s="78" t="s">
        <v>278</v>
      </c>
      <c r="I147" s="79"/>
      <c r="J147" s="66">
        <f>BK147</f>
        <v>0</v>
      </c>
      <c r="L147" s="76"/>
      <c r="M147" s="80"/>
      <c r="P147" s="81">
        <f>P148</f>
        <v>0</v>
      </c>
      <c r="R147" s="81">
        <f>R148</f>
        <v>0</v>
      </c>
      <c r="T147" s="82">
        <f>T148</f>
        <v>0</v>
      </c>
      <c r="AR147" s="77" t="s">
        <v>99</v>
      </c>
      <c r="AT147" s="83" t="s">
        <v>40</v>
      </c>
      <c r="AU147" s="83" t="s">
        <v>41</v>
      </c>
      <c r="AY147" s="77" t="s">
        <v>82</v>
      </c>
      <c r="BK147" s="84">
        <f>BK148</f>
        <v>0</v>
      </c>
    </row>
    <row r="148" spans="2:65" s="1" customFormat="1" ht="16.5" customHeight="1" x14ac:dyDescent="0.2">
      <c r="B148" s="16"/>
      <c r="C148" s="87" t="s">
        <v>164</v>
      </c>
      <c r="D148" s="87" t="s">
        <v>84</v>
      </c>
      <c r="E148" s="88" t="s">
        <v>280</v>
      </c>
      <c r="F148" s="89" t="s">
        <v>281</v>
      </c>
      <c r="G148" s="90" t="s">
        <v>259</v>
      </c>
      <c r="H148" s="112"/>
      <c r="I148" s="92"/>
      <c r="J148" s="93">
        <f>ROUND(I148*H148,2)</f>
        <v>0</v>
      </c>
      <c r="K148" s="94"/>
      <c r="L148" s="16"/>
      <c r="M148" s="95" t="s">
        <v>0</v>
      </c>
      <c r="N148" s="96" t="s">
        <v>24</v>
      </c>
      <c r="P148" s="97">
        <f>O148*H148</f>
        <v>0</v>
      </c>
      <c r="Q148" s="97">
        <v>0</v>
      </c>
      <c r="R148" s="97">
        <f>Q148*H148</f>
        <v>0</v>
      </c>
      <c r="S148" s="97">
        <v>0</v>
      </c>
      <c r="T148" s="98">
        <f>S148*H148</f>
        <v>0</v>
      </c>
      <c r="AR148" s="99" t="s">
        <v>88</v>
      </c>
      <c r="AT148" s="99" t="s">
        <v>84</v>
      </c>
      <c r="AU148" s="99" t="s">
        <v>42</v>
      </c>
      <c r="AY148" s="7" t="s">
        <v>82</v>
      </c>
      <c r="BE148" s="100">
        <f>IF(N148="základná",J148,0)</f>
        <v>0</v>
      </c>
      <c r="BF148" s="100">
        <f>IF(N148="znížená",J148,0)</f>
        <v>0</v>
      </c>
      <c r="BG148" s="100">
        <f>IF(N148="zákl. prenesená",J148,0)</f>
        <v>0</v>
      </c>
      <c r="BH148" s="100">
        <f>IF(N148="zníž. prenesená",J148,0)</f>
        <v>0</v>
      </c>
      <c r="BI148" s="100">
        <f>IF(N148="nulová",J148,0)</f>
        <v>0</v>
      </c>
      <c r="BJ148" s="7" t="s">
        <v>43</v>
      </c>
      <c r="BK148" s="100">
        <f>ROUND(I148*H148,2)</f>
        <v>0</v>
      </c>
      <c r="BL148" s="7" t="s">
        <v>88</v>
      </c>
      <c r="BM148" s="99" t="s">
        <v>167</v>
      </c>
    </row>
    <row r="149" spans="2:65" s="1" customFormat="1" ht="49.9" customHeight="1" x14ac:dyDescent="0.2">
      <c r="B149" s="16"/>
      <c r="E149" s="78" t="s">
        <v>283</v>
      </c>
      <c r="F149" s="78" t="s">
        <v>284</v>
      </c>
      <c r="J149" s="66">
        <f t="shared" ref="J149:J154" si="10">BK149</f>
        <v>0</v>
      </c>
      <c r="L149" s="16"/>
      <c r="M149" s="113"/>
      <c r="T149" s="30"/>
      <c r="AT149" s="7" t="s">
        <v>40</v>
      </c>
      <c r="AU149" s="7" t="s">
        <v>41</v>
      </c>
      <c r="AY149" s="7" t="s">
        <v>285</v>
      </c>
      <c r="BK149" s="100">
        <f>SUM(BK150:BK154)</f>
        <v>0</v>
      </c>
    </row>
    <row r="150" spans="2:65" s="1" customFormat="1" ht="16.350000000000001" customHeight="1" x14ac:dyDescent="0.2">
      <c r="B150" s="16"/>
      <c r="C150" s="114" t="s">
        <v>0</v>
      </c>
      <c r="D150" s="114" t="s">
        <v>84</v>
      </c>
      <c r="E150" s="115" t="s">
        <v>0</v>
      </c>
      <c r="F150" s="116" t="s">
        <v>0</v>
      </c>
      <c r="G150" s="117" t="s">
        <v>0</v>
      </c>
      <c r="H150" s="118"/>
      <c r="I150" s="119"/>
      <c r="J150" s="120">
        <f t="shared" si="10"/>
        <v>0</v>
      </c>
      <c r="K150" s="94"/>
      <c r="L150" s="16"/>
      <c r="M150" s="121" t="s">
        <v>0</v>
      </c>
      <c r="N150" s="122" t="s">
        <v>24</v>
      </c>
      <c r="T150" s="30"/>
      <c r="AT150" s="7" t="s">
        <v>285</v>
      </c>
      <c r="AU150" s="7" t="s">
        <v>42</v>
      </c>
      <c r="AY150" s="7" t="s">
        <v>285</v>
      </c>
      <c r="BE150" s="100">
        <f>IF(N150="základná",J150,0)</f>
        <v>0</v>
      </c>
      <c r="BF150" s="100">
        <f>IF(N150="znížená",J150,0)</f>
        <v>0</v>
      </c>
      <c r="BG150" s="100">
        <f>IF(N150="zákl. prenesená",J150,0)</f>
        <v>0</v>
      </c>
      <c r="BH150" s="100">
        <f>IF(N150="zníž. prenesená",J150,0)</f>
        <v>0</v>
      </c>
      <c r="BI150" s="100">
        <f>IF(N150="nulová",J150,0)</f>
        <v>0</v>
      </c>
      <c r="BJ150" s="7" t="s">
        <v>43</v>
      </c>
      <c r="BK150" s="100">
        <f>I150*H150</f>
        <v>0</v>
      </c>
    </row>
    <row r="151" spans="2:65" s="1" customFormat="1" ht="16.350000000000001" customHeight="1" x14ac:dyDescent="0.2">
      <c r="B151" s="16"/>
      <c r="C151" s="114" t="s">
        <v>0</v>
      </c>
      <c r="D151" s="114" t="s">
        <v>84</v>
      </c>
      <c r="E151" s="115" t="s">
        <v>0</v>
      </c>
      <c r="F151" s="116" t="s">
        <v>0</v>
      </c>
      <c r="G151" s="117" t="s">
        <v>0</v>
      </c>
      <c r="H151" s="118"/>
      <c r="I151" s="119"/>
      <c r="J151" s="120">
        <f t="shared" si="10"/>
        <v>0</v>
      </c>
      <c r="K151" s="94"/>
      <c r="L151" s="16"/>
      <c r="M151" s="121" t="s">
        <v>0</v>
      </c>
      <c r="N151" s="122" t="s">
        <v>24</v>
      </c>
      <c r="T151" s="30"/>
      <c r="AT151" s="7" t="s">
        <v>285</v>
      </c>
      <c r="AU151" s="7" t="s">
        <v>42</v>
      </c>
      <c r="AY151" s="7" t="s">
        <v>285</v>
      </c>
      <c r="BE151" s="100">
        <f>IF(N151="základná",J151,0)</f>
        <v>0</v>
      </c>
      <c r="BF151" s="100">
        <f>IF(N151="znížená",J151,0)</f>
        <v>0</v>
      </c>
      <c r="BG151" s="100">
        <f>IF(N151="zákl. prenesená",J151,0)</f>
        <v>0</v>
      </c>
      <c r="BH151" s="100">
        <f>IF(N151="zníž. prenesená",J151,0)</f>
        <v>0</v>
      </c>
      <c r="BI151" s="100">
        <f>IF(N151="nulová",J151,0)</f>
        <v>0</v>
      </c>
      <c r="BJ151" s="7" t="s">
        <v>43</v>
      </c>
      <c r="BK151" s="100">
        <f>I151*H151</f>
        <v>0</v>
      </c>
    </row>
    <row r="152" spans="2:65" s="1" customFormat="1" ht="16.350000000000001" customHeight="1" x14ac:dyDescent="0.2">
      <c r="B152" s="16"/>
      <c r="C152" s="114" t="s">
        <v>0</v>
      </c>
      <c r="D152" s="114" t="s">
        <v>84</v>
      </c>
      <c r="E152" s="115" t="s">
        <v>0</v>
      </c>
      <c r="F152" s="116" t="s">
        <v>0</v>
      </c>
      <c r="G152" s="117" t="s">
        <v>0</v>
      </c>
      <c r="H152" s="118"/>
      <c r="I152" s="119"/>
      <c r="J152" s="120">
        <f t="shared" si="10"/>
        <v>0</v>
      </c>
      <c r="K152" s="94"/>
      <c r="L152" s="16"/>
      <c r="M152" s="121" t="s">
        <v>0</v>
      </c>
      <c r="N152" s="122" t="s">
        <v>24</v>
      </c>
      <c r="T152" s="30"/>
      <c r="AT152" s="7" t="s">
        <v>285</v>
      </c>
      <c r="AU152" s="7" t="s">
        <v>42</v>
      </c>
      <c r="AY152" s="7" t="s">
        <v>285</v>
      </c>
      <c r="BE152" s="100">
        <f>IF(N152="základná",J152,0)</f>
        <v>0</v>
      </c>
      <c r="BF152" s="100">
        <f>IF(N152="znížená",J152,0)</f>
        <v>0</v>
      </c>
      <c r="BG152" s="100">
        <f>IF(N152="zákl. prenesená",J152,0)</f>
        <v>0</v>
      </c>
      <c r="BH152" s="100">
        <f>IF(N152="zníž. prenesená",J152,0)</f>
        <v>0</v>
      </c>
      <c r="BI152" s="100">
        <f>IF(N152="nulová",J152,0)</f>
        <v>0</v>
      </c>
      <c r="BJ152" s="7" t="s">
        <v>43</v>
      </c>
      <c r="BK152" s="100">
        <f>I152*H152</f>
        <v>0</v>
      </c>
    </row>
    <row r="153" spans="2:65" s="1" customFormat="1" ht="16.350000000000001" customHeight="1" x14ac:dyDescent="0.2">
      <c r="B153" s="16"/>
      <c r="C153" s="114" t="s">
        <v>0</v>
      </c>
      <c r="D153" s="114" t="s">
        <v>84</v>
      </c>
      <c r="E153" s="115" t="s">
        <v>0</v>
      </c>
      <c r="F153" s="116" t="s">
        <v>0</v>
      </c>
      <c r="G153" s="117" t="s">
        <v>0</v>
      </c>
      <c r="H153" s="118"/>
      <c r="I153" s="119"/>
      <c r="J153" s="120">
        <f t="shared" si="10"/>
        <v>0</v>
      </c>
      <c r="K153" s="94"/>
      <c r="L153" s="16"/>
      <c r="M153" s="121" t="s">
        <v>0</v>
      </c>
      <c r="N153" s="122" t="s">
        <v>24</v>
      </c>
      <c r="T153" s="30"/>
      <c r="AT153" s="7" t="s">
        <v>285</v>
      </c>
      <c r="AU153" s="7" t="s">
        <v>42</v>
      </c>
      <c r="AY153" s="7" t="s">
        <v>285</v>
      </c>
      <c r="BE153" s="100">
        <f>IF(N153="základná",J153,0)</f>
        <v>0</v>
      </c>
      <c r="BF153" s="100">
        <f>IF(N153="znížená",J153,0)</f>
        <v>0</v>
      </c>
      <c r="BG153" s="100">
        <f>IF(N153="zákl. prenesená",J153,0)</f>
        <v>0</v>
      </c>
      <c r="BH153" s="100">
        <f>IF(N153="zníž. prenesená",J153,0)</f>
        <v>0</v>
      </c>
      <c r="BI153" s="100">
        <f>IF(N153="nulová",J153,0)</f>
        <v>0</v>
      </c>
      <c r="BJ153" s="7" t="s">
        <v>43</v>
      </c>
      <c r="BK153" s="100">
        <f>I153*H153</f>
        <v>0</v>
      </c>
    </row>
    <row r="154" spans="2:65" s="1" customFormat="1" ht="16.350000000000001" customHeight="1" x14ac:dyDescent="0.2">
      <c r="B154" s="16"/>
      <c r="C154" s="114" t="s">
        <v>0</v>
      </c>
      <c r="D154" s="114" t="s">
        <v>84</v>
      </c>
      <c r="E154" s="115" t="s">
        <v>0</v>
      </c>
      <c r="F154" s="116" t="s">
        <v>0</v>
      </c>
      <c r="G154" s="117" t="s">
        <v>0</v>
      </c>
      <c r="H154" s="118"/>
      <c r="I154" s="119"/>
      <c r="J154" s="120">
        <f t="shared" si="10"/>
        <v>0</v>
      </c>
      <c r="K154" s="94"/>
      <c r="L154" s="16"/>
      <c r="M154" s="121" t="s">
        <v>0</v>
      </c>
      <c r="N154" s="122" t="s">
        <v>24</v>
      </c>
      <c r="O154" s="123"/>
      <c r="P154" s="123"/>
      <c r="Q154" s="123"/>
      <c r="R154" s="123"/>
      <c r="S154" s="123"/>
      <c r="T154" s="124"/>
      <c r="AT154" s="7" t="s">
        <v>285</v>
      </c>
      <c r="AU154" s="7" t="s">
        <v>42</v>
      </c>
      <c r="AY154" s="7" t="s">
        <v>285</v>
      </c>
      <c r="BE154" s="100">
        <f>IF(N154="základná",J154,0)</f>
        <v>0</v>
      </c>
      <c r="BF154" s="100">
        <f>IF(N154="znížená",J154,0)</f>
        <v>0</v>
      </c>
      <c r="BG154" s="100">
        <f>IF(N154="zákl. prenesená",J154,0)</f>
        <v>0</v>
      </c>
      <c r="BH154" s="100">
        <f>IF(N154="zníž. prenesená",J154,0)</f>
        <v>0</v>
      </c>
      <c r="BI154" s="100">
        <f>IF(N154="nulová",J154,0)</f>
        <v>0</v>
      </c>
      <c r="BJ154" s="7" t="s">
        <v>43</v>
      </c>
      <c r="BK154" s="100">
        <f>I154*H154</f>
        <v>0</v>
      </c>
    </row>
    <row r="155" spans="2:65" s="1" customFormat="1" ht="6.95" customHeight="1" x14ac:dyDescent="0.2">
      <c r="B155" s="23"/>
      <c r="C155" s="24"/>
      <c r="D155" s="24"/>
      <c r="E155" s="24"/>
      <c r="F155" s="24"/>
      <c r="G155" s="24"/>
      <c r="H155" s="24"/>
      <c r="I155" s="24"/>
      <c r="J155" s="24"/>
      <c r="K155" s="24"/>
      <c r="L155" s="16"/>
    </row>
  </sheetData>
  <sheetProtection algorithmName="SHA-512" hashValue="PxyxBMBAuAVoBJ1gVccOIKcO/pYymDaU8MvV4W0iusGcJhbT27zf1eLyPYUlbxrJLTYpoGCxMLAxDg+ZpuSsKA==" saltValue="xjiS14vz6xiazf4CuwVAxVg0zUgO7bm8n6gcyUknP2Fr78bYuv6TLqb5u4brJKiyqDe+iOboOV/Nz3Vnfk2Law==" spinCount="100000" sheet="1" objects="1" scenarios="1" formatColumns="0" formatRows="0" autoFilter="0"/>
  <autoFilter ref="C122:K154" xr:uid="{00000000-0009-0000-0000-000005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50:D155" xr:uid="{00000000-0002-0000-0500-000000000000}">
      <formula1>"K, M"</formula1>
    </dataValidation>
    <dataValidation type="list" allowBlank="1" showInputMessage="1" showErrorMessage="1" error="Povolené sú hodnoty základná, znížená, nulová." sqref="N150:N155" xr:uid="{00000000-0002-0000-05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74"/>
  <sheetViews>
    <sheetView showGridLines="0" tabSelected="1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46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47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48</v>
      </c>
      <c r="L8" s="10"/>
    </row>
    <row r="9" spans="2:46" s="1" customFormat="1" ht="16.5" customHeight="1" x14ac:dyDescent="0.2">
      <c r="B9" s="16"/>
      <c r="E9" s="129" t="s">
        <v>396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49</v>
      </c>
      <c r="L10" s="16"/>
    </row>
    <row r="11" spans="2:46" s="1" customFormat="1" ht="16.5" customHeight="1" x14ac:dyDescent="0.2">
      <c r="B11" s="16"/>
      <c r="E11" s="125" t="s">
        <v>327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ROUND(J125,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ROUND((ROUND((SUM(BE125:BE167)),  2) + SUM(BE169:BE173)), 2)</f>
        <v>0</v>
      </c>
      <c r="G35" s="43"/>
      <c r="H35" s="43"/>
      <c r="I35" s="44">
        <v>0.2</v>
      </c>
      <c r="J35" s="42">
        <f>ROUND((ROUND(((SUM(BE125:BE167))*I35),  2) + (SUM(BE169:BE173)*I35)),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ROUND((ROUND((SUM(BF125:BF167)),  2) + SUM(BF169:BF173)), 2)</f>
        <v>0</v>
      </c>
      <c r="G36" s="43"/>
      <c r="H36" s="43"/>
      <c r="I36" s="44">
        <v>0.2</v>
      </c>
      <c r="J36" s="42">
        <f>ROUND((ROUND(((SUM(BF125:BF167))*I36),  2) + (SUM(BF169:BF173)*I36)),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ROUND((ROUND((SUM(BG125:BG167)),  2) + SUM(BG169:BG173)),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ROUND((ROUND((SUM(BH125:BH167)),  2) + SUM(BH169:BH173)),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ROUND((ROUND((SUM(BI125:BI167)),  2) + SUM(BI169:BI173)),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50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48</v>
      </c>
      <c r="L86" s="10"/>
    </row>
    <row r="87" spans="2:12" s="1" customFormat="1" ht="16.5" customHeight="1" x14ac:dyDescent="0.2">
      <c r="B87" s="16"/>
      <c r="E87" s="129" t="s">
        <v>396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49</v>
      </c>
      <c r="L88" s="16"/>
    </row>
    <row r="89" spans="2:12" s="1" customFormat="1" ht="16.5" customHeight="1" x14ac:dyDescent="0.2">
      <c r="B89" s="16"/>
      <c r="E89" s="125" t="str">
        <f>E11</f>
        <v>03 - Elektroinštalácia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51</v>
      </c>
      <c r="D96" s="46"/>
      <c r="E96" s="46"/>
      <c r="F96" s="46"/>
      <c r="G96" s="46"/>
      <c r="H96" s="46"/>
      <c r="I96" s="46"/>
      <c r="J96" s="55" t="s">
        <v>52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53</v>
      </c>
      <c r="J98" s="37">
        <f>J125</f>
        <v>0</v>
      </c>
      <c r="L98" s="16"/>
      <c r="AU98" s="7" t="s">
        <v>54</v>
      </c>
    </row>
    <row r="99" spans="2:47" s="3" customFormat="1" ht="24.95" customHeight="1" x14ac:dyDescent="0.2">
      <c r="B99" s="57"/>
      <c r="D99" s="58" t="s">
        <v>328</v>
      </c>
      <c r="E99" s="59"/>
      <c r="F99" s="59"/>
      <c r="G99" s="59"/>
      <c r="H99" s="59"/>
      <c r="I99" s="59"/>
      <c r="J99" s="60">
        <f>J126</f>
        <v>0</v>
      </c>
      <c r="L99" s="57"/>
    </row>
    <row r="100" spans="2:47" s="4" customFormat="1" ht="19.899999999999999" customHeight="1" x14ac:dyDescent="0.2">
      <c r="B100" s="61"/>
      <c r="D100" s="62" t="s">
        <v>329</v>
      </c>
      <c r="E100" s="63"/>
      <c r="F100" s="63"/>
      <c r="G100" s="63"/>
      <c r="H100" s="63"/>
      <c r="I100" s="63"/>
      <c r="J100" s="64">
        <f>J127</f>
        <v>0</v>
      </c>
      <c r="L100" s="61"/>
    </row>
    <row r="101" spans="2:47" s="4" customFormat="1" ht="19.899999999999999" customHeight="1" x14ac:dyDescent="0.2">
      <c r="B101" s="61"/>
      <c r="D101" s="62" t="s">
        <v>330</v>
      </c>
      <c r="E101" s="63"/>
      <c r="F101" s="63"/>
      <c r="G101" s="63"/>
      <c r="H101" s="63"/>
      <c r="I101" s="63"/>
      <c r="J101" s="64">
        <f>J158</f>
        <v>0</v>
      </c>
      <c r="L101" s="61"/>
    </row>
    <row r="102" spans="2:47" s="3" customFormat="1" ht="24.95" customHeight="1" x14ac:dyDescent="0.2">
      <c r="B102" s="57"/>
      <c r="D102" s="58" t="s">
        <v>66</v>
      </c>
      <c r="E102" s="59"/>
      <c r="F102" s="59"/>
      <c r="G102" s="59"/>
      <c r="H102" s="59"/>
      <c r="I102" s="59"/>
      <c r="J102" s="60">
        <f>J166</f>
        <v>0</v>
      </c>
      <c r="L102" s="57"/>
    </row>
    <row r="103" spans="2:47" s="3" customFormat="1" ht="21.75" customHeight="1" x14ac:dyDescent="0.2">
      <c r="B103" s="57"/>
      <c r="D103" s="65" t="s">
        <v>67</v>
      </c>
      <c r="J103" s="66">
        <f>J168</f>
        <v>0</v>
      </c>
      <c r="L103" s="57"/>
    </row>
    <row r="104" spans="2:47" s="1" customFormat="1" ht="21.75" customHeight="1" x14ac:dyDescent="0.2">
      <c r="B104" s="16"/>
      <c r="L104" s="16"/>
    </row>
    <row r="105" spans="2:47" s="1" customFormat="1" ht="6.95" customHeight="1" x14ac:dyDescent="0.2">
      <c r="B105" s="23"/>
      <c r="C105" s="24"/>
      <c r="D105" s="24"/>
      <c r="E105" s="24"/>
      <c r="F105" s="24"/>
      <c r="G105" s="24"/>
      <c r="H105" s="24"/>
      <c r="I105" s="24"/>
      <c r="J105" s="24"/>
      <c r="K105" s="24"/>
      <c r="L105" s="16"/>
    </row>
    <row r="109" spans="2:47" s="1" customFormat="1" ht="6.95" customHeight="1" x14ac:dyDescent="0.2">
      <c r="B109" s="25"/>
      <c r="C109" s="26"/>
      <c r="D109" s="26"/>
      <c r="E109" s="26"/>
      <c r="F109" s="26"/>
      <c r="G109" s="26"/>
      <c r="H109" s="26"/>
      <c r="I109" s="26"/>
      <c r="J109" s="26"/>
      <c r="K109" s="26"/>
      <c r="L109" s="16"/>
    </row>
    <row r="110" spans="2:47" s="1" customFormat="1" ht="24.95" customHeight="1" x14ac:dyDescent="0.2">
      <c r="B110" s="16"/>
      <c r="C110" s="11" t="s">
        <v>68</v>
      </c>
      <c r="L110" s="16"/>
    </row>
    <row r="111" spans="2:47" s="1" customFormat="1" ht="6.95" customHeight="1" x14ac:dyDescent="0.2">
      <c r="B111" s="16"/>
      <c r="L111" s="16"/>
    </row>
    <row r="112" spans="2:47" s="1" customFormat="1" ht="12" customHeight="1" x14ac:dyDescent="0.2">
      <c r="B112" s="16"/>
      <c r="C112" s="13" t="s">
        <v>4</v>
      </c>
      <c r="L112" s="16"/>
    </row>
    <row r="113" spans="2:65" s="1" customFormat="1" ht="26.25" customHeight="1" x14ac:dyDescent="0.2">
      <c r="B113" s="16"/>
      <c r="E113" s="129" t="e">
        <f>E7</f>
        <v>#REF!</v>
      </c>
      <c r="F113" s="130"/>
      <c r="G113" s="130"/>
      <c r="H113" s="130"/>
      <c r="L113" s="16"/>
    </row>
    <row r="114" spans="2:65" ht="12" customHeight="1" x14ac:dyDescent="0.2">
      <c r="B114" s="10"/>
      <c r="C114" s="13" t="s">
        <v>48</v>
      </c>
      <c r="L114" s="10"/>
    </row>
    <row r="115" spans="2:65" s="1" customFormat="1" ht="16.5" customHeight="1" x14ac:dyDescent="0.2">
      <c r="B115" s="16"/>
      <c r="E115" s="129" t="s">
        <v>396</v>
      </c>
      <c r="F115" s="131"/>
      <c r="G115" s="131"/>
      <c r="H115" s="131"/>
      <c r="L115" s="16"/>
    </row>
    <row r="116" spans="2:65" s="1" customFormat="1" ht="12" customHeight="1" x14ac:dyDescent="0.2">
      <c r="B116" s="16"/>
      <c r="C116" s="13" t="s">
        <v>49</v>
      </c>
      <c r="L116" s="16"/>
    </row>
    <row r="117" spans="2:65" s="1" customFormat="1" ht="16.5" customHeight="1" x14ac:dyDescent="0.2">
      <c r="B117" s="16"/>
      <c r="E117" s="125" t="str">
        <f>E11</f>
        <v>03 - Elektroinštalácia</v>
      </c>
      <c r="F117" s="131"/>
      <c r="G117" s="131"/>
      <c r="H117" s="131"/>
      <c r="L117" s="16"/>
    </row>
    <row r="118" spans="2:65" s="1" customFormat="1" ht="6.95" customHeight="1" x14ac:dyDescent="0.2">
      <c r="B118" s="16"/>
      <c r="L118" s="16"/>
    </row>
    <row r="119" spans="2:65" s="1" customFormat="1" ht="12" customHeight="1" x14ac:dyDescent="0.2">
      <c r="B119" s="16"/>
      <c r="C119" s="13" t="s">
        <v>7</v>
      </c>
      <c r="F119" s="12" t="str">
        <f>F14</f>
        <v>Žiar nad Hronom</v>
      </c>
      <c r="I119" s="13" t="s">
        <v>9</v>
      </c>
      <c r="J119" s="27" t="e">
        <f>IF(J14="","",J14)</f>
        <v>#REF!</v>
      </c>
      <c r="L119" s="16"/>
    </row>
    <row r="120" spans="2:65" s="1" customFormat="1" ht="6.95" customHeight="1" x14ac:dyDescent="0.2">
      <c r="B120" s="16"/>
      <c r="L120" s="16"/>
    </row>
    <row r="121" spans="2:65" s="1" customFormat="1" ht="15.2" customHeight="1" x14ac:dyDescent="0.2">
      <c r="B121" s="16"/>
      <c r="C121" s="13" t="s">
        <v>10</v>
      </c>
      <c r="F121" s="12" t="str">
        <f>E17</f>
        <v>Mesto Žiar nad Hronom</v>
      </c>
      <c r="I121" s="13" t="s">
        <v>15</v>
      </c>
      <c r="J121" s="15" t="e">
        <f>E23</f>
        <v>#REF!</v>
      </c>
      <c r="L121" s="16"/>
    </row>
    <row r="122" spans="2:65" s="1" customFormat="1" ht="15.2" customHeight="1" x14ac:dyDescent="0.2">
      <c r="B122" s="16"/>
      <c r="C122" s="13" t="s">
        <v>14</v>
      </c>
      <c r="F122" s="12" t="e">
        <f>IF(E20="","",E20)</f>
        <v>#REF!</v>
      </c>
      <c r="I122" s="13" t="s">
        <v>16</v>
      </c>
      <c r="J122" s="15" t="e">
        <f>E26</f>
        <v>#REF!</v>
      </c>
      <c r="L122" s="16"/>
    </row>
    <row r="123" spans="2:65" s="1" customFormat="1" ht="10.35" customHeight="1" x14ac:dyDescent="0.2">
      <c r="B123" s="16"/>
      <c r="L123" s="16"/>
    </row>
    <row r="124" spans="2:65" s="5" customFormat="1" ht="29.25" customHeight="1" x14ac:dyDescent="0.2">
      <c r="B124" s="67"/>
      <c r="C124" s="68" t="s">
        <v>69</v>
      </c>
      <c r="D124" s="69" t="s">
        <v>39</v>
      </c>
      <c r="E124" s="69" t="s">
        <v>37</v>
      </c>
      <c r="F124" s="69" t="s">
        <v>38</v>
      </c>
      <c r="G124" s="69" t="s">
        <v>70</v>
      </c>
      <c r="H124" s="69" t="s">
        <v>71</v>
      </c>
      <c r="I124" s="69" t="s">
        <v>72</v>
      </c>
      <c r="J124" s="70" t="s">
        <v>52</v>
      </c>
      <c r="K124" s="71" t="s">
        <v>73</v>
      </c>
      <c r="L124" s="67"/>
      <c r="M124" s="32" t="s">
        <v>0</v>
      </c>
      <c r="N124" s="33" t="s">
        <v>22</v>
      </c>
      <c r="O124" s="33" t="s">
        <v>74</v>
      </c>
      <c r="P124" s="33" t="s">
        <v>75</v>
      </c>
      <c r="Q124" s="33" t="s">
        <v>76</v>
      </c>
      <c r="R124" s="33" t="s">
        <v>77</v>
      </c>
      <c r="S124" s="33" t="s">
        <v>78</v>
      </c>
      <c r="T124" s="34" t="s">
        <v>79</v>
      </c>
    </row>
    <row r="125" spans="2:65" s="1" customFormat="1" ht="22.9" customHeight="1" x14ac:dyDescent="0.25">
      <c r="B125" s="16"/>
      <c r="C125" s="36" t="s">
        <v>53</v>
      </c>
      <c r="J125" s="72">
        <f>BK125</f>
        <v>0</v>
      </c>
      <c r="L125" s="16"/>
      <c r="M125" s="35"/>
      <c r="N125" s="28"/>
      <c r="O125" s="28"/>
      <c r="P125" s="73">
        <f>P126+P166+P168</f>
        <v>0</v>
      </c>
      <c r="Q125" s="28"/>
      <c r="R125" s="73">
        <f>R126+R166+R168</f>
        <v>0</v>
      </c>
      <c r="S125" s="28"/>
      <c r="T125" s="74">
        <f>T126+T166+T168</f>
        <v>0</v>
      </c>
      <c r="AT125" s="7" t="s">
        <v>40</v>
      </c>
      <c r="AU125" s="7" t="s">
        <v>54</v>
      </c>
      <c r="BK125" s="75">
        <f>BK126+BK166+BK168</f>
        <v>0</v>
      </c>
    </row>
    <row r="126" spans="2:65" s="6" customFormat="1" ht="25.9" customHeight="1" x14ac:dyDescent="0.2">
      <c r="B126" s="76"/>
      <c r="D126" s="77" t="s">
        <v>40</v>
      </c>
      <c r="E126" s="78" t="s">
        <v>145</v>
      </c>
      <c r="F126" s="78" t="s">
        <v>331</v>
      </c>
      <c r="I126" s="79"/>
      <c r="J126" s="66">
        <f>BK126</f>
        <v>0</v>
      </c>
      <c r="L126" s="76"/>
      <c r="M126" s="80"/>
      <c r="P126" s="81">
        <f>P127+P158</f>
        <v>0</v>
      </c>
      <c r="R126" s="81">
        <f>R127+R158</f>
        <v>0</v>
      </c>
      <c r="T126" s="82">
        <f>T127+T158</f>
        <v>0</v>
      </c>
      <c r="AR126" s="77" t="s">
        <v>91</v>
      </c>
      <c r="AT126" s="83" t="s">
        <v>40</v>
      </c>
      <c r="AU126" s="83" t="s">
        <v>41</v>
      </c>
      <c r="AY126" s="77" t="s">
        <v>82</v>
      </c>
      <c r="BK126" s="84">
        <f>BK127+BK158</f>
        <v>0</v>
      </c>
    </row>
    <row r="127" spans="2:65" s="6" customFormat="1" ht="22.9" customHeight="1" x14ac:dyDescent="0.2">
      <c r="B127" s="76"/>
      <c r="D127" s="77" t="s">
        <v>40</v>
      </c>
      <c r="E127" s="85" t="s">
        <v>332</v>
      </c>
      <c r="F127" s="85" t="s">
        <v>333</v>
      </c>
      <c r="I127" s="79"/>
      <c r="J127" s="86">
        <f>BK127</f>
        <v>0</v>
      </c>
      <c r="L127" s="76"/>
      <c r="M127" s="80"/>
      <c r="P127" s="81">
        <f>SUM(P128:P157)</f>
        <v>0</v>
      </c>
      <c r="R127" s="81">
        <f>SUM(R128:R157)</f>
        <v>0</v>
      </c>
      <c r="T127" s="82">
        <f>SUM(T128:T157)</f>
        <v>0</v>
      </c>
      <c r="AR127" s="77" t="s">
        <v>91</v>
      </c>
      <c r="AT127" s="83" t="s">
        <v>40</v>
      </c>
      <c r="AU127" s="83" t="s">
        <v>42</v>
      </c>
      <c r="AY127" s="77" t="s">
        <v>82</v>
      </c>
      <c r="BK127" s="84">
        <f>SUM(BK128:BK157)</f>
        <v>0</v>
      </c>
    </row>
    <row r="128" spans="2:65" s="1" customFormat="1" ht="24.2" customHeight="1" x14ac:dyDescent="0.2">
      <c r="B128" s="16"/>
      <c r="C128" s="87" t="s">
        <v>42</v>
      </c>
      <c r="D128" s="87" t="s">
        <v>84</v>
      </c>
      <c r="E128" s="88" t="s">
        <v>334</v>
      </c>
      <c r="F128" s="89" t="s">
        <v>335</v>
      </c>
      <c r="G128" s="90" t="s">
        <v>177</v>
      </c>
      <c r="H128" s="91">
        <v>9</v>
      </c>
      <c r="I128" s="92"/>
      <c r="J128" s="93">
        <f t="shared" ref="J128:J157" si="0">ROUND(I128*H128,2)</f>
        <v>0</v>
      </c>
      <c r="K128" s="94"/>
      <c r="L128" s="16"/>
      <c r="M128" s="95" t="s">
        <v>0</v>
      </c>
      <c r="N128" s="96" t="s">
        <v>24</v>
      </c>
      <c r="P128" s="97">
        <f t="shared" ref="P128:P157" si="1">O128*H128</f>
        <v>0</v>
      </c>
      <c r="Q128" s="97">
        <v>0</v>
      </c>
      <c r="R128" s="97">
        <f t="shared" ref="R128:R157" si="2">Q128*H128</f>
        <v>0</v>
      </c>
      <c r="S128" s="97">
        <v>0</v>
      </c>
      <c r="T128" s="98">
        <f t="shared" ref="T128:T157" si="3">S128*H128</f>
        <v>0</v>
      </c>
      <c r="AR128" s="99" t="s">
        <v>198</v>
      </c>
      <c r="AT128" s="99" t="s">
        <v>84</v>
      </c>
      <c r="AU128" s="99" t="s">
        <v>43</v>
      </c>
      <c r="AY128" s="7" t="s">
        <v>82</v>
      </c>
      <c r="BE128" s="100">
        <f t="shared" ref="BE128:BE157" si="4">IF(N128="základná",J128,0)</f>
        <v>0</v>
      </c>
      <c r="BF128" s="100">
        <f t="shared" ref="BF128:BF157" si="5">IF(N128="znížená",J128,0)</f>
        <v>0</v>
      </c>
      <c r="BG128" s="100">
        <f t="shared" ref="BG128:BG157" si="6">IF(N128="zákl. prenesená",J128,0)</f>
        <v>0</v>
      </c>
      <c r="BH128" s="100">
        <f t="shared" ref="BH128:BH157" si="7">IF(N128="zníž. prenesená",J128,0)</f>
        <v>0</v>
      </c>
      <c r="BI128" s="100">
        <f t="shared" ref="BI128:BI157" si="8">IF(N128="nulová",J128,0)</f>
        <v>0</v>
      </c>
      <c r="BJ128" s="7" t="s">
        <v>43</v>
      </c>
      <c r="BK128" s="100">
        <f t="shared" ref="BK128:BK157" si="9">ROUND(I128*H128,2)</f>
        <v>0</v>
      </c>
      <c r="BL128" s="7" t="s">
        <v>198</v>
      </c>
      <c r="BM128" s="99" t="s">
        <v>43</v>
      </c>
    </row>
    <row r="129" spans="2:65" s="1" customFormat="1" ht="21.75" customHeight="1" x14ac:dyDescent="0.2">
      <c r="B129" s="16"/>
      <c r="C129" s="101" t="s">
        <v>43</v>
      </c>
      <c r="D129" s="101" t="s">
        <v>145</v>
      </c>
      <c r="E129" s="102" t="s">
        <v>336</v>
      </c>
      <c r="F129" s="103" t="s">
        <v>439</v>
      </c>
      <c r="G129" s="104" t="s">
        <v>177</v>
      </c>
      <c r="H129" s="105">
        <v>9</v>
      </c>
      <c r="I129" s="106"/>
      <c r="J129" s="107">
        <f t="shared" si="0"/>
        <v>0</v>
      </c>
      <c r="K129" s="108"/>
      <c r="L129" s="109"/>
      <c r="M129" s="110" t="s">
        <v>0</v>
      </c>
      <c r="N129" s="111" t="s">
        <v>24</v>
      </c>
      <c r="P129" s="97">
        <f t="shared" si="1"/>
        <v>0</v>
      </c>
      <c r="Q129" s="97">
        <v>0</v>
      </c>
      <c r="R129" s="97">
        <f t="shared" si="2"/>
        <v>0</v>
      </c>
      <c r="S129" s="97">
        <v>0</v>
      </c>
      <c r="T129" s="98">
        <f t="shared" si="3"/>
        <v>0</v>
      </c>
      <c r="AR129" s="99" t="s">
        <v>337</v>
      </c>
      <c r="AT129" s="99" t="s">
        <v>145</v>
      </c>
      <c r="AU129" s="99" t="s">
        <v>43</v>
      </c>
      <c r="AY129" s="7" t="s">
        <v>82</v>
      </c>
      <c r="BE129" s="100">
        <f t="shared" si="4"/>
        <v>0</v>
      </c>
      <c r="BF129" s="100">
        <f t="shared" si="5"/>
        <v>0</v>
      </c>
      <c r="BG129" s="100">
        <f t="shared" si="6"/>
        <v>0</v>
      </c>
      <c r="BH129" s="100">
        <f t="shared" si="7"/>
        <v>0</v>
      </c>
      <c r="BI129" s="100">
        <f t="shared" si="8"/>
        <v>0</v>
      </c>
      <c r="BJ129" s="7" t="s">
        <v>43</v>
      </c>
      <c r="BK129" s="100">
        <f t="shared" si="9"/>
        <v>0</v>
      </c>
      <c r="BL129" s="7" t="s">
        <v>198</v>
      </c>
      <c r="BM129" s="99" t="s">
        <v>88</v>
      </c>
    </row>
    <row r="130" spans="2:65" s="1" customFormat="1" ht="24.2" customHeight="1" x14ac:dyDescent="0.2">
      <c r="B130" s="16"/>
      <c r="C130" s="87" t="s">
        <v>91</v>
      </c>
      <c r="D130" s="87" t="s">
        <v>84</v>
      </c>
      <c r="E130" s="88" t="s">
        <v>338</v>
      </c>
      <c r="F130" s="89" t="s">
        <v>339</v>
      </c>
      <c r="G130" s="90" t="s">
        <v>177</v>
      </c>
      <c r="H130" s="91">
        <v>45</v>
      </c>
      <c r="I130" s="92"/>
      <c r="J130" s="93">
        <f t="shared" si="0"/>
        <v>0</v>
      </c>
      <c r="K130" s="94"/>
      <c r="L130" s="16"/>
      <c r="M130" s="95" t="s">
        <v>0</v>
      </c>
      <c r="N130" s="96" t="s">
        <v>24</v>
      </c>
      <c r="P130" s="97">
        <f t="shared" si="1"/>
        <v>0</v>
      </c>
      <c r="Q130" s="97">
        <v>0</v>
      </c>
      <c r="R130" s="97">
        <f t="shared" si="2"/>
        <v>0</v>
      </c>
      <c r="S130" s="97">
        <v>0</v>
      </c>
      <c r="T130" s="98">
        <f t="shared" si="3"/>
        <v>0</v>
      </c>
      <c r="AR130" s="99" t="s">
        <v>198</v>
      </c>
      <c r="AT130" s="99" t="s">
        <v>84</v>
      </c>
      <c r="AU130" s="99" t="s">
        <v>43</v>
      </c>
      <c r="AY130" s="7" t="s">
        <v>82</v>
      </c>
      <c r="BE130" s="100">
        <f t="shared" si="4"/>
        <v>0</v>
      </c>
      <c r="BF130" s="100">
        <f t="shared" si="5"/>
        <v>0</v>
      </c>
      <c r="BG130" s="100">
        <f t="shared" si="6"/>
        <v>0</v>
      </c>
      <c r="BH130" s="100">
        <f t="shared" si="7"/>
        <v>0</v>
      </c>
      <c r="BI130" s="100">
        <f t="shared" si="8"/>
        <v>0</v>
      </c>
      <c r="BJ130" s="7" t="s">
        <v>43</v>
      </c>
      <c r="BK130" s="100">
        <f t="shared" si="9"/>
        <v>0</v>
      </c>
      <c r="BL130" s="7" t="s">
        <v>198</v>
      </c>
      <c r="BM130" s="99" t="s">
        <v>94</v>
      </c>
    </row>
    <row r="131" spans="2:65" s="1" customFormat="1" ht="16.5" customHeight="1" x14ac:dyDescent="0.2">
      <c r="B131" s="16"/>
      <c r="C131" s="101" t="s">
        <v>88</v>
      </c>
      <c r="D131" s="101" t="s">
        <v>145</v>
      </c>
      <c r="E131" s="102" t="s">
        <v>340</v>
      </c>
      <c r="F131" s="103" t="s">
        <v>341</v>
      </c>
      <c r="G131" s="104" t="s">
        <v>177</v>
      </c>
      <c r="H131" s="105">
        <v>45</v>
      </c>
      <c r="I131" s="106"/>
      <c r="J131" s="107">
        <f t="shared" si="0"/>
        <v>0</v>
      </c>
      <c r="K131" s="108"/>
      <c r="L131" s="109"/>
      <c r="M131" s="110" t="s">
        <v>0</v>
      </c>
      <c r="N131" s="111" t="s">
        <v>24</v>
      </c>
      <c r="P131" s="97">
        <f t="shared" si="1"/>
        <v>0</v>
      </c>
      <c r="Q131" s="97">
        <v>0</v>
      </c>
      <c r="R131" s="97">
        <f t="shared" si="2"/>
        <v>0</v>
      </c>
      <c r="S131" s="97">
        <v>0</v>
      </c>
      <c r="T131" s="98">
        <f t="shared" si="3"/>
        <v>0</v>
      </c>
      <c r="AR131" s="99" t="s">
        <v>337</v>
      </c>
      <c r="AT131" s="99" t="s">
        <v>145</v>
      </c>
      <c r="AU131" s="99" t="s">
        <v>43</v>
      </c>
      <c r="AY131" s="7" t="s">
        <v>82</v>
      </c>
      <c r="BE131" s="100">
        <f t="shared" si="4"/>
        <v>0</v>
      </c>
      <c r="BF131" s="100">
        <f t="shared" si="5"/>
        <v>0</v>
      </c>
      <c r="BG131" s="100">
        <f t="shared" si="6"/>
        <v>0</v>
      </c>
      <c r="BH131" s="100">
        <f t="shared" si="7"/>
        <v>0</v>
      </c>
      <c r="BI131" s="100">
        <f t="shared" si="8"/>
        <v>0</v>
      </c>
      <c r="BJ131" s="7" t="s">
        <v>43</v>
      </c>
      <c r="BK131" s="100">
        <f t="shared" si="9"/>
        <v>0</v>
      </c>
      <c r="BL131" s="7" t="s">
        <v>198</v>
      </c>
      <c r="BM131" s="99" t="s">
        <v>98</v>
      </c>
    </row>
    <row r="132" spans="2:65" s="1" customFormat="1" ht="37.9" customHeight="1" x14ac:dyDescent="0.2">
      <c r="B132" s="16"/>
      <c r="C132" s="87" t="s">
        <v>99</v>
      </c>
      <c r="D132" s="87" t="s">
        <v>84</v>
      </c>
      <c r="E132" s="88" t="s">
        <v>342</v>
      </c>
      <c r="F132" s="89" t="s">
        <v>343</v>
      </c>
      <c r="G132" s="90" t="s">
        <v>254</v>
      </c>
      <c r="H132" s="91">
        <v>2</v>
      </c>
      <c r="I132" s="92"/>
      <c r="J132" s="93">
        <f t="shared" si="0"/>
        <v>0</v>
      </c>
      <c r="K132" s="94"/>
      <c r="L132" s="16"/>
      <c r="M132" s="95" t="s">
        <v>0</v>
      </c>
      <c r="N132" s="96" t="s">
        <v>24</v>
      </c>
      <c r="P132" s="97">
        <f t="shared" si="1"/>
        <v>0</v>
      </c>
      <c r="Q132" s="97">
        <v>0</v>
      </c>
      <c r="R132" s="97">
        <f t="shared" si="2"/>
        <v>0</v>
      </c>
      <c r="S132" s="97">
        <v>0</v>
      </c>
      <c r="T132" s="98">
        <f t="shared" si="3"/>
        <v>0</v>
      </c>
      <c r="AR132" s="99" t="s">
        <v>198</v>
      </c>
      <c r="AT132" s="99" t="s">
        <v>84</v>
      </c>
      <c r="AU132" s="99" t="s">
        <v>43</v>
      </c>
      <c r="AY132" s="7" t="s">
        <v>82</v>
      </c>
      <c r="BE132" s="100">
        <f t="shared" si="4"/>
        <v>0</v>
      </c>
      <c r="BF132" s="100">
        <f t="shared" si="5"/>
        <v>0</v>
      </c>
      <c r="BG132" s="100">
        <f t="shared" si="6"/>
        <v>0</v>
      </c>
      <c r="BH132" s="100">
        <f t="shared" si="7"/>
        <v>0</v>
      </c>
      <c r="BI132" s="100">
        <f t="shared" si="8"/>
        <v>0</v>
      </c>
      <c r="BJ132" s="7" t="s">
        <v>43</v>
      </c>
      <c r="BK132" s="100">
        <f t="shared" si="9"/>
        <v>0</v>
      </c>
      <c r="BL132" s="7" t="s">
        <v>198</v>
      </c>
      <c r="BM132" s="99" t="s">
        <v>102</v>
      </c>
    </row>
    <row r="133" spans="2:65" s="1" customFormat="1" ht="24.2" customHeight="1" x14ac:dyDescent="0.2">
      <c r="B133" s="16"/>
      <c r="C133" s="101" t="s">
        <v>94</v>
      </c>
      <c r="D133" s="101" t="s">
        <v>145</v>
      </c>
      <c r="E133" s="102" t="s">
        <v>344</v>
      </c>
      <c r="F133" s="103" t="s">
        <v>345</v>
      </c>
      <c r="G133" s="104" t="s">
        <v>254</v>
      </c>
      <c r="H133" s="105">
        <v>2</v>
      </c>
      <c r="I133" s="106"/>
      <c r="J133" s="107">
        <f t="shared" si="0"/>
        <v>0</v>
      </c>
      <c r="K133" s="108"/>
      <c r="L133" s="109"/>
      <c r="M133" s="110" t="s">
        <v>0</v>
      </c>
      <c r="N133" s="111" t="s">
        <v>24</v>
      </c>
      <c r="P133" s="97">
        <f t="shared" si="1"/>
        <v>0</v>
      </c>
      <c r="Q133" s="97">
        <v>0</v>
      </c>
      <c r="R133" s="97">
        <f t="shared" si="2"/>
        <v>0</v>
      </c>
      <c r="S133" s="97">
        <v>0</v>
      </c>
      <c r="T133" s="98">
        <f t="shared" si="3"/>
        <v>0</v>
      </c>
      <c r="AR133" s="99" t="s">
        <v>337</v>
      </c>
      <c r="AT133" s="99" t="s">
        <v>145</v>
      </c>
      <c r="AU133" s="99" t="s">
        <v>43</v>
      </c>
      <c r="AY133" s="7" t="s">
        <v>82</v>
      </c>
      <c r="BE133" s="100">
        <f t="shared" si="4"/>
        <v>0</v>
      </c>
      <c r="BF133" s="100">
        <f t="shared" si="5"/>
        <v>0</v>
      </c>
      <c r="BG133" s="100">
        <f t="shared" si="6"/>
        <v>0</v>
      </c>
      <c r="BH133" s="100">
        <f t="shared" si="7"/>
        <v>0</v>
      </c>
      <c r="BI133" s="100">
        <f t="shared" si="8"/>
        <v>0</v>
      </c>
      <c r="BJ133" s="7" t="s">
        <v>43</v>
      </c>
      <c r="BK133" s="100">
        <f t="shared" si="9"/>
        <v>0</v>
      </c>
      <c r="BL133" s="7" t="s">
        <v>198</v>
      </c>
      <c r="BM133" s="99" t="s">
        <v>105</v>
      </c>
    </row>
    <row r="134" spans="2:65" s="1" customFormat="1" ht="24.2" customHeight="1" x14ac:dyDescent="0.2">
      <c r="B134" s="16"/>
      <c r="C134" s="87" t="s">
        <v>106</v>
      </c>
      <c r="D134" s="87" t="s">
        <v>84</v>
      </c>
      <c r="E134" s="88" t="s">
        <v>346</v>
      </c>
      <c r="F134" s="89" t="s">
        <v>347</v>
      </c>
      <c r="G134" s="90" t="s">
        <v>254</v>
      </c>
      <c r="H134" s="91">
        <v>120</v>
      </c>
      <c r="I134" s="92"/>
      <c r="J134" s="93">
        <f t="shared" si="0"/>
        <v>0</v>
      </c>
      <c r="K134" s="94"/>
      <c r="L134" s="16"/>
      <c r="M134" s="95" t="s">
        <v>0</v>
      </c>
      <c r="N134" s="96" t="s">
        <v>24</v>
      </c>
      <c r="P134" s="97">
        <f t="shared" si="1"/>
        <v>0</v>
      </c>
      <c r="Q134" s="97">
        <v>0</v>
      </c>
      <c r="R134" s="97">
        <f t="shared" si="2"/>
        <v>0</v>
      </c>
      <c r="S134" s="97">
        <v>0</v>
      </c>
      <c r="T134" s="98">
        <f t="shared" si="3"/>
        <v>0</v>
      </c>
      <c r="AR134" s="99" t="s">
        <v>198</v>
      </c>
      <c r="AT134" s="99" t="s">
        <v>84</v>
      </c>
      <c r="AU134" s="99" t="s">
        <v>43</v>
      </c>
      <c r="AY134" s="7" t="s">
        <v>82</v>
      </c>
      <c r="BE134" s="100">
        <f t="shared" si="4"/>
        <v>0</v>
      </c>
      <c r="BF134" s="100">
        <f t="shared" si="5"/>
        <v>0</v>
      </c>
      <c r="BG134" s="100">
        <f t="shared" si="6"/>
        <v>0</v>
      </c>
      <c r="BH134" s="100">
        <f t="shared" si="7"/>
        <v>0</v>
      </c>
      <c r="BI134" s="100">
        <f t="shared" si="8"/>
        <v>0</v>
      </c>
      <c r="BJ134" s="7" t="s">
        <v>43</v>
      </c>
      <c r="BK134" s="100">
        <f t="shared" si="9"/>
        <v>0</v>
      </c>
      <c r="BL134" s="7" t="s">
        <v>198</v>
      </c>
      <c r="BM134" s="99" t="s">
        <v>109</v>
      </c>
    </row>
    <row r="135" spans="2:65" s="1" customFormat="1" ht="24.2" customHeight="1" x14ac:dyDescent="0.2">
      <c r="B135" s="16"/>
      <c r="C135" s="101" t="s">
        <v>98</v>
      </c>
      <c r="D135" s="101" t="s">
        <v>145</v>
      </c>
      <c r="E135" s="102" t="s">
        <v>348</v>
      </c>
      <c r="F135" s="103" t="s">
        <v>349</v>
      </c>
      <c r="G135" s="104" t="s">
        <v>254</v>
      </c>
      <c r="H135" s="105">
        <v>120</v>
      </c>
      <c r="I135" s="106"/>
      <c r="J135" s="107">
        <f t="shared" si="0"/>
        <v>0</v>
      </c>
      <c r="K135" s="108"/>
      <c r="L135" s="109"/>
      <c r="M135" s="110" t="s">
        <v>0</v>
      </c>
      <c r="N135" s="111" t="s">
        <v>24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337</v>
      </c>
      <c r="AT135" s="99" t="s">
        <v>145</v>
      </c>
      <c r="AU135" s="99" t="s">
        <v>43</v>
      </c>
      <c r="AY135" s="7" t="s">
        <v>82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43</v>
      </c>
      <c r="BK135" s="100">
        <f t="shared" si="9"/>
        <v>0</v>
      </c>
      <c r="BL135" s="7" t="s">
        <v>198</v>
      </c>
      <c r="BM135" s="99" t="s">
        <v>112</v>
      </c>
    </row>
    <row r="136" spans="2:65" s="1" customFormat="1" ht="24.2" customHeight="1" x14ac:dyDescent="0.2">
      <c r="B136" s="16"/>
      <c r="C136" s="87" t="s">
        <v>113</v>
      </c>
      <c r="D136" s="87" t="s">
        <v>84</v>
      </c>
      <c r="E136" s="88" t="s">
        <v>350</v>
      </c>
      <c r="F136" s="89" t="s">
        <v>351</v>
      </c>
      <c r="G136" s="90" t="s">
        <v>254</v>
      </c>
      <c r="H136" s="91">
        <v>9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24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198</v>
      </c>
      <c r="AT136" s="99" t="s">
        <v>84</v>
      </c>
      <c r="AU136" s="99" t="s">
        <v>43</v>
      </c>
      <c r="AY136" s="7" t="s">
        <v>82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43</v>
      </c>
      <c r="BK136" s="100">
        <f t="shared" si="9"/>
        <v>0</v>
      </c>
      <c r="BL136" s="7" t="s">
        <v>198</v>
      </c>
      <c r="BM136" s="99" t="s">
        <v>116</v>
      </c>
    </row>
    <row r="137" spans="2:65" s="1" customFormat="1" ht="16.5" customHeight="1" x14ac:dyDescent="0.2">
      <c r="B137" s="16"/>
      <c r="C137" s="87" t="s">
        <v>102</v>
      </c>
      <c r="D137" s="87" t="s">
        <v>84</v>
      </c>
      <c r="E137" s="88" t="s">
        <v>352</v>
      </c>
      <c r="F137" s="89" t="s">
        <v>353</v>
      </c>
      <c r="G137" s="90" t="s">
        <v>254</v>
      </c>
      <c r="H137" s="91">
        <v>3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198</v>
      </c>
      <c r="AT137" s="99" t="s">
        <v>84</v>
      </c>
      <c r="AU137" s="99" t="s">
        <v>43</v>
      </c>
      <c r="AY137" s="7" t="s">
        <v>82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198</v>
      </c>
      <c r="BM137" s="99" t="s">
        <v>2</v>
      </c>
    </row>
    <row r="138" spans="2:65" s="1" customFormat="1" ht="16.5" customHeight="1" x14ac:dyDescent="0.2">
      <c r="B138" s="16"/>
      <c r="C138" s="101" t="s">
        <v>119</v>
      </c>
      <c r="D138" s="101" t="s">
        <v>145</v>
      </c>
      <c r="E138" s="102" t="s">
        <v>440</v>
      </c>
      <c r="F138" s="103" t="s">
        <v>354</v>
      </c>
      <c r="G138" s="104" t="s">
        <v>254</v>
      </c>
      <c r="H138" s="105">
        <v>3</v>
      </c>
      <c r="I138" s="106"/>
      <c r="J138" s="107">
        <f t="shared" si="0"/>
        <v>0</v>
      </c>
      <c r="K138" s="108"/>
      <c r="L138" s="109"/>
      <c r="M138" s="110" t="s">
        <v>0</v>
      </c>
      <c r="N138" s="111" t="s">
        <v>24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337</v>
      </c>
      <c r="AT138" s="99" t="s">
        <v>145</v>
      </c>
      <c r="AU138" s="99" t="s">
        <v>43</v>
      </c>
      <c r="AY138" s="7" t="s">
        <v>82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198</v>
      </c>
      <c r="BM138" s="99" t="s">
        <v>122</v>
      </c>
    </row>
    <row r="139" spans="2:65" s="1" customFormat="1" ht="21.75" customHeight="1" x14ac:dyDescent="0.2">
      <c r="B139" s="16"/>
      <c r="C139" s="87" t="s">
        <v>105</v>
      </c>
      <c r="D139" s="87" t="s">
        <v>84</v>
      </c>
      <c r="E139" s="88" t="s">
        <v>355</v>
      </c>
      <c r="F139" s="89" t="s">
        <v>356</v>
      </c>
      <c r="G139" s="90" t="s">
        <v>254</v>
      </c>
      <c r="H139" s="91">
        <v>3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198</v>
      </c>
      <c r="AT139" s="99" t="s">
        <v>84</v>
      </c>
      <c r="AU139" s="99" t="s">
        <v>43</v>
      </c>
      <c r="AY139" s="7" t="s">
        <v>82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198</v>
      </c>
      <c r="BM139" s="99" t="s">
        <v>125</v>
      </c>
    </row>
    <row r="140" spans="2:65" s="1" customFormat="1" ht="24.2" customHeight="1" x14ac:dyDescent="0.2">
      <c r="B140" s="16"/>
      <c r="C140" s="101" t="s">
        <v>126</v>
      </c>
      <c r="D140" s="101" t="s">
        <v>145</v>
      </c>
      <c r="E140" s="102" t="s">
        <v>357</v>
      </c>
      <c r="F140" s="103" t="s">
        <v>441</v>
      </c>
      <c r="G140" s="104" t="s">
        <v>254</v>
      </c>
      <c r="H140" s="105">
        <v>3</v>
      </c>
      <c r="I140" s="106"/>
      <c r="J140" s="107">
        <f t="shared" si="0"/>
        <v>0</v>
      </c>
      <c r="K140" s="108"/>
      <c r="L140" s="109"/>
      <c r="M140" s="110" t="s">
        <v>0</v>
      </c>
      <c r="N140" s="111" t="s">
        <v>24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337</v>
      </c>
      <c r="AT140" s="99" t="s">
        <v>145</v>
      </c>
      <c r="AU140" s="99" t="s">
        <v>43</v>
      </c>
      <c r="AY140" s="7" t="s">
        <v>82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43</v>
      </c>
      <c r="BK140" s="100">
        <f t="shared" si="9"/>
        <v>0</v>
      </c>
      <c r="BL140" s="7" t="s">
        <v>198</v>
      </c>
      <c r="BM140" s="99" t="s">
        <v>129</v>
      </c>
    </row>
    <row r="141" spans="2:65" s="1" customFormat="1" ht="21.75" customHeight="1" x14ac:dyDescent="0.2">
      <c r="B141" s="16"/>
      <c r="C141" s="87" t="s">
        <v>109</v>
      </c>
      <c r="D141" s="87" t="s">
        <v>84</v>
      </c>
      <c r="E141" s="88" t="s">
        <v>358</v>
      </c>
      <c r="F141" s="89" t="s">
        <v>359</v>
      </c>
      <c r="G141" s="90" t="s">
        <v>177</v>
      </c>
      <c r="H141" s="91">
        <v>75</v>
      </c>
      <c r="I141" s="92"/>
      <c r="J141" s="93">
        <f t="shared" si="0"/>
        <v>0</v>
      </c>
      <c r="K141" s="94"/>
      <c r="L141" s="16"/>
      <c r="M141" s="95" t="s">
        <v>0</v>
      </c>
      <c r="N141" s="96" t="s">
        <v>24</v>
      </c>
      <c r="P141" s="97">
        <f t="shared" si="1"/>
        <v>0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198</v>
      </c>
      <c r="AT141" s="99" t="s">
        <v>84</v>
      </c>
      <c r="AU141" s="99" t="s">
        <v>43</v>
      </c>
      <c r="AY141" s="7" t="s">
        <v>82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7" t="s">
        <v>43</v>
      </c>
      <c r="BK141" s="100">
        <f t="shared" si="9"/>
        <v>0</v>
      </c>
      <c r="BL141" s="7" t="s">
        <v>198</v>
      </c>
      <c r="BM141" s="99" t="s">
        <v>132</v>
      </c>
    </row>
    <row r="142" spans="2:65" s="1" customFormat="1" ht="16.5" customHeight="1" x14ac:dyDescent="0.2">
      <c r="B142" s="16"/>
      <c r="C142" s="101" t="s">
        <v>133</v>
      </c>
      <c r="D142" s="101" t="s">
        <v>145</v>
      </c>
      <c r="E142" s="102" t="s">
        <v>360</v>
      </c>
      <c r="F142" s="103" t="s">
        <v>442</v>
      </c>
      <c r="G142" s="104" t="s">
        <v>177</v>
      </c>
      <c r="H142" s="105">
        <v>75</v>
      </c>
      <c r="I142" s="106"/>
      <c r="J142" s="107">
        <f t="shared" si="0"/>
        <v>0</v>
      </c>
      <c r="K142" s="108"/>
      <c r="L142" s="109"/>
      <c r="M142" s="110" t="s">
        <v>0</v>
      </c>
      <c r="N142" s="111" t="s">
        <v>24</v>
      </c>
      <c r="P142" s="97">
        <f t="shared" si="1"/>
        <v>0</v>
      </c>
      <c r="Q142" s="97">
        <v>0</v>
      </c>
      <c r="R142" s="97">
        <f t="shared" si="2"/>
        <v>0</v>
      </c>
      <c r="S142" s="97">
        <v>0</v>
      </c>
      <c r="T142" s="98">
        <f t="shared" si="3"/>
        <v>0</v>
      </c>
      <c r="AR142" s="99" t="s">
        <v>337</v>
      </c>
      <c r="AT142" s="99" t="s">
        <v>145</v>
      </c>
      <c r="AU142" s="99" t="s">
        <v>43</v>
      </c>
      <c r="AY142" s="7" t="s">
        <v>82</v>
      </c>
      <c r="BE142" s="100">
        <f t="shared" si="4"/>
        <v>0</v>
      </c>
      <c r="BF142" s="100">
        <f t="shared" si="5"/>
        <v>0</v>
      </c>
      <c r="BG142" s="100">
        <f t="shared" si="6"/>
        <v>0</v>
      </c>
      <c r="BH142" s="100">
        <f t="shared" si="7"/>
        <v>0</v>
      </c>
      <c r="BI142" s="100">
        <f t="shared" si="8"/>
        <v>0</v>
      </c>
      <c r="BJ142" s="7" t="s">
        <v>43</v>
      </c>
      <c r="BK142" s="100">
        <f t="shared" si="9"/>
        <v>0</v>
      </c>
      <c r="BL142" s="7" t="s">
        <v>198</v>
      </c>
      <c r="BM142" s="99" t="s">
        <v>137</v>
      </c>
    </row>
    <row r="143" spans="2:65" s="1" customFormat="1" ht="21.75" customHeight="1" x14ac:dyDescent="0.2">
      <c r="B143" s="16"/>
      <c r="C143" s="87" t="s">
        <v>112</v>
      </c>
      <c r="D143" s="87" t="s">
        <v>84</v>
      </c>
      <c r="E143" s="88" t="s">
        <v>361</v>
      </c>
      <c r="F143" s="89" t="s">
        <v>362</v>
      </c>
      <c r="G143" s="90" t="s">
        <v>177</v>
      </c>
      <c r="H143" s="91">
        <v>75</v>
      </c>
      <c r="I143" s="92"/>
      <c r="J143" s="93">
        <f t="shared" si="0"/>
        <v>0</v>
      </c>
      <c r="K143" s="94"/>
      <c r="L143" s="16"/>
      <c r="M143" s="95" t="s">
        <v>0</v>
      </c>
      <c r="N143" s="96" t="s">
        <v>24</v>
      </c>
      <c r="P143" s="97">
        <f t="shared" si="1"/>
        <v>0</v>
      </c>
      <c r="Q143" s="97">
        <v>0</v>
      </c>
      <c r="R143" s="97">
        <f t="shared" si="2"/>
        <v>0</v>
      </c>
      <c r="S143" s="97">
        <v>0</v>
      </c>
      <c r="T143" s="98">
        <f t="shared" si="3"/>
        <v>0</v>
      </c>
      <c r="AR143" s="99" t="s">
        <v>198</v>
      </c>
      <c r="AT143" s="99" t="s">
        <v>84</v>
      </c>
      <c r="AU143" s="99" t="s">
        <v>43</v>
      </c>
      <c r="AY143" s="7" t="s">
        <v>82</v>
      </c>
      <c r="BE143" s="100">
        <f t="shared" si="4"/>
        <v>0</v>
      </c>
      <c r="BF143" s="100">
        <f t="shared" si="5"/>
        <v>0</v>
      </c>
      <c r="BG143" s="100">
        <f t="shared" si="6"/>
        <v>0</v>
      </c>
      <c r="BH143" s="100">
        <f t="shared" si="7"/>
        <v>0</v>
      </c>
      <c r="BI143" s="100">
        <f t="shared" si="8"/>
        <v>0</v>
      </c>
      <c r="BJ143" s="7" t="s">
        <v>43</v>
      </c>
      <c r="BK143" s="100">
        <f t="shared" si="9"/>
        <v>0</v>
      </c>
      <c r="BL143" s="7" t="s">
        <v>198</v>
      </c>
      <c r="BM143" s="99" t="s">
        <v>140</v>
      </c>
    </row>
    <row r="144" spans="2:65" s="1" customFormat="1" ht="16.5" customHeight="1" x14ac:dyDescent="0.2">
      <c r="B144" s="16"/>
      <c r="C144" s="101" t="s">
        <v>141</v>
      </c>
      <c r="D144" s="101" t="s">
        <v>145</v>
      </c>
      <c r="E144" s="102" t="s">
        <v>363</v>
      </c>
      <c r="F144" s="103" t="s">
        <v>364</v>
      </c>
      <c r="G144" s="104" t="s">
        <v>177</v>
      </c>
      <c r="H144" s="105">
        <v>75</v>
      </c>
      <c r="I144" s="106"/>
      <c r="J144" s="107">
        <f t="shared" si="0"/>
        <v>0</v>
      </c>
      <c r="K144" s="108"/>
      <c r="L144" s="109"/>
      <c r="M144" s="110" t="s">
        <v>0</v>
      </c>
      <c r="N144" s="111" t="s">
        <v>24</v>
      </c>
      <c r="P144" s="97">
        <f t="shared" si="1"/>
        <v>0</v>
      </c>
      <c r="Q144" s="97">
        <v>0</v>
      </c>
      <c r="R144" s="97">
        <f t="shared" si="2"/>
        <v>0</v>
      </c>
      <c r="S144" s="97">
        <v>0</v>
      </c>
      <c r="T144" s="98">
        <f t="shared" si="3"/>
        <v>0</v>
      </c>
      <c r="AR144" s="99" t="s">
        <v>337</v>
      </c>
      <c r="AT144" s="99" t="s">
        <v>145</v>
      </c>
      <c r="AU144" s="99" t="s">
        <v>43</v>
      </c>
      <c r="AY144" s="7" t="s">
        <v>82</v>
      </c>
      <c r="BE144" s="100">
        <f t="shared" si="4"/>
        <v>0</v>
      </c>
      <c r="BF144" s="100">
        <f t="shared" si="5"/>
        <v>0</v>
      </c>
      <c r="BG144" s="100">
        <f t="shared" si="6"/>
        <v>0</v>
      </c>
      <c r="BH144" s="100">
        <f t="shared" si="7"/>
        <v>0</v>
      </c>
      <c r="BI144" s="100">
        <f t="shared" si="8"/>
        <v>0</v>
      </c>
      <c r="BJ144" s="7" t="s">
        <v>43</v>
      </c>
      <c r="BK144" s="100">
        <f t="shared" si="9"/>
        <v>0</v>
      </c>
      <c r="BL144" s="7" t="s">
        <v>198</v>
      </c>
      <c r="BM144" s="99" t="s">
        <v>144</v>
      </c>
    </row>
    <row r="145" spans="2:65" s="1" customFormat="1" ht="21.75" customHeight="1" x14ac:dyDescent="0.2">
      <c r="B145" s="16"/>
      <c r="C145" s="87" t="s">
        <v>116</v>
      </c>
      <c r="D145" s="87" t="s">
        <v>84</v>
      </c>
      <c r="E145" s="88" t="s">
        <v>365</v>
      </c>
      <c r="F145" s="89" t="s">
        <v>366</v>
      </c>
      <c r="G145" s="90" t="s">
        <v>177</v>
      </c>
      <c r="H145" s="91">
        <v>30</v>
      </c>
      <c r="I145" s="92"/>
      <c r="J145" s="93">
        <f t="shared" si="0"/>
        <v>0</v>
      </c>
      <c r="K145" s="94"/>
      <c r="L145" s="16"/>
      <c r="M145" s="95" t="s">
        <v>0</v>
      </c>
      <c r="N145" s="96" t="s">
        <v>24</v>
      </c>
      <c r="P145" s="97">
        <f t="shared" si="1"/>
        <v>0</v>
      </c>
      <c r="Q145" s="97">
        <v>0</v>
      </c>
      <c r="R145" s="97">
        <f t="shared" si="2"/>
        <v>0</v>
      </c>
      <c r="S145" s="97">
        <v>0</v>
      </c>
      <c r="T145" s="98">
        <f t="shared" si="3"/>
        <v>0</v>
      </c>
      <c r="AR145" s="99" t="s">
        <v>198</v>
      </c>
      <c r="AT145" s="99" t="s">
        <v>84</v>
      </c>
      <c r="AU145" s="99" t="s">
        <v>43</v>
      </c>
      <c r="AY145" s="7" t="s">
        <v>82</v>
      </c>
      <c r="BE145" s="100">
        <f t="shared" si="4"/>
        <v>0</v>
      </c>
      <c r="BF145" s="100">
        <f t="shared" si="5"/>
        <v>0</v>
      </c>
      <c r="BG145" s="100">
        <f t="shared" si="6"/>
        <v>0</v>
      </c>
      <c r="BH145" s="100">
        <f t="shared" si="7"/>
        <v>0</v>
      </c>
      <c r="BI145" s="100">
        <f t="shared" si="8"/>
        <v>0</v>
      </c>
      <c r="BJ145" s="7" t="s">
        <v>43</v>
      </c>
      <c r="BK145" s="100">
        <f t="shared" si="9"/>
        <v>0</v>
      </c>
      <c r="BL145" s="7" t="s">
        <v>198</v>
      </c>
      <c r="BM145" s="99" t="s">
        <v>148</v>
      </c>
    </row>
    <row r="146" spans="2:65" s="1" customFormat="1" ht="16.5" customHeight="1" x14ac:dyDescent="0.2">
      <c r="B146" s="16"/>
      <c r="C146" s="101" t="s">
        <v>149</v>
      </c>
      <c r="D146" s="101" t="s">
        <v>145</v>
      </c>
      <c r="E146" s="102" t="s">
        <v>360</v>
      </c>
      <c r="F146" s="103" t="s">
        <v>442</v>
      </c>
      <c r="G146" s="104" t="s">
        <v>177</v>
      </c>
      <c r="H146" s="105">
        <v>30</v>
      </c>
      <c r="I146" s="106"/>
      <c r="J146" s="107">
        <f t="shared" si="0"/>
        <v>0</v>
      </c>
      <c r="K146" s="108"/>
      <c r="L146" s="109"/>
      <c r="M146" s="110" t="s">
        <v>0</v>
      </c>
      <c r="N146" s="111" t="s">
        <v>24</v>
      </c>
      <c r="P146" s="97">
        <f t="shared" si="1"/>
        <v>0</v>
      </c>
      <c r="Q146" s="97">
        <v>0</v>
      </c>
      <c r="R146" s="97">
        <f t="shared" si="2"/>
        <v>0</v>
      </c>
      <c r="S146" s="97">
        <v>0</v>
      </c>
      <c r="T146" s="98">
        <f t="shared" si="3"/>
        <v>0</v>
      </c>
      <c r="AR146" s="99" t="s">
        <v>337</v>
      </c>
      <c r="AT146" s="99" t="s">
        <v>145</v>
      </c>
      <c r="AU146" s="99" t="s">
        <v>43</v>
      </c>
      <c r="AY146" s="7" t="s">
        <v>82</v>
      </c>
      <c r="BE146" s="100">
        <f t="shared" si="4"/>
        <v>0</v>
      </c>
      <c r="BF146" s="100">
        <f t="shared" si="5"/>
        <v>0</v>
      </c>
      <c r="BG146" s="100">
        <f t="shared" si="6"/>
        <v>0</v>
      </c>
      <c r="BH146" s="100">
        <f t="shared" si="7"/>
        <v>0</v>
      </c>
      <c r="BI146" s="100">
        <f t="shared" si="8"/>
        <v>0</v>
      </c>
      <c r="BJ146" s="7" t="s">
        <v>43</v>
      </c>
      <c r="BK146" s="100">
        <f t="shared" si="9"/>
        <v>0</v>
      </c>
      <c r="BL146" s="7" t="s">
        <v>198</v>
      </c>
      <c r="BM146" s="99" t="s">
        <v>152</v>
      </c>
    </row>
    <row r="147" spans="2:65" s="1" customFormat="1" ht="21.75" customHeight="1" x14ac:dyDescent="0.2">
      <c r="B147" s="16"/>
      <c r="C147" s="87" t="s">
        <v>2</v>
      </c>
      <c r="D147" s="87" t="s">
        <v>84</v>
      </c>
      <c r="E147" s="88" t="s">
        <v>367</v>
      </c>
      <c r="F147" s="89" t="s">
        <v>368</v>
      </c>
      <c r="G147" s="90" t="s">
        <v>177</v>
      </c>
      <c r="H147" s="91">
        <v>22</v>
      </c>
      <c r="I147" s="92"/>
      <c r="J147" s="93">
        <f t="shared" si="0"/>
        <v>0</v>
      </c>
      <c r="K147" s="94"/>
      <c r="L147" s="16"/>
      <c r="M147" s="95" t="s">
        <v>0</v>
      </c>
      <c r="N147" s="96" t="s">
        <v>24</v>
      </c>
      <c r="P147" s="97">
        <f t="shared" si="1"/>
        <v>0</v>
      </c>
      <c r="Q147" s="97">
        <v>0</v>
      </c>
      <c r="R147" s="97">
        <f t="shared" si="2"/>
        <v>0</v>
      </c>
      <c r="S147" s="97">
        <v>0</v>
      </c>
      <c r="T147" s="98">
        <f t="shared" si="3"/>
        <v>0</v>
      </c>
      <c r="AR147" s="99" t="s">
        <v>198</v>
      </c>
      <c r="AT147" s="99" t="s">
        <v>84</v>
      </c>
      <c r="AU147" s="99" t="s">
        <v>43</v>
      </c>
      <c r="AY147" s="7" t="s">
        <v>82</v>
      </c>
      <c r="BE147" s="100">
        <f t="shared" si="4"/>
        <v>0</v>
      </c>
      <c r="BF147" s="100">
        <f t="shared" si="5"/>
        <v>0</v>
      </c>
      <c r="BG147" s="100">
        <f t="shared" si="6"/>
        <v>0</v>
      </c>
      <c r="BH147" s="100">
        <f t="shared" si="7"/>
        <v>0</v>
      </c>
      <c r="BI147" s="100">
        <f t="shared" si="8"/>
        <v>0</v>
      </c>
      <c r="BJ147" s="7" t="s">
        <v>43</v>
      </c>
      <c r="BK147" s="100">
        <f t="shared" si="9"/>
        <v>0</v>
      </c>
      <c r="BL147" s="7" t="s">
        <v>198</v>
      </c>
      <c r="BM147" s="99" t="s">
        <v>155</v>
      </c>
    </row>
    <row r="148" spans="2:65" s="1" customFormat="1" ht="16.5" customHeight="1" x14ac:dyDescent="0.2">
      <c r="B148" s="16"/>
      <c r="C148" s="101" t="s">
        <v>156</v>
      </c>
      <c r="D148" s="101" t="s">
        <v>145</v>
      </c>
      <c r="E148" s="102" t="s">
        <v>363</v>
      </c>
      <c r="F148" s="103" t="s">
        <v>364</v>
      </c>
      <c r="G148" s="104" t="s">
        <v>177</v>
      </c>
      <c r="H148" s="105">
        <v>22</v>
      </c>
      <c r="I148" s="106"/>
      <c r="J148" s="107">
        <f t="shared" si="0"/>
        <v>0</v>
      </c>
      <c r="K148" s="108"/>
      <c r="L148" s="109"/>
      <c r="M148" s="110" t="s">
        <v>0</v>
      </c>
      <c r="N148" s="111" t="s">
        <v>24</v>
      </c>
      <c r="P148" s="97">
        <f t="shared" si="1"/>
        <v>0</v>
      </c>
      <c r="Q148" s="97">
        <v>0</v>
      </c>
      <c r="R148" s="97">
        <f t="shared" si="2"/>
        <v>0</v>
      </c>
      <c r="S148" s="97">
        <v>0</v>
      </c>
      <c r="T148" s="98">
        <f t="shared" si="3"/>
        <v>0</v>
      </c>
      <c r="AR148" s="99" t="s">
        <v>337</v>
      </c>
      <c r="AT148" s="99" t="s">
        <v>145</v>
      </c>
      <c r="AU148" s="99" t="s">
        <v>43</v>
      </c>
      <c r="AY148" s="7" t="s">
        <v>82</v>
      </c>
      <c r="BE148" s="100">
        <f t="shared" si="4"/>
        <v>0</v>
      </c>
      <c r="BF148" s="100">
        <f t="shared" si="5"/>
        <v>0</v>
      </c>
      <c r="BG148" s="100">
        <f t="shared" si="6"/>
        <v>0</v>
      </c>
      <c r="BH148" s="100">
        <f t="shared" si="7"/>
        <v>0</v>
      </c>
      <c r="BI148" s="100">
        <f t="shared" si="8"/>
        <v>0</v>
      </c>
      <c r="BJ148" s="7" t="s">
        <v>43</v>
      </c>
      <c r="BK148" s="100">
        <f t="shared" si="9"/>
        <v>0</v>
      </c>
      <c r="BL148" s="7" t="s">
        <v>198</v>
      </c>
      <c r="BM148" s="99" t="s">
        <v>159</v>
      </c>
    </row>
    <row r="149" spans="2:65" s="1" customFormat="1" ht="24.2" customHeight="1" x14ac:dyDescent="0.2">
      <c r="B149" s="16"/>
      <c r="C149" s="87" t="s">
        <v>122</v>
      </c>
      <c r="D149" s="87" t="s">
        <v>84</v>
      </c>
      <c r="E149" s="88" t="s">
        <v>369</v>
      </c>
      <c r="F149" s="89" t="s">
        <v>370</v>
      </c>
      <c r="G149" s="90" t="s">
        <v>177</v>
      </c>
      <c r="H149" s="91">
        <v>35</v>
      </c>
      <c r="I149" s="92"/>
      <c r="J149" s="93">
        <f t="shared" si="0"/>
        <v>0</v>
      </c>
      <c r="K149" s="94"/>
      <c r="L149" s="16"/>
      <c r="M149" s="95" t="s">
        <v>0</v>
      </c>
      <c r="N149" s="96" t="s">
        <v>24</v>
      </c>
      <c r="P149" s="97">
        <f t="shared" si="1"/>
        <v>0</v>
      </c>
      <c r="Q149" s="97">
        <v>0</v>
      </c>
      <c r="R149" s="97">
        <f t="shared" si="2"/>
        <v>0</v>
      </c>
      <c r="S149" s="97">
        <v>0</v>
      </c>
      <c r="T149" s="98">
        <f t="shared" si="3"/>
        <v>0</v>
      </c>
      <c r="AR149" s="99" t="s">
        <v>198</v>
      </c>
      <c r="AT149" s="99" t="s">
        <v>84</v>
      </c>
      <c r="AU149" s="99" t="s">
        <v>43</v>
      </c>
      <c r="AY149" s="7" t="s">
        <v>82</v>
      </c>
      <c r="BE149" s="100">
        <f t="shared" si="4"/>
        <v>0</v>
      </c>
      <c r="BF149" s="100">
        <f t="shared" si="5"/>
        <v>0</v>
      </c>
      <c r="BG149" s="100">
        <f t="shared" si="6"/>
        <v>0</v>
      </c>
      <c r="BH149" s="100">
        <f t="shared" si="7"/>
        <v>0</v>
      </c>
      <c r="BI149" s="100">
        <f t="shared" si="8"/>
        <v>0</v>
      </c>
      <c r="BJ149" s="7" t="s">
        <v>43</v>
      </c>
      <c r="BK149" s="100">
        <f t="shared" si="9"/>
        <v>0</v>
      </c>
      <c r="BL149" s="7" t="s">
        <v>198</v>
      </c>
      <c r="BM149" s="99" t="s">
        <v>163</v>
      </c>
    </row>
    <row r="150" spans="2:65" s="1" customFormat="1" ht="24.2" customHeight="1" x14ac:dyDescent="0.2">
      <c r="B150" s="16"/>
      <c r="C150" s="101" t="s">
        <v>164</v>
      </c>
      <c r="D150" s="101" t="s">
        <v>145</v>
      </c>
      <c r="E150" s="102" t="s">
        <v>371</v>
      </c>
      <c r="F150" s="103" t="s">
        <v>443</v>
      </c>
      <c r="G150" s="104" t="s">
        <v>177</v>
      </c>
      <c r="H150" s="105">
        <v>35</v>
      </c>
      <c r="I150" s="106"/>
      <c r="J150" s="107">
        <f t="shared" si="0"/>
        <v>0</v>
      </c>
      <c r="K150" s="108"/>
      <c r="L150" s="109"/>
      <c r="M150" s="110" t="s">
        <v>0</v>
      </c>
      <c r="N150" s="111" t="s">
        <v>24</v>
      </c>
      <c r="P150" s="97">
        <f t="shared" si="1"/>
        <v>0</v>
      </c>
      <c r="Q150" s="97">
        <v>0</v>
      </c>
      <c r="R150" s="97">
        <f t="shared" si="2"/>
        <v>0</v>
      </c>
      <c r="S150" s="97">
        <v>0</v>
      </c>
      <c r="T150" s="98">
        <f t="shared" si="3"/>
        <v>0</v>
      </c>
      <c r="AR150" s="99" t="s">
        <v>337</v>
      </c>
      <c r="AT150" s="99" t="s">
        <v>145</v>
      </c>
      <c r="AU150" s="99" t="s">
        <v>43</v>
      </c>
      <c r="AY150" s="7" t="s">
        <v>82</v>
      </c>
      <c r="BE150" s="100">
        <f t="shared" si="4"/>
        <v>0</v>
      </c>
      <c r="BF150" s="100">
        <f t="shared" si="5"/>
        <v>0</v>
      </c>
      <c r="BG150" s="100">
        <f t="shared" si="6"/>
        <v>0</v>
      </c>
      <c r="BH150" s="100">
        <f t="shared" si="7"/>
        <v>0</v>
      </c>
      <c r="BI150" s="100">
        <f t="shared" si="8"/>
        <v>0</v>
      </c>
      <c r="BJ150" s="7" t="s">
        <v>43</v>
      </c>
      <c r="BK150" s="100">
        <f t="shared" si="9"/>
        <v>0</v>
      </c>
      <c r="BL150" s="7" t="s">
        <v>198</v>
      </c>
      <c r="BM150" s="99" t="s">
        <v>167</v>
      </c>
    </row>
    <row r="151" spans="2:65" s="1" customFormat="1" ht="24.2" customHeight="1" x14ac:dyDescent="0.2">
      <c r="B151" s="16"/>
      <c r="C151" s="101" t="s">
        <v>125</v>
      </c>
      <c r="D151" s="101" t="s">
        <v>145</v>
      </c>
      <c r="E151" s="102" t="s">
        <v>372</v>
      </c>
      <c r="F151" s="103" t="s">
        <v>444</v>
      </c>
      <c r="G151" s="104" t="s">
        <v>373</v>
      </c>
      <c r="H151" s="105">
        <v>3</v>
      </c>
      <c r="I151" s="106"/>
      <c r="J151" s="107">
        <f t="shared" si="0"/>
        <v>0</v>
      </c>
      <c r="K151" s="108"/>
      <c r="L151" s="109"/>
      <c r="M151" s="110" t="s">
        <v>0</v>
      </c>
      <c r="N151" s="111" t="s">
        <v>24</v>
      </c>
      <c r="P151" s="97">
        <f t="shared" si="1"/>
        <v>0</v>
      </c>
      <c r="Q151" s="97">
        <v>0</v>
      </c>
      <c r="R151" s="97">
        <f t="shared" si="2"/>
        <v>0</v>
      </c>
      <c r="S151" s="97">
        <v>0</v>
      </c>
      <c r="T151" s="98">
        <f t="shared" si="3"/>
        <v>0</v>
      </c>
      <c r="AR151" s="99" t="s">
        <v>337</v>
      </c>
      <c r="AT151" s="99" t="s">
        <v>145</v>
      </c>
      <c r="AU151" s="99" t="s">
        <v>43</v>
      </c>
      <c r="AY151" s="7" t="s">
        <v>82</v>
      </c>
      <c r="BE151" s="100">
        <f t="shared" si="4"/>
        <v>0</v>
      </c>
      <c r="BF151" s="100">
        <f t="shared" si="5"/>
        <v>0</v>
      </c>
      <c r="BG151" s="100">
        <f t="shared" si="6"/>
        <v>0</v>
      </c>
      <c r="BH151" s="100">
        <f t="shared" si="7"/>
        <v>0</v>
      </c>
      <c r="BI151" s="100">
        <f t="shared" si="8"/>
        <v>0</v>
      </c>
      <c r="BJ151" s="7" t="s">
        <v>43</v>
      </c>
      <c r="BK151" s="100">
        <f t="shared" si="9"/>
        <v>0</v>
      </c>
      <c r="BL151" s="7" t="s">
        <v>198</v>
      </c>
      <c r="BM151" s="99" t="s">
        <v>171</v>
      </c>
    </row>
    <row r="152" spans="2:65" s="1" customFormat="1" ht="16.5" customHeight="1" x14ac:dyDescent="0.2">
      <c r="B152" s="16"/>
      <c r="C152" s="87" t="s">
        <v>172</v>
      </c>
      <c r="D152" s="87" t="s">
        <v>84</v>
      </c>
      <c r="E152" s="88" t="s">
        <v>374</v>
      </c>
      <c r="F152" s="89" t="s">
        <v>375</v>
      </c>
      <c r="G152" s="90" t="s">
        <v>265</v>
      </c>
      <c r="H152" s="91">
        <v>8</v>
      </c>
      <c r="I152" s="92"/>
      <c r="J152" s="93">
        <f t="shared" si="0"/>
        <v>0</v>
      </c>
      <c r="K152" s="94"/>
      <c r="L152" s="16"/>
      <c r="M152" s="95" t="s">
        <v>0</v>
      </c>
      <c r="N152" s="96" t="s">
        <v>24</v>
      </c>
      <c r="P152" s="97">
        <f t="shared" si="1"/>
        <v>0</v>
      </c>
      <c r="Q152" s="97">
        <v>0</v>
      </c>
      <c r="R152" s="97">
        <f t="shared" si="2"/>
        <v>0</v>
      </c>
      <c r="S152" s="97">
        <v>0</v>
      </c>
      <c r="T152" s="98">
        <f t="shared" si="3"/>
        <v>0</v>
      </c>
      <c r="AR152" s="99" t="s">
        <v>198</v>
      </c>
      <c r="AT152" s="99" t="s">
        <v>84</v>
      </c>
      <c r="AU152" s="99" t="s">
        <v>43</v>
      </c>
      <c r="AY152" s="7" t="s">
        <v>82</v>
      </c>
      <c r="BE152" s="100">
        <f t="shared" si="4"/>
        <v>0</v>
      </c>
      <c r="BF152" s="100">
        <f t="shared" si="5"/>
        <v>0</v>
      </c>
      <c r="BG152" s="100">
        <f t="shared" si="6"/>
        <v>0</v>
      </c>
      <c r="BH152" s="100">
        <f t="shared" si="7"/>
        <v>0</v>
      </c>
      <c r="BI152" s="100">
        <f t="shared" si="8"/>
        <v>0</v>
      </c>
      <c r="BJ152" s="7" t="s">
        <v>43</v>
      </c>
      <c r="BK152" s="100">
        <f t="shared" si="9"/>
        <v>0</v>
      </c>
      <c r="BL152" s="7" t="s">
        <v>198</v>
      </c>
      <c r="BM152" s="99" t="s">
        <v>175</v>
      </c>
    </row>
    <row r="153" spans="2:65" s="1" customFormat="1" ht="16.5" customHeight="1" x14ac:dyDescent="0.2">
      <c r="B153" s="16"/>
      <c r="C153" s="87" t="s">
        <v>129</v>
      </c>
      <c r="D153" s="87" t="s">
        <v>84</v>
      </c>
      <c r="E153" s="88" t="s">
        <v>445</v>
      </c>
      <c r="F153" s="89" t="s">
        <v>446</v>
      </c>
      <c r="G153" s="90" t="s">
        <v>259</v>
      </c>
      <c r="H153" s="112"/>
      <c r="I153" s="92"/>
      <c r="J153" s="93">
        <f t="shared" si="0"/>
        <v>0</v>
      </c>
      <c r="K153" s="94"/>
      <c r="L153" s="16"/>
      <c r="M153" s="95" t="s">
        <v>0</v>
      </c>
      <c r="N153" s="96" t="s">
        <v>24</v>
      </c>
      <c r="P153" s="97">
        <f t="shared" si="1"/>
        <v>0</v>
      </c>
      <c r="Q153" s="97">
        <v>0</v>
      </c>
      <c r="R153" s="97">
        <f t="shared" si="2"/>
        <v>0</v>
      </c>
      <c r="S153" s="97">
        <v>0</v>
      </c>
      <c r="T153" s="98">
        <f t="shared" si="3"/>
        <v>0</v>
      </c>
      <c r="AR153" s="99" t="s">
        <v>198</v>
      </c>
      <c r="AT153" s="99" t="s">
        <v>84</v>
      </c>
      <c r="AU153" s="99" t="s">
        <v>43</v>
      </c>
      <c r="AY153" s="7" t="s">
        <v>82</v>
      </c>
      <c r="BE153" s="100">
        <f t="shared" si="4"/>
        <v>0</v>
      </c>
      <c r="BF153" s="100">
        <f t="shared" si="5"/>
        <v>0</v>
      </c>
      <c r="BG153" s="100">
        <f t="shared" si="6"/>
        <v>0</v>
      </c>
      <c r="BH153" s="100">
        <f t="shared" si="7"/>
        <v>0</v>
      </c>
      <c r="BI153" s="100">
        <f t="shared" si="8"/>
        <v>0</v>
      </c>
      <c r="BJ153" s="7" t="s">
        <v>43</v>
      </c>
      <c r="BK153" s="100">
        <f t="shared" si="9"/>
        <v>0</v>
      </c>
      <c r="BL153" s="7" t="s">
        <v>198</v>
      </c>
      <c r="BM153" s="99" t="s">
        <v>178</v>
      </c>
    </row>
    <row r="154" spans="2:65" s="1" customFormat="1" ht="16.5" customHeight="1" x14ac:dyDescent="0.2">
      <c r="B154" s="16"/>
      <c r="C154" s="87" t="s">
        <v>179</v>
      </c>
      <c r="D154" s="87" t="s">
        <v>84</v>
      </c>
      <c r="E154" s="88" t="s">
        <v>376</v>
      </c>
      <c r="F154" s="89" t="s">
        <v>377</v>
      </c>
      <c r="G154" s="90" t="s">
        <v>259</v>
      </c>
      <c r="H154" s="112"/>
      <c r="I154" s="92"/>
      <c r="J154" s="93">
        <f t="shared" si="0"/>
        <v>0</v>
      </c>
      <c r="K154" s="94"/>
      <c r="L154" s="16"/>
      <c r="M154" s="95" t="s">
        <v>0</v>
      </c>
      <c r="N154" s="96" t="s">
        <v>24</v>
      </c>
      <c r="P154" s="97">
        <f t="shared" si="1"/>
        <v>0</v>
      </c>
      <c r="Q154" s="97">
        <v>0</v>
      </c>
      <c r="R154" s="97">
        <f t="shared" si="2"/>
        <v>0</v>
      </c>
      <c r="S154" s="97">
        <v>0</v>
      </c>
      <c r="T154" s="98">
        <f t="shared" si="3"/>
        <v>0</v>
      </c>
      <c r="AR154" s="99" t="s">
        <v>198</v>
      </c>
      <c r="AT154" s="99" t="s">
        <v>84</v>
      </c>
      <c r="AU154" s="99" t="s">
        <v>43</v>
      </c>
      <c r="AY154" s="7" t="s">
        <v>82</v>
      </c>
      <c r="BE154" s="100">
        <f t="shared" si="4"/>
        <v>0</v>
      </c>
      <c r="BF154" s="100">
        <f t="shared" si="5"/>
        <v>0</v>
      </c>
      <c r="BG154" s="100">
        <f t="shared" si="6"/>
        <v>0</v>
      </c>
      <c r="BH154" s="100">
        <f t="shared" si="7"/>
        <v>0</v>
      </c>
      <c r="BI154" s="100">
        <f t="shared" si="8"/>
        <v>0</v>
      </c>
      <c r="BJ154" s="7" t="s">
        <v>43</v>
      </c>
      <c r="BK154" s="100">
        <f t="shared" si="9"/>
        <v>0</v>
      </c>
      <c r="BL154" s="7" t="s">
        <v>198</v>
      </c>
      <c r="BM154" s="99" t="s">
        <v>182</v>
      </c>
    </row>
    <row r="155" spans="2:65" s="1" customFormat="1" ht="16.5" customHeight="1" x14ac:dyDescent="0.2">
      <c r="B155" s="16"/>
      <c r="C155" s="87" t="s">
        <v>132</v>
      </c>
      <c r="D155" s="87" t="s">
        <v>84</v>
      </c>
      <c r="E155" s="88" t="s">
        <v>447</v>
      </c>
      <c r="F155" s="89" t="s">
        <v>448</v>
      </c>
      <c r="G155" s="90" t="s">
        <v>259</v>
      </c>
      <c r="H155" s="112"/>
      <c r="I155" s="92"/>
      <c r="J155" s="93">
        <f t="shared" si="0"/>
        <v>0</v>
      </c>
      <c r="K155" s="94"/>
      <c r="L155" s="16"/>
      <c r="M155" s="95" t="s">
        <v>0</v>
      </c>
      <c r="N155" s="96" t="s">
        <v>24</v>
      </c>
      <c r="P155" s="97">
        <f t="shared" si="1"/>
        <v>0</v>
      </c>
      <c r="Q155" s="97">
        <v>0</v>
      </c>
      <c r="R155" s="97">
        <f t="shared" si="2"/>
        <v>0</v>
      </c>
      <c r="S155" s="97">
        <v>0</v>
      </c>
      <c r="T155" s="98">
        <f t="shared" si="3"/>
        <v>0</v>
      </c>
      <c r="AR155" s="99" t="s">
        <v>198</v>
      </c>
      <c r="AT155" s="99" t="s">
        <v>84</v>
      </c>
      <c r="AU155" s="99" t="s">
        <v>43</v>
      </c>
      <c r="AY155" s="7" t="s">
        <v>82</v>
      </c>
      <c r="BE155" s="100">
        <f t="shared" si="4"/>
        <v>0</v>
      </c>
      <c r="BF155" s="100">
        <f t="shared" si="5"/>
        <v>0</v>
      </c>
      <c r="BG155" s="100">
        <f t="shared" si="6"/>
        <v>0</v>
      </c>
      <c r="BH155" s="100">
        <f t="shared" si="7"/>
        <v>0</v>
      </c>
      <c r="BI155" s="100">
        <f t="shared" si="8"/>
        <v>0</v>
      </c>
      <c r="BJ155" s="7" t="s">
        <v>43</v>
      </c>
      <c r="BK155" s="100">
        <f t="shared" si="9"/>
        <v>0</v>
      </c>
      <c r="BL155" s="7" t="s">
        <v>198</v>
      </c>
      <c r="BM155" s="99" t="s">
        <v>185</v>
      </c>
    </row>
    <row r="156" spans="2:65" s="1" customFormat="1" ht="16.5" customHeight="1" x14ac:dyDescent="0.2">
      <c r="B156" s="16"/>
      <c r="C156" s="87" t="s">
        <v>186</v>
      </c>
      <c r="D156" s="87" t="s">
        <v>84</v>
      </c>
      <c r="E156" s="88" t="s">
        <v>378</v>
      </c>
      <c r="F156" s="89" t="s">
        <v>379</v>
      </c>
      <c r="G156" s="90" t="s">
        <v>259</v>
      </c>
      <c r="H156" s="112"/>
      <c r="I156" s="92"/>
      <c r="J156" s="93">
        <f t="shared" si="0"/>
        <v>0</v>
      </c>
      <c r="K156" s="94"/>
      <c r="L156" s="16"/>
      <c r="M156" s="95" t="s">
        <v>0</v>
      </c>
      <c r="N156" s="96" t="s">
        <v>24</v>
      </c>
      <c r="P156" s="97">
        <f t="shared" si="1"/>
        <v>0</v>
      </c>
      <c r="Q156" s="97">
        <v>0</v>
      </c>
      <c r="R156" s="97">
        <f t="shared" si="2"/>
        <v>0</v>
      </c>
      <c r="S156" s="97">
        <v>0</v>
      </c>
      <c r="T156" s="98">
        <f t="shared" si="3"/>
        <v>0</v>
      </c>
      <c r="AR156" s="99" t="s">
        <v>198</v>
      </c>
      <c r="AT156" s="99" t="s">
        <v>84</v>
      </c>
      <c r="AU156" s="99" t="s">
        <v>43</v>
      </c>
      <c r="AY156" s="7" t="s">
        <v>82</v>
      </c>
      <c r="BE156" s="100">
        <f t="shared" si="4"/>
        <v>0</v>
      </c>
      <c r="BF156" s="100">
        <f t="shared" si="5"/>
        <v>0</v>
      </c>
      <c r="BG156" s="100">
        <f t="shared" si="6"/>
        <v>0</v>
      </c>
      <c r="BH156" s="100">
        <f t="shared" si="7"/>
        <v>0</v>
      </c>
      <c r="BI156" s="100">
        <f t="shared" si="8"/>
        <v>0</v>
      </c>
      <c r="BJ156" s="7" t="s">
        <v>43</v>
      </c>
      <c r="BK156" s="100">
        <f t="shared" si="9"/>
        <v>0</v>
      </c>
      <c r="BL156" s="7" t="s">
        <v>198</v>
      </c>
      <c r="BM156" s="99" t="s">
        <v>189</v>
      </c>
    </row>
    <row r="157" spans="2:65" s="1" customFormat="1" ht="16.5" customHeight="1" x14ac:dyDescent="0.2">
      <c r="B157" s="16"/>
      <c r="C157" s="87" t="s">
        <v>137</v>
      </c>
      <c r="D157" s="87" t="s">
        <v>84</v>
      </c>
      <c r="E157" s="88" t="s">
        <v>380</v>
      </c>
      <c r="F157" s="89" t="s">
        <v>381</v>
      </c>
      <c r="G157" s="90" t="s">
        <v>259</v>
      </c>
      <c r="H157" s="112"/>
      <c r="I157" s="92"/>
      <c r="J157" s="93">
        <f t="shared" si="0"/>
        <v>0</v>
      </c>
      <c r="K157" s="94"/>
      <c r="L157" s="16"/>
      <c r="M157" s="95" t="s">
        <v>0</v>
      </c>
      <c r="N157" s="96" t="s">
        <v>24</v>
      </c>
      <c r="P157" s="97">
        <f t="shared" si="1"/>
        <v>0</v>
      </c>
      <c r="Q157" s="97">
        <v>0</v>
      </c>
      <c r="R157" s="97">
        <f t="shared" si="2"/>
        <v>0</v>
      </c>
      <c r="S157" s="97">
        <v>0</v>
      </c>
      <c r="T157" s="98">
        <f t="shared" si="3"/>
        <v>0</v>
      </c>
      <c r="AR157" s="99" t="s">
        <v>198</v>
      </c>
      <c r="AT157" s="99" t="s">
        <v>84</v>
      </c>
      <c r="AU157" s="99" t="s">
        <v>43</v>
      </c>
      <c r="AY157" s="7" t="s">
        <v>82</v>
      </c>
      <c r="BE157" s="100">
        <f t="shared" si="4"/>
        <v>0</v>
      </c>
      <c r="BF157" s="100">
        <f t="shared" si="5"/>
        <v>0</v>
      </c>
      <c r="BG157" s="100">
        <f t="shared" si="6"/>
        <v>0</v>
      </c>
      <c r="BH157" s="100">
        <f t="shared" si="7"/>
        <v>0</v>
      </c>
      <c r="BI157" s="100">
        <f t="shared" si="8"/>
        <v>0</v>
      </c>
      <c r="BJ157" s="7" t="s">
        <v>43</v>
      </c>
      <c r="BK157" s="100">
        <f t="shared" si="9"/>
        <v>0</v>
      </c>
      <c r="BL157" s="7" t="s">
        <v>198</v>
      </c>
      <c r="BM157" s="99" t="s">
        <v>192</v>
      </c>
    </row>
    <row r="158" spans="2:65" s="6" customFormat="1" ht="22.9" customHeight="1" x14ac:dyDescent="0.2">
      <c r="B158" s="76"/>
      <c r="D158" s="77" t="s">
        <v>40</v>
      </c>
      <c r="E158" s="85" t="s">
        <v>382</v>
      </c>
      <c r="F158" s="85" t="s">
        <v>383</v>
      </c>
      <c r="I158" s="79"/>
      <c r="J158" s="86">
        <f>BK158</f>
        <v>0</v>
      </c>
      <c r="L158" s="76"/>
      <c r="M158" s="80"/>
      <c r="P158" s="81">
        <f>SUM(P159:P165)</f>
        <v>0</v>
      </c>
      <c r="R158" s="81">
        <f>SUM(R159:R165)</f>
        <v>0</v>
      </c>
      <c r="T158" s="82">
        <f>SUM(T159:T165)</f>
        <v>0</v>
      </c>
      <c r="AR158" s="77" t="s">
        <v>91</v>
      </c>
      <c r="AT158" s="83" t="s">
        <v>40</v>
      </c>
      <c r="AU158" s="83" t="s">
        <v>42</v>
      </c>
      <c r="AY158" s="77" t="s">
        <v>82</v>
      </c>
      <c r="BK158" s="84">
        <f>SUM(BK159:BK165)</f>
        <v>0</v>
      </c>
    </row>
    <row r="159" spans="2:65" s="1" customFormat="1" ht="24.2" customHeight="1" x14ac:dyDescent="0.2">
      <c r="B159" s="16"/>
      <c r="C159" s="87" t="s">
        <v>193</v>
      </c>
      <c r="D159" s="87" t="s">
        <v>84</v>
      </c>
      <c r="E159" s="88" t="s">
        <v>384</v>
      </c>
      <c r="F159" s="89" t="s">
        <v>385</v>
      </c>
      <c r="G159" s="90" t="s">
        <v>177</v>
      </c>
      <c r="H159" s="91">
        <v>55</v>
      </c>
      <c r="I159" s="92"/>
      <c r="J159" s="93">
        <f t="shared" ref="J159:J165" si="10">ROUND(I159*H159,2)</f>
        <v>0</v>
      </c>
      <c r="K159" s="94"/>
      <c r="L159" s="16"/>
      <c r="M159" s="95" t="s">
        <v>0</v>
      </c>
      <c r="N159" s="96" t="s">
        <v>24</v>
      </c>
      <c r="P159" s="97">
        <f t="shared" ref="P159:P165" si="11">O159*H159</f>
        <v>0</v>
      </c>
      <c r="Q159" s="97">
        <v>0</v>
      </c>
      <c r="R159" s="97">
        <f t="shared" ref="R159:R165" si="12">Q159*H159</f>
        <v>0</v>
      </c>
      <c r="S159" s="97">
        <v>0</v>
      </c>
      <c r="T159" s="98">
        <f t="shared" ref="T159:T165" si="13">S159*H159</f>
        <v>0</v>
      </c>
      <c r="AR159" s="99" t="s">
        <v>198</v>
      </c>
      <c r="AT159" s="99" t="s">
        <v>84</v>
      </c>
      <c r="AU159" s="99" t="s">
        <v>43</v>
      </c>
      <c r="AY159" s="7" t="s">
        <v>82</v>
      </c>
      <c r="BE159" s="100">
        <f t="shared" ref="BE159:BE165" si="14">IF(N159="základná",J159,0)</f>
        <v>0</v>
      </c>
      <c r="BF159" s="100">
        <f t="shared" ref="BF159:BF165" si="15">IF(N159="znížená",J159,0)</f>
        <v>0</v>
      </c>
      <c r="BG159" s="100">
        <f t="shared" ref="BG159:BG165" si="16">IF(N159="zákl. prenesená",J159,0)</f>
        <v>0</v>
      </c>
      <c r="BH159" s="100">
        <f t="shared" ref="BH159:BH165" si="17">IF(N159="zníž. prenesená",J159,0)</f>
        <v>0</v>
      </c>
      <c r="BI159" s="100">
        <f t="shared" ref="BI159:BI165" si="18">IF(N159="nulová",J159,0)</f>
        <v>0</v>
      </c>
      <c r="BJ159" s="7" t="s">
        <v>43</v>
      </c>
      <c r="BK159" s="100">
        <f t="shared" ref="BK159:BK165" si="19">ROUND(I159*H159,2)</f>
        <v>0</v>
      </c>
      <c r="BL159" s="7" t="s">
        <v>198</v>
      </c>
      <c r="BM159" s="99" t="s">
        <v>196</v>
      </c>
    </row>
    <row r="160" spans="2:65" s="1" customFormat="1" ht="33" customHeight="1" x14ac:dyDescent="0.2">
      <c r="B160" s="16"/>
      <c r="C160" s="87" t="s">
        <v>140</v>
      </c>
      <c r="D160" s="87" t="s">
        <v>84</v>
      </c>
      <c r="E160" s="88" t="s">
        <v>386</v>
      </c>
      <c r="F160" s="89" t="s">
        <v>387</v>
      </c>
      <c r="G160" s="90" t="s">
        <v>177</v>
      </c>
      <c r="H160" s="91">
        <v>55</v>
      </c>
      <c r="I160" s="92"/>
      <c r="J160" s="93">
        <f t="shared" si="10"/>
        <v>0</v>
      </c>
      <c r="K160" s="94"/>
      <c r="L160" s="16"/>
      <c r="M160" s="95" t="s">
        <v>0</v>
      </c>
      <c r="N160" s="96" t="s">
        <v>24</v>
      </c>
      <c r="P160" s="97">
        <f t="shared" si="11"/>
        <v>0</v>
      </c>
      <c r="Q160" s="97">
        <v>0</v>
      </c>
      <c r="R160" s="97">
        <f t="shared" si="12"/>
        <v>0</v>
      </c>
      <c r="S160" s="97">
        <v>0</v>
      </c>
      <c r="T160" s="98">
        <f t="shared" si="13"/>
        <v>0</v>
      </c>
      <c r="AR160" s="99" t="s">
        <v>198</v>
      </c>
      <c r="AT160" s="99" t="s">
        <v>84</v>
      </c>
      <c r="AU160" s="99" t="s">
        <v>43</v>
      </c>
      <c r="AY160" s="7" t="s">
        <v>82</v>
      </c>
      <c r="BE160" s="100">
        <f t="shared" si="14"/>
        <v>0</v>
      </c>
      <c r="BF160" s="100">
        <f t="shared" si="15"/>
        <v>0</v>
      </c>
      <c r="BG160" s="100">
        <f t="shared" si="16"/>
        <v>0</v>
      </c>
      <c r="BH160" s="100">
        <f t="shared" si="17"/>
        <v>0</v>
      </c>
      <c r="BI160" s="100">
        <f t="shared" si="18"/>
        <v>0</v>
      </c>
      <c r="BJ160" s="7" t="s">
        <v>43</v>
      </c>
      <c r="BK160" s="100">
        <f t="shared" si="19"/>
        <v>0</v>
      </c>
      <c r="BL160" s="7" t="s">
        <v>198</v>
      </c>
      <c r="BM160" s="99" t="s">
        <v>198</v>
      </c>
    </row>
    <row r="161" spans="2:65" s="1" customFormat="1" ht="16.5" customHeight="1" x14ac:dyDescent="0.2">
      <c r="B161" s="16"/>
      <c r="C161" s="101" t="s">
        <v>199</v>
      </c>
      <c r="D161" s="101" t="s">
        <v>145</v>
      </c>
      <c r="E161" s="102" t="s">
        <v>388</v>
      </c>
      <c r="F161" s="103" t="s">
        <v>389</v>
      </c>
      <c r="G161" s="104" t="s">
        <v>136</v>
      </c>
      <c r="H161" s="105">
        <v>5.72</v>
      </c>
      <c r="I161" s="106"/>
      <c r="J161" s="107">
        <f t="shared" si="10"/>
        <v>0</v>
      </c>
      <c r="K161" s="108"/>
      <c r="L161" s="109"/>
      <c r="M161" s="110" t="s">
        <v>0</v>
      </c>
      <c r="N161" s="111" t="s">
        <v>24</v>
      </c>
      <c r="P161" s="97">
        <f t="shared" si="11"/>
        <v>0</v>
      </c>
      <c r="Q161" s="97">
        <v>0</v>
      </c>
      <c r="R161" s="97">
        <f t="shared" si="12"/>
        <v>0</v>
      </c>
      <c r="S161" s="97">
        <v>0</v>
      </c>
      <c r="T161" s="98">
        <f t="shared" si="13"/>
        <v>0</v>
      </c>
      <c r="AR161" s="99" t="s">
        <v>337</v>
      </c>
      <c r="AT161" s="99" t="s">
        <v>145</v>
      </c>
      <c r="AU161" s="99" t="s">
        <v>43</v>
      </c>
      <c r="AY161" s="7" t="s">
        <v>82</v>
      </c>
      <c r="BE161" s="100">
        <f t="shared" si="14"/>
        <v>0</v>
      </c>
      <c r="BF161" s="100">
        <f t="shared" si="15"/>
        <v>0</v>
      </c>
      <c r="BG161" s="100">
        <f t="shared" si="16"/>
        <v>0</v>
      </c>
      <c r="BH161" s="100">
        <f t="shared" si="17"/>
        <v>0</v>
      </c>
      <c r="BI161" s="100">
        <f t="shared" si="18"/>
        <v>0</v>
      </c>
      <c r="BJ161" s="7" t="s">
        <v>43</v>
      </c>
      <c r="BK161" s="100">
        <f t="shared" si="19"/>
        <v>0</v>
      </c>
      <c r="BL161" s="7" t="s">
        <v>198</v>
      </c>
      <c r="BM161" s="99" t="s">
        <v>201</v>
      </c>
    </row>
    <row r="162" spans="2:65" s="1" customFormat="1" ht="24.2" customHeight="1" x14ac:dyDescent="0.2">
      <c r="B162" s="16"/>
      <c r="C162" s="87" t="s">
        <v>144</v>
      </c>
      <c r="D162" s="87" t="s">
        <v>84</v>
      </c>
      <c r="E162" s="88" t="s">
        <v>390</v>
      </c>
      <c r="F162" s="89" t="s">
        <v>391</v>
      </c>
      <c r="G162" s="90" t="s">
        <v>177</v>
      </c>
      <c r="H162" s="91">
        <v>55</v>
      </c>
      <c r="I162" s="92"/>
      <c r="J162" s="93">
        <f t="shared" si="10"/>
        <v>0</v>
      </c>
      <c r="K162" s="94"/>
      <c r="L162" s="16"/>
      <c r="M162" s="95" t="s">
        <v>0</v>
      </c>
      <c r="N162" s="96" t="s">
        <v>24</v>
      </c>
      <c r="P162" s="97">
        <f t="shared" si="11"/>
        <v>0</v>
      </c>
      <c r="Q162" s="97">
        <v>0</v>
      </c>
      <c r="R162" s="97">
        <f t="shared" si="12"/>
        <v>0</v>
      </c>
      <c r="S162" s="97">
        <v>0</v>
      </c>
      <c r="T162" s="98">
        <f t="shared" si="13"/>
        <v>0</v>
      </c>
      <c r="AR162" s="99" t="s">
        <v>198</v>
      </c>
      <c r="AT162" s="99" t="s">
        <v>84</v>
      </c>
      <c r="AU162" s="99" t="s">
        <v>43</v>
      </c>
      <c r="AY162" s="7" t="s">
        <v>82</v>
      </c>
      <c r="BE162" s="100">
        <f t="shared" si="14"/>
        <v>0</v>
      </c>
      <c r="BF162" s="100">
        <f t="shared" si="15"/>
        <v>0</v>
      </c>
      <c r="BG162" s="100">
        <f t="shared" si="16"/>
        <v>0</v>
      </c>
      <c r="BH162" s="100">
        <f t="shared" si="17"/>
        <v>0</v>
      </c>
      <c r="BI162" s="100">
        <f t="shared" si="18"/>
        <v>0</v>
      </c>
      <c r="BJ162" s="7" t="s">
        <v>43</v>
      </c>
      <c r="BK162" s="100">
        <f t="shared" si="19"/>
        <v>0</v>
      </c>
      <c r="BL162" s="7" t="s">
        <v>198</v>
      </c>
      <c r="BM162" s="99" t="s">
        <v>202</v>
      </c>
    </row>
    <row r="163" spans="2:65" s="1" customFormat="1" ht="24.2" customHeight="1" x14ac:dyDescent="0.2">
      <c r="B163" s="16"/>
      <c r="C163" s="101" t="s">
        <v>203</v>
      </c>
      <c r="D163" s="101" t="s">
        <v>145</v>
      </c>
      <c r="E163" s="102" t="s">
        <v>392</v>
      </c>
      <c r="F163" s="103" t="s">
        <v>393</v>
      </c>
      <c r="G163" s="104" t="s">
        <v>177</v>
      </c>
      <c r="H163" s="105">
        <v>55</v>
      </c>
      <c r="I163" s="106"/>
      <c r="J163" s="107">
        <f t="shared" si="10"/>
        <v>0</v>
      </c>
      <c r="K163" s="108"/>
      <c r="L163" s="109"/>
      <c r="M163" s="110" t="s">
        <v>0</v>
      </c>
      <c r="N163" s="111" t="s">
        <v>24</v>
      </c>
      <c r="P163" s="97">
        <f t="shared" si="11"/>
        <v>0</v>
      </c>
      <c r="Q163" s="97">
        <v>0</v>
      </c>
      <c r="R163" s="97">
        <f t="shared" si="12"/>
        <v>0</v>
      </c>
      <c r="S163" s="97">
        <v>0</v>
      </c>
      <c r="T163" s="98">
        <f t="shared" si="13"/>
        <v>0</v>
      </c>
      <c r="AR163" s="99" t="s">
        <v>337</v>
      </c>
      <c r="AT163" s="99" t="s">
        <v>145</v>
      </c>
      <c r="AU163" s="99" t="s">
        <v>43</v>
      </c>
      <c r="AY163" s="7" t="s">
        <v>82</v>
      </c>
      <c r="BE163" s="100">
        <f t="shared" si="14"/>
        <v>0</v>
      </c>
      <c r="BF163" s="100">
        <f t="shared" si="15"/>
        <v>0</v>
      </c>
      <c r="BG163" s="100">
        <f t="shared" si="16"/>
        <v>0</v>
      </c>
      <c r="BH163" s="100">
        <f t="shared" si="17"/>
        <v>0</v>
      </c>
      <c r="BI163" s="100">
        <f t="shared" si="18"/>
        <v>0</v>
      </c>
      <c r="BJ163" s="7" t="s">
        <v>43</v>
      </c>
      <c r="BK163" s="100">
        <f t="shared" si="19"/>
        <v>0</v>
      </c>
      <c r="BL163" s="7" t="s">
        <v>198</v>
      </c>
      <c r="BM163" s="99" t="s">
        <v>204</v>
      </c>
    </row>
    <row r="164" spans="2:65" s="1" customFormat="1" ht="33" customHeight="1" x14ac:dyDescent="0.2">
      <c r="B164" s="16"/>
      <c r="C164" s="87" t="s">
        <v>148</v>
      </c>
      <c r="D164" s="87" t="s">
        <v>84</v>
      </c>
      <c r="E164" s="88" t="s">
        <v>394</v>
      </c>
      <c r="F164" s="89" t="s">
        <v>395</v>
      </c>
      <c r="G164" s="90" t="s">
        <v>177</v>
      </c>
      <c r="H164" s="91">
        <v>55</v>
      </c>
      <c r="I164" s="92"/>
      <c r="J164" s="93">
        <f t="shared" si="10"/>
        <v>0</v>
      </c>
      <c r="K164" s="94"/>
      <c r="L164" s="16"/>
      <c r="M164" s="95" t="s">
        <v>0</v>
      </c>
      <c r="N164" s="96" t="s">
        <v>24</v>
      </c>
      <c r="P164" s="97">
        <f t="shared" si="11"/>
        <v>0</v>
      </c>
      <c r="Q164" s="97">
        <v>0</v>
      </c>
      <c r="R164" s="97">
        <f t="shared" si="12"/>
        <v>0</v>
      </c>
      <c r="S164" s="97">
        <v>0</v>
      </c>
      <c r="T164" s="98">
        <f t="shared" si="13"/>
        <v>0</v>
      </c>
      <c r="AR164" s="99" t="s">
        <v>198</v>
      </c>
      <c r="AT164" s="99" t="s">
        <v>84</v>
      </c>
      <c r="AU164" s="99" t="s">
        <v>43</v>
      </c>
      <c r="AY164" s="7" t="s">
        <v>82</v>
      </c>
      <c r="BE164" s="100">
        <f t="shared" si="14"/>
        <v>0</v>
      </c>
      <c r="BF164" s="100">
        <f t="shared" si="15"/>
        <v>0</v>
      </c>
      <c r="BG164" s="100">
        <f t="shared" si="16"/>
        <v>0</v>
      </c>
      <c r="BH164" s="100">
        <f t="shared" si="17"/>
        <v>0</v>
      </c>
      <c r="BI164" s="100">
        <f t="shared" si="18"/>
        <v>0</v>
      </c>
      <c r="BJ164" s="7" t="s">
        <v>43</v>
      </c>
      <c r="BK164" s="100">
        <f t="shared" si="19"/>
        <v>0</v>
      </c>
      <c r="BL164" s="7" t="s">
        <v>198</v>
      </c>
      <c r="BM164" s="99" t="s">
        <v>205</v>
      </c>
    </row>
    <row r="165" spans="2:65" s="1" customFormat="1" ht="16.5" customHeight="1" x14ac:dyDescent="0.2">
      <c r="B165" s="16"/>
      <c r="C165" s="87" t="s">
        <v>206</v>
      </c>
      <c r="D165" s="87" t="s">
        <v>84</v>
      </c>
      <c r="E165" s="88" t="s">
        <v>380</v>
      </c>
      <c r="F165" s="89" t="s">
        <v>381</v>
      </c>
      <c r="G165" s="90" t="s">
        <v>259</v>
      </c>
      <c r="H165" s="112"/>
      <c r="I165" s="92"/>
      <c r="J165" s="93">
        <f t="shared" si="10"/>
        <v>0</v>
      </c>
      <c r="K165" s="94"/>
      <c r="L165" s="16"/>
      <c r="M165" s="95" t="s">
        <v>0</v>
      </c>
      <c r="N165" s="96" t="s">
        <v>24</v>
      </c>
      <c r="P165" s="97">
        <f t="shared" si="11"/>
        <v>0</v>
      </c>
      <c r="Q165" s="97">
        <v>0</v>
      </c>
      <c r="R165" s="97">
        <f t="shared" si="12"/>
        <v>0</v>
      </c>
      <c r="S165" s="97">
        <v>0</v>
      </c>
      <c r="T165" s="98">
        <f t="shared" si="13"/>
        <v>0</v>
      </c>
      <c r="AR165" s="99" t="s">
        <v>198</v>
      </c>
      <c r="AT165" s="99" t="s">
        <v>84</v>
      </c>
      <c r="AU165" s="99" t="s">
        <v>43</v>
      </c>
      <c r="AY165" s="7" t="s">
        <v>82</v>
      </c>
      <c r="BE165" s="100">
        <f t="shared" si="14"/>
        <v>0</v>
      </c>
      <c r="BF165" s="100">
        <f t="shared" si="15"/>
        <v>0</v>
      </c>
      <c r="BG165" s="100">
        <f t="shared" si="16"/>
        <v>0</v>
      </c>
      <c r="BH165" s="100">
        <f t="shared" si="17"/>
        <v>0</v>
      </c>
      <c r="BI165" s="100">
        <f t="shared" si="18"/>
        <v>0</v>
      </c>
      <c r="BJ165" s="7" t="s">
        <v>43</v>
      </c>
      <c r="BK165" s="100">
        <f t="shared" si="19"/>
        <v>0</v>
      </c>
      <c r="BL165" s="7" t="s">
        <v>198</v>
      </c>
      <c r="BM165" s="99" t="s">
        <v>207</v>
      </c>
    </row>
    <row r="166" spans="2:65" s="6" customFormat="1" ht="25.9" customHeight="1" x14ac:dyDescent="0.2">
      <c r="B166" s="76"/>
      <c r="D166" s="77" t="s">
        <v>40</v>
      </c>
      <c r="E166" s="78" t="s">
        <v>277</v>
      </c>
      <c r="F166" s="78" t="s">
        <v>278</v>
      </c>
      <c r="I166" s="79"/>
      <c r="J166" s="66">
        <f>BK166</f>
        <v>0</v>
      </c>
      <c r="L166" s="76"/>
      <c r="M166" s="80"/>
      <c r="P166" s="81">
        <f>P167</f>
        <v>0</v>
      </c>
      <c r="R166" s="81">
        <f>R167</f>
        <v>0</v>
      </c>
      <c r="T166" s="82">
        <f>T167</f>
        <v>0</v>
      </c>
      <c r="AR166" s="77" t="s">
        <v>99</v>
      </c>
      <c r="AT166" s="83" t="s">
        <v>40</v>
      </c>
      <c r="AU166" s="83" t="s">
        <v>41</v>
      </c>
      <c r="AY166" s="77" t="s">
        <v>82</v>
      </c>
      <c r="BK166" s="84">
        <f>BK167</f>
        <v>0</v>
      </c>
    </row>
    <row r="167" spans="2:65" s="1" customFormat="1" ht="16.5" customHeight="1" x14ac:dyDescent="0.2">
      <c r="B167" s="16"/>
      <c r="C167" s="87" t="s">
        <v>152</v>
      </c>
      <c r="D167" s="87" t="s">
        <v>84</v>
      </c>
      <c r="E167" s="88" t="s">
        <v>280</v>
      </c>
      <c r="F167" s="89" t="s">
        <v>281</v>
      </c>
      <c r="G167" s="90" t="s">
        <v>259</v>
      </c>
      <c r="H167" s="112"/>
      <c r="I167" s="92"/>
      <c r="J167" s="93">
        <f>ROUND(I167*H167,2)</f>
        <v>0</v>
      </c>
      <c r="K167" s="94"/>
      <c r="L167" s="16"/>
      <c r="M167" s="95" t="s">
        <v>0</v>
      </c>
      <c r="N167" s="96" t="s">
        <v>24</v>
      </c>
      <c r="P167" s="97">
        <f>O167*H167</f>
        <v>0</v>
      </c>
      <c r="Q167" s="97">
        <v>0</v>
      </c>
      <c r="R167" s="97">
        <f>Q167*H167</f>
        <v>0</v>
      </c>
      <c r="S167" s="97">
        <v>0</v>
      </c>
      <c r="T167" s="98">
        <f>S167*H167</f>
        <v>0</v>
      </c>
      <c r="AR167" s="99" t="s">
        <v>88</v>
      </c>
      <c r="AT167" s="99" t="s">
        <v>84</v>
      </c>
      <c r="AU167" s="99" t="s">
        <v>42</v>
      </c>
      <c r="AY167" s="7" t="s">
        <v>82</v>
      </c>
      <c r="BE167" s="100">
        <f>IF(N167="základná",J167,0)</f>
        <v>0</v>
      </c>
      <c r="BF167" s="100">
        <f>IF(N167="znížená",J167,0)</f>
        <v>0</v>
      </c>
      <c r="BG167" s="100">
        <f>IF(N167="zákl. prenesená",J167,0)</f>
        <v>0</v>
      </c>
      <c r="BH167" s="100">
        <f>IF(N167="zníž. prenesená",J167,0)</f>
        <v>0</v>
      </c>
      <c r="BI167" s="100">
        <f>IF(N167="nulová",J167,0)</f>
        <v>0</v>
      </c>
      <c r="BJ167" s="7" t="s">
        <v>43</v>
      </c>
      <c r="BK167" s="100">
        <f>ROUND(I167*H167,2)</f>
        <v>0</v>
      </c>
      <c r="BL167" s="7" t="s">
        <v>88</v>
      </c>
      <c r="BM167" s="99" t="s">
        <v>208</v>
      </c>
    </row>
    <row r="168" spans="2:65" s="1" customFormat="1" ht="49.9" customHeight="1" x14ac:dyDescent="0.2">
      <c r="B168" s="16"/>
      <c r="E168" s="78" t="s">
        <v>283</v>
      </c>
      <c r="F168" s="78" t="s">
        <v>284</v>
      </c>
      <c r="J168" s="66">
        <f t="shared" ref="J168:J173" si="20">BK168</f>
        <v>0</v>
      </c>
      <c r="L168" s="16"/>
      <c r="M168" s="113"/>
      <c r="T168" s="30"/>
      <c r="AT168" s="7" t="s">
        <v>40</v>
      </c>
      <c r="AU168" s="7" t="s">
        <v>41</v>
      </c>
      <c r="AY168" s="7" t="s">
        <v>285</v>
      </c>
      <c r="BK168" s="100">
        <f>SUM(BK169:BK173)</f>
        <v>0</v>
      </c>
    </row>
    <row r="169" spans="2:65" s="1" customFormat="1" ht="16.350000000000001" customHeight="1" x14ac:dyDescent="0.2">
      <c r="B169" s="16"/>
      <c r="C169" s="114" t="s">
        <v>0</v>
      </c>
      <c r="D169" s="114" t="s">
        <v>84</v>
      </c>
      <c r="E169" s="115" t="s">
        <v>0</v>
      </c>
      <c r="F169" s="116" t="s">
        <v>0</v>
      </c>
      <c r="G169" s="117" t="s">
        <v>0</v>
      </c>
      <c r="H169" s="118"/>
      <c r="I169" s="119"/>
      <c r="J169" s="120">
        <f t="shared" si="20"/>
        <v>0</v>
      </c>
      <c r="K169" s="94"/>
      <c r="L169" s="16"/>
      <c r="M169" s="121" t="s">
        <v>0</v>
      </c>
      <c r="N169" s="122" t="s">
        <v>24</v>
      </c>
      <c r="T169" s="30"/>
      <c r="AT169" s="7" t="s">
        <v>285</v>
      </c>
      <c r="AU169" s="7" t="s">
        <v>42</v>
      </c>
      <c r="AY169" s="7" t="s">
        <v>285</v>
      </c>
      <c r="BE169" s="100">
        <f>IF(N169="základná",J169,0)</f>
        <v>0</v>
      </c>
      <c r="BF169" s="100">
        <f>IF(N169="znížená",J169,0)</f>
        <v>0</v>
      </c>
      <c r="BG169" s="100">
        <f>IF(N169="zákl. prenesená",J169,0)</f>
        <v>0</v>
      </c>
      <c r="BH169" s="100">
        <f>IF(N169="zníž. prenesená",J169,0)</f>
        <v>0</v>
      </c>
      <c r="BI169" s="100">
        <f>IF(N169="nulová",J169,0)</f>
        <v>0</v>
      </c>
      <c r="BJ169" s="7" t="s">
        <v>43</v>
      </c>
      <c r="BK169" s="100">
        <f>I169*H169</f>
        <v>0</v>
      </c>
    </row>
    <row r="170" spans="2:65" s="1" customFormat="1" ht="16.350000000000001" customHeight="1" x14ac:dyDescent="0.2">
      <c r="B170" s="16"/>
      <c r="C170" s="114" t="s">
        <v>0</v>
      </c>
      <c r="D170" s="114" t="s">
        <v>84</v>
      </c>
      <c r="E170" s="115" t="s">
        <v>0</v>
      </c>
      <c r="F170" s="116" t="s">
        <v>0</v>
      </c>
      <c r="G170" s="117" t="s">
        <v>0</v>
      </c>
      <c r="H170" s="118"/>
      <c r="I170" s="119"/>
      <c r="J170" s="120">
        <f t="shared" si="20"/>
        <v>0</v>
      </c>
      <c r="K170" s="94"/>
      <c r="L170" s="16"/>
      <c r="M170" s="121" t="s">
        <v>0</v>
      </c>
      <c r="N170" s="122" t="s">
        <v>24</v>
      </c>
      <c r="T170" s="30"/>
      <c r="AT170" s="7" t="s">
        <v>285</v>
      </c>
      <c r="AU170" s="7" t="s">
        <v>42</v>
      </c>
      <c r="AY170" s="7" t="s">
        <v>285</v>
      </c>
      <c r="BE170" s="100">
        <f>IF(N170="základná",J170,0)</f>
        <v>0</v>
      </c>
      <c r="BF170" s="100">
        <f>IF(N170="znížená",J170,0)</f>
        <v>0</v>
      </c>
      <c r="BG170" s="100">
        <f>IF(N170="zákl. prenesená",J170,0)</f>
        <v>0</v>
      </c>
      <c r="BH170" s="100">
        <f>IF(N170="zníž. prenesená",J170,0)</f>
        <v>0</v>
      </c>
      <c r="BI170" s="100">
        <f>IF(N170="nulová",J170,0)</f>
        <v>0</v>
      </c>
      <c r="BJ170" s="7" t="s">
        <v>43</v>
      </c>
      <c r="BK170" s="100">
        <f>I170*H170</f>
        <v>0</v>
      </c>
    </row>
    <row r="171" spans="2:65" s="1" customFormat="1" ht="16.350000000000001" customHeight="1" x14ac:dyDescent="0.2">
      <c r="B171" s="16"/>
      <c r="C171" s="114" t="s">
        <v>0</v>
      </c>
      <c r="D171" s="114" t="s">
        <v>84</v>
      </c>
      <c r="E171" s="115" t="s">
        <v>0</v>
      </c>
      <c r="F171" s="116" t="s">
        <v>0</v>
      </c>
      <c r="G171" s="117" t="s">
        <v>0</v>
      </c>
      <c r="H171" s="118"/>
      <c r="I171" s="119"/>
      <c r="J171" s="120">
        <f t="shared" si="20"/>
        <v>0</v>
      </c>
      <c r="K171" s="94"/>
      <c r="L171" s="16"/>
      <c r="M171" s="121" t="s">
        <v>0</v>
      </c>
      <c r="N171" s="122" t="s">
        <v>24</v>
      </c>
      <c r="T171" s="30"/>
      <c r="AT171" s="7" t="s">
        <v>285</v>
      </c>
      <c r="AU171" s="7" t="s">
        <v>42</v>
      </c>
      <c r="AY171" s="7" t="s">
        <v>285</v>
      </c>
      <c r="BE171" s="100">
        <f>IF(N171="základná",J171,0)</f>
        <v>0</v>
      </c>
      <c r="BF171" s="100">
        <f>IF(N171="znížená",J171,0)</f>
        <v>0</v>
      </c>
      <c r="BG171" s="100">
        <f>IF(N171="zákl. prenesená",J171,0)</f>
        <v>0</v>
      </c>
      <c r="BH171" s="100">
        <f>IF(N171="zníž. prenesená",J171,0)</f>
        <v>0</v>
      </c>
      <c r="BI171" s="100">
        <f>IF(N171="nulová",J171,0)</f>
        <v>0</v>
      </c>
      <c r="BJ171" s="7" t="s">
        <v>43</v>
      </c>
      <c r="BK171" s="100">
        <f>I171*H171</f>
        <v>0</v>
      </c>
    </row>
    <row r="172" spans="2:65" s="1" customFormat="1" ht="16.350000000000001" customHeight="1" x14ac:dyDescent="0.2">
      <c r="B172" s="16"/>
      <c r="C172" s="114" t="s">
        <v>0</v>
      </c>
      <c r="D172" s="114" t="s">
        <v>84</v>
      </c>
      <c r="E172" s="115" t="s">
        <v>0</v>
      </c>
      <c r="F172" s="116" t="s">
        <v>0</v>
      </c>
      <c r="G172" s="117" t="s">
        <v>0</v>
      </c>
      <c r="H172" s="118"/>
      <c r="I172" s="119"/>
      <c r="J172" s="120">
        <f t="shared" si="20"/>
        <v>0</v>
      </c>
      <c r="K172" s="94"/>
      <c r="L172" s="16"/>
      <c r="M172" s="121" t="s">
        <v>0</v>
      </c>
      <c r="N172" s="122" t="s">
        <v>24</v>
      </c>
      <c r="T172" s="30"/>
      <c r="AT172" s="7" t="s">
        <v>285</v>
      </c>
      <c r="AU172" s="7" t="s">
        <v>42</v>
      </c>
      <c r="AY172" s="7" t="s">
        <v>285</v>
      </c>
      <c r="BE172" s="100">
        <f>IF(N172="základná",J172,0)</f>
        <v>0</v>
      </c>
      <c r="BF172" s="100">
        <f>IF(N172="znížená",J172,0)</f>
        <v>0</v>
      </c>
      <c r="BG172" s="100">
        <f>IF(N172="zákl. prenesená",J172,0)</f>
        <v>0</v>
      </c>
      <c r="BH172" s="100">
        <f>IF(N172="zníž. prenesená",J172,0)</f>
        <v>0</v>
      </c>
      <c r="BI172" s="100">
        <f>IF(N172="nulová",J172,0)</f>
        <v>0</v>
      </c>
      <c r="BJ172" s="7" t="s">
        <v>43</v>
      </c>
      <c r="BK172" s="100">
        <f>I172*H172</f>
        <v>0</v>
      </c>
    </row>
    <row r="173" spans="2:65" s="1" customFormat="1" ht="16.350000000000001" customHeight="1" x14ac:dyDescent="0.2">
      <c r="B173" s="16"/>
      <c r="C173" s="114" t="s">
        <v>0</v>
      </c>
      <c r="D173" s="114" t="s">
        <v>84</v>
      </c>
      <c r="E173" s="115" t="s">
        <v>0</v>
      </c>
      <c r="F173" s="116" t="s">
        <v>0</v>
      </c>
      <c r="G173" s="117" t="s">
        <v>0</v>
      </c>
      <c r="H173" s="118"/>
      <c r="I173" s="119"/>
      <c r="J173" s="120">
        <f t="shared" si="20"/>
        <v>0</v>
      </c>
      <c r="K173" s="94"/>
      <c r="L173" s="16"/>
      <c r="M173" s="121" t="s">
        <v>0</v>
      </c>
      <c r="N173" s="122" t="s">
        <v>24</v>
      </c>
      <c r="O173" s="123"/>
      <c r="P173" s="123"/>
      <c r="Q173" s="123"/>
      <c r="R173" s="123"/>
      <c r="S173" s="123"/>
      <c r="T173" s="124"/>
      <c r="AT173" s="7" t="s">
        <v>285</v>
      </c>
      <c r="AU173" s="7" t="s">
        <v>42</v>
      </c>
      <c r="AY173" s="7" t="s">
        <v>285</v>
      </c>
      <c r="BE173" s="100">
        <f>IF(N173="základná",J173,0)</f>
        <v>0</v>
      </c>
      <c r="BF173" s="100">
        <f>IF(N173="znížená",J173,0)</f>
        <v>0</v>
      </c>
      <c r="BG173" s="100">
        <f>IF(N173="zákl. prenesená",J173,0)</f>
        <v>0</v>
      </c>
      <c r="BH173" s="100">
        <f>IF(N173="zníž. prenesená",J173,0)</f>
        <v>0</v>
      </c>
      <c r="BI173" s="100">
        <f>IF(N173="nulová",J173,0)</f>
        <v>0</v>
      </c>
      <c r="BJ173" s="7" t="s">
        <v>43</v>
      </c>
      <c r="BK173" s="100">
        <f>I173*H173</f>
        <v>0</v>
      </c>
    </row>
    <row r="174" spans="2:65" s="1" customFormat="1" ht="6.95" customHeight="1" x14ac:dyDescent="0.2">
      <c r="B174" s="23"/>
      <c r="C174" s="24"/>
      <c r="D174" s="24"/>
      <c r="E174" s="24"/>
      <c r="F174" s="24"/>
      <c r="G174" s="24"/>
      <c r="H174" s="24"/>
      <c r="I174" s="24"/>
      <c r="J174" s="24"/>
      <c r="K174" s="24"/>
      <c r="L174" s="16"/>
    </row>
  </sheetData>
  <sheetProtection algorithmName="SHA-512" hashValue="+8nIKTE4cDm+3lFLxJcRhEz+Grpm/ZyGN5088+G/nlZnlLEV84EuQiKbIdii24amiGlCqYiwa5Fn5XlmP2klzQ==" saltValue="r/TL+SPi3eo/Z74bFqqLXRI1BpJWu5UVe2sHS4qj9oShFjzsUwlHRwTj7t5dwfkWcFAUMKxwtlCx55wmdqtlRw==" spinCount="100000" sheet="1" objects="1" scenarios="1" formatColumns="0" formatRows="0" autoFilter="0"/>
  <autoFilter ref="C124:K173" xr:uid="{00000000-0009-0000-0000-000006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69:D174" xr:uid="{00000000-0002-0000-0600-000000000000}">
      <formula1>"K, M"</formula1>
    </dataValidation>
    <dataValidation type="list" allowBlank="1" showInputMessage="1" showErrorMessage="1" error="Povolené sú hodnoty základná, znížená, nulová." sqref="N169:N174" xr:uid="{00000000-0002-0000-06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01 - SO02.1- Technológia</vt:lpstr>
      <vt:lpstr>02 - SO02ZH - Sadové úpravy</vt:lpstr>
      <vt:lpstr>03 - Elektroinštalácia_01</vt:lpstr>
      <vt:lpstr>'01 - SO02.1- Technológia'!Názvy_tlače</vt:lpstr>
      <vt:lpstr>'02 - SO02ZH - Sadové úpravy'!Názvy_tlače</vt:lpstr>
      <vt:lpstr>'03 - Elektroinštalácia_01'!Názvy_tlače</vt:lpstr>
      <vt:lpstr>'01 - SO02.1- Technológia'!Oblasť_tlače</vt:lpstr>
      <vt:lpstr>'02 - SO02ZH - Sadové úpravy'!Oblasť_tlače</vt:lpstr>
      <vt:lpstr>'03 - Elektroinštalácia_01'!Oblasť_tlače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PILNIK VLADIMIR</dc:creator>
  <cp:lastModifiedBy>polak_lubomir</cp:lastModifiedBy>
  <dcterms:created xsi:type="dcterms:W3CDTF">2022-09-20T08:14:06Z</dcterms:created>
  <dcterms:modified xsi:type="dcterms:W3CDTF">2022-10-24T11:44:49Z</dcterms:modified>
</cp:coreProperties>
</file>