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ATA\Školy a školky\MŠ Dělnická a odl. p. Gránická\2022 Oprava WC a zámková dlažba\"/>
    </mc:Choice>
  </mc:AlternateContent>
  <xr:revisionPtr revIDLastSave="0" documentId="13_ncr:1_{18C6AD41-EF76-461C-9A9A-980F55AA74EB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01 2022101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20221011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20221011 Pol'!$A$1:$G$79</definedName>
    <definedName name="_xlnm.Print_Area" localSheetId="1">Stavba!$A$1:$J$64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4" i="1" l="1"/>
  <c r="J63" i="1" s="1"/>
  <c r="G9" i="12"/>
  <c r="G10" i="12"/>
  <c r="G11" i="12"/>
  <c r="G12" i="12"/>
  <c r="G14" i="12"/>
  <c r="G13" i="12" s="1"/>
  <c r="G16" i="12"/>
  <c r="G17" i="12"/>
  <c r="G19" i="12"/>
  <c r="G20" i="12"/>
  <c r="G21" i="12"/>
  <c r="G23" i="12"/>
  <c r="G24" i="12"/>
  <c r="G25" i="12"/>
  <c r="G26" i="12"/>
  <c r="G28" i="12"/>
  <c r="G27" i="12" s="1"/>
  <c r="G30" i="12"/>
  <c r="G29" i="12" s="1"/>
  <c r="G32" i="12"/>
  <c r="G31" i="12" s="1"/>
  <c r="G34" i="12"/>
  <c r="G35" i="12"/>
  <c r="G36" i="12"/>
  <c r="G37" i="12"/>
  <c r="G38" i="12"/>
  <c r="G39" i="12"/>
  <c r="G40" i="12"/>
  <c r="G42" i="12"/>
  <c r="G43" i="12"/>
  <c r="G44" i="12"/>
  <c r="G45" i="12"/>
  <c r="G47" i="12"/>
  <c r="G48" i="12"/>
  <c r="G49" i="12"/>
  <c r="G50" i="12"/>
  <c r="G51" i="12"/>
  <c r="G52" i="12"/>
  <c r="G53" i="12"/>
  <c r="G55" i="12"/>
  <c r="G56" i="12"/>
  <c r="G54" i="12" s="1"/>
  <c r="G57" i="12"/>
  <c r="G58" i="12"/>
  <c r="G59" i="12"/>
  <c r="G61" i="12"/>
  <c r="G62" i="12"/>
  <c r="G63" i="12"/>
  <c r="G64" i="12"/>
  <c r="G65" i="12"/>
  <c r="G66" i="12"/>
  <c r="G67" i="12"/>
  <c r="G69" i="12"/>
  <c r="G70" i="12"/>
  <c r="G71" i="12"/>
  <c r="G72" i="12"/>
  <c r="G73" i="12"/>
  <c r="G74" i="12"/>
  <c r="G75" i="12"/>
  <c r="G76" i="12"/>
  <c r="G77" i="12"/>
  <c r="F42" i="1"/>
  <c r="G42" i="1"/>
  <c r="H42" i="1"/>
  <c r="I42" i="1"/>
  <c r="J40" i="1" s="1"/>
  <c r="J41" i="1"/>
  <c r="J39" i="1"/>
  <c r="J42" i="1" s="1"/>
  <c r="I21" i="1"/>
  <c r="J28" i="1"/>
  <c r="J26" i="1"/>
  <c r="G38" i="1"/>
  <c r="F38" i="1"/>
  <c r="J23" i="1"/>
  <c r="J24" i="1"/>
  <c r="J25" i="1"/>
  <c r="J27" i="1"/>
  <c r="E24" i="1"/>
  <c r="E26" i="1"/>
  <c r="G60" i="12" l="1"/>
  <c r="G46" i="12"/>
  <c r="G33" i="12"/>
  <c r="G22" i="12"/>
  <c r="G18" i="12"/>
  <c r="G15" i="12"/>
  <c r="G41" i="12"/>
  <c r="G8" i="12"/>
  <c r="J50" i="1"/>
  <c r="J52" i="1"/>
  <c r="J54" i="1"/>
  <c r="J56" i="1"/>
  <c r="J58" i="1"/>
  <c r="J60" i="1"/>
  <c r="J62" i="1"/>
  <c r="J49" i="1"/>
  <c r="J51" i="1"/>
  <c r="J53" i="1"/>
  <c r="J55" i="1"/>
  <c r="J57" i="1"/>
  <c r="J59" i="1"/>
  <c r="J61" i="1"/>
  <c r="G68" i="12"/>
  <c r="J6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sharedStrings.xml><?xml version="1.0" encoding="utf-8"?>
<sst xmlns="http://schemas.openxmlformats.org/spreadsheetml/2006/main" count="416" uniqueCount="221">
  <si>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</si>
  <si>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</si>
  <si>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</si>
  <si>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</si>
  <si>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</si>
  <si>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</si>
  <si>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</si>
  <si>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</si>
  <si>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</si>
  <si>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</si>
  <si>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</si>
  <si>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</si>
  <si>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</si>
  <si>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</si>
  <si>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</si>
  <si>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</si>
  <si>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</si>
  <si>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</si>
  <si>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</si>
  <si>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</si>
  <si>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</si>
  <si>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</si>
  <si>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</si>
  <si>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</si>
  <si>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</si>
  <si>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</si>
  <si>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</si>
  <si>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</si>
  <si>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</si>
  <si>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</si>
  <si>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</si>
  <si>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</si>
  <si>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</si>
  <si>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</si>
  <si>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</si>
  <si>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</si>
  <si>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</si>
  <si>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</si>
  <si>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</si>
  <si>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</si>
  <si>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</si>
  <si>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20221011</t>
  </si>
  <si>
    <t>STAVEB.ÚPRAVY, VČ.NOVÝCH ZAŘIZOVACÍCH PŘEDMĚTŮ</t>
  </si>
  <si>
    <t>01</t>
  </si>
  <si>
    <t>Střecha</t>
  </si>
  <si>
    <t>Objekt:</t>
  </si>
  <si>
    <t>Rozpočet:</t>
  </si>
  <si>
    <t>Stavba</t>
  </si>
  <si>
    <t>Celkem za stavbu</t>
  </si>
  <si>
    <t>CZK</t>
  </si>
  <si>
    <t>Rekapitulace dílů</t>
  </si>
  <si>
    <t>Typ dílu</t>
  </si>
  <si>
    <t>61</t>
  </si>
  <si>
    <t>Upravy povrchů vnitřní</t>
  </si>
  <si>
    <t>63</t>
  </si>
  <si>
    <t>Podlahy a podlahové konstrukce</t>
  </si>
  <si>
    <t>95</t>
  </si>
  <si>
    <t>Dokončovací konstrukce na pozemních stavbách</t>
  </si>
  <si>
    <t>96</t>
  </si>
  <si>
    <t>Bourání konstrukcí</t>
  </si>
  <si>
    <t>97</t>
  </si>
  <si>
    <t>Prorážení otvorů</t>
  </si>
  <si>
    <t>99</t>
  </si>
  <si>
    <t>Staveništní přesun hmot</t>
  </si>
  <si>
    <t>721</t>
  </si>
  <si>
    <t>Vnitřní kanalizace</t>
  </si>
  <si>
    <t>722</t>
  </si>
  <si>
    <t>Vnitřní vodovod</t>
  </si>
  <si>
    <t>725</t>
  </si>
  <si>
    <t>Zařizovací předměty</t>
  </si>
  <si>
    <t>771</t>
  </si>
  <si>
    <t>Podlahy z dlaždic a obklady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</si>
  <si>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</si>
  <si>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</si>
  <si>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</si>
  <si>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</si>
  <si>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</si>
  <si>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</si>
  <si>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</si>
  <si>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</si>
  <si>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</si>
  <si>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</si>
  <si>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</si>
  <si>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</si>
  <si>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</si>
  <si>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</si>
  <si>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</si>
  <si>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</si>
  <si>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</si>
  <si>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</si>
  <si>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</si>
  <si>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</si>
  <si>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</si>
  <si>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DPH</t>
  </si>
  <si>
    <t>Díl:</t>
  </si>
  <si>
    <t>DIL</t>
  </si>
  <si>
    <t>611471411R00</t>
  </si>
  <si>
    <t>Úprava stropů aktivovaným štukem tl. 2 - 3 mm</t>
  </si>
  <si>
    <t>m2</t>
  </si>
  <si>
    <t>POL1_1</t>
  </si>
  <si>
    <t>612421626R00</t>
  </si>
  <si>
    <t>Omítka vnitřní zdiva, MVC, hladká</t>
  </si>
  <si>
    <t>612425921R00</t>
  </si>
  <si>
    <t>Omítka vápenná vnitřního ostění - hladká ze suché směsi, vápenosádrová omítka tl. 10 mm</t>
  </si>
  <si>
    <t>612471411RT2</t>
  </si>
  <si>
    <t>Úprava vnitřních stěn aktivovaným štukem s použitím suché maltové směsi</t>
  </si>
  <si>
    <t>632451014R00</t>
  </si>
  <si>
    <t>Vyrovnávací potěr ze směsi Cemix, v pásu, tl.50 mm</t>
  </si>
  <si>
    <t>952901110R00</t>
  </si>
  <si>
    <t>Čištění mytím vnějších ploch oken a dveří</t>
  </si>
  <si>
    <t>952901111R00</t>
  </si>
  <si>
    <t>Vyčištění budov o výšce podlaží do 4 m</t>
  </si>
  <si>
    <t>965081213U00</t>
  </si>
  <si>
    <t>Bour dlažd keram tl -10 mm &gt;1m2</t>
  </si>
  <si>
    <t>965081702R00</t>
  </si>
  <si>
    <t>Bourání soklíků z dlažeb keramických</t>
  </si>
  <si>
    <t>m</t>
  </si>
  <si>
    <t>967031741R00</t>
  </si>
  <si>
    <t>Přisekání plošné zdiva cihelného na MC tl. 5 cm</t>
  </si>
  <si>
    <t>973031151R00</t>
  </si>
  <si>
    <t>Vysekání výklenků zeď cihel. MVC, pl. nad 0,25 m2</t>
  </si>
  <si>
    <t>m3</t>
  </si>
  <si>
    <t>978011211R00</t>
  </si>
  <si>
    <t>Odstranění štukové vrstvy vnitřních stropů</t>
  </si>
  <si>
    <t>978013211R00</t>
  </si>
  <si>
    <t>Odstranění štukové vrstvy omítky z vnitřních stěn</t>
  </si>
  <si>
    <t>978021191R00</t>
  </si>
  <si>
    <t>Otlučení cementových omítek vnitřních stěn do 100%</t>
  </si>
  <si>
    <t>999281105R00</t>
  </si>
  <si>
    <t>Přesun hmot pro opravy a údržbu do výšky 6 m</t>
  </si>
  <si>
    <t>t</t>
  </si>
  <si>
    <t>721-01</t>
  </si>
  <si>
    <t>Drobné úpravy stáv.rozvodu, doplnění... odhad</t>
  </si>
  <si>
    <t>kus</t>
  </si>
  <si>
    <t>POL1_7</t>
  </si>
  <si>
    <t>722-01</t>
  </si>
  <si>
    <t>725110811R00</t>
  </si>
  <si>
    <t>Demontáž klozetů splachovacích</t>
  </si>
  <si>
    <t>soubor</t>
  </si>
  <si>
    <t>725210821R00</t>
  </si>
  <si>
    <t>Demontáž umyvadel bez výtokových armatur</t>
  </si>
  <si>
    <t>725820801R00</t>
  </si>
  <si>
    <t>Demontáž baterie nástěnné do G 3/4</t>
  </si>
  <si>
    <t>725860811R00</t>
  </si>
  <si>
    <t>Demontáž uzávěrek zápachových jednoduchých</t>
  </si>
  <si>
    <t>725100001RA0</t>
  </si>
  <si>
    <t>Umyvadlo, baterie, zápachová uzávěrka</t>
  </si>
  <si>
    <t>POL2_7</t>
  </si>
  <si>
    <t>725100006RA0</t>
  </si>
  <si>
    <t>Klozet kombi</t>
  </si>
  <si>
    <t>725-01</t>
  </si>
  <si>
    <t>Přípl.za wc závěsné+geberit</t>
  </si>
  <si>
    <t>771101210RT1</t>
  </si>
  <si>
    <t>Penetrace podkladu pod dlažby penetrační nátěr Primer G</t>
  </si>
  <si>
    <t>771575109R00</t>
  </si>
  <si>
    <t>Montáž podlah keram.,hladké, tmel, 30x30 cm weberfor profiflex (lep),webercolor perfect (sp)</t>
  </si>
  <si>
    <t>59764203R</t>
  </si>
  <si>
    <t>Dlažba Taurus Granit matná 300x300x9 mm</t>
  </si>
  <si>
    <t>POL3_0</t>
  </si>
  <si>
    <t>998771101R00</t>
  </si>
  <si>
    <t>Přesun hmot pro podlahy z dlaždic, výšky do 6 m</t>
  </si>
  <si>
    <t>781101210RT1</t>
  </si>
  <si>
    <t>Penetrace podkladu pod obklady penetrační nátěr Primer G</t>
  </si>
  <si>
    <t>781471810U00</t>
  </si>
  <si>
    <t>Dmtž obklad keram malta</t>
  </si>
  <si>
    <t>781475116R00</t>
  </si>
  <si>
    <t>Obklad vnitřní stěn keramický, do tmele, 30x30 cm weberfor profiflex (lep),webercolor perfect (sp)</t>
  </si>
  <si>
    <t>781491001RT1</t>
  </si>
  <si>
    <t>Montáž lišt k obkladům rohových, koutových i dilatačních</t>
  </si>
  <si>
    <t>781-01</t>
  </si>
  <si>
    <t>Dod lišt - odhad</t>
  </si>
  <si>
    <t>59761001R</t>
  </si>
  <si>
    <t>RAKO  - obkladačka 30x20 cm</t>
  </si>
  <si>
    <t>998781101R00</t>
  </si>
  <si>
    <t>Přesun hmot pro obklady keramické, výšky do 6 m</t>
  </si>
  <si>
    <t>784011222RT2</t>
  </si>
  <si>
    <t>Zakrytí podlah, včetně odstranění včetně papírové lepenky</t>
  </si>
  <si>
    <t>784191101R00</t>
  </si>
  <si>
    <t>Penetrace podkladu univerzální Primalex 1x</t>
  </si>
  <si>
    <t>784195412R00</t>
  </si>
  <si>
    <t>Malba Primalex Polar, bílá, bez penetrace, 2 x</t>
  </si>
  <si>
    <t>M21-01</t>
  </si>
  <si>
    <t>Dod  elektroinstalace - odhad</t>
  </si>
  <si>
    <t>POL1_9</t>
  </si>
  <si>
    <t>979011211R00</t>
  </si>
  <si>
    <t>Svislá doprava suti a vybour. hmot za 2.NP nošením</t>
  </si>
  <si>
    <t>979081111R00</t>
  </si>
  <si>
    <t>Odvoz suti a vybour. hmot na skládku do 1 km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</si>
  <si>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</si>
  <si>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</si>
  <si>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</si>
  <si>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</si>
  <si>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</si>
  <si>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</si>
  <si>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979093111R00</t>
  </si>
  <si>
    <t>Uložení suti na skládku bez zhutnění</t>
  </si>
  <si>
    <t>979990111R00</t>
  </si>
  <si>
    <t>Poplatek za uložení suti - stavební keramika, skupina odpadu 170103</t>
  </si>
  <si>
    <t>VRN0</t>
  </si>
  <si>
    <t>Ztížené výrobní podmínky</t>
  </si>
  <si>
    <t>Soubor</t>
  </si>
  <si>
    <t>POL99_8</t>
  </si>
  <si>
    <t>VRN1</t>
  </si>
  <si>
    <t>Oborová přirážka</t>
  </si>
  <si>
    <t>VRN2</t>
  </si>
  <si>
    <t>Přesun stavebních kapacit</t>
  </si>
  <si>
    <t>VRN3</t>
  </si>
  <si>
    <t>Mimostaveništní doprava</t>
  </si>
  <si>
    <t>005121 R</t>
  </si>
  <si>
    <t>Zařízení staveniště</t>
  </si>
  <si>
    <t>VRN5</t>
  </si>
  <si>
    <t>Provoz investora</t>
  </si>
  <si>
    <t>VRN6</t>
  </si>
  <si>
    <t>Kompletační činnost (IČD)</t>
  </si>
  <si>
    <t>VRN7</t>
  </si>
  <si>
    <t>Rezerva rozpočtu</t>
  </si>
  <si>
    <t>VRN8</t>
  </si>
  <si>
    <t>Ostatní nespecifikované VRN</t>
  </si>
  <si>
    <t>END</t>
  </si>
  <si>
    <t>Rozpočet slouží pouze a výhradně pro výběr zhotovitele, nikoliv jako výrobní. Množství v položkách je předpokládané a řídí se po vzoru vyhláškou č.169/2016 Sb. Zhotovitel je povinen zkontrolovat rozpočet a doplňit chybějící položky. V opačném případě je zhotovitel povinen upozornit zadavatele na případné nedostatky. Ceny v nabídce musí vycházet nejen z předloženého soupisu výkonů, ale i ze znalosti celého projektu. Prostudování kompletní dokumentace je nedílnou podmínkou předložení nabídky. Dílo se dodává jako plně funkční celek. Položky označené D+M jsou kalkulovány včetně přesunu hmot. Zhotovitel je plně kvalifikovaná odborná firma a chyby v projektu a ve výkazu výměr měl předpokládat a doplnit do rozpočtu.</t>
  </si>
  <si>
    <t>Mš Dělnická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</si>
</sst>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6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7" fillId="3" borderId="37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4" fontId="16" fillId="0" borderId="40" xfId="0" applyNumberFormat="1" applyFont="1" applyBorder="1" applyAlignment="1">
      <alignment vertical="top" shrinkToFit="1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4" fontId="16" fillId="0" borderId="43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0" xfId="0" applyAlignment="1">
      <alignment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0" borderId="18" xfId="0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171" t="s">
        <v>39</v>
      </c>
      <c r="B2" s="171"/>
      <c r="C2" s="171"/>
      <c r="D2" s="171"/>
      <c r="E2" s="171"/>
      <c r="F2" s="171"/>
      <c r="G2" s="171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7"/>
  <sheetViews>
    <sheetView showGridLines="0" tabSelected="1" topLeftCell="B1" zoomScaleNormal="100" zoomScaleSheetLayoutView="75" workbookViewId="0">
      <selection activeCell="I53" sqref="I53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208" t="s">
        <v>4</v>
      </c>
      <c r="C1" s="209"/>
      <c r="D1" s="209"/>
      <c r="E1" s="209"/>
      <c r="F1" s="209"/>
      <c r="G1" s="209"/>
      <c r="H1" s="209"/>
      <c r="I1" s="209"/>
      <c r="J1" s="210"/>
    </row>
    <row r="2" spans="1:15" ht="36" customHeight="1" x14ac:dyDescent="0.25">
      <c r="A2" s="2"/>
      <c r="B2" s="77" t="s">
        <v>24</v>
      </c>
      <c r="C2" s="78"/>
      <c r="D2" s="79" t="s">
        <v>220</v>
      </c>
      <c r="E2" s="214"/>
      <c r="F2" s="215"/>
      <c r="G2" s="215"/>
      <c r="H2" s="215"/>
      <c r="I2" s="215"/>
      <c r="J2" s="216"/>
      <c r="O2" s="1"/>
    </row>
    <row r="3" spans="1:15" ht="27" customHeight="1" x14ac:dyDescent="0.25">
      <c r="A3" s="2"/>
      <c r="B3" s="80" t="s">
        <v>45</v>
      </c>
      <c r="C3" s="78"/>
      <c r="D3" s="81"/>
      <c r="E3" s="217"/>
      <c r="F3" s="218"/>
      <c r="G3" s="218"/>
      <c r="H3" s="218"/>
      <c r="I3" s="218"/>
      <c r="J3" s="219"/>
    </row>
    <row r="4" spans="1:15" ht="23.25" customHeight="1" x14ac:dyDescent="0.25">
      <c r="A4" s="76">
        <v>179</v>
      </c>
      <c r="B4" s="82" t="s">
        <v>46</v>
      </c>
      <c r="C4" s="83"/>
      <c r="D4" s="84"/>
      <c r="E4" s="197"/>
      <c r="F4" s="198"/>
      <c r="G4" s="198"/>
      <c r="H4" s="198"/>
      <c r="I4" s="198"/>
      <c r="J4" s="199"/>
    </row>
    <row r="5" spans="1:15" ht="24" customHeight="1" x14ac:dyDescent="0.25">
      <c r="A5" s="2"/>
      <c r="B5" s="31" t="s">
        <v>23</v>
      </c>
      <c r="D5" s="202"/>
      <c r="E5" s="203"/>
      <c r="F5" s="203"/>
      <c r="G5" s="203"/>
      <c r="H5" s="18" t="s">
        <v>40</v>
      </c>
      <c r="I5" s="22"/>
      <c r="J5" s="8"/>
    </row>
    <row r="6" spans="1:15" ht="15.75" customHeight="1" x14ac:dyDescent="0.25">
      <c r="A6" s="2"/>
      <c r="B6" s="28"/>
      <c r="C6" s="55"/>
      <c r="D6" s="204"/>
      <c r="E6" s="205"/>
      <c r="F6" s="205"/>
      <c r="G6" s="205"/>
      <c r="H6" s="18" t="s">
        <v>34</v>
      </c>
      <c r="I6" s="22"/>
      <c r="J6" s="8"/>
    </row>
    <row r="7" spans="1:15" ht="15.75" customHeight="1" x14ac:dyDescent="0.25">
      <c r="A7" s="2"/>
      <c r="B7" s="29"/>
      <c r="C7" s="56"/>
      <c r="D7" s="53"/>
      <c r="E7" s="206"/>
      <c r="F7" s="207"/>
      <c r="G7" s="207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221"/>
      <c r="E11" s="221"/>
      <c r="F11" s="221"/>
      <c r="G11" s="221"/>
      <c r="H11" s="18" t="s">
        <v>40</v>
      </c>
      <c r="I11" s="22"/>
      <c r="J11" s="8"/>
    </row>
    <row r="12" spans="1:15" ht="15.75" customHeight="1" x14ac:dyDescent="0.25">
      <c r="A12" s="2"/>
      <c r="B12" s="28"/>
      <c r="C12" s="55"/>
      <c r="D12" s="196"/>
      <c r="E12" s="196"/>
      <c r="F12" s="196"/>
      <c r="G12" s="196"/>
      <c r="H12" s="18" t="s">
        <v>34</v>
      </c>
      <c r="I12" s="22"/>
      <c r="J12" s="8"/>
    </row>
    <row r="13" spans="1:15" ht="15.75" customHeight="1" x14ac:dyDescent="0.25">
      <c r="A13" s="2"/>
      <c r="B13" s="29"/>
      <c r="C13" s="56"/>
      <c r="D13" s="53"/>
      <c r="E13" s="200"/>
      <c r="F13" s="201"/>
      <c r="G13" s="201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220"/>
      <c r="F15" s="220"/>
      <c r="G15" s="222"/>
      <c r="H15" s="222"/>
      <c r="I15" s="222" t="s">
        <v>31</v>
      </c>
      <c r="J15" s="223"/>
    </row>
    <row r="16" spans="1:15" ht="23.25" customHeight="1" x14ac:dyDescent="0.25">
      <c r="A16" s="137" t="s">
        <v>26</v>
      </c>
      <c r="B16" s="38" t="s">
        <v>26</v>
      </c>
      <c r="C16" s="62"/>
      <c r="D16" s="63"/>
      <c r="E16" s="185"/>
      <c r="F16" s="186"/>
      <c r="G16" s="185"/>
      <c r="H16" s="186"/>
      <c r="I16" s="185">
        <v>0</v>
      </c>
      <c r="J16" s="187"/>
    </row>
    <row r="17" spans="1:10" ht="23.25" customHeight="1" x14ac:dyDescent="0.25">
      <c r="A17" s="137" t="s">
        <v>27</v>
      </c>
      <c r="B17" s="38" t="s">
        <v>27</v>
      </c>
      <c r="C17" s="62"/>
      <c r="D17" s="63"/>
      <c r="E17" s="185"/>
      <c r="F17" s="186"/>
      <c r="G17" s="185"/>
      <c r="H17" s="186"/>
      <c r="I17" s="185">
        <v>0</v>
      </c>
      <c r="J17" s="187"/>
    </row>
    <row r="18" spans="1:10" ht="23.25" customHeight="1" x14ac:dyDescent="0.25">
      <c r="A18" s="137" t="s">
        <v>28</v>
      </c>
      <c r="B18" s="38" t="s">
        <v>28</v>
      </c>
      <c r="C18" s="62"/>
      <c r="D18" s="63"/>
      <c r="E18" s="185"/>
      <c r="F18" s="186"/>
      <c r="G18" s="185"/>
      <c r="H18" s="186"/>
      <c r="I18" s="185">
        <v>0</v>
      </c>
      <c r="J18" s="187"/>
    </row>
    <row r="19" spans="1:10" ht="23.25" customHeight="1" x14ac:dyDescent="0.25">
      <c r="A19" s="137" t="s">
        <v>81</v>
      </c>
      <c r="B19" s="38" t="s">
        <v>29</v>
      </c>
      <c r="C19" s="62"/>
      <c r="D19" s="63"/>
      <c r="E19" s="185"/>
      <c r="F19" s="186"/>
      <c r="G19" s="185"/>
      <c r="H19" s="186"/>
      <c r="I19" s="185">
        <v>0</v>
      </c>
      <c r="J19" s="187"/>
    </row>
    <row r="20" spans="1:10" ht="23.25" customHeight="1" x14ac:dyDescent="0.25">
      <c r="A20" s="137" t="s">
        <v>82</v>
      </c>
      <c r="B20" s="38" t="s">
        <v>30</v>
      </c>
      <c r="C20" s="62"/>
      <c r="D20" s="63"/>
      <c r="E20" s="185"/>
      <c r="F20" s="186"/>
      <c r="G20" s="185"/>
      <c r="H20" s="186"/>
      <c r="I20" s="185">
        <v>0</v>
      </c>
      <c r="J20" s="187"/>
    </row>
    <row r="21" spans="1:10" ht="23.25" customHeight="1" x14ac:dyDescent="0.25">
      <c r="A21" s="2"/>
      <c r="B21" s="48" t="s">
        <v>31</v>
      </c>
      <c r="C21" s="64"/>
      <c r="D21" s="65"/>
      <c r="E21" s="188"/>
      <c r="F21" s="224"/>
      <c r="G21" s="188"/>
      <c r="H21" s="224"/>
      <c r="I21" s="188">
        <f>SUM(I16:J20)</f>
        <v>0</v>
      </c>
      <c r="J21" s="189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13</v>
      </c>
      <c r="C23" s="62"/>
      <c r="D23" s="63"/>
      <c r="E23" s="67">
        <v>15</v>
      </c>
      <c r="F23" s="39" t="s">
        <v>0</v>
      </c>
      <c r="G23" s="183">
        <v>0</v>
      </c>
      <c r="H23" s="184"/>
      <c r="I23" s="184"/>
      <c r="J23" s="40" t="str">
        <f t="shared" ref="J23:J28" si="0">Mena</f>
        <v>CZK</v>
      </c>
    </row>
    <row r="24" spans="1:10" ht="23.25" customHeight="1" x14ac:dyDescent="0.25">
      <c r="A24" s="2"/>
      <c r="B24" s="38" t="s">
        <v>14</v>
      </c>
      <c r="C24" s="62"/>
      <c r="D24" s="63"/>
      <c r="E24" s="67">
        <f>SazbaDPH1</f>
        <v>15</v>
      </c>
      <c r="F24" s="39" t="s">
        <v>0</v>
      </c>
      <c r="G24" s="181">
        <v>0</v>
      </c>
      <c r="H24" s="182"/>
      <c r="I24" s="182"/>
      <c r="J24" s="40" t="str">
        <f t="shared" si="0"/>
        <v>CZK</v>
      </c>
    </row>
    <row r="25" spans="1:10" ht="23.25" customHeight="1" x14ac:dyDescent="0.25">
      <c r="A25" s="2"/>
      <c r="B25" s="38" t="s">
        <v>15</v>
      </c>
      <c r="C25" s="62"/>
      <c r="D25" s="63"/>
      <c r="E25" s="67">
        <v>21</v>
      </c>
      <c r="F25" s="39" t="s">
        <v>0</v>
      </c>
      <c r="G25" s="183">
        <v>0</v>
      </c>
      <c r="H25" s="184"/>
      <c r="I25" s="184"/>
      <c r="J25" s="40" t="str">
        <f t="shared" si="0"/>
        <v>CZK</v>
      </c>
    </row>
    <row r="26" spans="1:10" ht="23.25" customHeight="1" x14ac:dyDescent="0.25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211">
        <v>0</v>
      </c>
      <c r="H26" s="212"/>
      <c r="I26" s="212"/>
      <c r="J26" s="37" t="str">
        <f t="shared" si="0"/>
        <v>CZK</v>
      </c>
    </row>
    <row r="27" spans="1:10" ht="23.25" customHeight="1" thickBot="1" x14ac:dyDescent="0.3">
      <c r="A27" s="2"/>
      <c r="B27" s="31" t="s">
        <v>5</v>
      </c>
      <c r="C27" s="70"/>
      <c r="D27" s="71"/>
      <c r="E27" s="70"/>
      <c r="F27" s="16"/>
      <c r="G27" s="213">
        <v>0</v>
      </c>
      <c r="H27" s="213"/>
      <c r="I27" s="213"/>
      <c r="J27" s="41" t="str">
        <f t="shared" si="0"/>
        <v>CZK</v>
      </c>
    </row>
    <row r="28" spans="1:10" ht="27.75" hidden="1" customHeight="1" thickBot="1" x14ac:dyDescent="0.3">
      <c r="A28" s="2"/>
      <c r="B28" s="111" t="s">
        <v>25</v>
      </c>
      <c r="C28" s="112"/>
      <c r="D28" s="112"/>
      <c r="E28" s="113"/>
      <c r="F28" s="114"/>
      <c r="G28" s="190">
        <v>102200.52</v>
      </c>
      <c r="H28" s="191"/>
      <c r="I28" s="191"/>
      <c r="J28" s="115" t="str">
        <f t="shared" si="0"/>
        <v>CZK</v>
      </c>
    </row>
    <row r="29" spans="1:10" ht="27.75" customHeight="1" thickBot="1" x14ac:dyDescent="0.3">
      <c r="A29" s="2"/>
      <c r="B29" s="111" t="s">
        <v>35</v>
      </c>
      <c r="C29" s="116"/>
      <c r="D29" s="116"/>
      <c r="E29" s="116"/>
      <c r="F29" s="117"/>
      <c r="G29" s="190">
        <v>0</v>
      </c>
      <c r="H29" s="190"/>
      <c r="I29" s="190"/>
      <c r="J29" s="118" t="s">
        <v>49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92"/>
      <c r="E34" s="193"/>
      <c r="G34" s="194"/>
      <c r="H34" s="195"/>
      <c r="I34" s="195"/>
      <c r="J34" s="25"/>
    </row>
    <row r="35" spans="1:10" ht="12.75" customHeight="1" x14ac:dyDescent="0.25">
      <c r="A35" s="2"/>
      <c r="B35" s="2"/>
      <c r="D35" s="180" t="s">
        <v>2</v>
      </c>
      <c r="E35" s="180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hidden="1" customHeight="1" x14ac:dyDescent="0.25">
      <c r="A38" s="87" t="s">
        <v>37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5">
      <c r="A39" s="87">
        <v>1</v>
      </c>
      <c r="B39" s="97" t="s">
        <v>47</v>
      </c>
      <c r="C39" s="174"/>
      <c r="D39" s="174"/>
      <c r="E39" s="174"/>
      <c r="F39" s="98">
        <v>0</v>
      </c>
      <c r="G39" s="99">
        <v>102200.52</v>
      </c>
      <c r="H39" s="100">
        <v>21462.11</v>
      </c>
      <c r="I39" s="100">
        <v>123662.63</v>
      </c>
      <c r="J39" s="101">
        <f>IF(CenaCelkemVypocet=0,"",I39/CenaCelkemVypocet*100)</f>
        <v>100</v>
      </c>
    </row>
    <row r="40" spans="1:10" ht="25.5" hidden="1" customHeight="1" x14ac:dyDescent="0.25">
      <c r="A40" s="87">
        <v>2</v>
      </c>
      <c r="B40" s="102" t="s">
        <v>43</v>
      </c>
      <c r="C40" s="175" t="s">
        <v>44</v>
      </c>
      <c r="D40" s="175"/>
      <c r="E40" s="175"/>
      <c r="F40" s="103">
        <v>0</v>
      </c>
      <c r="G40" s="104">
        <v>102200.52</v>
      </c>
      <c r="H40" s="104">
        <v>21462.11</v>
      </c>
      <c r="I40" s="104">
        <v>123662.63</v>
      </c>
      <c r="J40" s="105">
        <f>IF(CenaCelkemVypocet=0,"",I40/CenaCelkemVypocet*100)</f>
        <v>100</v>
      </c>
    </row>
    <row r="41" spans="1:10" ht="25.5" hidden="1" customHeight="1" x14ac:dyDescent="0.25">
      <c r="A41" s="87">
        <v>3</v>
      </c>
      <c r="B41" s="106" t="s">
        <v>41</v>
      </c>
      <c r="C41" s="174" t="s">
        <v>42</v>
      </c>
      <c r="D41" s="174"/>
      <c r="E41" s="174"/>
      <c r="F41" s="107">
        <v>0</v>
      </c>
      <c r="G41" s="100">
        <v>102200.52</v>
      </c>
      <c r="H41" s="100">
        <v>21462.11</v>
      </c>
      <c r="I41" s="100">
        <v>123662.63</v>
      </c>
      <c r="J41" s="101">
        <f>IF(CenaCelkemVypocet=0,"",I41/CenaCelkemVypocet*100)</f>
        <v>100</v>
      </c>
    </row>
    <row r="42" spans="1:10" ht="25.5" hidden="1" customHeight="1" x14ac:dyDescent="0.25">
      <c r="A42" s="87"/>
      <c r="B42" s="176" t="s">
        <v>48</v>
      </c>
      <c r="C42" s="177"/>
      <c r="D42" s="177"/>
      <c r="E42" s="178"/>
      <c r="F42" s="108">
        <f>SUMIF(A39:A41,"=1",F39:F41)</f>
        <v>0</v>
      </c>
      <c r="G42" s="109">
        <f>SUMIF(A39:A41,"=1",G39:G41)</f>
        <v>102200.52</v>
      </c>
      <c r="H42" s="109">
        <f>SUMIF(A39:A41,"=1",H39:H41)</f>
        <v>21462.11</v>
      </c>
      <c r="I42" s="109">
        <f>SUMIF(A39:A41,"=1",I39:I41)</f>
        <v>123662.63</v>
      </c>
      <c r="J42" s="110">
        <f>SUMIF(A39:A41,"=1",J39:J41)</f>
        <v>100</v>
      </c>
    </row>
    <row r="44" spans="1:10" ht="93" customHeight="1" x14ac:dyDescent="0.25">
      <c r="B44" s="179" t="s">
        <v>219</v>
      </c>
      <c r="C44" s="179"/>
      <c r="D44" s="179"/>
      <c r="E44" s="179"/>
      <c r="F44" s="179"/>
      <c r="G44" s="179"/>
      <c r="H44" s="179"/>
      <c r="I44" s="179"/>
      <c r="J44" s="179"/>
    </row>
    <row r="46" spans="1:10" ht="15.6" x14ac:dyDescent="0.3">
      <c r="B46" s="119" t="s">
        <v>50</v>
      </c>
    </row>
    <row r="48" spans="1:10" ht="25.5" customHeight="1" x14ac:dyDescent="0.25">
      <c r="A48" s="121"/>
      <c r="B48" s="124" t="s">
        <v>18</v>
      </c>
      <c r="C48" s="124" t="s">
        <v>6</v>
      </c>
      <c r="D48" s="125"/>
      <c r="E48" s="125"/>
      <c r="F48" s="126" t="s">
        <v>51</v>
      </c>
      <c r="G48" s="126"/>
      <c r="H48" s="126"/>
      <c r="I48" s="126" t="s">
        <v>31</v>
      </c>
      <c r="J48" s="126" t="s">
        <v>0</v>
      </c>
    </row>
    <row r="49" spans="1:10" ht="36.75" customHeight="1" x14ac:dyDescent="0.25">
      <c r="A49" s="122"/>
      <c r="B49" s="127" t="s">
        <v>52</v>
      </c>
      <c r="C49" s="172" t="s">
        <v>53</v>
      </c>
      <c r="D49" s="173"/>
      <c r="E49" s="173"/>
      <c r="F49" s="135" t="s">
        <v>26</v>
      </c>
      <c r="G49" s="128"/>
      <c r="H49" s="128"/>
      <c r="I49" s="128">
        <v>0</v>
      </c>
      <c r="J49" s="133" t="str">
        <f>IF(I64=0,"",I49/I64*100)</f>
        <v/>
      </c>
    </row>
    <row r="50" spans="1:10" ht="36.75" customHeight="1" x14ac:dyDescent="0.25">
      <c r="A50" s="122"/>
      <c r="B50" s="127" t="s">
        <v>54</v>
      </c>
      <c r="C50" s="172" t="s">
        <v>55</v>
      </c>
      <c r="D50" s="173"/>
      <c r="E50" s="173"/>
      <c r="F50" s="135" t="s">
        <v>26</v>
      </c>
      <c r="G50" s="128"/>
      <c r="H50" s="128"/>
      <c r="I50" s="128">
        <v>0</v>
      </c>
      <c r="J50" s="133" t="str">
        <f>IF(I64=0,"",I50/I64*100)</f>
        <v/>
      </c>
    </row>
    <row r="51" spans="1:10" ht="36.75" customHeight="1" x14ac:dyDescent="0.25">
      <c r="A51" s="122"/>
      <c r="B51" s="127" t="s">
        <v>56</v>
      </c>
      <c r="C51" s="172" t="s">
        <v>57</v>
      </c>
      <c r="D51" s="173"/>
      <c r="E51" s="173"/>
      <c r="F51" s="135" t="s">
        <v>26</v>
      </c>
      <c r="G51" s="128"/>
      <c r="H51" s="128"/>
      <c r="I51" s="128">
        <v>0</v>
      </c>
      <c r="J51" s="133" t="str">
        <f>IF(I64=0,"",I51/I64*100)</f>
        <v/>
      </c>
    </row>
    <row r="52" spans="1:10" ht="36.75" customHeight="1" x14ac:dyDescent="0.25">
      <c r="A52" s="122"/>
      <c r="B52" s="127" t="s">
        <v>58</v>
      </c>
      <c r="C52" s="172" t="s">
        <v>59</v>
      </c>
      <c r="D52" s="173"/>
      <c r="E52" s="173"/>
      <c r="F52" s="135" t="s">
        <v>26</v>
      </c>
      <c r="G52" s="128"/>
      <c r="H52" s="128"/>
      <c r="I52" s="128">
        <v>0</v>
      </c>
      <c r="J52" s="133" t="str">
        <f>IF(I64=0,"",I52/I64*100)</f>
        <v/>
      </c>
    </row>
    <row r="53" spans="1:10" ht="36.75" customHeight="1" x14ac:dyDescent="0.25">
      <c r="A53" s="122"/>
      <c r="B53" s="127" t="s">
        <v>60</v>
      </c>
      <c r="C53" s="172" t="s">
        <v>61</v>
      </c>
      <c r="D53" s="173"/>
      <c r="E53" s="173"/>
      <c r="F53" s="135" t="s">
        <v>26</v>
      </c>
      <c r="G53" s="128"/>
      <c r="H53" s="128"/>
      <c r="I53" s="128">
        <v>0</v>
      </c>
      <c r="J53" s="133" t="str">
        <f>IF(I64=0,"",I53/I64*100)</f>
        <v/>
      </c>
    </row>
    <row r="54" spans="1:10" ht="36.75" customHeight="1" x14ac:dyDescent="0.25">
      <c r="A54" s="122"/>
      <c r="B54" s="127" t="s">
        <v>62</v>
      </c>
      <c r="C54" s="172" t="s">
        <v>63</v>
      </c>
      <c r="D54" s="173"/>
      <c r="E54" s="173"/>
      <c r="F54" s="135" t="s">
        <v>26</v>
      </c>
      <c r="G54" s="128"/>
      <c r="H54" s="128"/>
      <c r="I54" s="128">
        <v>0</v>
      </c>
      <c r="J54" s="133" t="str">
        <f>IF(I64=0,"",I54/I64*100)</f>
        <v/>
      </c>
    </row>
    <row r="55" spans="1:10" ht="36.75" customHeight="1" x14ac:dyDescent="0.25">
      <c r="A55" s="122"/>
      <c r="B55" s="127" t="s">
        <v>64</v>
      </c>
      <c r="C55" s="172" t="s">
        <v>65</v>
      </c>
      <c r="D55" s="173"/>
      <c r="E55" s="173"/>
      <c r="F55" s="135" t="s">
        <v>27</v>
      </c>
      <c r="G55" s="128"/>
      <c r="H55" s="128"/>
      <c r="I55" s="128">
        <v>0</v>
      </c>
      <c r="J55" s="133" t="str">
        <f>IF(I64=0,"",I55/I64*100)</f>
        <v/>
      </c>
    </row>
    <row r="56" spans="1:10" ht="36.75" customHeight="1" x14ac:dyDescent="0.25">
      <c r="A56" s="122"/>
      <c r="B56" s="127" t="s">
        <v>66</v>
      </c>
      <c r="C56" s="172" t="s">
        <v>67</v>
      </c>
      <c r="D56" s="173"/>
      <c r="E56" s="173"/>
      <c r="F56" s="135" t="s">
        <v>27</v>
      </c>
      <c r="G56" s="128"/>
      <c r="H56" s="128"/>
      <c r="I56" s="128">
        <v>0</v>
      </c>
      <c r="J56" s="133" t="str">
        <f>IF(I64=0,"",I56/I64*100)</f>
        <v/>
      </c>
    </row>
    <row r="57" spans="1:10" ht="36.75" customHeight="1" x14ac:dyDescent="0.25">
      <c r="A57" s="122"/>
      <c r="B57" s="127" t="s">
        <v>68</v>
      </c>
      <c r="C57" s="172" t="s">
        <v>69</v>
      </c>
      <c r="D57" s="173"/>
      <c r="E57" s="173"/>
      <c r="F57" s="135" t="s">
        <v>27</v>
      </c>
      <c r="G57" s="128"/>
      <c r="H57" s="128"/>
      <c r="I57" s="128">
        <v>0</v>
      </c>
      <c r="J57" s="133" t="str">
        <f>IF(I64=0,"",I57/I64*100)</f>
        <v/>
      </c>
    </row>
    <row r="58" spans="1:10" ht="36.75" customHeight="1" x14ac:dyDescent="0.25">
      <c r="A58" s="122"/>
      <c r="B58" s="127" t="s">
        <v>70</v>
      </c>
      <c r="C58" s="172" t="s">
        <v>71</v>
      </c>
      <c r="D58" s="173"/>
      <c r="E58" s="173"/>
      <c r="F58" s="135" t="s">
        <v>27</v>
      </c>
      <c r="G58" s="128"/>
      <c r="H58" s="128"/>
      <c r="I58" s="128">
        <v>0</v>
      </c>
      <c r="J58" s="133" t="str">
        <f>IF(I64=0,"",I58/I64*100)</f>
        <v/>
      </c>
    </row>
    <row r="59" spans="1:10" ht="36.75" customHeight="1" x14ac:dyDescent="0.25">
      <c r="A59" s="122"/>
      <c r="B59" s="127" t="s">
        <v>72</v>
      </c>
      <c r="C59" s="172" t="s">
        <v>73</v>
      </c>
      <c r="D59" s="173"/>
      <c r="E59" s="173"/>
      <c r="F59" s="135" t="s">
        <v>27</v>
      </c>
      <c r="G59" s="128"/>
      <c r="H59" s="128"/>
      <c r="I59" s="128">
        <v>0</v>
      </c>
      <c r="J59" s="133" t="str">
        <f>IF(I64=0,"",I59/I64*100)</f>
        <v/>
      </c>
    </row>
    <row r="60" spans="1:10" ht="36.75" customHeight="1" x14ac:dyDescent="0.25">
      <c r="A60" s="122"/>
      <c r="B60" s="127" t="s">
        <v>74</v>
      </c>
      <c r="C60" s="172" t="s">
        <v>75</v>
      </c>
      <c r="D60" s="173"/>
      <c r="E60" s="173"/>
      <c r="F60" s="135" t="s">
        <v>27</v>
      </c>
      <c r="G60" s="128"/>
      <c r="H60" s="128"/>
      <c r="I60" s="128">
        <v>0</v>
      </c>
      <c r="J60" s="133" t="str">
        <f>IF(I64=0,"",I60/I64*100)</f>
        <v/>
      </c>
    </row>
    <row r="61" spans="1:10" ht="36.75" customHeight="1" x14ac:dyDescent="0.25">
      <c r="A61" s="122"/>
      <c r="B61" s="127" t="s">
        <v>76</v>
      </c>
      <c r="C61" s="172" t="s">
        <v>77</v>
      </c>
      <c r="D61" s="173"/>
      <c r="E61" s="173"/>
      <c r="F61" s="135" t="s">
        <v>28</v>
      </c>
      <c r="G61" s="128"/>
      <c r="H61" s="128"/>
      <c r="I61" s="128">
        <v>0</v>
      </c>
      <c r="J61" s="133" t="str">
        <f>IF(I64=0,"",I61/I64*100)</f>
        <v/>
      </c>
    </row>
    <row r="62" spans="1:10" ht="36.75" customHeight="1" x14ac:dyDescent="0.25">
      <c r="A62" s="122"/>
      <c r="B62" s="127" t="s">
        <v>78</v>
      </c>
      <c r="C62" s="172" t="s">
        <v>79</v>
      </c>
      <c r="D62" s="173"/>
      <c r="E62" s="173"/>
      <c r="F62" s="135" t="s">
        <v>80</v>
      </c>
      <c r="G62" s="128"/>
      <c r="H62" s="128"/>
      <c r="I62" s="128">
        <v>0</v>
      </c>
      <c r="J62" s="133" t="str">
        <f>IF(I64=0,"",I62/I64*100)</f>
        <v/>
      </c>
    </row>
    <row r="63" spans="1:10" ht="36.75" customHeight="1" x14ac:dyDescent="0.25">
      <c r="A63" s="122"/>
      <c r="B63" s="127" t="s">
        <v>81</v>
      </c>
      <c r="C63" s="172" t="s">
        <v>29</v>
      </c>
      <c r="D63" s="173"/>
      <c r="E63" s="173"/>
      <c r="F63" s="135" t="s">
        <v>81</v>
      </c>
      <c r="G63" s="128"/>
      <c r="H63" s="128"/>
      <c r="I63" s="128">
        <v>0</v>
      </c>
      <c r="J63" s="133" t="str">
        <f>IF(I64=0,"",I63/I64*100)</f>
        <v/>
      </c>
    </row>
    <row r="64" spans="1:10" ht="25.5" customHeight="1" x14ac:dyDescent="0.25">
      <c r="A64" s="123"/>
      <c r="B64" s="129" t="s">
        <v>1</v>
      </c>
      <c r="C64" s="130"/>
      <c r="D64" s="131"/>
      <c r="E64" s="131"/>
      <c r="F64" s="136"/>
      <c r="G64" s="132"/>
      <c r="H64" s="132"/>
      <c r="I64" s="132">
        <f>SUM(I49:I63)</f>
        <v>0</v>
      </c>
      <c r="J64" s="134">
        <f>SUM(J49:J63)</f>
        <v>0</v>
      </c>
    </row>
    <row r="65" spans="6:10" x14ac:dyDescent="0.25">
      <c r="F65" s="85"/>
      <c r="G65" s="85"/>
      <c r="H65" s="85"/>
      <c r="I65" s="85"/>
      <c r="J65" s="86"/>
    </row>
    <row r="66" spans="6:10" x14ac:dyDescent="0.25">
      <c r="F66" s="85"/>
      <c r="G66" s="85"/>
      <c r="H66" s="85"/>
      <c r="I66" s="85"/>
      <c r="J66" s="86"/>
    </row>
    <row r="67" spans="6:10" x14ac:dyDescent="0.25">
      <c r="F67" s="85"/>
      <c r="G67" s="85"/>
      <c r="H67" s="85"/>
      <c r="I67" s="85"/>
      <c r="J67" s="8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1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49:E49"/>
    <mergeCell ref="B44:J44"/>
    <mergeCell ref="C50:E50"/>
    <mergeCell ref="C51:E51"/>
    <mergeCell ref="C52:E52"/>
    <mergeCell ref="C53:E53"/>
    <mergeCell ref="C54:E54"/>
    <mergeCell ref="C60:E60"/>
    <mergeCell ref="C61:E61"/>
    <mergeCell ref="C62:E62"/>
    <mergeCell ref="C63:E63"/>
    <mergeCell ref="C55:E55"/>
    <mergeCell ref="C56:E56"/>
    <mergeCell ref="C57:E57"/>
    <mergeCell ref="C58:E58"/>
    <mergeCell ref="C59:E5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25" t="s">
        <v>7</v>
      </c>
      <c r="B1" s="225"/>
      <c r="C1" s="226"/>
      <c r="D1" s="225"/>
      <c r="E1" s="225"/>
      <c r="F1" s="225"/>
      <c r="G1" s="225"/>
    </row>
    <row r="2" spans="1:7" ht="24.9" customHeight="1" x14ac:dyDescent="0.25">
      <c r="A2" s="50" t="s">
        <v>8</v>
      </c>
      <c r="B2" s="49"/>
      <c r="C2" s="227"/>
      <c r="D2" s="227"/>
      <c r="E2" s="227"/>
      <c r="F2" s="227"/>
      <c r="G2" s="228"/>
    </row>
    <row r="3" spans="1:7" ht="24.9" customHeight="1" x14ac:dyDescent="0.25">
      <c r="A3" s="50" t="s">
        <v>9</v>
      </c>
      <c r="B3" s="49"/>
      <c r="C3" s="227"/>
      <c r="D3" s="227"/>
      <c r="E3" s="227"/>
      <c r="F3" s="227"/>
      <c r="G3" s="228"/>
    </row>
    <row r="4" spans="1:7" ht="24.9" customHeight="1" x14ac:dyDescent="0.25">
      <c r="A4" s="50" t="s">
        <v>10</v>
      </c>
      <c r="B4" s="49"/>
      <c r="C4" s="227"/>
      <c r="D4" s="227"/>
      <c r="E4" s="227"/>
      <c r="F4" s="227"/>
      <c r="G4" s="228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08C37-674A-48B7-9354-F5C02B744990}">
  <sheetPr>
    <outlinePr summaryBelow="0"/>
  </sheetPr>
  <dimension ref="A1:AQ5000"/>
  <sheetViews>
    <sheetView workbookViewId="0">
      <pane ySplit="7" topLeftCell="A8" activePane="bottomLeft" state="frozen"/>
      <selection pane="bottomLeft" activeCell="M6" sqref="M6"/>
    </sheetView>
  </sheetViews>
  <sheetFormatPr defaultRowHeight="13.2" outlineLevelRow="1" x14ac:dyDescent="0.25"/>
  <cols>
    <col min="1" max="1" width="3.44140625" customWidth="1"/>
    <col min="2" max="2" width="12.6640625" style="120" customWidth="1"/>
    <col min="3" max="3" width="38.33203125" style="120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12" max="12" width="0" hidden="1" customWidth="1"/>
    <col min="14" max="24" width="0" hidden="1" customWidth="1"/>
  </cols>
  <sheetData>
    <row r="1" spans="1:43" ht="15.75" customHeight="1" x14ac:dyDescent="0.3">
      <c r="A1" s="229" t="s">
        <v>7</v>
      </c>
      <c r="B1" s="229"/>
      <c r="C1" s="229"/>
      <c r="D1" s="229"/>
      <c r="E1" s="229"/>
      <c r="F1" s="229"/>
      <c r="G1" s="229"/>
      <c r="P1" t="s">
        <v>83</v>
      </c>
    </row>
    <row r="2" spans="1:43" ht="25.05" customHeight="1" x14ac:dyDescent="0.25">
      <c r="A2" s="138" t="s">
        <v>8</v>
      </c>
      <c r="B2" s="49"/>
      <c r="C2" s="230"/>
      <c r="D2" s="231"/>
      <c r="E2" s="231"/>
      <c r="F2" s="231"/>
      <c r="G2" s="232"/>
      <c r="P2" t="s">
        <v>84</v>
      </c>
    </row>
    <row r="3" spans="1:43" ht="25.05" customHeight="1" x14ac:dyDescent="0.25">
      <c r="A3" s="138" t="s">
        <v>9</v>
      </c>
      <c r="B3" s="49"/>
      <c r="C3" s="230"/>
      <c r="D3" s="231"/>
      <c r="E3" s="231"/>
      <c r="F3" s="231"/>
      <c r="G3" s="232"/>
      <c r="L3" s="120" t="s">
        <v>84</v>
      </c>
      <c r="P3" t="s">
        <v>85</v>
      </c>
    </row>
    <row r="4" spans="1:43" ht="25.05" customHeight="1" x14ac:dyDescent="0.25">
      <c r="A4" s="139" t="s">
        <v>10</v>
      </c>
      <c r="B4" s="140"/>
      <c r="C4" s="233"/>
      <c r="D4" s="234"/>
      <c r="E4" s="234"/>
      <c r="F4" s="234"/>
      <c r="G4" s="235"/>
      <c r="P4" t="s">
        <v>86</v>
      </c>
    </row>
    <row r="5" spans="1:43" x14ac:dyDescent="0.25">
      <c r="D5" s="10"/>
    </row>
    <row r="6" spans="1:43" x14ac:dyDescent="0.25">
      <c r="A6" s="142" t="s">
        <v>87</v>
      </c>
      <c r="B6" s="144" t="s">
        <v>88</v>
      </c>
      <c r="C6" s="144" t="s">
        <v>89</v>
      </c>
      <c r="D6" s="143" t="s">
        <v>90</v>
      </c>
      <c r="E6" s="142" t="s">
        <v>91</v>
      </c>
      <c r="F6" s="141" t="s">
        <v>92</v>
      </c>
      <c r="G6" s="142" t="s">
        <v>31</v>
      </c>
    </row>
    <row r="7" spans="1:43" hidden="1" x14ac:dyDescent="0.25">
      <c r="A7" s="3"/>
      <c r="B7" s="4"/>
      <c r="C7" s="4"/>
      <c r="D7" s="6"/>
      <c r="E7" s="146"/>
      <c r="F7" s="147"/>
      <c r="G7" s="147"/>
    </row>
    <row r="8" spans="1:43" x14ac:dyDescent="0.25">
      <c r="A8" s="148" t="s">
        <v>94</v>
      </c>
      <c r="B8" s="149" t="s">
        <v>52</v>
      </c>
      <c r="C8" s="166" t="s">
        <v>53</v>
      </c>
      <c r="D8" s="150"/>
      <c r="E8" s="151"/>
      <c r="F8" s="152"/>
      <c r="G8" s="153">
        <f>SUMIF(P9:P12,"&lt;&gt;NOR",G9:G12)</f>
        <v>0</v>
      </c>
      <c r="P8" t="s">
        <v>95</v>
      </c>
    </row>
    <row r="9" spans="1:43" outlineLevel="1" x14ac:dyDescent="0.25">
      <c r="A9" s="160">
        <v>1</v>
      </c>
      <c r="B9" s="161" t="s">
        <v>96</v>
      </c>
      <c r="C9" s="167" t="s">
        <v>97</v>
      </c>
      <c r="D9" s="162" t="s">
        <v>98</v>
      </c>
      <c r="E9" s="163">
        <v>4.6500000000000004</v>
      </c>
      <c r="F9" s="164">
        <v>0</v>
      </c>
      <c r="G9" s="165">
        <f>ROUND(E9*F9,2)</f>
        <v>0</v>
      </c>
      <c r="H9" s="145"/>
      <c r="I9" s="145"/>
      <c r="J9" s="145"/>
      <c r="K9" s="145"/>
      <c r="L9" s="145"/>
      <c r="M9" s="145"/>
      <c r="N9" s="145"/>
      <c r="O9" s="145"/>
      <c r="P9" s="145" t="s">
        <v>99</v>
      </c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</row>
    <row r="10" spans="1:43" outlineLevel="1" x14ac:dyDescent="0.25">
      <c r="A10" s="160">
        <v>2</v>
      </c>
      <c r="B10" s="161" t="s">
        <v>100</v>
      </c>
      <c r="C10" s="167" t="s">
        <v>101</v>
      </c>
      <c r="D10" s="162" t="s">
        <v>98</v>
      </c>
      <c r="E10" s="163">
        <v>2</v>
      </c>
      <c r="F10" s="164">
        <v>0</v>
      </c>
      <c r="G10" s="165">
        <f>ROUND(E10*F10,2)</f>
        <v>0</v>
      </c>
      <c r="H10" s="145"/>
      <c r="I10" s="145"/>
      <c r="J10" s="145"/>
      <c r="K10" s="145"/>
      <c r="L10" s="145"/>
      <c r="M10" s="145"/>
      <c r="N10" s="145"/>
      <c r="O10" s="145"/>
      <c r="P10" s="145" t="s">
        <v>99</v>
      </c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</row>
    <row r="11" spans="1:43" ht="20.399999999999999" outlineLevel="1" x14ac:dyDescent="0.25">
      <c r="A11" s="160">
        <v>3</v>
      </c>
      <c r="B11" s="161" t="s">
        <v>102</v>
      </c>
      <c r="C11" s="167" t="s">
        <v>103</v>
      </c>
      <c r="D11" s="162" t="s">
        <v>98</v>
      </c>
      <c r="E11" s="163">
        <v>0.38</v>
      </c>
      <c r="F11" s="164">
        <v>0</v>
      </c>
      <c r="G11" s="165">
        <f>ROUND(E11*F11,2)</f>
        <v>0</v>
      </c>
      <c r="H11" s="145"/>
      <c r="I11" s="145"/>
      <c r="J11" s="145"/>
      <c r="K11" s="145"/>
      <c r="L11" s="145"/>
      <c r="M11" s="145"/>
      <c r="N11" s="145"/>
      <c r="O11" s="145"/>
      <c r="P11" s="145" t="s">
        <v>99</v>
      </c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</row>
    <row r="12" spans="1:43" ht="20.399999999999999" outlineLevel="1" x14ac:dyDescent="0.25">
      <c r="A12" s="160">
        <v>4</v>
      </c>
      <c r="B12" s="161" t="s">
        <v>104</v>
      </c>
      <c r="C12" s="167" t="s">
        <v>105</v>
      </c>
      <c r="D12" s="162" t="s">
        <v>98</v>
      </c>
      <c r="E12" s="163">
        <v>25.72</v>
      </c>
      <c r="F12" s="164">
        <v>0</v>
      </c>
      <c r="G12" s="165">
        <f>ROUND(E12*F12,2)</f>
        <v>0</v>
      </c>
      <c r="H12" s="145"/>
      <c r="I12" s="145"/>
      <c r="J12" s="145"/>
      <c r="K12" s="145"/>
      <c r="L12" s="145"/>
      <c r="M12" s="145"/>
      <c r="N12" s="145"/>
      <c r="O12" s="145"/>
      <c r="P12" s="145" t="s">
        <v>99</v>
      </c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</row>
    <row r="13" spans="1:43" x14ac:dyDescent="0.25">
      <c r="A13" s="148" t="s">
        <v>94</v>
      </c>
      <c r="B13" s="149" t="s">
        <v>54</v>
      </c>
      <c r="C13" s="166" t="s">
        <v>55</v>
      </c>
      <c r="D13" s="150"/>
      <c r="E13" s="151"/>
      <c r="F13" s="152"/>
      <c r="G13" s="153">
        <f>SUMIF(P14:P14,"&lt;&gt;NOR",G14:G14)</f>
        <v>0</v>
      </c>
      <c r="P13" t="s">
        <v>95</v>
      </c>
    </row>
    <row r="14" spans="1:43" outlineLevel="1" x14ac:dyDescent="0.25">
      <c r="A14" s="160">
        <v>5</v>
      </c>
      <c r="B14" s="161" t="s">
        <v>106</v>
      </c>
      <c r="C14" s="167" t="s">
        <v>107</v>
      </c>
      <c r="D14" s="162" t="s">
        <v>98</v>
      </c>
      <c r="E14" s="163">
        <v>4.6500000000000004</v>
      </c>
      <c r="F14" s="164">
        <v>0</v>
      </c>
      <c r="G14" s="165">
        <f>ROUND(E14*F14,2)</f>
        <v>0</v>
      </c>
      <c r="H14" s="145"/>
      <c r="I14" s="145"/>
      <c r="J14" s="145"/>
      <c r="K14" s="145"/>
      <c r="L14" s="145"/>
      <c r="M14" s="145"/>
      <c r="N14" s="145"/>
      <c r="O14" s="145"/>
      <c r="P14" s="145" t="s">
        <v>99</v>
      </c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</row>
    <row r="15" spans="1:43" ht="26.4" x14ac:dyDescent="0.25">
      <c r="A15" s="148" t="s">
        <v>94</v>
      </c>
      <c r="B15" s="149" t="s">
        <v>56</v>
      </c>
      <c r="C15" s="166" t="s">
        <v>57</v>
      </c>
      <c r="D15" s="150"/>
      <c r="E15" s="151"/>
      <c r="F15" s="152"/>
      <c r="G15" s="153">
        <f>SUMIF(P16:P17,"&lt;&gt;NOR",G16:G17)</f>
        <v>0</v>
      </c>
      <c r="P15" t="s">
        <v>95</v>
      </c>
    </row>
    <row r="16" spans="1:43" outlineLevel="1" x14ac:dyDescent="0.25">
      <c r="A16" s="160">
        <v>6</v>
      </c>
      <c r="B16" s="161" t="s">
        <v>108</v>
      </c>
      <c r="C16" s="167" t="s">
        <v>109</v>
      </c>
      <c r="D16" s="162" t="s">
        <v>98</v>
      </c>
      <c r="E16" s="163">
        <v>5.6</v>
      </c>
      <c r="F16" s="164">
        <v>0</v>
      </c>
      <c r="G16" s="165">
        <f>ROUND(E16*F16,2)</f>
        <v>0</v>
      </c>
      <c r="H16" s="145"/>
      <c r="I16" s="145"/>
      <c r="J16" s="145"/>
      <c r="K16" s="145"/>
      <c r="L16" s="145"/>
      <c r="M16" s="145"/>
      <c r="N16" s="145"/>
      <c r="O16" s="145"/>
      <c r="P16" s="145" t="s">
        <v>99</v>
      </c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</row>
    <row r="17" spans="1:43" outlineLevel="1" x14ac:dyDescent="0.25">
      <c r="A17" s="160">
        <v>7</v>
      </c>
      <c r="B17" s="161" t="s">
        <v>110</v>
      </c>
      <c r="C17" s="167" t="s">
        <v>111</v>
      </c>
      <c r="D17" s="162" t="s">
        <v>98</v>
      </c>
      <c r="E17" s="163">
        <v>4.6500000000000004</v>
      </c>
      <c r="F17" s="164">
        <v>0</v>
      </c>
      <c r="G17" s="165">
        <f>ROUND(E17*F17,2)</f>
        <v>0</v>
      </c>
      <c r="H17" s="145"/>
      <c r="I17" s="145"/>
      <c r="J17" s="145"/>
      <c r="K17" s="145"/>
      <c r="L17" s="145"/>
      <c r="M17" s="145"/>
      <c r="N17" s="145"/>
      <c r="O17" s="145"/>
      <c r="P17" s="145" t="s">
        <v>99</v>
      </c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</row>
    <row r="18" spans="1:43" x14ac:dyDescent="0.25">
      <c r="A18" s="148" t="s">
        <v>94</v>
      </c>
      <c r="B18" s="149" t="s">
        <v>58</v>
      </c>
      <c r="C18" s="166" t="s">
        <v>59</v>
      </c>
      <c r="D18" s="150"/>
      <c r="E18" s="151"/>
      <c r="F18" s="152"/>
      <c r="G18" s="153">
        <f>SUMIF(P19:P21,"&lt;&gt;NOR",G19:G21)</f>
        <v>0</v>
      </c>
      <c r="P18" t="s">
        <v>95</v>
      </c>
    </row>
    <row r="19" spans="1:43" outlineLevel="1" x14ac:dyDescent="0.25">
      <c r="A19" s="160">
        <v>8</v>
      </c>
      <c r="B19" s="161" t="s">
        <v>112</v>
      </c>
      <c r="C19" s="167" t="s">
        <v>113</v>
      </c>
      <c r="D19" s="162" t="s">
        <v>98</v>
      </c>
      <c r="E19" s="163">
        <v>4.6500000000000004</v>
      </c>
      <c r="F19" s="164">
        <v>0</v>
      </c>
      <c r="G19" s="165">
        <f>ROUND(E19*F19,2)</f>
        <v>0</v>
      </c>
      <c r="H19" s="145"/>
      <c r="I19" s="145"/>
      <c r="J19" s="145"/>
      <c r="K19" s="145"/>
      <c r="L19" s="145"/>
      <c r="M19" s="145"/>
      <c r="N19" s="145"/>
      <c r="O19" s="145"/>
      <c r="P19" s="145" t="s">
        <v>99</v>
      </c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</row>
    <row r="20" spans="1:43" outlineLevel="1" x14ac:dyDescent="0.25">
      <c r="A20" s="160">
        <v>9</v>
      </c>
      <c r="B20" s="161" t="s">
        <v>114</v>
      </c>
      <c r="C20" s="167" t="s">
        <v>115</v>
      </c>
      <c r="D20" s="162" t="s">
        <v>116</v>
      </c>
      <c r="E20" s="163">
        <v>12.3</v>
      </c>
      <c r="F20" s="164">
        <v>0</v>
      </c>
      <c r="G20" s="165">
        <f>ROUND(E20*F20,2)</f>
        <v>0</v>
      </c>
      <c r="H20" s="145"/>
      <c r="I20" s="145"/>
      <c r="J20" s="145"/>
      <c r="K20" s="145"/>
      <c r="L20" s="145"/>
      <c r="M20" s="145"/>
      <c r="N20" s="145"/>
      <c r="O20" s="145"/>
      <c r="P20" s="145" t="s">
        <v>99</v>
      </c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</row>
    <row r="21" spans="1:43" outlineLevel="1" x14ac:dyDescent="0.25">
      <c r="A21" s="160">
        <v>10</v>
      </c>
      <c r="B21" s="161" t="s">
        <v>117</v>
      </c>
      <c r="C21" s="167" t="s">
        <v>118</v>
      </c>
      <c r="D21" s="162" t="s">
        <v>98</v>
      </c>
      <c r="E21" s="163">
        <v>1.84</v>
      </c>
      <c r="F21" s="164">
        <v>0</v>
      </c>
      <c r="G21" s="165">
        <f>ROUND(E21*F21,2)</f>
        <v>0</v>
      </c>
      <c r="H21" s="145"/>
      <c r="I21" s="145"/>
      <c r="J21" s="145"/>
      <c r="K21" s="145"/>
      <c r="L21" s="145"/>
      <c r="M21" s="145"/>
      <c r="N21" s="145"/>
      <c r="O21" s="145"/>
      <c r="P21" s="145" t="s">
        <v>99</v>
      </c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</row>
    <row r="22" spans="1:43" x14ac:dyDescent="0.25">
      <c r="A22" s="148" t="s">
        <v>94</v>
      </c>
      <c r="B22" s="149" t="s">
        <v>60</v>
      </c>
      <c r="C22" s="166" t="s">
        <v>61</v>
      </c>
      <c r="D22" s="150"/>
      <c r="E22" s="151"/>
      <c r="F22" s="152"/>
      <c r="G22" s="153">
        <f>SUMIF(P23:P26,"&lt;&gt;NOR",G23:G26)</f>
        <v>0</v>
      </c>
      <c r="P22" t="s">
        <v>95</v>
      </c>
    </row>
    <row r="23" spans="1:43" outlineLevel="1" x14ac:dyDescent="0.25">
      <c r="A23" s="160">
        <v>11</v>
      </c>
      <c r="B23" s="161" t="s">
        <v>119</v>
      </c>
      <c r="C23" s="167" t="s">
        <v>120</v>
      </c>
      <c r="D23" s="162" t="s">
        <v>121</v>
      </c>
      <c r="E23" s="163">
        <v>9.6000000000000002E-2</v>
      </c>
      <c r="F23" s="164">
        <v>0</v>
      </c>
      <c r="G23" s="165">
        <f>ROUND(E23*F23,2)</f>
        <v>0</v>
      </c>
      <c r="H23" s="145"/>
      <c r="I23" s="145"/>
      <c r="J23" s="145"/>
      <c r="K23" s="145"/>
      <c r="L23" s="145"/>
      <c r="M23" s="145"/>
      <c r="N23" s="145"/>
      <c r="O23" s="145"/>
      <c r="P23" s="145" t="s">
        <v>99</v>
      </c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</row>
    <row r="24" spans="1:43" outlineLevel="1" x14ac:dyDescent="0.25">
      <c r="A24" s="160">
        <v>12</v>
      </c>
      <c r="B24" s="161" t="s">
        <v>122</v>
      </c>
      <c r="C24" s="167" t="s">
        <v>123</v>
      </c>
      <c r="D24" s="162" t="s">
        <v>98</v>
      </c>
      <c r="E24" s="163">
        <v>4.6500000000000004</v>
      </c>
      <c r="F24" s="164">
        <v>0</v>
      </c>
      <c r="G24" s="165">
        <f>ROUND(E24*F24,2)</f>
        <v>0</v>
      </c>
      <c r="H24" s="145"/>
      <c r="I24" s="145"/>
      <c r="J24" s="145"/>
      <c r="K24" s="145"/>
      <c r="L24" s="145"/>
      <c r="M24" s="145"/>
      <c r="N24" s="145"/>
      <c r="O24" s="145"/>
      <c r="P24" s="145" t="s">
        <v>99</v>
      </c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</row>
    <row r="25" spans="1:43" outlineLevel="1" x14ac:dyDescent="0.25">
      <c r="A25" s="160">
        <v>13</v>
      </c>
      <c r="B25" s="161" t="s">
        <v>124</v>
      </c>
      <c r="C25" s="167" t="s">
        <v>125</v>
      </c>
      <c r="D25" s="162" t="s">
        <v>98</v>
      </c>
      <c r="E25" s="163">
        <v>25.72</v>
      </c>
      <c r="F25" s="164">
        <v>0</v>
      </c>
      <c r="G25" s="165">
        <f>ROUND(E25*F25,2)</f>
        <v>0</v>
      </c>
      <c r="H25" s="145"/>
      <c r="I25" s="145"/>
      <c r="J25" s="145"/>
      <c r="K25" s="145"/>
      <c r="L25" s="145"/>
      <c r="M25" s="145"/>
      <c r="N25" s="145"/>
      <c r="O25" s="145"/>
      <c r="P25" s="145" t="s">
        <v>99</v>
      </c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</row>
    <row r="26" spans="1:43" outlineLevel="1" x14ac:dyDescent="0.25">
      <c r="A26" s="160">
        <v>14</v>
      </c>
      <c r="B26" s="161" t="s">
        <v>126</v>
      </c>
      <c r="C26" s="167" t="s">
        <v>127</v>
      </c>
      <c r="D26" s="162" t="s">
        <v>98</v>
      </c>
      <c r="E26" s="163">
        <v>2</v>
      </c>
      <c r="F26" s="164">
        <v>0</v>
      </c>
      <c r="G26" s="165">
        <f>ROUND(E26*F26,2)</f>
        <v>0</v>
      </c>
      <c r="H26" s="145"/>
      <c r="I26" s="145"/>
      <c r="J26" s="145"/>
      <c r="K26" s="145"/>
      <c r="L26" s="145"/>
      <c r="M26" s="145"/>
      <c r="N26" s="145"/>
      <c r="O26" s="145"/>
      <c r="P26" s="145" t="s">
        <v>99</v>
      </c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</row>
    <row r="27" spans="1:43" x14ac:dyDescent="0.25">
      <c r="A27" s="148" t="s">
        <v>94</v>
      </c>
      <c r="B27" s="149" t="s">
        <v>62</v>
      </c>
      <c r="C27" s="166" t="s">
        <v>63</v>
      </c>
      <c r="D27" s="150"/>
      <c r="E27" s="151"/>
      <c r="F27" s="152"/>
      <c r="G27" s="153">
        <f>SUMIF(P28:P28,"&lt;&gt;NOR",G28:G28)</f>
        <v>0</v>
      </c>
      <c r="P27" t="s">
        <v>95</v>
      </c>
    </row>
    <row r="28" spans="1:43" outlineLevel="1" x14ac:dyDescent="0.25">
      <c r="A28" s="160">
        <v>15</v>
      </c>
      <c r="B28" s="161" t="s">
        <v>128</v>
      </c>
      <c r="C28" s="167" t="s">
        <v>129</v>
      </c>
      <c r="D28" s="162" t="s">
        <v>130</v>
      </c>
      <c r="E28" s="163">
        <v>0.76846000000000003</v>
      </c>
      <c r="F28" s="164">
        <v>0</v>
      </c>
      <c r="G28" s="165">
        <f>ROUND(E28*F28,2)</f>
        <v>0</v>
      </c>
      <c r="H28" s="145"/>
      <c r="I28" s="145"/>
      <c r="J28" s="145"/>
      <c r="K28" s="145"/>
      <c r="L28" s="145"/>
      <c r="M28" s="145"/>
      <c r="N28" s="145"/>
      <c r="O28" s="145"/>
      <c r="P28" s="145" t="s">
        <v>99</v>
      </c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</row>
    <row r="29" spans="1:43" x14ac:dyDescent="0.25">
      <c r="A29" s="148" t="s">
        <v>94</v>
      </c>
      <c r="B29" s="149" t="s">
        <v>64</v>
      </c>
      <c r="C29" s="166" t="s">
        <v>65</v>
      </c>
      <c r="D29" s="150"/>
      <c r="E29" s="151"/>
      <c r="F29" s="152"/>
      <c r="G29" s="153">
        <f>SUMIF(P30:P30,"&lt;&gt;NOR",G30:G30)</f>
        <v>0</v>
      </c>
      <c r="P29" t="s">
        <v>95</v>
      </c>
    </row>
    <row r="30" spans="1:43" outlineLevel="1" x14ac:dyDescent="0.25">
      <c r="A30" s="160">
        <v>16</v>
      </c>
      <c r="B30" s="161" t="s">
        <v>131</v>
      </c>
      <c r="C30" s="167" t="s">
        <v>132</v>
      </c>
      <c r="D30" s="162" t="s">
        <v>133</v>
      </c>
      <c r="E30" s="163">
        <v>1</v>
      </c>
      <c r="F30" s="164">
        <v>0</v>
      </c>
      <c r="G30" s="165">
        <f>ROUND(E30*F30,2)</f>
        <v>0</v>
      </c>
      <c r="H30" s="145"/>
      <c r="I30" s="145"/>
      <c r="J30" s="145"/>
      <c r="K30" s="145"/>
      <c r="L30" s="145"/>
      <c r="M30" s="145"/>
      <c r="N30" s="145"/>
      <c r="O30" s="145"/>
      <c r="P30" s="145" t="s">
        <v>134</v>
      </c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</row>
    <row r="31" spans="1:43" x14ac:dyDescent="0.25">
      <c r="A31" s="148" t="s">
        <v>94</v>
      </c>
      <c r="B31" s="149" t="s">
        <v>66</v>
      </c>
      <c r="C31" s="166" t="s">
        <v>67</v>
      </c>
      <c r="D31" s="150"/>
      <c r="E31" s="151"/>
      <c r="F31" s="152"/>
      <c r="G31" s="153">
        <f>SUMIF(P32:P32,"&lt;&gt;NOR",G32:G32)</f>
        <v>0</v>
      </c>
      <c r="P31" t="s">
        <v>95</v>
      </c>
    </row>
    <row r="32" spans="1:43" outlineLevel="1" x14ac:dyDescent="0.25">
      <c r="A32" s="160">
        <v>17</v>
      </c>
      <c r="B32" s="161" t="s">
        <v>135</v>
      </c>
      <c r="C32" s="167" t="s">
        <v>132</v>
      </c>
      <c r="D32" s="162" t="s">
        <v>133</v>
      </c>
      <c r="E32" s="163">
        <v>1</v>
      </c>
      <c r="F32" s="164">
        <v>0</v>
      </c>
      <c r="G32" s="165">
        <f>ROUND(E32*F32,2)</f>
        <v>0</v>
      </c>
      <c r="H32" s="145"/>
      <c r="I32" s="145"/>
      <c r="J32" s="145"/>
      <c r="K32" s="145"/>
      <c r="L32" s="145"/>
      <c r="M32" s="145"/>
      <c r="N32" s="145"/>
      <c r="O32" s="145"/>
      <c r="P32" s="145" t="s">
        <v>134</v>
      </c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</row>
    <row r="33" spans="1:43" x14ac:dyDescent="0.25">
      <c r="A33" s="148" t="s">
        <v>94</v>
      </c>
      <c r="B33" s="149" t="s">
        <v>68</v>
      </c>
      <c r="C33" s="166" t="s">
        <v>69</v>
      </c>
      <c r="D33" s="150"/>
      <c r="E33" s="151"/>
      <c r="F33" s="152"/>
      <c r="G33" s="153">
        <f>SUMIF(P34:P40,"&lt;&gt;NOR",G34:G40)</f>
        <v>0</v>
      </c>
      <c r="P33" t="s">
        <v>95</v>
      </c>
    </row>
    <row r="34" spans="1:43" outlineLevel="1" x14ac:dyDescent="0.25">
      <c r="A34" s="160">
        <v>18</v>
      </c>
      <c r="B34" s="161" t="s">
        <v>136</v>
      </c>
      <c r="C34" s="167" t="s">
        <v>137</v>
      </c>
      <c r="D34" s="162" t="s">
        <v>138</v>
      </c>
      <c r="E34" s="163">
        <v>1</v>
      </c>
      <c r="F34" s="164">
        <v>0</v>
      </c>
      <c r="G34" s="165">
        <f t="shared" ref="G34:G40" si="0">ROUND(E34*F34,2)</f>
        <v>0</v>
      </c>
      <c r="H34" s="145"/>
      <c r="I34" s="145"/>
      <c r="J34" s="145"/>
      <c r="K34" s="145"/>
      <c r="L34" s="145"/>
      <c r="M34" s="145"/>
      <c r="N34" s="145"/>
      <c r="O34" s="145"/>
      <c r="P34" s="145" t="s">
        <v>134</v>
      </c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</row>
    <row r="35" spans="1:43" outlineLevel="1" x14ac:dyDescent="0.25">
      <c r="A35" s="160">
        <v>19</v>
      </c>
      <c r="B35" s="161" t="s">
        <v>139</v>
      </c>
      <c r="C35" s="167" t="s">
        <v>140</v>
      </c>
      <c r="D35" s="162" t="s">
        <v>138</v>
      </c>
      <c r="E35" s="163">
        <v>1</v>
      </c>
      <c r="F35" s="164">
        <v>0</v>
      </c>
      <c r="G35" s="165">
        <f t="shared" si="0"/>
        <v>0</v>
      </c>
      <c r="H35" s="145"/>
      <c r="I35" s="145"/>
      <c r="J35" s="145"/>
      <c r="K35" s="145"/>
      <c r="L35" s="145"/>
      <c r="M35" s="145"/>
      <c r="N35" s="145"/>
      <c r="O35" s="145"/>
      <c r="P35" s="145" t="s">
        <v>134</v>
      </c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</row>
    <row r="36" spans="1:43" outlineLevel="1" x14ac:dyDescent="0.25">
      <c r="A36" s="160">
        <v>20</v>
      </c>
      <c r="B36" s="161" t="s">
        <v>141</v>
      </c>
      <c r="C36" s="167" t="s">
        <v>142</v>
      </c>
      <c r="D36" s="162" t="s">
        <v>138</v>
      </c>
      <c r="E36" s="163">
        <v>1</v>
      </c>
      <c r="F36" s="164">
        <v>0</v>
      </c>
      <c r="G36" s="165">
        <f t="shared" si="0"/>
        <v>0</v>
      </c>
      <c r="H36" s="145"/>
      <c r="I36" s="145"/>
      <c r="J36" s="145"/>
      <c r="K36" s="145"/>
      <c r="L36" s="145"/>
      <c r="M36" s="145"/>
      <c r="N36" s="145"/>
      <c r="O36" s="145"/>
      <c r="P36" s="145" t="s">
        <v>134</v>
      </c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</row>
    <row r="37" spans="1:43" outlineLevel="1" x14ac:dyDescent="0.25">
      <c r="A37" s="160">
        <v>21</v>
      </c>
      <c r="B37" s="161" t="s">
        <v>143</v>
      </c>
      <c r="C37" s="167" t="s">
        <v>144</v>
      </c>
      <c r="D37" s="162" t="s">
        <v>133</v>
      </c>
      <c r="E37" s="163">
        <v>1</v>
      </c>
      <c r="F37" s="164">
        <v>0</v>
      </c>
      <c r="G37" s="165">
        <f t="shared" si="0"/>
        <v>0</v>
      </c>
      <c r="H37" s="145"/>
      <c r="I37" s="145"/>
      <c r="J37" s="145"/>
      <c r="K37" s="145"/>
      <c r="L37" s="145"/>
      <c r="M37" s="145"/>
      <c r="N37" s="145"/>
      <c r="O37" s="145"/>
      <c r="P37" s="145" t="s">
        <v>134</v>
      </c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</row>
    <row r="38" spans="1:43" outlineLevel="1" x14ac:dyDescent="0.25">
      <c r="A38" s="160">
        <v>22</v>
      </c>
      <c r="B38" s="161" t="s">
        <v>145</v>
      </c>
      <c r="C38" s="167" t="s">
        <v>146</v>
      </c>
      <c r="D38" s="162" t="s">
        <v>133</v>
      </c>
      <c r="E38" s="163">
        <v>1</v>
      </c>
      <c r="F38" s="164">
        <v>0</v>
      </c>
      <c r="G38" s="165">
        <f t="shared" si="0"/>
        <v>0</v>
      </c>
      <c r="H38" s="145"/>
      <c r="I38" s="145"/>
      <c r="J38" s="145"/>
      <c r="K38" s="145"/>
      <c r="L38" s="145"/>
      <c r="M38" s="145"/>
      <c r="N38" s="145"/>
      <c r="O38" s="145"/>
      <c r="P38" s="145" t="s">
        <v>147</v>
      </c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</row>
    <row r="39" spans="1:43" outlineLevel="1" x14ac:dyDescent="0.25">
      <c r="A39" s="160">
        <v>23</v>
      </c>
      <c r="B39" s="161" t="s">
        <v>148</v>
      </c>
      <c r="C39" s="167" t="s">
        <v>149</v>
      </c>
      <c r="D39" s="162" t="s">
        <v>133</v>
      </c>
      <c r="E39" s="163">
        <v>1</v>
      </c>
      <c r="F39" s="164">
        <v>0</v>
      </c>
      <c r="G39" s="165">
        <f t="shared" si="0"/>
        <v>0</v>
      </c>
      <c r="H39" s="145"/>
      <c r="I39" s="145"/>
      <c r="J39" s="145"/>
      <c r="K39" s="145"/>
      <c r="L39" s="145"/>
      <c r="M39" s="145"/>
      <c r="N39" s="145"/>
      <c r="O39" s="145"/>
      <c r="P39" s="145" t="s">
        <v>147</v>
      </c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</row>
    <row r="40" spans="1:43" outlineLevel="1" x14ac:dyDescent="0.25">
      <c r="A40" s="160">
        <v>24</v>
      </c>
      <c r="B40" s="161" t="s">
        <v>150</v>
      </c>
      <c r="C40" s="167" t="s">
        <v>151</v>
      </c>
      <c r="D40" s="162" t="s">
        <v>133</v>
      </c>
      <c r="E40" s="163">
        <v>1</v>
      </c>
      <c r="F40" s="164">
        <v>0</v>
      </c>
      <c r="G40" s="165">
        <f t="shared" si="0"/>
        <v>0</v>
      </c>
      <c r="H40" s="145"/>
      <c r="I40" s="145"/>
      <c r="J40" s="145"/>
      <c r="K40" s="145"/>
      <c r="L40" s="145"/>
      <c r="M40" s="145"/>
      <c r="N40" s="145"/>
      <c r="O40" s="145"/>
      <c r="P40" s="145" t="s">
        <v>134</v>
      </c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</row>
    <row r="41" spans="1:43" x14ac:dyDescent="0.25">
      <c r="A41" s="148" t="s">
        <v>94</v>
      </c>
      <c r="B41" s="149" t="s">
        <v>70</v>
      </c>
      <c r="C41" s="166" t="s">
        <v>71</v>
      </c>
      <c r="D41" s="150"/>
      <c r="E41" s="151"/>
      <c r="F41" s="152"/>
      <c r="G41" s="153">
        <f>SUMIF(P42:P45,"&lt;&gt;NOR",G42:G45)</f>
        <v>0</v>
      </c>
      <c r="P41" t="s">
        <v>95</v>
      </c>
    </row>
    <row r="42" spans="1:43" ht="20.399999999999999" outlineLevel="1" x14ac:dyDescent="0.25">
      <c r="A42" s="160">
        <v>25</v>
      </c>
      <c r="B42" s="161" t="s">
        <v>152</v>
      </c>
      <c r="C42" s="167" t="s">
        <v>153</v>
      </c>
      <c r="D42" s="162" t="s">
        <v>98</v>
      </c>
      <c r="E42" s="163">
        <v>4.6500000000000004</v>
      </c>
      <c r="F42" s="164">
        <v>0</v>
      </c>
      <c r="G42" s="165">
        <f>ROUND(E42*F42,2)</f>
        <v>0</v>
      </c>
      <c r="H42" s="145"/>
      <c r="I42" s="145"/>
      <c r="J42" s="145"/>
      <c r="K42" s="145"/>
      <c r="L42" s="145"/>
      <c r="M42" s="145"/>
      <c r="N42" s="145"/>
      <c r="O42" s="145"/>
      <c r="P42" s="145" t="s">
        <v>134</v>
      </c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</row>
    <row r="43" spans="1:43" ht="20.399999999999999" outlineLevel="1" x14ac:dyDescent="0.25">
      <c r="A43" s="160">
        <v>26</v>
      </c>
      <c r="B43" s="161" t="s">
        <v>154</v>
      </c>
      <c r="C43" s="167" t="s">
        <v>155</v>
      </c>
      <c r="D43" s="162" t="s">
        <v>98</v>
      </c>
      <c r="E43" s="163">
        <v>4.6500000000000004</v>
      </c>
      <c r="F43" s="164">
        <v>0</v>
      </c>
      <c r="G43" s="165">
        <f>ROUND(E43*F43,2)</f>
        <v>0</v>
      </c>
      <c r="H43" s="145"/>
      <c r="I43" s="145"/>
      <c r="J43" s="145"/>
      <c r="K43" s="145"/>
      <c r="L43" s="145"/>
      <c r="M43" s="145"/>
      <c r="N43" s="145"/>
      <c r="O43" s="145"/>
      <c r="P43" s="145" t="s">
        <v>134</v>
      </c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</row>
    <row r="44" spans="1:43" outlineLevel="1" x14ac:dyDescent="0.25">
      <c r="A44" s="160">
        <v>27</v>
      </c>
      <c r="B44" s="161" t="s">
        <v>156</v>
      </c>
      <c r="C44" s="167" t="s">
        <v>157</v>
      </c>
      <c r="D44" s="162" t="s">
        <v>98</v>
      </c>
      <c r="E44" s="163">
        <v>6.4569999999999999</v>
      </c>
      <c r="F44" s="164">
        <v>0</v>
      </c>
      <c r="G44" s="165">
        <f>ROUND(E44*F44,2)</f>
        <v>0</v>
      </c>
      <c r="H44" s="145"/>
      <c r="I44" s="145"/>
      <c r="J44" s="145"/>
      <c r="K44" s="145"/>
      <c r="L44" s="145"/>
      <c r="M44" s="145"/>
      <c r="N44" s="145"/>
      <c r="O44" s="145"/>
      <c r="P44" s="145" t="s">
        <v>158</v>
      </c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5"/>
      <c r="AL44" s="145"/>
      <c r="AM44" s="145"/>
      <c r="AN44" s="145"/>
      <c r="AO44" s="145"/>
      <c r="AP44" s="145"/>
      <c r="AQ44" s="145"/>
    </row>
    <row r="45" spans="1:43" outlineLevel="1" x14ac:dyDescent="0.25">
      <c r="A45" s="160">
        <v>28</v>
      </c>
      <c r="B45" s="161" t="s">
        <v>159</v>
      </c>
      <c r="C45" s="167" t="s">
        <v>160</v>
      </c>
      <c r="D45" s="162" t="s">
        <v>130</v>
      </c>
      <c r="E45" s="163">
        <v>0.14838999999999999</v>
      </c>
      <c r="F45" s="164">
        <v>0</v>
      </c>
      <c r="G45" s="165">
        <f>ROUND(E45*F45,2)</f>
        <v>0</v>
      </c>
      <c r="H45" s="145"/>
      <c r="I45" s="145"/>
      <c r="J45" s="145"/>
      <c r="K45" s="145"/>
      <c r="L45" s="145"/>
      <c r="M45" s="145"/>
      <c r="N45" s="145"/>
      <c r="O45" s="145"/>
      <c r="P45" s="145" t="s">
        <v>134</v>
      </c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</row>
    <row r="46" spans="1:43" x14ac:dyDescent="0.25">
      <c r="A46" s="148" t="s">
        <v>94</v>
      </c>
      <c r="B46" s="149" t="s">
        <v>72</v>
      </c>
      <c r="C46" s="166" t="s">
        <v>73</v>
      </c>
      <c r="D46" s="150"/>
      <c r="E46" s="151"/>
      <c r="F46" s="152"/>
      <c r="G46" s="153">
        <f>SUMIF(P47:P53,"&lt;&gt;NOR",G47:G53)</f>
        <v>0</v>
      </c>
      <c r="P46" t="s">
        <v>95</v>
      </c>
    </row>
    <row r="47" spans="1:43" ht="20.399999999999999" outlineLevel="1" x14ac:dyDescent="0.25">
      <c r="A47" s="160">
        <v>29</v>
      </c>
      <c r="B47" s="161" t="s">
        <v>161</v>
      </c>
      <c r="C47" s="167" t="s">
        <v>162</v>
      </c>
      <c r="D47" s="162" t="s">
        <v>98</v>
      </c>
      <c r="E47" s="163">
        <v>24</v>
      </c>
      <c r="F47" s="164">
        <v>0</v>
      </c>
      <c r="G47" s="165">
        <f t="shared" ref="G47:G53" si="1">ROUND(E47*F47,2)</f>
        <v>0</v>
      </c>
      <c r="H47" s="145"/>
      <c r="I47" s="145"/>
      <c r="J47" s="145"/>
      <c r="K47" s="145"/>
      <c r="L47" s="145"/>
      <c r="M47" s="145"/>
      <c r="N47" s="145"/>
      <c r="O47" s="145"/>
      <c r="P47" s="145" t="s">
        <v>134</v>
      </c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145"/>
      <c r="AM47" s="145"/>
      <c r="AN47" s="145"/>
      <c r="AO47" s="145"/>
      <c r="AP47" s="145"/>
      <c r="AQ47" s="145"/>
    </row>
    <row r="48" spans="1:43" outlineLevel="1" x14ac:dyDescent="0.25">
      <c r="A48" s="160">
        <v>30</v>
      </c>
      <c r="B48" s="161" t="s">
        <v>163</v>
      </c>
      <c r="C48" s="167" t="s">
        <v>164</v>
      </c>
      <c r="D48" s="162" t="s">
        <v>98</v>
      </c>
      <c r="E48" s="163">
        <v>24</v>
      </c>
      <c r="F48" s="164">
        <v>0</v>
      </c>
      <c r="G48" s="165">
        <f t="shared" si="1"/>
        <v>0</v>
      </c>
      <c r="H48" s="145"/>
      <c r="I48" s="145"/>
      <c r="J48" s="145"/>
      <c r="K48" s="145"/>
      <c r="L48" s="145"/>
      <c r="M48" s="145"/>
      <c r="N48" s="145"/>
      <c r="O48" s="145"/>
      <c r="P48" s="145" t="s">
        <v>134</v>
      </c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</row>
    <row r="49" spans="1:43" ht="20.399999999999999" outlineLevel="1" x14ac:dyDescent="0.25">
      <c r="A49" s="160">
        <v>31</v>
      </c>
      <c r="B49" s="161" t="s">
        <v>165</v>
      </c>
      <c r="C49" s="167" t="s">
        <v>166</v>
      </c>
      <c r="D49" s="162" t="s">
        <v>98</v>
      </c>
      <c r="E49" s="163">
        <v>24</v>
      </c>
      <c r="F49" s="164">
        <v>0</v>
      </c>
      <c r="G49" s="165">
        <f t="shared" si="1"/>
        <v>0</v>
      </c>
      <c r="H49" s="145"/>
      <c r="I49" s="145"/>
      <c r="J49" s="145"/>
      <c r="K49" s="145"/>
      <c r="L49" s="145"/>
      <c r="M49" s="145"/>
      <c r="N49" s="145"/>
      <c r="O49" s="145"/>
      <c r="P49" s="145" t="s">
        <v>134</v>
      </c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</row>
    <row r="50" spans="1:43" outlineLevel="1" x14ac:dyDescent="0.25">
      <c r="A50" s="160">
        <v>32</v>
      </c>
      <c r="B50" s="161" t="s">
        <v>167</v>
      </c>
      <c r="C50" s="167" t="s">
        <v>168</v>
      </c>
      <c r="D50" s="162" t="s">
        <v>116</v>
      </c>
      <c r="E50" s="163">
        <v>6</v>
      </c>
      <c r="F50" s="164">
        <v>0</v>
      </c>
      <c r="G50" s="165">
        <f t="shared" si="1"/>
        <v>0</v>
      </c>
      <c r="H50" s="145"/>
      <c r="I50" s="145"/>
      <c r="J50" s="145"/>
      <c r="K50" s="145"/>
      <c r="L50" s="145"/>
      <c r="M50" s="145"/>
      <c r="N50" s="145"/>
      <c r="O50" s="145"/>
      <c r="P50" s="145" t="s">
        <v>134</v>
      </c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</row>
    <row r="51" spans="1:43" outlineLevel="1" x14ac:dyDescent="0.25">
      <c r="A51" s="160">
        <v>33</v>
      </c>
      <c r="B51" s="161" t="s">
        <v>169</v>
      </c>
      <c r="C51" s="167" t="s">
        <v>170</v>
      </c>
      <c r="D51" s="162" t="s">
        <v>116</v>
      </c>
      <c r="E51" s="163">
        <v>7</v>
      </c>
      <c r="F51" s="164">
        <v>0</v>
      </c>
      <c r="G51" s="165">
        <f t="shared" si="1"/>
        <v>0</v>
      </c>
      <c r="H51" s="145"/>
      <c r="I51" s="145"/>
      <c r="J51" s="145"/>
      <c r="K51" s="145"/>
      <c r="L51" s="145"/>
      <c r="M51" s="145"/>
      <c r="N51" s="145"/>
      <c r="O51" s="145"/>
      <c r="P51" s="145" t="s">
        <v>134</v>
      </c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45"/>
      <c r="AL51" s="145"/>
      <c r="AM51" s="145"/>
      <c r="AN51" s="145"/>
      <c r="AO51" s="145"/>
      <c r="AP51" s="145"/>
      <c r="AQ51" s="145"/>
    </row>
    <row r="52" spans="1:43" outlineLevel="1" x14ac:dyDescent="0.25">
      <c r="A52" s="160">
        <v>34</v>
      </c>
      <c r="B52" s="161" t="s">
        <v>171</v>
      </c>
      <c r="C52" s="167" t="s">
        <v>172</v>
      </c>
      <c r="D52" s="162" t="s">
        <v>98</v>
      </c>
      <c r="E52" s="163">
        <v>24</v>
      </c>
      <c r="F52" s="164">
        <v>0</v>
      </c>
      <c r="G52" s="165">
        <f t="shared" si="1"/>
        <v>0</v>
      </c>
      <c r="H52" s="145"/>
      <c r="I52" s="145"/>
      <c r="J52" s="145"/>
      <c r="K52" s="145"/>
      <c r="L52" s="145"/>
      <c r="M52" s="145"/>
      <c r="N52" s="145"/>
      <c r="O52" s="145"/>
      <c r="P52" s="145" t="s">
        <v>158</v>
      </c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145"/>
      <c r="AJ52" s="145"/>
      <c r="AK52" s="145"/>
      <c r="AL52" s="145"/>
      <c r="AM52" s="145"/>
      <c r="AN52" s="145"/>
      <c r="AO52" s="145"/>
      <c r="AP52" s="145"/>
      <c r="AQ52" s="145"/>
    </row>
    <row r="53" spans="1:43" outlineLevel="1" x14ac:dyDescent="0.25">
      <c r="A53" s="160">
        <v>35</v>
      </c>
      <c r="B53" s="161" t="s">
        <v>173</v>
      </c>
      <c r="C53" s="167" t="s">
        <v>174</v>
      </c>
      <c r="D53" s="162" t="s">
        <v>130</v>
      </c>
      <c r="E53" s="163">
        <v>5.1499999999999997E-2</v>
      </c>
      <c r="F53" s="164">
        <v>0</v>
      </c>
      <c r="G53" s="165">
        <f t="shared" si="1"/>
        <v>0</v>
      </c>
      <c r="H53" s="145"/>
      <c r="I53" s="145"/>
      <c r="J53" s="145"/>
      <c r="K53" s="145"/>
      <c r="L53" s="145"/>
      <c r="M53" s="145"/>
      <c r="N53" s="145"/>
      <c r="O53" s="145"/>
      <c r="P53" s="145" t="s">
        <v>134</v>
      </c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145"/>
      <c r="AJ53" s="145"/>
      <c r="AK53" s="145"/>
      <c r="AL53" s="145"/>
      <c r="AM53" s="145"/>
      <c r="AN53" s="145"/>
      <c r="AO53" s="145"/>
      <c r="AP53" s="145"/>
      <c r="AQ53" s="145"/>
    </row>
    <row r="54" spans="1:43" x14ac:dyDescent="0.25">
      <c r="A54" s="148" t="s">
        <v>94</v>
      </c>
      <c r="B54" s="149" t="s">
        <v>74</v>
      </c>
      <c r="C54" s="166" t="s">
        <v>75</v>
      </c>
      <c r="D54" s="150"/>
      <c r="E54" s="151"/>
      <c r="F54" s="152"/>
      <c r="G54" s="153">
        <f>SUMIF(P55:P57,"&lt;&gt;NOR",G55:G57)</f>
        <v>0</v>
      </c>
      <c r="P54" t="s">
        <v>95</v>
      </c>
    </row>
    <row r="55" spans="1:43" outlineLevel="1" x14ac:dyDescent="0.25">
      <c r="A55" s="160">
        <v>36</v>
      </c>
      <c r="B55" s="161" t="s">
        <v>175</v>
      </c>
      <c r="C55" s="167" t="s">
        <v>176</v>
      </c>
      <c r="D55" s="162" t="s">
        <v>98</v>
      </c>
      <c r="E55" s="163">
        <v>4.6500000000000004</v>
      </c>
      <c r="F55" s="164">
        <v>0</v>
      </c>
      <c r="G55" s="165">
        <f>ROUND(E55*F55,2)</f>
        <v>0</v>
      </c>
      <c r="H55" s="145"/>
      <c r="I55" s="145"/>
      <c r="J55" s="145"/>
      <c r="K55" s="145"/>
      <c r="L55" s="145"/>
      <c r="M55" s="145"/>
      <c r="N55" s="145"/>
      <c r="O55" s="145"/>
      <c r="P55" s="145" t="s">
        <v>134</v>
      </c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  <c r="AJ55" s="145"/>
      <c r="AK55" s="145"/>
      <c r="AL55" s="145"/>
      <c r="AM55" s="145"/>
      <c r="AN55" s="145"/>
      <c r="AO55" s="145"/>
      <c r="AP55" s="145"/>
      <c r="AQ55" s="145"/>
    </row>
    <row r="56" spans="1:43" outlineLevel="1" x14ac:dyDescent="0.25">
      <c r="A56" s="160">
        <v>37</v>
      </c>
      <c r="B56" s="161" t="s">
        <v>177</v>
      </c>
      <c r="C56" s="167" t="s">
        <v>178</v>
      </c>
      <c r="D56" s="162" t="s">
        <v>98</v>
      </c>
      <c r="E56" s="163">
        <v>30.37</v>
      </c>
      <c r="F56" s="164">
        <v>0</v>
      </c>
      <c r="G56" s="165">
        <f>ROUND(E56*F56,2)</f>
        <v>0</v>
      </c>
      <c r="H56" s="145"/>
      <c r="I56" s="145"/>
      <c r="J56" s="145"/>
      <c r="K56" s="145"/>
      <c r="L56" s="145"/>
      <c r="M56" s="145"/>
      <c r="N56" s="145"/>
      <c r="O56" s="145"/>
      <c r="P56" s="145" t="s">
        <v>134</v>
      </c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</row>
    <row r="57" spans="1:43" outlineLevel="1" x14ac:dyDescent="0.25">
      <c r="A57" s="160">
        <v>38</v>
      </c>
      <c r="B57" s="161" t="s">
        <v>179</v>
      </c>
      <c r="C57" s="167" t="s">
        <v>180</v>
      </c>
      <c r="D57" s="162" t="s">
        <v>98</v>
      </c>
      <c r="E57" s="163">
        <v>30.37</v>
      </c>
      <c r="F57" s="164">
        <v>0</v>
      </c>
      <c r="G57" s="165">
        <f>ROUND(E57*F57,2)</f>
        <v>0</v>
      </c>
      <c r="H57" s="145"/>
      <c r="I57" s="145"/>
      <c r="J57" s="145"/>
      <c r="K57" s="145"/>
      <c r="L57" s="145"/>
      <c r="M57" s="145"/>
      <c r="N57" s="145"/>
      <c r="O57" s="145"/>
      <c r="P57" s="145" t="s">
        <v>134</v>
      </c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5"/>
      <c r="AL57" s="145"/>
      <c r="AM57" s="145"/>
      <c r="AN57" s="145"/>
      <c r="AO57" s="145"/>
      <c r="AP57" s="145"/>
      <c r="AQ57" s="145"/>
    </row>
    <row r="58" spans="1:43" x14ac:dyDescent="0.25">
      <c r="A58" s="148" t="s">
        <v>94</v>
      </c>
      <c r="B58" s="149" t="s">
        <v>76</v>
      </c>
      <c r="C58" s="166" t="s">
        <v>77</v>
      </c>
      <c r="D58" s="150"/>
      <c r="E58" s="151"/>
      <c r="F58" s="152"/>
      <c r="G58" s="153">
        <f>SUMIF(P59:P59,"&lt;&gt;NOR",G59:G59)</f>
        <v>0</v>
      </c>
      <c r="P58" t="s">
        <v>95</v>
      </c>
    </row>
    <row r="59" spans="1:43" outlineLevel="1" x14ac:dyDescent="0.25">
      <c r="A59" s="160">
        <v>39</v>
      </c>
      <c r="B59" s="161" t="s">
        <v>181</v>
      </c>
      <c r="C59" s="167" t="s">
        <v>182</v>
      </c>
      <c r="D59" s="162" t="s">
        <v>138</v>
      </c>
      <c r="E59" s="163">
        <v>1</v>
      </c>
      <c r="F59" s="164">
        <v>0</v>
      </c>
      <c r="G59" s="165">
        <f>ROUND(E59*F59,2)</f>
        <v>0</v>
      </c>
      <c r="H59" s="145"/>
      <c r="I59" s="145"/>
      <c r="J59" s="145"/>
      <c r="K59" s="145"/>
      <c r="L59" s="145"/>
      <c r="M59" s="145"/>
      <c r="N59" s="145"/>
      <c r="O59" s="145"/>
      <c r="P59" s="145" t="s">
        <v>183</v>
      </c>
      <c r="Q59" s="145"/>
      <c r="R59" s="145"/>
      <c r="S59" s="145"/>
      <c r="T59" s="145"/>
      <c r="U59" s="145"/>
      <c r="V59" s="145"/>
      <c r="W59" s="145"/>
      <c r="X59" s="145"/>
      <c r="Y59" s="145"/>
      <c r="Z59" s="145"/>
      <c r="AA59" s="145"/>
      <c r="AB59" s="145"/>
      <c r="AC59" s="145"/>
      <c r="AD59" s="145"/>
      <c r="AE59" s="145"/>
      <c r="AF59" s="145"/>
      <c r="AG59" s="145"/>
      <c r="AH59" s="145"/>
      <c r="AI59" s="145"/>
      <c r="AJ59" s="145"/>
      <c r="AK59" s="145"/>
      <c r="AL59" s="145"/>
      <c r="AM59" s="145"/>
      <c r="AN59" s="145"/>
      <c r="AO59" s="145"/>
      <c r="AP59" s="145"/>
      <c r="AQ59" s="145"/>
    </row>
    <row r="60" spans="1:43" x14ac:dyDescent="0.25">
      <c r="A60" s="148" t="s">
        <v>94</v>
      </c>
      <c r="B60" s="149" t="s">
        <v>78</v>
      </c>
      <c r="C60" s="166" t="s">
        <v>79</v>
      </c>
      <c r="D60" s="150"/>
      <c r="E60" s="151"/>
      <c r="F60" s="152"/>
      <c r="G60" s="153">
        <f>SUMIF(P61:P67,"&lt;&gt;NOR",G61:G67)</f>
        <v>0</v>
      </c>
      <c r="P60" t="s">
        <v>95</v>
      </c>
    </row>
    <row r="61" spans="1:43" outlineLevel="1" x14ac:dyDescent="0.25">
      <c r="A61" s="160">
        <v>40</v>
      </c>
      <c r="B61" s="161" t="s">
        <v>184</v>
      </c>
      <c r="C61" s="167" t="s">
        <v>185</v>
      </c>
      <c r="D61" s="162" t="s">
        <v>130</v>
      </c>
      <c r="E61" s="163">
        <v>1.67398</v>
      </c>
      <c r="F61" s="164">
        <v>0</v>
      </c>
      <c r="G61" s="165">
        <f t="shared" ref="G61:G67" si="2">ROUND(E61*F61,2)</f>
        <v>0</v>
      </c>
      <c r="H61" s="145"/>
      <c r="I61" s="145"/>
      <c r="J61" s="145"/>
      <c r="K61" s="145"/>
      <c r="L61" s="145"/>
      <c r="M61" s="145"/>
      <c r="N61" s="145"/>
      <c r="O61" s="145"/>
      <c r="P61" s="145" t="s">
        <v>183</v>
      </c>
      <c r="Q61" s="145"/>
      <c r="R61" s="145"/>
      <c r="S61" s="145"/>
      <c r="T61" s="145"/>
      <c r="U61" s="145"/>
      <c r="V61" s="145"/>
      <c r="W61" s="145"/>
      <c r="X61" s="145"/>
      <c r="Y61" s="145"/>
      <c r="Z61" s="145"/>
      <c r="AA61" s="145"/>
      <c r="AB61" s="145"/>
      <c r="AC61" s="145"/>
      <c r="AD61" s="145"/>
      <c r="AE61" s="145"/>
      <c r="AF61" s="145"/>
      <c r="AG61" s="145"/>
      <c r="AH61" s="145"/>
      <c r="AI61" s="145"/>
      <c r="AJ61" s="145"/>
      <c r="AK61" s="145"/>
      <c r="AL61" s="145"/>
      <c r="AM61" s="145"/>
      <c r="AN61" s="145"/>
      <c r="AO61" s="145"/>
      <c r="AP61" s="145"/>
      <c r="AQ61" s="145"/>
    </row>
    <row r="62" spans="1:43" outlineLevel="1" x14ac:dyDescent="0.25">
      <c r="A62" s="160">
        <v>41</v>
      </c>
      <c r="B62" s="161" t="s">
        <v>186</v>
      </c>
      <c r="C62" s="167" t="s">
        <v>187</v>
      </c>
      <c r="D62" s="162" t="s">
        <v>130</v>
      </c>
      <c r="E62" s="163">
        <v>1.67398</v>
      </c>
      <c r="F62" s="164">
        <v>0</v>
      </c>
      <c r="G62" s="165">
        <f t="shared" si="2"/>
        <v>0</v>
      </c>
      <c r="H62" s="145"/>
      <c r="I62" s="145"/>
      <c r="J62" s="145"/>
      <c r="K62" s="145"/>
      <c r="L62" s="145"/>
      <c r="M62" s="145"/>
      <c r="N62" s="145"/>
      <c r="O62" s="145"/>
      <c r="P62" s="145" t="s">
        <v>183</v>
      </c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5"/>
      <c r="AB62" s="145"/>
      <c r="AC62" s="145"/>
      <c r="AD62" s="145"/>
      <c r="AE62" s="145"/>
      <c r="AF62" s="145"/>
      <c r="AG62" s="145"/>
      <c r="AH62" s="145"/>
      <c r="AI62" s="145"/>
      <c r="AJ62" s="145"/>
      <c r="AK62" s="145"/>
      <c r="AL62" s="145"/>
      <c r="AM62" s="145"/>
      <c r="AN62" s="145"/>
      <c r="AO62" s="145"/>
      <c r="AP62" s="145"/>
      <c r="AQ62" s="145"/>
    </row>
    <row r="63" spans="1:43" outlineLevel="1" x14ac:dyDescent="0.25">
      <c r="A63" s="160">
        <v>42</v>
      </c>
      <c r="B63" s="161" t="s">
        <v>188</v>
      </c>
      <c r="C63" s="167" t="s">
        <v>189</v>
      </c>
      <c r="D63" s="162" t="s">
        <v>130</v>
      </c>
      <c r="E63" s="163">
        <v>15.065860000000001</v>
      </c>
      <c r="F63" s="164">
        <v>0</v>
      </c>
      <c r="G63" s="165">
        <f t="shared" si="2"/>
        <v>0</v>
      </c>
      <c r="H63" s="145"/>
      <c r="I63" s="145"/>
      <c r="J63" s="145"/>
      <c r="K63" s="145"/>
      <c r="L63" s="145"/>
      <c r="M63" s="145"/>
      <c r="N63" s="145"/>
      <c r="O63" s="145"/>
      <c r="P63" s="145" t="s">
        <v>183</v>
      </c>
      <c r="Q63" s="145"/>
      <c r="R63" s="145"/>
      <c r="S63" s="145"/>
      <c r="T63" s="145"/>
      <c r="U63" s="145"/>
      <c r="V63" s="145"/>
      <c r="W63" s="145"/>
      <c r="X63" s="145"/>
      <c r="Y63" s="145"/>
      <c r="Z63" s="145"/>
      <c r="AA63" s="145"/>
      <c r="AB63" s="145"/>
      <c r="AC63" s="145"/>
      <c r="AD63" s="145"/>
      <c r="AE63" s="145"/>
      <c r="AF63" s="145"/>
      <c r="AG63" s="145"/>
      <c r="AH63" s="145"/>
      <c r="AI63" s="145"/>
      <c r="AJ63" s="145"/>
      <c r="AK63" s="145"/>
      <c r="AL63" s="145"/>
      <c r="AM63" s="145"/>
      <c r="AN63" s="145"/>
      <c r="AO63" s="145"/>
      <c r="AP63" s="145"/>
      <c r="AQ63" s="145"/>
    </row>
    <row r="64" spans="1:43" outlineLevel="1" x14ac:dyDescent="0.25">
      <c r="A64" s="160">
        <v>43</v>
      </c>
      <c r="B64" s="161" t="s">
        <v>190</v>
      </c>
      <c r="C64" s="167" t="s">
        <v>191</v>
      </c>
      <c r="D64" s="162" t="s">
        <v>130</v>
      </c>
      <c r="E64" s="163">
        <v>1.67398</v>
      </c>
      <c r="F64" s="164">
        <v>0</v>
      </c>
      <c r="G64" s="165">
        <f t="shared" si="2"/>
        <v>0</v>
      </c>
      <c r="H64" s="145"/>
      <c r="I64" s="145"/>
      <c r="J64" s="145"/>
      <c r="K64" s="145"/>
      <c r="L64" s="145"/>
      <c r="M64" s="145"/>
      <c r="N64" s="145"/>
      <c r="O64" s="145"/>
      <c r="P64" s="145" t="s">
        <v>183</v>
      </c>
      <c r="Q64" s="145"/>
      <c r="R64" s="145"/>
      <c r="S64" s="145"/>
      <c r="T64" s="145"/>
      <c r="U64" s="145"/>
      <c r="V64" s="145"/>
      <c r="W64" s="145"/>
      <c r="X64" s="145"/>
      <c r="Y64" s="145"/>
      <c r="Z64" s="145"/>
      <c r="AA64" s="145"/>
      <c r="AB64" s="145"/>
      <c r="AC64" s="145"/>
      <c r="AD64" s="145"/>
      <c r="AE64" s="145"/>
      <c r="AF64" s="145"/>
      <c r="AG64" s="145"/>
      <c r="AH64" s="145"/>
      <c r="AI64" s="145"/>
      <c r="AJ64" s="145"/>
      <c r="AK64" s="145"/>
      <c r="AL64" s="145"/>
      <c r="AM64" s="145"/>
      <c r="AN64" s="145"/>
      <c r="AO64" s="145"/>
      <c r="AP64" s="145"/>
      <c r="AQ64" s="145"/>
    </row>
    <row r="65" spans="1:43" outlineLevel="1" x14ac:dyDescent="0.25">
      <c r="A65" s="160">
        <v>44</v>
      </c>
      <c r="B65" s="161" t="s">
        <v>192</v>
      </c>
      <c r="C65" s="167" t="s">
        <v>193</v>
      </c>
      <c r="D65" s="162" t="s">
        <v>130</v>
      </c>
      <c r="E65" s="163">
        <v>6.6959400000000002</v>
      </c>
      <c r="F65" s="164">
        <v>0</v>
      </c>
      <c r="G65" s="165">
        <f t="shared" si="2"/>
        <v>0</v>
      </c>
      <c r="H65" s="145"/>
      <c r="I65" s="145"/>
      <c r="J65" s="145"/>
      <c r="K65" s="145"/>
      <c r="L65" s="145"/>
      <c r="M65" s="145"/>
      <c r="N65" s="145"/>
      <c r="O65" s="145"/>
      <c r="P65" s="145" t="s">
        <v>183</v>
      </c>
      <c r="Q65" s="145"/>
      <c r="R65" s="145"/>
      <c r="S65" s="145"/>
      <c r="T65" s="145"/>
      <c r="U65" s="145"/>
      <c r="V65" s="145"/>
      <c r="W65" s="145"/>
      <c r="X65" s="145"/>
      <c r="Y65" s="145"/>
      <c r="Z65" s="145"/>
      <c r="AA65" s="145"/>
      <c r="AB65" s="145"/>
      <c r="AC65" s="145"/>
      <c r="AD65" s="145"/>
      <c r="AE65" s="145"/>
      <c r="AF65" s="145"/>
      <c r="AG65" s="145"/>
      <c r="AH65" s="145"/>
      <c r="AI65" s="145"/>
      <c r="AJ65" s="145"/>
      <c r="AK65" s="145"/>
      <c r="AL65" s="145"/>
      <c r="AM65" s="145"/>
      <c r="AN65" s="145"/>
      <c r="AO65" s="145"/>
      <c r="AP65" s="145"/>
      <c r="AQ65" s="145"/>
    </row>
    <row r="66" spans="1:43" outlineLevel="1" x14ac:dyDescent="0.25">
      <c r="A66" s="160">
        <v>45</v>
      </c>
      <c r="B66" s="161" t="s">
        <v>194</v>
      </c>
      <c r="C66" s="167" t="s">
        <v>195</v>
      </c>
      <c r="D66" s="162" t="s">
        <v>130</v>
      </c>
      <c r="E66" s="163">
        <v>1.67398</v>
      </c>
      <c r="F66" s="164">
        <v>0</v>
      </c>
      <c r="G66" s="165">
        <f t="shared" si="2"/>
        <v>0</v>
      </c>
      <c r="H66" s="145"/>
      <c r="I66" s="145"/>
      <c r="J66" s="145"/>
      <c r="K66" s="145"/>
      <c r="L66" s="145"/>
      <c r="M66" s="145"/>
      <c r="N66" s="145"/>
      <c r="O66" s="145"/>
      <c r="P66" s="145" t="s">
        <v>183</v>
      </c>
      <c r="Q66" s="145"/>
      <c r="R66" s="145"/>
      <c r="S66" s="145"/>
      <c r="T66" s="145"/>
      <c r="U66" s="145"/>
      <c r="V66" s="145"/>
      <c r="W66" s="145"/>
      <c r="X66" s="145"/>
      <c r="Y66" s="145"/>
      <c r="Z66" s="145"/>
      <c r="AA66" s="145"/>
      <c r="AB66" s="145"/>
      <c r="AC66" s="145"/>
      <c r="AD66" s="145"/>
      <c r="AE66" s="145"/>
      <c r="AF66" s="145"/>
      <c r="AG66" s="145"/>
      <c r="AH66" s="145"/>
      <c r="AI66" s="145"/>
      <c r="AJ66" s="145"/>
      <c r="AK66" s="145"/>
      <c r="AL66" s="145"/>
      <c r="AM66" s="145"/>
      <c r="AN66" s="145"/>
      <c r="AO66" s="145"/>
      <c r="AP66" s="145"/>
      <c r="AQ66" s="145"/>
    </row>
    <row r="67" spans="1:43" ht="20.399999999999999" outlineLevel="1" x14ac:dyDescent="0.25">
      <c r="A67" s="160">
        <v>46</v>
      </c>
      <c r="B67" s="161" t="s">
        <v>196</v>
      </c>
      <c r="C67" s="167" t="s">
        <v>197</v>
      </c>
      <c r="D67" s="162" t="s">
        <v>130</v>
      </c>
      <c r="E67" s="163">
        <v>1.67398</v>
      </c>
      <c r="F67" s="164">
        <v>0</v>
      </c>
      <c r="G67" s="165">
        <f t="shared" si="2"/>
        <v>0</v>
      </c>
      <c r="H67" s="145"/>
      <c r="I67" s="145"/>
      <c r="J67" s="145"/>
      <c r="K67" s="145"/>
      <c r="L67" s="145"/>
      <c r="M67" s="145"/>
      <c r="N67" s="145"/>
      <c r="O67" s="145"/>
      <c r="P67" s="145" t="s">
        <v>183</v>
      </c>
      <c r="Q67" s="145"/>
      <c r="R67" s="145"/>
      <c r="S67" s="145"/>
      <c r="T67" s="145"/>
      <c r="U67" s="145"/>
      <c r="V67" s="145"/>
      <c r="W67" s="145"/>
      <c r="X67" s="145"/>
      <c r="Y67" s="145"/>
      <c r="Z67" s="145"/>
      <c r="AA67" s="145"/>
      <c r="AB67" s="145"/>
      <c r="AC67" s="145"/>
      <c r="AD67" s="145"/>
      <c r="AE67" s="145"/>
      <c r="AF67" s="145"/>
      <c r="AG67" s="145"/>
      <c r="AH67" s="145"/>
      <c r="AI67" s="145"/>
      <c r="AJ67" s="145"/>
      <c r="AK67" s="145"/>
      <c r="AL67" s="145"/>
      <c r="AM67" s="145"/>
      <c r="AN67" s="145"/>
      <c r="AO67" s="145"/>
      <c r="AP67" s="145"/>
      <c r="AQ67" s="145"/>
    </row>
    <row r="68" spans="1:43" x14ac:dyDescent="0.25">
      <c r="A68" s="148" t="s">
        <v>94</v>
      </c>
      <c r="B68" s="149" t="s">
        <v>81</v>
      </c>
      <c r="C68" s="166" t="s">
        <v>29</v>
      </c>
      <c r="D68" s="150"/>
      <c r="E68" s="151"/>
      <c r="F68" s="152"/>
      <c r="G68" s="153">
        <f>SUMIF(P69:P77,"&lt;&gt;NOR",G69:G77)</f>
        <v>0</v>
      </c>
      <c r="P68" t="s">
        <v>95</v>
      </c>
    </row>
    <row r="69" spans="1:43" outlineLevel="1" x14ac:dyDescent="0.25">
      <c r="A69" s="160">
        <v>47</v>
      </c>
      <c r="B69" s="161" t="s">
        <v>198</v>
      </c>
      <c r="C69" s="167" t="s">
        <v>199</v>
      </c>
      <c r="D69" s="162" t="s">
        <v>200</v>
      </c>
      <c r="E69" s="163">
        <v>1</v>
      </c>
      <c r="F69" s="164">
        <v>0</v>
      </c>
      <c r="G69" s="165">
        <f t="shared" ref="G69:G77" si="3">ROUND(E69*F69,2)</f>
        <v>0</v>
      </c>
      <c r="H69" s="145"/>
      <c r="I69" s="145"/>
      <c r="J69" s="145"/>
      <c r="K69" s="145"/>
      <c r="L69" s="145"/>
      <c r="M69" s="145"/>
      <c r="N69" s="145"/>
      <c r="O69" s="145"/>
      <c r="P69" s="145" t="s">
        <v>201</v>
      </c>
      <c r="Q69" s="145"/>
      <c r="R69" s="145"/>
      <c r="S69" s="145"/>
      <c r="T69" s="145"/>
      <c r="U69" s="145"/>
      <c r="V69" s="145"/>
      <c r="W69" s="145"/>
      <c r="X69" s="145"/>
      <c r="Y69" s="145"/>
      <c r="Z69" s="145"/>
      <c r="AA69" s="145"/>
      <c r="AB69" s="145"/>
      <c r="AC69" s="145"/>
      <c r="AD69" s="145"/>
      <c r="AE69" s="145"/>
      <c r="AF69" s="145"/>
      <c r="AG69" s="145"/>
      <c r="AH69" s="145"/>
      <c r="AI69" s="145"/>
      <c r="AJ69" s="145"/>
      <c r="AK69" s="145"/>
      <c r="AL69" s="145"/>
      <c r="AM69" s="145"/>
      <c r="AN69" s="145"/>
      <c r="AO69" s="145"/>
      <c r="AP69" s="145"/>
      <c r="AQ69" s="145"/>
    </row>
    <row r="70" spans="1:43" outlineLevel="1" x14ac:dyDescent="0.25">
      <c r="A70" s="160">
        <v>48</v>
      </c>
      <c r="B70" s="161" t="s">
        <v>202</v>
      </c>
      <c r="C70" s="167" t="s">
        <v>203</v>
      </c>
      <c r="D70" s="162" t="s">
        <v>200</v>
      </c>
      <c r="E70" s="163">
        <v>1</v>
      </c>
      <c r="F70" s="164">
        <v>0</v>
      </c>
      <c r="G70" s="165">
        <f t="shared" si="3"/>
        <v>0</v>
      </c>
      <c r="H70" s="145"/>
      <c r="I70" s="145"/>
      <c r="J70" s="145"/>
      <c r="K70" s="145"/>
      <c r="L70" s="145"/>
      <c r="M70" s="145"/>
      <c r="N70" s="145"/>
      <c r="O70" s="145"/>
      <c r="P70" s="145" t="s">
        <v>201</v>
      </c>
      <c r="Q70" s="145"/>
      <c r="R70" s="145"/>
      <c r="S70" s="145"/>
      <c r="T70" s="145"/>
      <c r="U70" s="145"/>
      <c r="V70" s="145"/>
      <c r="W70" s="145"/>
      <c r="X70" s="145"/>
      <c r="Y70" s="145"/>
      <c r="Z70" s="145"/>
      <c r="AA70" s="145"/>
      <c r="AB70" s="145"/>
      <c r="AC70" s="145"/>
      <c r="AD70" s="145"/>
      <c r="AE70" s="145"/>
      <c r="AF70" s="145"/>
      <c r="AG70" s="145"/>
      <c r="AH70" s="145"/>
      <c r="AI70" s="145"/>
      <c r="AJ70" s="145"/>
      <c r="AK70" s="145"/>
      <c r="AL70" s="145"/>
      <c r="AM70" s="145"/>
      <c r="AN70" s="145"/>
      <c r="AO70" s="145"/>
      <c r="AP70" s="145"/>
      <c r="AQ70" s="145"/>
    </row>
    <row r="71" spans="1:43" outlineLevel="1" x14ac:dyDescent="0.25">
      <c r="A71" s="160">
        <v>49</v>
      </c>
      <c r="B71" s="161" t="s">
        <v>204</v>
      </c>
      <c r="C71" s="167" t="s">
        <v>205</v>
      </c>
      <c r="D71" s="162" t="s">
        <v>200</v>
      </c>
      <c r="E71" s="163">
        <v>1</v>
      </c>
      <c r="F71" s="164">
        <v>0</v>
      </c>
      <c r="G71" s="165">
        <f t="shared" si="3"/>
        <v>0</v>
      </c>
      <c r="H71" s="145"/>
      <c r="I71" s="145"/>
      <c r="J71" s="145"/>
      <c r="K71" s="145"/>
      <c r="L71" s="145"/>
      <c r="M71" s="145"/>
      <c r="N71" s="145"/>
      <c r="O71" s="145"/>
      <c r="P71" s="145" t="s">
        <v>201</v>
      </c>
      <c r="Q71" s="145"/>
      <c r="R71" s="145"/>
      <c r="S71" s="145"/>
      <c r="T71" s="145"/>
      <c r="U71" s="145"/>
      <c r="V71" s="145"/>
      <c r="W71" s="145"/>
      <c r="X71" s="145"/>
      <c r="Y71" s="145"/>
      <c r="Z71" s="145"/>
      <c r="AA71" s="145"/>
      <c r="AB71" s="145"/>
      <c r="AC71" s="145"/>
      <c r="AD71" s="145"/>
      <c r="AE71" s="145"/>
      <c r="AF71" s="145"/>
      <c r="AG71" s="145"/>
      <c r="AH71" s="145"/>
      <c r="AI71" s="145"/>
      <c r="AJ71" s="145"/>
      <c r="AK71" s="145"/>
      <c r="AL71" s="145"/>
      <c r="AM71" s="145"/>
      <c r="AN71" s="145"/>
      <c r="AO71" s="145"/>
      <c r="AP71" s="145"/>
      <c r="AQ71" s="145"/>
    </row>
    <row r="72" spans="1:43" outlineLevel="1" x14ac:dyDescent="0.25">
      <c r="A72" s="160">
        <v>50</v>
      </c>
      <c r="B72" s="161" t="s">
        <v>206</v>
      </c>
      <c r="C72" s="167" t="s">
        <v>207</v>
      </c>
      <c r="D72" s="162" t="s">
        <v>200</v>
      </c>
      <c r="E72" s="163">
        <v>1</v>
      </c>
      <c r="F72" s="164">
        <v>0</v>
      </c>
      <c r="G72" s="165">
        <f t="shared" si="3"/>
        <v>0</v>
      </c>
      <c r="H72" s="145"/>
      <c r="I72" s="145"/>
      <c r="J72" s="145"/>
      <c r="K72" s="145"/>
      <c r="L72" s="145"/>
      <c r="M72" s="145"/>
      <c r="N72" s="145"/>
      <c r="O72" s="145"/>
      <c r="P72" s="145" t="s">
        <v>201</v>
      </c>
      <c r="Q72" s="145"/>
      <c r="R72" s="145"/>
      <c r="S72" s="145"/>
      <c r="T72" s="145"/>
      <c r="U72" s="145"/>
      <c r="V72" s="145"/>
      <c r="W72" s="145"/>
      <c r="X72" s="145"/>
      <c r="Y72" s="145"/>
      <c r="Z72" s="145"/>
      <c r="AA72" s="145"/>
      <c r="AB72" s="145"/>
      <c r="AC72" s="145"/>
      <c r="AD72" s="145"/>
      <c r="AE72" s="145"/>
      <c r="AF72" s="145"/>
      <c r="AG72" s="145"/>
      <c r="AH72" s="145"/>
      <c r="AI72" s="145"/>
      <c r="AJ72" s="145"/>
      <c r="AK72" s="145"/>
      <c r="AL72" s="145"/>
      <c r="AM72" s="145"/>
      <c r="AN72" s="145"/>
      <c r="AO72" s="145"/>
      <c r="AP72" s="145"/>
      <c r="AQ72" s="145"/>
    </row>
    <row r="73" spans="1:43" outlineLevel="1" x14ac:dyDescent="0.25">
      <c r="A73" s="160">
        <v>51</v>
      </c>
      <c r="B73" s="161" t="s">
        <v>208</v>
      </c>
      <c r="C73" s="167" t="s">
        <v>209</v>
      </c>
      <c r="D73" s="162" t="s">
        <v>200</v>
      </c>
      <c r="E73" s="163">
        <v>1</v>
      </c>
      <c r="F73" s="164">
        <v>0</v>
      </c>
      <c r="G73" s="165">
        <f t="shared" si="3"/>
        <v>0</v>
      </c>
      <c r="H73" s="145"/>
      <c r="I73" s="145"/>
      <c r="J73" s="145"/>
      <c r="K73" s="145"/>
      <c r="L73" s="145"/>
      <c r="M73" s="145"/>
      <c r="N73" s="145"/>
      <c r="O73" s="145"/>
      <c r="P73" s="145" t="s">
        <v>201</v>
      </c>
      <c r="Q73" s="145"/>
      <c r="R73" s="145"/>
      <c r="S73" s="145"/>
      <c r="T73" s="145"/>
      <c r="U73" s="145"/>
      <c r="V73" s="145"/>
      <c r="W73" s="145"/>
      <c r="X73" s="145"/>
      <c r="Y73" s="145"/>
      <c r="Z73" s="145"/>
      <c r="AA73" s="145"/>
      <c r="AB73" s="145"/>
      <c r="AC73" s="145"/>
      <c r="AD73" s="145"/>
      <c r="AE73" s="145"/>
      <c r="AF73" s="145"/>
      <c r="AG73" s="145"/>
      <c r="AH73" s="145"/>
      <c r="AI73" s="145"/>
      <c r="AJ73" s="145"/>
      <c r="AK73" s="145"/>
      <c r="AL73" s="145"/>
      <c r="AM73" s="145"/>
      <c r="AN73" s="145"/>
      <c r="AO73" s="145"/>
      <c r="AP73" s="145"/>
      <c r="AQ73" s="145"/>
    </row>
    <row r="74" spans="1:43" outlineLevel="1" x14ac:dyDescent="0.25">
      <c r="A74" s="160">
        <v>52</v>
      </c>
      <c r="B74" s="161" t="s">
        <v>210</v>
      </c>
      <c r="C74" s="167" t="s">
        <v>211</v>
      </c>
      <c r="D74" s="162" t="s">
        <v>200</v>
      </c>
      <c r="E74" s="163">
        <v>1</v>
      </c>
      <c r="F74" s="164">
        <v>0</v>
      </c>
      <c r="G74" s="165">
        <f t="shared" si="3"/>
        <v>0</v>
      </c>
      <c r="H74" s="145"/>
      <c r="I74" s="145"/>
      <c r="J74" s="145"/>
      <c r="K74" s="145"/>
      <c r="L74" s="145"/>
      <c r="M74" s="145"/>
      <c r="N74" s="145"/>
      <c r="O74" s="145"/>
      <c r="P74" s="145" t="s">
        <v>201</v>
      </c>
      <c r="Q74" s="145"/>
      <c r="R74" s="145"/>
      <c r="S74" s="145"/>
      <c r="T74" s="145"/>
      <c r="U74" s="145"/>
      <c r="V74" s="145"/>
      <c r="W74" s="145"/>
      <c r="X74" s="145"/>
      <c r="Y74" s="145"/>
      <c r="Z74" s="145"/>
      <c r="AA74" s="145"/>
      <c r="AB74" s="145"/>
      <c r="AC74" s="145"/>
      <c r="AD74" s="145"/>
      <c r="AE74" s="145"/>
      <c r="AF74" s="145"/>
      <c r="AG74" s="145"/>
      <c r="AH74" s="145"/>
      <c r="AI74" s="145"/>
      <c r="AJ74" s="145"/>
      <c r="AK74" s="145"/>
      <c r="AL74" s="145"/>
      <c r="AM74" s="145"/>
      <c r="AN74" s="145"/>
      <c r="AO74" s="145"/>
      <c r="AP74" s="145"/>
      <c r="AQ74" s="145"/>
    </row>
    <row r="75" spans="1:43" outlineLevel="1" x14ac:dyDescent="0.25">
      <c r="A75" s="160">
        <v>53</v>
      </c>
      <c r="B75" s="161" t="s">
        <v>212</v>
      </c>
      <c r="C75" s="167" t="s">
        <v>213</v>
      </c>
      <c r="D75" s="162" t="s">
        <v>200</v>
      </c>
      <c r="E75" s="163">
        <v>1</v>
      </c>
      <c r="F75" s="164">
        <v>0</v>
      </c>
      <c r="G75" s="165">
        <f t="shared" si="3"/>
        <v>0</v>
      </c>
      <c r="H75" s="145"/>
      <c r="I75" s="145"/>
      <c r="J75" s="145"/>
      <c r="K75" s="145"/>
      <c r="L75" s="145"/>
      <c r="M75" s="145"/>
      <c r="N75" s="145"/>
      <c r="O75" s="145"/>
      <c r="P75" s="145" t="s">
        <v>201</v>
      </c>
      <c r="Q75" s="145"/>
      <c r="R75" s="145"/>
      <c r="S75" s="145"/>
      <c r="T75" s="145"/>
      <c r="U75" s="145"/>
      <c r="V75" s="145"/>
      <c r="W75" s="145"/>
      <c r="X75" s="145"/>
      <c r="Y75" s="145"/>
      <c r="Z75" s="145"/>
      <c r="AA75" s="145"/>
      <c r="AB75" s="145"/>
      <c r="AC75" s="145"/>
      <c r="AD75" s="145"/>
      <c r="AE75" s="145"/>
      <c r="AF75" s="145"/>
      <c r="AG75" s="145"/>
      <c r="AH75" s="145"/>
      <c r="AI75" s="145"/>
      <c r="AJ75" s="145"/>
      <c r="AK75" s="145"/>
      <c r="AL75" s="145"/>
      <c r="AM75" s="145"/>
      <c r="AN75" s="145"/>
      <c r="AO75" s="145"/>
      <c r="AP75" s="145"/>
      <c r="AQ75" s="145"/>
    </row>
    <row r="76" spans="1:43" outlineLevel="1" x14ac:dyDescent="0.25">
      <c r="A76" s="160">
        <v>54</v>
      </c>
      <c r="B76" s="161" t="s">
        <v>214</v>
      </c>
      <c r="C76" s="167" t="s">
        <v>215</v>
      </c>
      <c r="D76" s="162" t="s">
        <v>200</v>
      </c>
      <c r="E76" s="163">
        <v>1</v>
      </c>
      <c r="F76" s="164">
        <v>0</v>
      </c>
      <c r="G76" s="165">
        <f t="shared" si="3"/>
        <v>0</v>
      </c>
      <c r="H76" s="145"/>
      <c r="I76" s="145"/>
      <c r="J76" s="145"/>
      <c r="K76" s="145"/>
      <c r="L76" s="145"/>
      <c r="M76" s="145"/>
      <c r="N76" s="145"/>
      <c r="O76" s="145"/>
      <c r="P76" s="145" t="s">
        <v>201</v>
      </c>
      <c r="Q76" s="145"/>
      <c r="R76" s="145"/>
      <c r="S76" s="145"/>
      <c r="T76" s="145"/>
      <c r="U76" s="145"/>
      <c r="V76" s="145"/>
      <c r="W76" s="145"/>
      <c r="X76" s="145"/>
      <c r="Y76" s="145"/>
      <c r="Z76" s="145"/>
      <c r="AA76" s="145"/>
      <c r="AB76" s="145"/>
      <c r="AC76" s="145"/>
      <c r="AD76" s="145"/>
      <c r="AE76" s="145"/>
      <c r="AF76" s="145"/>
      <c r="AG76" s="145"/>
      <c r="AH76" s="145"/>
      <c r="AI76" s="145"/>
      <c r="AJ76" s="145"/>
      <c r="AK76" s="145"/>
      <c r="AL76" s="145"/>
      <c r="AM76" s="145"/>
      <c r="AN76" s="145"/>
      <c r="AO76" s="145"/>
      <c r="AP76" s="145"/>
      <c r="AQ76" s="145"/>
    </row>
    <row r="77" spans="1:43" outlineLevel="1" x14ac:dyDescent="0.25">
      <c r="A77" s="154">
        <v>55</v>
      </c>
      <c r="B77" s="155" t="s">
        <v>216</v>
      </c>
      <c r="C77" s="168" t="s">
        <v>217</v>
      </c>
      <c r="D77" s="156" t="s">
        <v>200</v>
      </c>
      <c r="E77" s="157">
        <v>1</v>
      </c>
      <c r="F77" s="158">
        <v>0</v>
      </c>
      <c r="G77" s="159">
        <f t="shared" si="3"/>
        <v>0</v>
      </c>
      <c r="H77" s="145"/>
      <c r="I77" s="145"/>
      <c r="J77" s="145"/>
      <c r="K77" s="145"/>
      <c r="L77" s="145"/>
      <c r="M77" s="145"/>
      <c r="N77" s="145"/>
      <c r="O77" s="145"/>
      <c r="P77" s="145" t="s">
        <v>201</v>
      </c>
      <c r="Q77" s="145"/>
      <c r="R77" s="145"/>
      <c r="S77" s="145"/>
      <c r="T77" s="145"/>
      <c r="U77" s="145"/>
      <c r="V77" s="145"/>
      <c r="W77" s="145"/>
      <c r="X77" s="145"/>
      <c r="Y77" s="145"/>
      <c r="Z77" s="145"/>
      <c r="AA77" s="145"/>
      <c r="AB77" s="145"/>
      <c r="AC77" s="145"/>
      <c r="AD77" s="145"/>
      <c r="AE77" s="145"/>
      <c r="AF77" s="145"/>
      <c r="AG77" s="145"/>
      <c r="AH77" s="145"/>
      <c r="AI77" s="145"/>
      <c r="AJ77" s="145"/>
      <c r="AK77" s="145"/>
      <c r="AL77" s="145"/>
      <c r="AM77" s="145"/>
      <c r="AN77" s="145"/>
      <c r="AO77" s="145"/>
      <c r="AP77" s="145"/>
      <c r="AQ77" s="145"/>
    </row>
    <row r="78" spans="1:43" x14ac:dyDescent="0.25">
      <c r="A78" s="3"/>
      <c r="B78" s="4"/>
      <c r="C78" s="169"/>
      <c r="D78" s="6"/>
      <c r="E78" s="3"/>
      <c r="F78" s="3"/>
      <c r="G78" s="3"/>
      <c r="N78">
        <v>15</v>
      </c>
      <c r="O78">
        <v>21</v>
      </c>
      <c r="P78" t="s">
        <v>93</v>
      </c>
    </row>
    <row r="79" spans="1:43" x14ac:dyDescent="0.25">
      <c r="C79" s="170"/>
      <c r="D79" s="10"/>
      <c r="P79" t="s">
        <v>218</v>
      </c>
    </row>
    <row r="80" spans="1:43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20221011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20221011 Pol'!Názvy_tisku</vt:lpstr>
      <vt:lpstr>oadresa</vt:lpstr>
      <vt:lpstr>Stavba!Objednatel</vt:lpstr>
      <vt:lpstr>Stavba!Objekt</vt:lpstr>
      <vt:lpstr>'01 20221011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Motl</dc:creator>
  <cp:lastModifiedBy>Motl</cp:lastModifiedBy>
  <cp:lastPrinted>2019-03-19T12:27:02Z</cp:lastPrinted>
  <dcterms:created xsi:type="dcterms:W3CDTF">2009-04-08T07:15:50Z</dcterms:created>
  <dcterms:modified xsi:type="dcterms:W3CDTF">2022-10-13T10:23:12Z</dcterms:modified>
</cp:coreProperties>
</file>