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OKTOBER\"/>
    </mc:Choice>
  </mc:AlternateContent>
  <bookViews>
    <workbookView xWindow="0" yWindow="0" windowWidth="0" windowHeight="0"/>
  </bookViews>
  <sheets>
    <sheet name="Rekapitulácia stavby" sheetId="1" r:id="rId1"/>
    <sheet name="01 - SO 01.1 Ulica Hlavná" sheetId="2" r:id="rId2"/>
    <sheet name="02 - SO 01.2 Ulica Hlavná" sheetId="3" r:id="rId3"/>
    <sheet name="03 - SO 01.3 ul.Hlavná a ..." sheetId="4" r:id="rId4"/>
    <sheet name="04 - SO 01.4 ul.SNP" sheetId="5" r:id="rId5"/>
  </sheets>
  <definedNames>
    <definedName name="_xlnm.Print_Area" localSheetId="0">'Rekapitulácia stavby'!$D$4:$AO$76,'Rekapitulácia stavby'!$C$82:$AQ$99</definedName>
    <definedName name="_xlnm.Print_Titles" localSheetId="0">'Rekapitulácia stavby'!$92:$92</definedName>
    <definedName name="_xlnm._FilterDatabase" localSheetId="1" hidden="1">'01 - SO 01.1 Ulica Hlavná'!$C$123:$K$173</definedName>
    <definedName name="_xlnm.Print_Area" localSheetId="1">'01 - SO 01.1 Ulica Hlavná'!$C$4:$J$76,'01 - SO 01.1 Ulica Hlavná'!$C$111:$J$173</definedName>
    <definedName name="_xlnm.Print_Titles" localSheetId="1">'01 - SO 01.1 Ulica Hlavná'!$123:$123</definedName>
    <definedName name="_xlnm._FilterDatabase" localSheetId="2" hidden="1">'02 - SO 01.2 Ulica Hlavná'!$C$125:$K$225</definedName>
    <definedName name="_xlnm.Print_Area" localSheetId="2">'02 - SO 01.2 Ulica Hlavná'!$C$4:$J$76,'02 - SO 01.2 Ulica Hlavná'!$C$113:$J$225</definedName>
    <definedName name="_xlnm.Print_Titles" localSheetId="2">'02 - SO 01.2 Ulica Hlavná'!$125:$125</definedName>
    <definedName name="_xlnm._FilterDatabase" localSheetId="3" hidden="1">'03 - SO 01.3 ul.Hlavná a ...'!$C$128:$K$262</definedName>
    <definedName name="_xlnm.Print_Area" localSheetId="3">'03 - SO 01.3 ul.Hlavná a ...'!$C$4:$J$76,'03 - SO 01.3 ul.Hlavná a ...'!$C$116:$J$262</definedName>
    <definedName name="_xlnm.Print_Titles" localSheetId="3">'03 - SO 01.3 ul.Hlavná a ...'!$128:$128</definedName>
    <definedName name="_xlnm._FilterDatabase" localSheetId="4" hidden="1">'04 - SO 01.4 ul.SNP'!$C$127:$K$252</definedName>
    <definedName name="_xlnm.Print_Area" localSheetId="4">'04 - SO 01.4 ul.SNP'!$C$4:$J$76,'04 - SO 01.4 ul.SNP'!$C$115:$J$252</definedName>
    <definedName name="_xlnm.Print_Titles" localSheetId="4">'04 - SO 01.4 ul.SNP'!$127:$127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2"/>
  <c r="BH232"/>
  <c r="BG232"/>
  <c r="BE232"/>
  <c r="T232"/>
  <c r="T231"/>
  <c r="R232"/>
  <c r="R231"/>
  <c r="P232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F124"/>
  <c r="F122"/>
  <c r="E120"/>
  <c r="F91"/>
  <c r="F89"/>
  <c r="E87"/>
  <c r="J24"/>
  <c r="E24"/>
  <c r="J92"/>
  <c r="J23"/>
  <c r="J21"/>
  <c r="E21"/>
  <c r="J124"/>
  <c r="J20"/>
  <c r="J18"/>
  <c r="E18"/>
  <c r="F125"/>
  <c r="J17"/>
  <c r="J12"/>
  <c r="J122"/>
  <c r="E7"/>
  <c r="E85"/>
  <c i="4" r="J37"/>
  <c r="J36"/>
  <c i="1" r="AY97"/>
  <c i="4" r="J35"/>
  <c i="1" r="AX97"/>
  <c i="4"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5"/>
  <c r="BH245"/>
  <c r="BG245"/>
  <c r="BE245"/>
  <c r="T245"/>
  <c r="T244"/>
  <c r="R245"/>
  <c r="R244"/>
  <c r="P245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5"/>
  <c r="F123"/>
  <c r="E121"/>
  <c r="F91"/>
  <c r="F89"/>
  <c r="E87"/>
  <c r="J24"/>
  <c r="E24"/>
  <c r="J126"/>
  <c r="J23"/>
  <c r="J21"/>
  <c r="E21"/>
  <c r="J91"/>
  <c r="J20"/>
  <c r="J18"/>
  <c r="E18"/>
  <c r="F126"/>
  <c r="J17"/>
  <c r="J12"/>
  <c r="J89"/>
  <c r="E7"/>
  <c r="E119"/>
  <c i="3" r="J37"/>
  <c r="J36"/>
  <c i="1" r="AY96"/>
  <c i="3" r="J35"/>
  <c i="1" r="AX96"/>
  <c i="3"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5"/>
  <c r="BH215"/>
  <c r="BG215"/>
  <c r="BE215"/>
  <c r="T215"/>
  <c r="T214"/>
  <c r="R215"/>
  <c r="R214"/>
  <c r="P215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F122"/>
  <c r="F120"/>
  <c r="E118"/>
  <c r="F91"/>
  <c r="F89"/>
  <c r="E87"/>
  <c r="J24"/>
  <c r="E24"/>
  <c r="J92"/>
  <c r="J23"/>
  <c r="J21"/>
  <c r="E21"/>
  <c r="J122"/>
  <c r="J20"/>
  <c r="J18"/>
  <c r="E18"/>
  <c r="F123"/>
  <c r="J17"/>
  <c r="J12"/>
  <c r="J89"/>
  <c r="E7"/>
  <c r="E85"/>
  <c i="2" r="J37"/>
  <c r="J36"/>
  <c i="1" r="AY95"/>
  <c i="2" r="J35"/>
  <c i="1" r="AX95"/>
  <c i="2"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3"/>
  <c r="BH163"/>
  <c r="BG163"/>
  <c r="BE163"/>
  <c r="T163"/>
  <c r="T162"/>
  <c r="R163"/>
  <c r="R162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T150"/>
  <c r="R151"/>
  <c r="R150"/>
  <c r="P151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F120"/>
  <c r="F118"/>
  <c r="E116"/>
  <c r="F91"/>
  <c r="F89"/>
  <c r="E87"/>
  <c r="J24"/>
  <c r="E24"/>
  <c r="J121"/>
  <c r="J23"/>
  <c r="J21"/>
  <c r="E21"/>
  <c r="J120"/>
  <c r="J20"/>
  <c r="J18"/>
  <c r="E18"/>
  <c r="F121"/>
  <c r="J17"/>
  <c r="J12"/>
  <c r="J118"/>
  <c r="E7"/>
  <c r="E114"/>
  <c i="1" r="L90"/>
  <c r="AM90"/>
  <c r="AM89"/>
  <c r="L89"/>
  <c r="AM87"/>
  <c r="L87"/>
  <c r="L85"/>
  <c r="L84"/>
  <c i="2" r="J147"/>
  <c r="J154"/>
  <c i="3" r="J160"/>
  <c r="J211"/>
  <c r="J218"/>
  <c r="BK177"/>
  <c r="J171"/>
  <c r="J168"/>
  <c r="BK179"/>
  <c r="J153"/>
  <c r="J190"/>
  <c i="4" r="J257"/>
  <c r="BK198"/>
  <c r="J145"/>
  <c r="J202"/>
  <c r="BK138"/>
  <c r="BK233"/>
  <c r="J260"/>
  <c r="BK203"/>
  <c r="J173"/>
  <c r="BK235"/>
  <c r="J221"/>
  <c r="J192"/>
  <c r="BK161"/>
  <c r="BK256"/>
  <c r="J180"/>
  <c r="BK262"/>
  <c r="J219"/>
  <c r="BK232"/>
  <c r="J169"/>
  <c r="BK133"/>
  <c r="BK145"/>
  <c i="5" r="J223"/>
  <c r="J157"/>
  <c r="J141"/>
  <c r="J206"/>
  <c r="BK177"/>
  <c r="BK194"/>
  <c r="BK136"/>
  <c r="BK141"/>
  <c r="J194"/>
  <c r="J162"/>
  <c r="J230"/>
  <c r="J142"/>
  <c r="BK207"/>
  <c r="J186"/>
  <c r="J140"/>
  <c r="BK230"/>
  <c r="BK205"/>
  <c r="J241"/>
  <c r="BK216"/>
  <c r="J187"/>
  <c r="BK137"/>
  <c r="BK199"/>
  <c r="BK158"/>
  <c i="2" r="BK159"/>
  <c r="J169"/>
  <c r="J144"/>
  <c r="J132"/>
  <c r="J158"/>
  <c r="J141"/>
  <c r="BK132"/>
  <c r="BK151"/>
  <c r="J134"/>
  <c r="BK169"/>
  <c r="BK141"/>
  <c r="F36"/>
  <c i="3" r="J189"/>
  <c r="J165"/>
  <c r="J141"/>
  <c r="J205"/>
  <c r="BK164"/>
  <c r="BK140"/>
  <c r="J209"/>
  <c r="BK181"/>
  <c r="J164"/>
  <c r="J184"/>
  <c r="J147"/>
  <c r="J173"/>
  <c r="J131"/>
  <c r="BK195"/>
  <c r="BK149"/>
  <c r="BK193"/>
  <c r="BK162"/>
  <c r="J130"/>
  <c i="4" r="BK231"/>
  <c r="J176"/>
  <c r="BK159"/>
  <c r="BK219"/>
  <c r="J187"/>
  <c r="J156"/>
  <c r="J255"/>
  <c r="J159"/>
  <c r="BK141"/>
  <c r="J250"/>
  <c r="J235"/>
  <c r="J198"/>
  <c r="BK137"/>
  <c r="J259"/>
  <c r="BK258"/>
  <c r="J239"/>
  <c r="BK230"/>
  <c r="J224"/>
  <c r="J203"/>
  <c r="BK197"/>
  <c r="J181"/>
  <c r="BK158"/>
  <c r="J138"/>
  <c r="BK243"/>
  <c r="BK259"/>
  <c r="J205"/>
  <c r="J143"/>
  <c r="J228"/>
  <c r="BK224"/>
  <c r="J152"/>
  <c r="BK215"/>
  <c r="BK156"/>
  <c i="5" r="BK238"/>
  <c r="J168"/>
  <c r="J198"/>
  <c r="BK242"/>
  <c r="J185"/>
  <c r="J238"/>
  <c r="BK145"/>
  <c r="BK208"/>
  <c r="BK168"/>
  <c r="BK149"/>
  <c r="BK251"/>
  <c r="BK209"/>
  <c r="J220"/>
  <c r="J161"/>
  <c r="J246"/>
  <c r="BK214"/>
  <c r="BK148"/>
  <c r="J139"/>
  <c r="BK180"/>
  <c r="BK152"/>
  <c i="2" r="BK157"/>
  <c r="J133"/>
  <c r="J148"/>
  <c r="J172"/>
  <c r="BK135"/>
  <c r="BK166"/>
  <c r="J130"/>
  <c r="BK156"/>
  <c r="F35"/>
  <c i="3" r="BK202"/>
  <c r="J221"/>
  <c r="BK168"/>
  <c r="BK159"/>
  <c r="J167"/>
  <c r="BK205"/>
  <c r="BK133"/>
  <c r="J180"/>
  <c i="4" r="J238"/>
  <c r="BK185"/>
  <c r="BK167"/>
  <c r="BK149"/>
  <c r="BK214"/>
  <c r="J165"/>
  <c r="BK164"/>
  <c r="J242"/>
  <c r="BK199"/>
  <c r="J163"/>
  <c r="J223"/>
  <c r="BK202"/>
  <c r="J185"/>
  <c r="BK172"/>
  <c r="BK139"/>
  <c r="J248"/>
  <c r="BK251"/>
  <c r="J151"/>
  <c r="J261"/>
  <c r="BK191"/>
  <c r="J194"/>
  <c r="BK186"/>
  <c r="J132"/>
  <c i="5" r="J173"/>
  <c r="BK156"/>
  <c r="BK225"/>
  <c r="BK192"/>
  <c r="BK134"/>
  <c r="BK222"/>
  <c r="J203"/>
  <c r="J240"/>
  <c r="BK172"/>
  <c r="J147"/>
  <c r="BK131"/>
  <c r="J216"/>
  <c r="J237"/>
  <c r="BK206"/>
  <c r="BK188"/>
  <c r="J251"/>
  <c r="BK224"/>
  <c r="BK247"/>
  <c r="J138"/>
  <c r="BK174"/>
  <c i="2" r="J160"/>
  <c r="BK138"/>
  <c r="BK155"/>
  <c r="BK173"/>
  <c r="BK163"/>
  <c r="BK149"/>
  <c r="BK130"/>
  <c r="J163"/>
  <c r="J135"/>
  <c r="J168"/>
  <c r="BK137"/>
  <c i="3" r="J213"/>
  <c r="J179"/>
  <c r="J151"/>
  <c r="BK222"/>
  <c r="BK209"/>
  <c r="J193"/>
  <c r="J188"/>
  <c r="J145"/>
  <c r="BK221"/>
  <c r="J208"/>
  <c r="BK155"/>
  <c r="J223"/>
  <c r="J197"/>
  <c r="BK197"/>
  <c r="BK160"/>
  <c r="BK174"/>
  <c r="BK194"/>
  <c r="J155"/>
  <c r="BK135"/>
  <c r="J191"/>
  <c r="J181"/>
  <c r="BK137"/>
  <c i="4" r="J233"/>
  <c r="J204"/>
  <c r="J175"/>
  <c r="BK154"/>
  <c r="J227"/>
  <c r="J209"/>
  <c r="J170"/>
  <c r="J133"/>
  <c r="J234"/>
  <c r="BK143"/>
  <c r="J251"/>
  <c r="BK234"/>
  <c r="BK189"/>
  <c r="BK147"/>
  <c r="BK168"/>
  <c r="BK261"/>
  <c r="BK218"/>
  <c r="J217"/>
  <c r="J168"/>
  <c r="BK176"/>
  <c r="J144"/>
  <c i="5" r="J170"/>
  <c r="J151"/>
  <c r="J207"/>
  <c r="BK178"/>
  <c r="BK227"/>
  <c r="BK189"/>
  <c r="J135"/>
  <c r="J148"/>
  <c r="BK200"/>
  <c r="J163"/>
  <c r="BK150"/>
  <c r="J229"/>
  <c r="BK245"/>
  <c r="J199"/>
  <c r="J159"/>
  <c r="J235"/>
  <c i="2" r="J145"/>
  <c r="J159"/>
  <c r="J137"/>
  <c r="BK171"/>
  <c r="BK145"/>
  <c r="J131"/>
  <c r="J170"/>
  <c r="BK143"/>
  <c r="J128"/>
  <c r="BK147"/>
  <c r="F37"/>
  <c i="3" r="J154"/>
  <c r="BK219"/>
  <c r="BK198"/>
  <c r="BK154"/>
  <c r="BK213"/>
  <c r="J201"/>
  <c r="BK176"/>
  <c r="J172"/>
  <c r="J177"/>
  <c r="BK145"/>
  <c r="J183"/>
  <c r="BK171"/>
  <c r="BK172"/>
  <c r="BK134"/>
  <c r="BK187"/>
  <c r="J150"/>
  <c i="4" r="J222"/>
  <c r="BK188"/>
  <c r="BK166"/>
  <c r="BK150"/>
  <c r="J218"/>
  <c r="BK181"/>
  <c r="J164"/>
  <c r="J139"/>
  <c r="J252"/>
  <c r="BK163"/>
  <c r="J140"/>
  <c r="BK248"/>
  <c r="BK212"/>
  <c r="BK187"/>
  <c r="J161"/>
  <c r="J160"/>
  <c r="J243"/>
  <c r="J206"/>
  <c r="BK209"/>
  <c r="BK179"/>
  <c r="J147"/>
  <c r="J158"/>
  <c i="5" r="J239"/>
  <c r="BK165"/>
  <c r="J132"/>
  <c r="J212"/>
  <c r="BK132"/>
  <c r="BK223"/>
  <c r="J184"/>
  <c r="BK201"/>
  <c r="J133"/>
  <c r="J209"/>
  <c r="J171"/>
  <c r="J152"/>
  <c r="J252"/>
  <c r="BK155"/>
  <c i="2" r="J156"/>
  <c r="BK158"/>
  <c r="J173"/>
  <c r="J161"/>
  <c r="BK144"/>
  <c r="J129"/>
  <c r="J142"/>
  <c r="BK167"/>
  <c r="BK127"/>
  <c i="3" r="J212"/>
  <c r="J169"/>
  <c r="J129"/>
  <c r="BK208"/>
  <c r="BK190"/>
  <c r="BK153"/>
  <c r="BK223"/>
  <c r="BK169"/>
  <c r="J219"/>
  <c r="J195"/>
  <c r="J132"/>
  <c r="J176"/>
  <c r="BK196"/>
  <c r="BK138"/>
  <c r="J136"/>
  <c r="BK189"/>
  <c i="4" r="J249"/>
  <c r="BK220"/>
  <c r="BK184"/>
  <c r="BK226"/>
  <c r="BK171"/>
  <c r="BK245"/>
  <c r="BK135"/>
  <c r="BK228"/>
  <c r="BK192"/>
  <c r="BK144"/>
  <c r="J231"/>
  <c r="BK205"/>
  <c r="J188"/>
  <c r="BK153"/>
  <c r="J245"/>
  <c r="BK169"/>
  <c r="J262"/>
  <c r="BK223"/>
  <c r="J199"/>
  <c r="BK206"/>
  <c r="J162"/>
  <c r="J171"/>
  <c i="5" r="J245"/>
  <c r="J172"/>
  <c r="J153"/>
  <c r="BK213"/>
  <c r="BK202"/>
  <c r="BK232"/>
  <c r="J183"/>
  <c r="J180"/>
  <c r="BK212"/>
  <c r="J182"/>
  <c r="BK161"/>
  <c r="BK239"/>
  <c r="J143"/>
  <c r="J208"/>
  <c r="BK185"/>
  <c r="BK252"/>
  <c r="BK181"/>
  <c r="BK143"/>
  <c r="BK217"/>
  <c i="2" r="J149"/>
  <c r="BK168"/>
  <c r="BK139"/>
  <c r="BK128"/>
  <c r="J167"/>
  <c r="BK153"/>
  <c r="BK133"/>
  <c r="J171"/>
  <c r="J127"/>
  <c r="J153"/>
  <c r="BK136"/>
  <c i="3" r="J222"/>
  <c r="J210"/>
  <c r="BK157"/>
  <c r="J135"/>
  <c r="J224"/>
  <c r="J215"/>
  <c r="BK203"/>
  <c r="J187"/>
  <c r="J146"/>
  <c r="BK131"/>
  <c r="BK210"/>
  <c r="BK175"/>
  <c r="J149"/>
  <c r="BK207"/>
  <c r="BK201"/>
  <c r="BK147"/>
  <c r="BK167"/>
  <c r="J175"/>
  <c r="BK132"/>
  <c r="J174"/>
  <c r="J133"/>
  <c r="BK129"/>
  <c r="BK188"/>
  <c r="J156"/>
  <c i="4" r="J236"/>
  <c r="BK195"/>
  <c r="BK170"/>
  <c r="J153"/>
  <c r="BK142"/>
  <c r="J215"/>
  <c r="J157"/>
  <c r="J135"/>
  <c r="J240"/>
  <c r="BK148"/>
  <c r="BK134"/>
  <c r="J241"/>
  <c r="J220"/>
  <c r="J197"/>
  <c r="J148"/>
  <c r="BK260"/>
  <c r="J212"/>
  <c r="BK221"/>
  <c r="J177"/>
  <c r="BK217"/>
  <c r="BK157"/>
  <c i="5" r="BK203"/>
  <c r="BK159"/>
  <c r="J131"/>
  <c r="J205"/>
  <c r="BK229"/>
  <c r="J149"/>
  <c r="BK183"/>
  <c r="BK226"/>
  <c r="BK173"/>
  <c r="J160"/>
  <c r="BK175"/>
  <c r="J236"/>
  <c r="BK204"/>
  <c r="J221"/>
  <c r="J200"/>
  <c r="BK164"/>
  <c r="BK139"/>
  <c r="J228"/>
  <c r="J189"/>
  <c r="J225"/>
  <c r="J214"/>
  <c r="BK151"/>
  <c r="BK133"/>
  <c r="J195"/>
  <c r="BK154"/>
  <c i="2" r="J140"/>
  <c i="3" r="BK130"/>
  <c r="J204"/>
  <c r="BK182"/>
  <c r="BK142"/>
  <c r="J199"/>
  <c r="BK150"/>
  <c r="J196"/>
  <c r="J148"/>
  <c r="BK184"/>
  <c r="BK199"/>
  <c r="BK200"/>
  <c r="BK163"/>
  <c i="4" r="J226"/>
  <c r="BK174"/>
  <c r="BK152"/>
  <c r="J193"/>
  <c r="J150"/>
  <c r="J154"/>
  <c r="BK257"/>
  <c r="BK211"/>
  <c r="J184"/>
  <c r="J142"/>
  <c r="BK227"/>
  <c r="J207"/>
  <c r="J195"/>
  <c r="BK183"/>
  <c r="J167"/>
  <c r="J136"/>
  <c r="BK240"/>
  <c r="J237"/>
  <c r="BK241"/>
  <c r="BK204"/>
  <c r="J214"/>
  <c r="J183"/>
  <c r="BK136"/>
  <c r="J141"/>
  <c i="5" r="BK171"/>
  <c r="BK138"/>
  <c r="J227"/>
  <c r="BK146"/>
  <c r="BK198"/>
  <c r="BK147"/>
  <c r="BK184"/>
  <c r="BK221"/>
  <c r="J193"/>
  <c r="BK170"/>
  <c r="J146"/>
  <c r="BK248"/>
  <c r="J177"/>
  <c r="J213"/>
  <c r="BK190"/>
  <c r="J158"/>
  <c r="BK236"/>
  <c r="J242"/>
  <c r="BK144"/>
  <c r="J248"/>
  <c r="BK153"/>
  <c i="4" r="BK208"/>
  <c r="J172"/>
  <c r="BK177"/>
  <c r="J137"/>
  <c i="5" r="J204"/>
  <c r="BK193"/>
  <c i="2" r="BK148"/>
  <c r="J166"/>
  <c r="BK131"/>
  <c r="BK154"/>
  <c r="J139"/>
  <c r="BK160"/>
  <c r="J157"/>
  <c i="3" r="BK215"/>
  <c r="J202"/>
  <c r="BK139"/>
  <c r="BK220"/>
  <c r="BK192"/>
  <c r="BK183"/>
  <c r="J143"/>
  <c r="BK204"/>
  <c r="BK146"/>
  <c r="J206"/>
  <c r="J138"/>
  <c r="J200"/>
  <c r="J134"/>
  <c r="BK156"/>
  <c r="J140"/>
  <c r="J186"/>
  <c i="4" r="J258"/>
  <c r="BK207"/>
  <c r="BK165"/>
  <c r="BK222"/>
  <c r="BK175"/>
  <c r="BK249"/>
  <c r="BK255"/>
  <c r="J230"/>
  <c r="BK180"/>
  <c r="BK252"/>
  <c r="J232"/>
  <c r="J210"/>
  <c r="BK201"/>
  <c r="J190"/>
  <c r="BK173"/>
  <c r="BK140"/>
  <c r="BK242"/>
  <c r="J186"/>
  <c r="BK155"/>
  <c r="BK229"/>
  <c r="BK237"/>
  <c r="J191"/>
  <c r="J134"/>
  <c r="J149"/>
  <c i="5" r="BK237"/>
  <c r="J154"/>
  <c r="BK215"/>
  <c r="J188"/>
  <c r="BK228"/>
  <c r="BK191"/>
  <c r="BK235"/>
  <c r="BK182"/>
  <c r="J222"/>
  <c r="J178"/>
  <c r="J165"/>
  <c r="J150"/>
  <c r="J137"/>
  <c r="J210"/>
  <c r="J215"/>
  <c r="BK195"/>
  <c r="J156"/>
  <c r="BK240"/>
  <c r="BK218"/>
  <c r="BK187"/>
  <c r="J224"/>
  <c r="J191"/>
  <c r="BK197"/>
  <c r="BK157"/>
  <c i="2" r="J155"/>
  <c r="BK129"/>
  <c r="J138"/>
  <c r="BK170"/>
  <c r="J151"/>
  <c r="BK134"/>
  <c i="1" r="AS94"/>
  <c i="2" r="J143"/>
  <c i="3" r="J220"/>
  <c r="J207"/>
  <c r="BK178"/>
  <c r="BK143"/>
  <c r="J225"/>
  <c r="BK206"/>
  <c r="BK191"/>
  <c r="J162"/>
  <c r="BK144"/>
  <c r="BK212"/>
  <c r="BK165"/>
  <c r="BK225"/>
  <c r="BK211"/>
  <c r="J182"/>
  <c r="J163"/>
  <c r="J178"/>
  <c r="J198"/>
  <c r="BK151"/>
  <c r="J144"/>
  <c r="J137"/>
  <c r="BK148"/>
  <c r="J192"/>
  <c r="J142"/>
  <c i="4" r="J229"/>
  <c r="BK193"/>
  <c i="5" r="J144"/>
  <c r="BK211"/>
  <c r="BK220"/>
  <c r="J181"/>
  <c r="J232"/>
  <c r="BK246"/>
  <c r="J192"/>
  <c r="J155"/>
  <c r="J250"/>
  <c r="J217"/>
  <c r="J226"/>
  <c r="J202"/>
  <c r="BK160"/>
  <c r="BK241"/>
  <c r="BK210"/>
  <c r="J218"/>
  <c r="J197"/>
  <c r="BK140"/>
  <c r="J249"/>
  <c r="BK167"/>
  <c i="2" r="BK161"/>
  <c r="J136"/>
  <c r="BK142"/>
  <c r="BK172"/>
  <c r="BK140"/>
  <c i="3" r="BK180"/>
  <c r="BK152"/>
  <c r="BK218"/>
  <c r="J194"/>
  <c r="BK186"/>
  <c r="BK136"/>
  <c r="J203"/>
  <c r="BK224"/>
  <c r="J159"/>
  <c r="J157"/>
  <c r="J139"/>
  <c r="BK173"/>
  <c r="BK141"/>
  <c r="J152"/>
  <c i="4" r="BK236"/>
  <c r="BK190"/>
  <c r="BK160"/>
  <c r="J225"/>
  <c r="J155"/>
  <c r="J256"/>
  <c r="J146"/>
  <c r="BK239"/>
  <c r="J201"/>
  <c r="J174"/>
  <c r="BK225"/>
  <c r="J208"/>
  <c r="BK194"/>
  <c r="J179"/>
  <c r="J166"/>
  <c r="BK132"/>
  <c r="BK250"/>
  <c r="BK146"/>
  <c r="BK238"/>
  <c r="BK210"/>
  <c r="J211"/>
  <c r="J189"/>
  <c r="BK151"/>
  <c r="BK162"/>
  <c i="5" r="J247"/>
  <c r="J164"/>
  <c r="J136"/>
  <c r="J145"/>
  <c r="BK142"/>
  <c r="J190"/>
  <c r="BK186"/>
  <c r="J211"/>
  <c r="J167"/>
  <c r="J134"/>
  <c r="J219"/>
  <c r="BK135"/>
  <c r="J201"/>
  <c r="BK163"/>
  <c r="BK249"/>
  <c r="BK219"/>
  <c r="J174"/>
  <c r="J175"/>
  <c r="BK250"/>
  <c r="BK162"/>
  <c i="2" r="F33"/>
  <c l="1" r="R126"/>
  <c r="P165"/>
  <c r="P164"/>
  <c i="3" r="BK161"/>
  <c r="J161"/>
  <c r="J100"/>
  <c r="R170"/>
  <c i="4" r="R182"/>
  <c r="R196"/>
  <c r="P213"/>
  <c r="P247"/>
  <c r="P246"/>
  <c i="2" r="T152"/>
  <c i="3" r="R185"/>
  <c i="4" r="BK182"/>
  <c r="J182"/>
  <c r="J100"/>
  <c r="BK200"/>
  <c r="J200"/>
  <c r="J102"/>
  <c r="R213"/>
  <c r="T247"/>
  <c r="T246"/>
  <c i="2" r="P126"/>
  <c r="BK165"/>
  <c r="BK164"/>
  <c r="J164"/>
  <c r="J103"/>
  <c i="3" r="BK185"/>
  <c r="J185"/>
  <c r="J103"/>
  <c i="4" r="R131"/>
  <c r="P200"/>
  <c r="P254"/>
  <c r="P253"/>
  <c i="2" r="R146"/>
  <c i="3" r="P128"/>
  <c r="P161"/>
  <c r="P170"/>
  <c r="P217"/>
  <c r="P216"/>
  <c i="4" r="T182"/>
  <c r="P196"/>
  <c r="BK213"/>
  <c r="J213"/>
  <c r="J103"/>
  <c r="R254"/>
  <c r="R253"/>
  <c i="2" r="P146"/>
  <c i="3" r="BK158"/>
  <c r="J158"/>
  <c r="J99"/>
  <c r="T185"/>
  <c i="4" r="T131"/>
  <c r="BK216"/>
  <c r="J216"/>
  <c r="J104"/>
  <c r="R247"/>
  <c r="R246"/>
  <c i="2" r="R152"/>
  <c i="3" r="R158"/>
  <c r="BK166"/>
  <c r="J166"/>
  <c r="J101"/>
  <c r="T170"/>
  <c i="4" r="BK178"/>
  <c r="J178"/>
  <c r="J99"/>
  <c r="T178"/>
  <c r="R200"/>
  <c r="BK254"/>
  <c r="J254"/>
  <c r="J109"/>
  <c i="3" r="P158"/>
  <c r="P185"/>
  <c i="4" r="P131"/>
  <c r="R178"/>
  <c r="T200"/>
  <c r="T254"/>
  <c r="T253"/>
  <c i="2" r="T126"/>
  <c r="T165"/>
  <c r="T164"/>
  <c i="3" r="T158"/>
  <c r="R166"/>
  <c r="BK217"/>
  <c r="BK216"/>
  <c r="J216"/>
  <c r="J105"/>
  <c i="4" r="T216"/>
  <c i="2" r="BK146"/>
  <c r="J146"/>
  <c r="J99"/>
  <c r="R165"/>
  <c r="R164"/>
  <c i="4" r="BK131"/>
  <c r="R216"/>
  <c i="5" r="R130"/>
  <c r="P166"/>
  <c r="P169"/>
  <c r="BK179"/>
  <c r="J179"/>
  <c r="J102"/>
  <c r="BK196"/>
  <c r="J196"/>
  <c r="J103"/>
  <c i="2" r="BK152"/>
  <c r="J152"/>
  <c r="J101"/>
  <c i="3" r="R128"/>
  <c r="T161"/>
  <c r="BK170"/>
  <c r="J170"/>
  <c r="J102"/>
  <c r="T217"/>
  <c r="T216"/>
  <c i="4" r="P178"/>
  <c r="P216"/>
  <c i="5" r="T130"/>
  <c r="R166"/>
  <c r="BK176"/>
  <c r="J176"/>
  <c r="J101"/>
  <c r="R176"/>
  <c r="P179"/>
  <c r="T196"/>
  <c r="P234"/>
  <c r="P233"/>
  <c i="2" r="BK126"/>
  <c r="J126"/>
  <c r="J98"/>
  <c r="T146"/>
  <c i="3" r="T128"/>
  <c r="T127"/>
  <c r="T126"/>
  <c r="R161"/>
  <c r="P166"/>
  <c r="T166"/>
  <c r="R217"/>
  <c r="R216"/>
  <c i="4" r="P182"/>
  <c r="BK196"/>
  <c r="J196"/>
  <c r="J101"/>
  <c r="T196"/>
  <c r="T213"/>
  <c r="BK247"/>
  <c r="J247"/>
  <c r="J107"/>
  <c i="5" r="P130"/>
  <c r="T166"/>
  <c r="R169"/>
  <c r="P176"/>
  <c r="R179"/>
  <c r="R196"/>
  <c r="T234"/>
  <c r="T233"/>
  <c r="R244"/>
  <c r="R243"/>
  <c i="2" r="P152"/>
  <c i="3" r="BK128"/>
  <c r="J128"/>
  <c r="J98"/>
  <c i="5" r="BK130"/>
  <c r="J130"/>
  <c r="J98"/>
  <c r="BK166"/>
  <c r="J166"/>
  <c r="J99"/>
  <c r="BK169"/>
  <c r="J169"/>
  <c r="J100"/>
  <c r="T169"/>
  <c r="T176"/>
  <c r="T179"/>
  <c r="P196"/>
  <c r="BK234"/>
  <c r="J234"/>
  <c r="J106"/>
  <c r="R234"/>
  <c r="R233"/>
  <c r="BK244"/>
  <c r="J244"/>
  <c r="J108"/>
  <c r="P244"/>
  <c r="P243"/>
  <c r="T244"/>
  <c r="T243"/>
  <c i="3" r="BK214"/>
  <c r="J214"/>
  <c r="J104"/>
  <c i="2" r="BK162"/>
  <c r="J162"/>
  <c r="J102"/>
  <c r="BK150"/>
  <c r="J150"/>
  <c r="J100"/>
  <c i="4" r="BK244"/>
  <c r="J244"/>
  <c r="J105"/>
  <c i="5" r="BK231"/>
  <c r="J231"/>
  <c r="J104"/>
  <c r="J125"/>
  <c r="BF142"/>
  <c r="BF157"/>
  <c r="BF160"/>
  <c r="BF165"/>
  <c r="BF173"/>
  <c r="BF177"/>
  <c r="BF184"/>
  <c r="BF185"/>
  <c r="BF190"/>
  <c r="BF205"/>
  <c r="BF213"/>
  <c r="BF131"/>
  <c r="BF134"/>
  <c r="BF141"/>
  <c r="BF149"/>
  <c r="BF189"/>
  <c r="BF201"/>
  <c r="BF204"/>
  <c r="BF208"/>
  <c r="BF211"/>
  <c r="BF212"/>
  <c r="BF228"/>
  <c r="BF238"/>
  <c r="BF251"/>
  <c r="F92"/>
  <c r="BF183"/>
  <c r="BF199"/>
  <c r="BF206"/>
  <c r="BF207"/>
  <c r="BF220"/>
  <c r="BF225"/>
  <c r="BF226"/>
  <c r="BF239"/>
  <c r="BF242"/>
  <c r="BF248"/>
  <c r="BF250"/>
  <c i="4" r="J131"/>
  <c r="J98"/>
  <c i="5" r="BF146"/>
  <c r="BF155"/>
  <c r="BF158"/>
  <c r="BF159"/>
  <c r="BF175"/>
  <c r="BF181"/>
  <c r="BF193"/>
  <c r="BF197"/>
  <c r="BF203"/>
  <c r="BF209"/>
  <c r="BF217"/>
  <c i="4" r="BK253"/>
  <c r="J253"/>
  <c r="J108"/>
  <c i="5" r="E118"/>
  <c r="BF133"/>
  <c r="BF136"/>
  <c r="BF144"/>
  <c r="BF174"/>
  <c r="BF182"/>
  <c r="BF187"/>
  <c r="BF202"/>
  <c r="BF237"/>
  <c r="BF246"/>
  <c r="BF249"/>
  <c r="BF252"/>
  <c r="BF148"/>
  <c i="4" r="BK246"/>
  <c r="J246"/>
  <c r="J106"/>
  <c i="5" r="J91"/>
  <c r="BF137"/>
  <c r="BF138"/>
  <c r="BF143"/>
  <c r="BF151"/>
  <c r="BF153"/>
  <c r="BF154"/>
  <c r="BF162"/>
  <c r="BF163"/>
  <c r="BF167"/>
  <c r="BF170"/>
  <c r="BF180"/>
  <c r="BF188"/>
  <c r="BF198"/>
  <c r="BF216"/>
  <c r="BF232"/>
  <c r="J89"/>
  <c r="BF135"/>
  <c r="BF191"/>
  <c r="BF227"/>
  <c r="BF241"/>
  <c r="BF132"/>
  <c r="BF140"/>
  <c r="BF145"/>
  <c r="BF186"/>
  <c r="BF192"/>
  <c r="BF214"/>
  <c r="BF218"/>
  <c r="BF219"/>
  <c r="BF222"/>
  <c r="BF247"/>
  <c r="BF139"/>
  <c r="BF194"/>
  <c r="BF195"/>
  <c r="BF200"/>
  <c r="BF221"/>
  <c r="BF235"/>
  <c r="BF223"/>
  <c r="BF230"/>
  <c r="BF236"/>
  <c r="BF245"/>
  <c r="BF147"/>
  <c r="BF150"/>
  <c r="BF152"/>
  <c r="BF156"/>
  <c r="BF161"/>
  <c r="BF164"/>
  <c r="BF168"/>
  <c r="BF171"/>
  <c r="BF172"/>
  <c r="BF178"/>
  <c r="BF210"/>
  <c r="BF215"/>
  <c r="BF224"/>
  <c r="BF229"/>
  <c r="BF240"/>
  <c i="4" r="E85"/>
  <c r="BF135"/>
  <c r="BF146"/>
  <c r="BF147"/>
  <c r="BF160"/>
  <c r="BF171"/>
  <c r="BF181"/>
  <c r="BF188"/>
  <c r="BF190"/>
  <c r="BF191"/>
  <c r="BF194"/>
  <c r="BF202"/>
  <c r="BF204"/>
  <c r="BF206"/>
  <c r="BF207"/>
  <c r="BF208"/>
  <c r="BF223"/>
  <c r="BF233"/>
  <c r="J123"/>
  <c r="BF139"/>
  <c r="BF141"/>
  <c r="BF186"/>
  <c r="BF197"/>
  <c r="BF219"/>
  <c r="BF227"/>
  <c r="BF234"/>
  <c r="BF193"/>
  <c r="BF203"/>
  <c r="BF215"/>
  <c r="BF224"/>
  <c r="BF249"/>
  <c r="BF250"/>
  <c r="BF260"/>
  <c r="BF261"/>
  <c r="BF262"/>
  <c r="F92"/>
  <c r="BF133"/>
  <c r="BF140"/>
  <c r="BF148"/>
  <c r="BF152"/>
  <c r="BF165"/>
  <c r="BF166"/>
  <c r="BF174"/>
  <c r="BF192"/>
  <c r="BF201"/>
  <c r="BF241"/>
  <c r="BF248"/>
  <c r="BF257"/>
  <c r="BF236"/>
  <c r="BF238"/>
  <c r="BF251"/>
  <c i="3" r="J217"/>
  <c r="J106"/>
  <c i="4" r="BF142"/>
  <c r="BF145"/>
  <c r="BF150"/>
  <c r="BF154"/>
  <c r="BF164"/>
  <c r="BF180"/>
  <c r="BF183"/>
  <c r="BF198"/>
  <c r="BF220"/>
  <c r="BF222"/>
  <c r="BF226"/>
  <c r="BF228"/>
  <c r="BF229"/>
  <c r="BF239"/>
  <c r="BF240"/>
  <c r="J125"/>
  <c r="BF134"/>
  <c r="BF151"/>
  <c r="BF153"/>
  <c r="BF155"/>
  <c r="BF157"/>
  <c r="BF158"/>
  <c r="BF159"/>
  <c r="BF168"/>
  <c r="BF169"/>
  <c r="BF175"/>
  <c r="BF176"/>
  <c r="BF177"/>
  <c r="BF184"/>
  <c r="BF185"/>
  <c r="BF214"/>
  <c r="BF221"/>
  <c r="BF225"/>
  <c r="BF237"/>
  <c r="BF256"/>
  <c i="3" r="BK127"/>
  <c r="J127"/>
  <c r="J97"/>
  <c i="4" r="BF132"/>
  <c r="BF136"/>
  <c r="BF138"/>
  <c r="BF144"/>
  <c r="BF149"/>
  <c r="BF156"/>
  <c r="BF167"/>
  <c r="BF231"/>
  <c r="BF232"/>
  <c r="BF245"/>
  <c r="BF258"/>
  <c r="BF259"/>
  <c r="J92"/>
  <c r="BF137"/>
  <c r="BF173"/>
  <c r="BF179"/>
  <c r="BF189"/>
  <c r="BF195"/>
  <c r="BF199"/>
  <c r="BF211"/>
  <c r="BF212"/>
  <c r="BF230"/>
  <c r="BF143"/>
  <c r="BF161"/>
  <c r="BF162"/>
  <c r="BF163"/>
  <c r="BF170"/>
  <c r="BF172"/>
  <c r="BF187"/>
  <c r="BF205"/>
  <c r="BF209"/>
  <c r="BF210"/>
  <c r="BF217"/>
  <c r="BF218"/>
  <c r="BF235"/>
  <c r="BF242"/>
  <c r="BF243"/>
  <c r="BF252"/>
  <c r="BF255"/>
  <c i="2" r="J165"/>
  <c r="J104"/>
  <c i="3" r="F92"/>
  <c r="BF131"/>
  <c r="BF148"/>
  <c r="BF153"/>
  <c r="BF165"/>
  <c r="BF168"/>
  <c r="BF169"/>
  <c r="BF190"/>
  <c r="BF191"/>
  <c r="BF192"/>
  <c r="BF193"/>
  <c r="E116"/>
  <c r="BF143"/>
  <c r="BF167"/>
  <c r="BF174"/>
  <c r="BF194"/>
  <c i="2" r="BK125"/>
  <c r="J125"/>
  <c r="J97"/>
  <c i="3" r="J120"/>
  <c r="BF157"/>
  <c r="BF163"/>
  <c r="BF135"/>
  <c r="BF147"/>
  <c r="BF164"/>
  <c r="BF199"/>
  <c r="J91"/>
  <c r="BF159"/>
  <c r="BF162"/>
  <c r="BF178"/>
  <c r="BF195"/>
  <c r="BF205"/>
  <c r="J123"/>
  <c r="BF140"/>
  <c r="BF142"/>
  <c r="BF144"/>
  <c r="BF150"/>
  <c r="BF175"/>
  <c r="BF179"/>
  <c r="BF200"/>
  <c r="BF133"/>
  <c r="BF152"/>
  <c r="BF160"/>
  <c r="BF173"/>
  <c r="BF177"/>
  <c r="BF202"/>
  <c r="BF206"/>
  <c r="BF132"/>
  <c r="BF134"/>
  <c r="BF139"/>
  <c r="BF146"/>
  <c r="BF149"/>
  <c r="BF172"/>
  <c r="BF201"/>
  <c r="BF203"/>
  <c r="BF204"/>
  <c r="BF197"/>
  <c r="BF198"/>
  <c r="BF208"/>
  <c r="BF213"/>
  <c r="BF219"/>
  <c r="BF221"/>
  <c r="BF130"/>
  <c r="BF141"/>
  <c r="BF176"/>
  <c r="BF183"/>
  <c r="BF207"/>
  <c r="BF215"/>
  <c r="BF220"/>
  <c r="BF129"/>
  <c r="BF138"/>
  <c r="BF151"/>
  <c r="BF155"/>
  <c r="BF156"/>
  <c r="BF180"/>
  <c r="BF181"/>
  <c r="BF184"/>
  <c r="BF186"/>
  <c r="BF187"/>
  <c r="BF188"/>
  <c r="BF189"/>
  <c r="BF196"/>
  <c r="BF209"/>
  <c r="BF210"/>
  <c r="BF212"/>
  <c r="BF218"/>
  <c r="BF222"/>
  <c r="BF223"/>
  <c r="BF224"/>
  <c r="BF225"/>
  <c r="BF136"/>
  <c r="BF137"/>
  <c r="BF145"/>
  <c r="BF154"/>
  <c r="BF171"/>
  <c r="BF182"/>
  <c r="BF211"/>
  <c i="2" r="E85"/>
  <c r="F92"/>
  <c r="BF134"/>
  <c r="BF135"/>
  <c r="BF166"/>
  <c r="BF170"/>
  <c r="BF171"/>
  <c r="J89"/>
  <c r="BF131"/>
  <c r="BF132"/>
  <c r="BF138"/>
  <c r="BF144"/>
  <c r="BF145"/>
  <c r="BF148"/>
  <c r="BF149"/>
  <c r="BF155"/>
  <c r="BF159"/>
  <c r="BF169"/>
  <c i="1" r="AZ95"/>
  <c i="2" r="J92"/>
  <c r="BF128"/>
  <c r="BF129"/>
  <c r="BF130"/>
  <c r="BF133"/>
  <c r="BF136"/>
  <c r="BF137"/>
  <c r="BF141"/>
  <c r="BF142"/>
  <c r="BF143"/>
  <c r="BF147"/>
  <c r="BF153"/>
  <c r="BF154"/>
  <c r="BF156"/>
  <c r="BF160"/>
  <c r="BF161"/>
  <c r="BF172"/>
  <c i="1" r="BB95"/>
  <c i="2" r="J91"/>
  <c r="BF127"/>
  <c r="BF140"/>
  <c r="BF157"/>
  <c r="BF163"/>
  <c r="BF167"/>
  <c r="BF173"/>
  <c i="1" r="BC95"/>
  <c i="2" r="BF139"/>
  <c r="BF151"/>
  <c r="BF158"/>
  <c r="BF168"/>
  <c i="1" r="BD95"/>
  <c i="4" r="F36"/>
  <c i="1" r="BC97"/>
  <c i="5" r="F37"/>
  <c i="1" r="BD98"/>
  <c i="4" r="J33"/>
  <c i="1" r="AV97"/>
  <c i="3" r="F36"/>
  <c i="1" r="BC96"/>
  <c i="5" r="F36"/>
  <c i="1" r="BC98"/>
  <c i="2" r="J33"/>
  <c i="3" r="F35"/>
  <c i="1" r="BB96"/>
  <c i="3" r="F37"/>
  <c i="1" r="BD96"/>
  <c i="4" r="F35"/>
  <c i="1" r="BB97"/>
  <c i="5" r="F33"/>
  <c i="1" r="AZ98"/>
  <c i="4" r="F37"/>
  <c i="1" r="BD97"/>
  <c i="3" r="F33"/>
  <c i="1" r="AZ96"/>
  <c i="5" r="J33"/>
  <c i="1" r="AV98"/>
  <c i="4" r="F33"/>
  <c i="1" r="AZ97"/>
  <c i="3" r="J33"/>
  <c i="1" r="AV96"/>
  <c i="5" r="F35"/>
  <c i="1" r="BB98"/>
  <c i="5" l="1" r="T129"/>
  <c r="T128"/>
  <c i="4" r="P130"/>
  <c r="P129"/>
  <c i="1" r="AU97"/>
  <c i="2" r="T125"/>
  <c r="T124"/>
  <c i="4" r="T130"/>
  <c r="T129"/>
  <c i="5" r="R129"/>
  <c r="R128"/>
  <c r="P129"/>
  <c r="P128"/>
  <c i="1" r="AU98"/>
  <c i="4" r="R130"/>
  <c r="R129"/>
  <c r="BK130"/>
  <c r="J130"/>
  <c r="J97"/>
  <c i="2" r="P125"/>
  <c r="P124"/>
  <c i="1" r="AU95"/>
  <c i="3" r="R127"/>
  <c r="R126"/>
  <c r="P127"/>
  <c r="P126"/>
  <c i="1" r="AU96"/>
  <c i="2" r="R125"/>
  <c r="R124"/>
  <c i="1" r="AV95"/>
  <c i="5" r="BK129"/>
  <c r="BK233"/>
  <c r="J233"/>
  <c r="J105"/>
  <c r="BK243"/>
  <c r="J243"/>
  <c r="J107"/>
  <c i="4" r="BK129"/>
  <c r="J129"/>
  <c i="3" r="BK126"/>
  <c r="J126"/>
  <c r="J96"/>
  <c i="2" r="BK124"/>
  <c r="J124"/>
  <c r="J96"/>
  <c r="J34"/>
  <c i="1" r="AW95"/>
  <c r="AT95"/>
  <c r="AZ94"/>
  <c r="W29"/>
  <c i="2" r="F34"/>
  <c i="1" r="BA95"/>
  <c r="BC94"/>
  <c r="W32"/>
  <c r="BB94"/>
  <c r="W31"/>
  <c i="4" r="F34"/>
  <c i="1" r="BA97"/>
  <c i="3" r="J34"/>
  <c i="1" r="AW96"/>
  <c r="AT96"/>
  <c i="4" r="J30"/>
  <c i="1" r="AG97"/>
  <c i="5" r="J34"/>
  <c i="1" r="AW98"/>
  <c r="AT98"/>
  <c i="4" r="J34"/>
  <c i="1" r="AW97"/>
  <c r="AT97"/>
  <c i="3" r="F34"/>
  <c i="1" r="BA96"/>
  <c i="5" r="F34"/>
  <c i="1" r="BA98"/>
  <c r="BD94"/>
  <c r="W33"/>
  <c i="5" l="1" r="BK128"/>
  <c r="J128"/>
  <c r="J129"/>
  <c r="J97"/>
  <c i="1" r="AN97"/>
  <c i="4" r="J96"/>
  <c r="J39"/>
  <c i="5" r="J30"/>
  <c i="1" r="AG98"/>
  <c r="AY94"/>
  <c r="AU94"/>
  <c i="3" r="J30"/>
  <c i="1" r="AG96"/>
  <c r="AN96"/>
  <c r="BA94"/>
  <c r="W30"/>
  <c r="AX94"/>
  <c i="2" r="J30"/>
  <c i="1" r="AG95"/>
  <c r="AV94"/>
  <c r="AK29"/>
  <c i="5" l="1" r="J39"/>
  <c r="J96"/>
  <c i="3" r="J39"/>
  <c i="2" r="J39"/>
  <c i="1" r="AN95"/>
  <c r="AN98"/>
  <c r="AG94"/>
  <c r="AK26"/>
  <c r="AW94"/>
  <c r="AK30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<sst xmlns="http://schemas.openxmlformats.org/spreadsheetml/2006/main">
  <si>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</si>
  <si>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</si>
  <si>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</si>
  <si>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</si>
  <si>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{a440bdfd-7afc-44ac-9144-fba410906f27}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</si>
  <si>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</si>
  <si>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</si>
  <si>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</si>
  <si>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</si>
  <si>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</si>
  <si>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</si>
  <si>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</si>
  <si>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</si>
  <si>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15934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</si>
  <si>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</si>
  <si>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</si>
  <si>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Regenerácia vnutroblokov na ul., SNP a Hlavna, Krompachy</t>
  </si>
  <si>
    <t>JKSO:</t>
  </si>
  <si>
    <t>KS:</t>
  </si>
  <si>
    <t>Miesto:</t>
  </si>
  <si>
    <t xml:space="preserve">Krompachy </t>
  </si>
  <si>
    <t>Dátum:</t>
  </si>
  <si>
    <t>26. 10. 2022</t>
  </si>
  <si>
    <t>Objednávateľ:</t>
  </si>
  <si>
    <t>IČO:</t>
  </si>
  <si>
    <t xml:space="preserve">Mesto Krompachy 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</si>
  <si>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</si>
  <si>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</si>
  <si>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</si>
  <si>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</si>
  <si>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</si>
  <si>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</si>
  <si>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</si>
  <si>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</si>
  <si>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</si>
  <si>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</si>
  <si>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</si>
  <si>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</si>
  <si>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</si>
  <si>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</si>
  <si>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</si>
  <si>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</si>
  <si>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</si>
  <si>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</si>
  <si>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</si>
  <si>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</si>
  <si>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</si>
  <si>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</si>
  <si>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</si>
  <si>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</si>
  <si>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</si>
  <si>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</si>
  <si>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</si>
  <si>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</si>
  <si>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</si>
  <si>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</si>
  <si>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</si>
  <si>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</si>
  <si>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</si>
  <si>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</si>
  <si>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</si>
  <si>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</si>
  <si>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</si>
  <si>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</si>
  <si>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</si>
  <si>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</si>
  <si>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</si>
  <si>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</si>
  <si>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</si>
  <si>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</si>
  <si>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</si>
  <si>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</si>
  <si>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</si>
  <si>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</si>
  <si>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</si>
  <si>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</si>
  <si>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</si>
  <si>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</si>
  <si>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</si>
  <si>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</si>
  <si>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01.1 Ulica Hlavná</t>
  </si>
  <si>
    <t>STA</t>
  </si>
  <si>
    <t>1</t>
  </si>
  <si>
    <t>{19eafa17-2528-4a22-bfd3-f40503fd673e}</t>
  </si>
  <si>
    <t>02</t>
  </si>
  <si>
    <t>SO 01.2 Ulica Hlavná</t>
  </si>
  <si>
    <t>{fa60c6ba-60f6-4b68-9213-32028a3bcff7}</t>
  </si>
  <si>
    <t>03</t>
  </si>
  <si>
    <t>SO 01.3 ul.Hlavná a Poštová</t>
  </si>
  <si>
    <t>{83347ef1-95c2-4a12-ae73-b6dbd9fb0e67}</t>
  </si>
  <si>
    <t>04</t>
  </si>
  <si>
    <t>SO 01.4 ul.SNP</t>
  </si>
  <si>
    <t>{18d605db-0420-48a1-8f3a-d14a65a1fd1c}</t>
  </si>
  <si>
    <t>KRYCÍ LIST ROZPOČTU</t>
  </si>
  <si>
    <t>Objekt:</t>
  </si>
  <si>
    <t>01 - SO 01.1 Ulica Hlavná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</si>
  <si>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</si>
  <si>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</si>
  <si>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</si>
  <si>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</si>
  <si>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</si>
  <si>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</si>
  <si>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</si>
  <si>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</si>
  <si>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</si>
  <si>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</si>
  <si>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</si>
  <si>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</si>
  <si>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</si>
  <si>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</si>
  <si>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</si>
  <si>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</si>
  <si>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</si>
  <si>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</si>
  <si>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</si>
  <si>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</si>
  <si>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</si>
  <si>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</si>
  <si>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</si>
  <si>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</si>
  <si>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</si>
  <si>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</si>
  <si>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</si>
  <si>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</si>
  <si>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</si>
  <si>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</si>
  <si>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180406113.S</t>
  </si>
  <si>
    <t>Založenie trávnika parkového mačinovaním na svahu nad 1:2 do 1:1</t>
  </si>
  <si>
    <t>m2</t>
  </si>
  <si>
    <t>4</t>
  </si>
  <si>
    <t>2</t>
  </si>
  <si>
    <t>M</t>
  </si>
  <si>
    <t>005730000100.S</t>
  </si>
  <si>
    <t>Koberec trávnikový rolovaný</t>
  </si>
  <si>
    <t>8</t>
  </si>
  <si>
    <t>3</t>
  </si>
  <si>
    <t>183101215.S</t>
  </si>
  <si>
    <t>Hĺbenie jamiek pre výsadbu v horn. 1-4 s výmenou pôdy do 50% v rovine alebo na svahu do 1:5 objemu nad 0,125 do 0,40 m3</t>
  </si>
  <si>
    <t>ks</t>
  </si>
  <si>
    <t>6</t>
  </si>
  <si>
    <t>183204112.S</t>
  </si>
  <si>
    <t>Výsadba kvetín do pripravovanej pôdy so zaliatím s jednoduchými koreňami trvaliek</t>
  </si>
  <si>
    <t>5</t>
  </si>
  <si>
    <t>026550001500.R</t>
  </si>
  <si>
    <t>Okrasná tráva Pampova -Cortaderia Selloana</t>
  </si>
  <si>
    <t>10</t>
  </si>
  <si>
    <t>183204113.S</t>
  </si>
  <si>
    <t>Výsadba kvetín do pripravovanej pôdy so zaliatím s jednoduchými koreňami cibuliek alebo hľúz</t>
  </si>
  <si>
    <t>12</t>
  </si>
  <si>
    <t>7</t>
  </si>
  <si>
    <t>026560000200</t>
  </si>
  <si>
    <t xml:space="preserve">Zmes  jarných a letných cibulovín (tulipa, hyacint narcis ...) -cca 25 ks/m2</t>
  </si>
  <si>
    <t>14</t>
  </si>
  <si>
    <t>183205133.S</t>
  </si>
  <si>
    <t>Založenie záhonu na svahu nad 1:5 do 1:2</t>
  </si>
  <si>
    <t>16</t>
  </si>
  <si>
    <t>9</t>
  </si>
  <si>
    <t>183403113.S</t>
  </si>
  <si>
    <t>Obrobenie pôdy frézovaním v rovine alebo na svahu do 1:5</t>
  </si>
  <si>
    <t>18</t>
  </si>
  <si>
    <t>184201131.S</t>
  </si>
  <si>
    <t>Výsadba stromu do predom vyhĺbenej jamky zaliatím na svahu nad 1:2 do 1:1 pri výške kmeňa do 1, 8 m</t>
  </si>
  <si>
    <t>11</t>
  </si>
  <si>
    <t>026560005800- R</t>
  </si>
  <si>
    <t>Katalpa Nana v 1,8 m obv. kmienka 60-80 mm</t>
  </si>
  <si>
    <t>22</t>
  </si>
  <si>
    <t>184802311.S</t>
  </si>
  <si>
    <t>Chemické odburinenie pôdy na svahu nad 1:2 do 1:1 postrekom naširoko</t>
  </si>
  <si>
    <t>24</t>
  </si>
  <si>
    <t>13</t>
  </si>
  <si>
    <t>252310000100.S</t>
  </si>
  <si>
    <t>Postrekový prípravok na ničenie burín v trávniku</t>
  </si>
  <si>
    <t>l</t>
  </si>
  <si>
    <t>26</t>
  </si>
  <si>
    <t>184852020.S</t>
  </si>
  <si>
    <t>Hnojenie trávnika na svahu nad 1:2 do 1:1 umelým hnojivom</t>
  </si>
  <si>
    <t>28</t>
  </si>
  <si>
    <t>15</t>
  </si>
  <si>
    <t>251910000100.S</t>
  </si>
  <si>
    <t>Hnojivo záhradné Cererit bezchloridové granulované balené</t>
  </si>
  <si>
    <t>t</t>
  </si>
  <si>
    <t>30</t>
  </si>
  <si>
    <t>184901111.S</t>
  </si>
  <si>
    <t>Osadenie kolov k drevine s uviazaním, dĺžky kolov do 2 m</t>
  </si>
  <si>
    <t>32</t>
  </si>
  <si>
    <t>17</t>
  </si>
  <si>
    <t>026560006100- R</t>
  </si>
  <si>
    <t>Kolova ochrana</t>
  </si>
  <si>
    <t>34</t>
  </si>
  <si>
    <t>185803211.S</t>
  </si>
  <si>
    <t>Povalcovanie trávnika v rovine alebo na svahu do 1:5</t>
  </si>
  <si>
    <t>36</t>
  </si>
  <si>
    <t>19</t>
  </si>
  <si>
    <t>185803411.S</t>
  </si>
  <si>
    <t>Vyhrabanie trávnika v rovine alebo na svahu do 1:5</t>
  </si>
  <si>
    <t>38</t>
  </si>
  <si>
    <t>Vodorovné konštrukcie</t>
  </si>
  <si>
    <t>451971111.S</t>
  </si>
  <si>
    <t>Položenie podkladovej vrstvy z geotextílie s prekrytím pásov 150 mm a uchytením sponami z betónovej ocele a za plôtikmi klinmi</t>
  </si>
  <si>
    <t>40</t>
  </si>
  <si>
    <t>21</t>
  </si>
  <si>
    <t>693110002100</t>
  </si>
  <si>
    <t>Geotextília polypropylénová CHSTEX BS25, 300 g/m2, netkaná separačno-filtračná geotextília</t>
  </si>
  <si>
    <t>42</t>
  </si>
  <si>
    <t>457551111.R</t>
  </si>
  <si>
    <t>Okrasne plochy štrkodrviny bez zhutnenia -Dunajsky štrk vymyvaný hr. 100mm</t>
  </si>
  <si>
    <t>44</t>
  </si>
  <si>
    <t>Komunikácie</t>
  </si>
  <si>
    <t>23</t>
  </si>
  <si>
    <t>564760211.S</t>
  </si>
  <si>
    <t>Podklad alebo kryt z kameniva hrubého drveného veľ. 16-32 mm s rozprestretím a zhutnením hr. 200 mm</t>
  </si>
  <si>
    <t>46</t>
  </si>
  <si>
    <t>Ostatné konštrukcie a práce-búranie</t>
  </si>
  <si>
    <t>917831611.S</t>
  </si>
  <si>
    <t>Osadenie palisád oblých betónových do betónu dĺžky 40 cm - do radu</t>
  </si>
  <si>
    <t>m</t>
  </si>
  <si>
    <t>48</t>
  </si>
  <si>
    <t>25</t>
  </si>
  <si>
    <t>592170005200.S</t>
  </si>
  <si>
    <t xml:space="preserve">Palisáda betónová, rozmer 120x165x600 mm, </t>
  </si>
  <si>
    <t>-562927914</t>
  </si>
  <si>
    <t>918101112.S</t>
  </si>
  <si>
    <t>Lôžko pod obrubníky, krajníky alebo obruby z dlažobných kociek z betónu prostého tr. C 16/20</t>
  </si>
  <si>
    <t>m3</t>
  </si>
  <si>
    <t>-1446888540</t>
  </si>
  <si>
    <t>27</t>
  </si>
  <si>
    <t>961043111.S</t>
  </si>
  <si>
    <t xml:space="preserve">Búranie základov alebo vybúranie otvorov plochy nad 4 m2 z betónu prostého alebo preloženého kameňom,  -2,20000t</t>
  </si>
  <si>
    <t>52</t>
  </si>
  <si>
    <t>966001121.S</t>
  </si>
  <si>
    <t xml:space="preserve">Demontáž parkovej lavičky s betónovou pätkou,  -0,03400 t</t>
  </si>
  <si>
    <t>54</t>
  </si>
  <si>
    <t>29</t>
  </si>
  <si>
    <t>966001163.S</t>
  </si>
  <si>
    <t xml:space="preserve">Demontáž prašiaka kobercov  s betonovou pätkou,  -0,06500 t</t>
  </si>
  <si>
    <t>56</t>
  </si>
  <si>
    <t>979084216.S</t>
  </si>
  <si>
    <t>Vodorovná doprava vybúraných hmôt po suchu bez naloženia, ale so zložením na vzdialenosť do 5 km</t>
  </si>
  <si>
    <t>58</t>
  </si>
  <si>
    <t>31</t>
  </si>
  <si>
    <t>979087213.S</t>
  </si>
  <si>
    <t>Nakladanie na dopravné prostriedky pre vodorovnú dopravu vybúraných hmôt</t>
  </si>
  <si>
    <t>60</t>
  </si>
  <si>
    <t>979089002.S</t>
  </si>
  <si>
    <t>Poplatok za skladovanie - obaly, (15 01 01, 02, 06) ostatné</t>
  </si>
  <si>
    <t>62</t>
  </si>
  <si>
    <t>99</t>
  </si>
  <si>
    <t>Presun hmôt HSV</t>
  </si>
  <si>
    <t>33</t>
  </si>
  <si>
    <t>998231311.S</t>
  </si>
  <si>
    <t>Presun hmôt pre sadovnícke a krajinárske úpravy do 5000 m vodorovne bez zvislého presunu</t>
  </si>
  <si>
    <t>64</t>
  </si>
  <si>
    <t>Práce a dodávky M</t>
  </si>
  <si>
    <t>21-M</t>
  </si>
  <si>
    <t>Elektromontáže</t>
  </si>
  <si>
    <t>210201820.S</t>
  </si>
  <si>
    <t>Montáž 4 m stožiara s prírubou pre uličné svietidlá</t>
  </si>
  <si>
    <t>66</t>
  </si>
  <si>
    <t>35</t>
  </si>
  <si>
    <t>316720001900.S</t>
  </si>
  <si>
    <t>Stožiar kužeľový oceľový zinkový so zemným koncom výšky 5 m, D 76 mm</t>
  </si>
  <si>
    <t>256</t>
  </si>
  <si>
    <t>68</t>
  </si>
  <si>
    <t>210201962.S</t>
  </si>
  <si>
    <t>Montáž svietidla na stožiar do 2 kg</t>
  </si>
  <si>
    <t>70</t>
  </si>
  <si>
    <t>37</t>
  </si>
  <si>
    <t>210962068.S</t>
  </si>
  <si>
    <t>Demontáž stožiara osvetľovacieho ostatného betónového</t>
  </si>
  <si>
    <t>72</t>
  </si>
  <si>
    <t>210964433.S</t>
  </si>
  <si>
    <t>Demontáž na spätnú montáž - svietidla zo stožiara do 2 kg vrátane odpojenia</t>
  </si>
  <si>
    <t>74</t>
  </si>
  <si>
    <t>39</t>
  </si>
  <si>
    <t>MV</t>
  </si>
  <si>
    <t>Murárske výpomoci</t>
  </si>
  <si>
    <t>%</t>
  </si>
  <si>
    <t>76</t>
  </si>
  <si>
    <t>PM</t>
  </si>
  <si>
    <t>Podružný materiál</t>
  </si>
  <si>
    <t>78</t>
  </si>
  <si>
    <t>41</t>
  </si>
  <si>
    <t>PPV</t>
  </si>
  <si>
    <t>Podiel pridružených výkonov</t>
  </si>
  <si>
    <t>80</t>
  </si>
  <si>
    <t>02 - SO 01.2 Ulica Hlavná</t>
  </si>
  <si>
    <t xml:space="preserve">    2 - Zakladanie</t>
  </si>
  <si>
    <t xml:space="preserve">    3 - Zvislé a kompletné konštrukcie</t>
  </si>
  <si>
    <t>113106121.S</t>
  </si>
  <si>
    <t xml:space="preserve">Rozoberanie dlažby, z betónových alebo kamenin. dlaždíc, dosiek alebo tvaroviek,  -0,13800t</t>
  </si>
  <si>
    <t>113107121.S</t>
  </si>
  <si>
    <t xml:space="preserve">Odstránenie krytu v ploche do 200 m2 z kameniva hrubého drveného, hr. do 100 mm,  -0,13000t</t>
  </si>
  <si>
    <t>113107131.S</t>
  </si>
  <si>
    <t xml:space="preserve">Odstránenie krytu v ploche do 200 m2 z betónu prostého, hr. vrstvy do 150 mm,  -0,22500t</t>
  </si>
  <si>
    <t>113206111.S</t>
  </si>
  <si>
    <t xml:space="preserve">Vytrhanie obrúb betónových, s vybúraním lôžka, z krajníkov alebo obrubníkov stojatých,  -0,14500t</t>
  </si>
  <si>
    <t>122201101.S</t>
  </si>
  <si>
    <t>Odkopávka a prekopávka nezapažená v hornine 3, do 100 m3</t>
  </si>
  <si>
    <t>122201109.S</t>
  </si>
  <si>
    <t>Odkopávky a prekopávky nezapažené. Príplatok k cenám za lepivosť horniny 3</t>
  </si>
  <si>
    <t>131211101.S</t>
  </si>
  <si>
    <t xml:space="preserve">Hĺbenie jám v  hornine tr.3 súdržných - ručným náradím</t>
  </si>
  <si>
    <t>162501102.S</t>
  </si>
  <si>
    <t>Vodorovné premiestnenie výkopku po spevnenej ceste z horniny tr.1-4, do 100 m3 na vzdialenosť do 3000 m</t>
  </si>
  <si>
    <t>167101101.S</t>
  </si>
  <si>
    <t>Nakladanie neuľahnutého výkopku z hornín tr.1-4 do 100 m3</t>
  </si>
  <si>
    <t>171201202.S</t>
  </si>
  <si>
    <t>Uloženie sypaniny na skládky nad 100 do 1000 m3</t>
  </si>
  <si>
    <t>171209002.S</t>
  </si>
  <si>
    <t>Poplatok za skladovanie - zemina a kamenivo (17 05) ostatné</t>
  </si>
  <si>
    <t>180405111.S</t>
  </si>
  <si>
    <t>Založenie trávnika vo vegetačných prefabrikátoch výsevom semena v rovine alebo vo svahu do 1:5</t>
  </si>
  <si>
    <t>005720001300.S</t>
  </si>
  <si>
    <t>Osivá tráv - trávové semeno</t>
  </si>
  <si>
    <t>kg</t>
  </si>
  <si>
    <t>181101102.S</t>
  </si>
  <si>
    <t>Úprava pláne v zárezoch v hornine 1-4 so zhutnením</t>
  </si>
  <si>
    <t>182911111.S</t>
  </si>
  <si>
    <t>Vyplnenie otvorov spevňov. prefabrikátov, s hr. vrstvy cez 100 do 150 mm, na svahu nad 1:2 do 1:1</t>
  </si>
  <si>
    <t>183101113.S</t>
  </si>
  <si>
    <t>Hĺbenie jamky v rovine alebo na svahu do 1:5, objem nad 0,02 do 0,05 m3</t>
  </si>
  <si>
    <t>184211112.S</t>
  </si>
  <si>
    <t>Výsadba rastliny do spevňovacích prefabrikátov na svahu nad 1:2 do 1:1 s balom do 100 mm</t>
  </si>
  <si>
    <t>026520000300.S</t>
  </si>
  <si>
    <t xml:space="preserve">Levanduľa uzkolista  v. rastliny 30 cm v kvetináci</t>
  </si>
  <si>
    <t>184701116.S</t>
  </si>
  <si>
    <t>Výsadba živého plota do vopred vyhĺbenej ryhy so zaliatim na svahu nad 1:2 do 1:1 z drevín s balom</t>
  </si>
  <si>
    <t>026520002900.S</t>
  </si>
  <si>
    <t xml:space="preserve">Hrab obyčajny Carpinus betulus  rychlorastuci obv. km. 20/40   v. 300 mm</t>
  </si>
  <si>
    <t>50</t>
  </si>
  <si>
    <t>Zakladanie</t>
  </si>
  <si>
    <t>215901101.S</t>
  </si>
  <si>
    <t>Zhutnenie podložia z rastlej horniny 1 až 4 pod násypy, z hornina súdržných do 92 % PS a nesúdržných</t>
  </si>
  <si>
    <t>275313611.S</t>
  </si>
  <si>
    <t>Betón základových pätiek, prostý tr. C 16/20</t>
  </si>
  <si>
    <t>Zvislé a kompletné konštrukcie</t>
  </si>
  <si>
    <t>327210170.S</t>
  </si>
  <si>
    <t>Montáž prefabrikovaného výstužného modulárneho bloku s drôtokamenným lícom výšky 1 m, povrchová ochrana</t>
  </si>
  <si>
    <t>313930001100.S</t>
  </si>
  <si>
    <t>Modulárny blok z gabionov s drôtokamenným lícom, v 0,5 m - typ siete 8x10 priemer drôtu 2,7 mm, (Zn+Al) + PA6, s výstuženým panelom dĺ. 3 m</t>
  </si>
  <si>
    <t>313930003100.S</t>
  </si>
  <si>
    <t>Kotviaci materiál pre ukotvenie matracov</t>
  </si>
  <si>
    <t>583820001400.S</t>
  </si>
  <si>
    <t>Kamenivo do drôtokamenných košov v zmysle TKP31 (11/2014)</t>
  </si>
  <si>
    <t>693110002600</t>
  </si>
  <si>
    <t>Geotextília polypropylénová PK-TEX PP 80 (Terralys 90/90), šxl 5,2x100 m, tkaná, výstužná, TECHNICKE TEXTILIE PKTT</t>
  </si>
  <si>
    <t>564750211.S</t>
  </si>
  <si>
    <t>Podklad alebo kryt z kameniva hrubého drveného veľ. 16-32 mm s rozprestretím a zhutnením hr. 150 mm</t>
  </si>
  <si>
    <t>564760111.S</t>
  </si>
  <si>
    <t>Podklad alebo kryt z kameniva hrubého drveného veľ. 8-16 mm s rozprestretím a zhutnením hr. 200 mm</t>
  </si>
  <si>
    <t>82</t>
  </si>
  <si>
    <t>564801112.S</t>
  </si>
  <si>
    <t>Podklad zo štrkodrviny s rozprestretím a zhutnením, po zhutnení hr. 40 mm</t>
  </si>
  <si>
    <t>84</t>
  </si>
  <si>
    <t>43</t>
  </si>
  <si>
    <t>564811111.S</t>
  </si>
  <si>
    <t>Podklad zo štrkodrviny s rozprestretím a zhutnením, po zhutnení hr. 50 mm</t>
  </si>
  <si>
    <t>86</t>
  </si>
  <si>
    <t>564821111.S</t>
  </si>
  <si>
    <t>Podklad zo štrkodrviny s rozprestretím a zhutnením, po zhutnení hr. 80 mm</t>
  </si>
  <si>
    <t>88</t>
  </si>
  <si>
    <t>45</t>
  </si>
  <si>
    <t>589100011.S</t>
  </si>
  <si>
    <t>Položenie športového povrchu polyuretánového farebného EPDM</t>
  </si>
  <si>
    <t>90</t>
  </si>
  <si>
    <t>284170000300.S</t>
  </si>
  <si>
    <t>Športový povrch polyuretánový EPDM granulát 11%, hrúbka 0,1-0,5 mm, červená, zelená, modrá</t>
  </si>
  <si>
    <t>92</t>
  </si>
  <si>
    <t>47</t>
  </si>
  <si>
    <t>589100012.S</t>
  </si>
  <si>
    <t>Položenie športového povrchu polyuretánového čierneho SBR</t>
  </si>
  <si>
    <t>94</t>
  </si>
  <si>
    <t>284170000100.S</t>
  </si>
  <si>
    <t>Polyuretánový povrch SBR granulát, hrúbka 0,5-3,8 mm pre športové povrchy, čierny</t>
  </si>
  <si>
    <t>96</t>
  </si>
  <si>
    <t>49</t>
  </si>
  <si>
    <t>596911143.S</t>
  </si>
  <si>
    <t>Kladenie betónovej zámkovej dlažby komunikácií pre peších hr. 60 mm pre peších nad 100 do 300 m2 so zriadením lôžka z kameniva hr. 30 mm</t>
  </si>
  <si>
    <t>98</t>
  </si>
  <si>
    <t>592460010100</t>
  </si>
  <si>
    <t>Dlažba betónová bezškárová, rozmer 200x100x60 mm, sivá</t>
  </si>
  <si>
    <t>100</t>
  </si>
  <si>
    <t>51</t>
  </si>
  <si>
    <t>596912213.S</t>
  </si>
  <si>
    <t>Kladenie betónovej dlažby z vegetačných tvárnic hr. 80 mm, do lôžka z kameniva ťaženého, veľkosti do 0,25 m2, plochy nad 100 do 300 m2</t>
  </si>
  <si>
    <t>102</t>
  </si>
  <si>
    <t>592460013500.S</t>
  </si>
  <si>
    <t>Dlažba betónová zatrávňovacia, rozmer 610x405x80 mm, prírodná</t>
  </si>
  <si>
    <t>104</t>
  </si>
  <si>
    <t>53</t>
  </si>
  <si>
    <t>-1609567185</t>
  </si>
  <si>
    <t>441685402</t>
  </si>
  <si>
    <t>55</t>
  </si>
  <si>
    <t>-797400725</t>
  </si>
  <si>
    <t>936104211.S</t>
  </si>
  <si>
    <t>Osadenie odpadkového koša do betonovej pätky</t>
  </si>
  <si>
    <t>106</t>
  </si>
  <si>
    <t>57</t>
  </si>
  <si>
    <t>553560003700.S</t>
  </si>
  <si>
    <t>Kôš odpadkový 50 l, štvorcový pôdorys, oceľová kostra opláštená drevenými lamelami z tropického dreva, výšky 920 mm</t>
  </si>
  <si>
    <t>108</t>
  </si>
  <si>
    <t>936105245.S</t>
  </si>
  <si>
    <t>Montáž lezeckých prvkov veľkých z kovových prvkov skladaných na mieste, kotvené skrutkami na pevný podklad</t>
  </si>
  <si>
    <t>súb.</t>
  </si>
  <si>
    <t>110</t>
  </si>
  <si>
    <t>59</t>
  </si>
  <si>
    <t>553570011700.S</t>
  </si>
  <si>
    <t>Detské prvky lezecké , modulárny lezecký balvan 5,5x3,9x2,7 m</t>
  </si>
  <si>
    <t>112</t>
  </si>
  <si>
    <t>936105325.S</t>
  </si>
  <si>
    <t>Montáž prevažovadlových hojdačiek z prvkov zložených z výroby, drevené alebo kovové, kotvené skrutkami na pevný podklad</t>
  </si>
  <si>
    <t>114</t>
  </si>
  <si>
    <t>61</t>
  </si>
  <si>
    <t>553570019300.R</t>
  </si>
  <si>
    <t>Prevažovacia hojdačka na ležanie SINGLE 4047, rozmer 1050x2880x840 MM</t>
  </si>
  <si>
    <t>116</t>
  </si>
  <si>
    <t>936105332.S</t>
  </si>
  <si>
    <t>Montáž pieskoviska z prvkov zložených z výroby, drevené alebo kovové, kotvené skrutkami na pevný podklad</t>
  </si>
  <si>
    <t>118</t>
  </si>
  <si>
    <t>63</t>
  </si>
  <si>
    <t>A2027</t>
  </si>
  <si>
    <t>Pieskovisko rozmerov 4500x4500x450 mm</t>
  </si>
  <si>
    <t>120</t>
  </si>
  <si>
    <t>936105372.S</t>
  </si>
  <si>
    <t xml:space="preserve">Montáž interaktívnych prvkov  z prvkov zložených z výroby,  kotvené skrutkami na pevný podklad</t>
  </si>
  <si>
    <t>122</t>
  </si>
  <si>
    <t>65</t>
  </si>
  <si>
    <t>A4130</t>
  </si>
  <si>
    <t>Interaktívny prvok zvukovod kvietok rozmerov 1130x510x380 mm</t>
  </si>
  <si>
    <t>124</t>
  </si>
  <si>
    <t>936105382.S</t>
  </si>
  <si>
    <t>Montáž herných doplnkov z prvkov zložených z výroby, drevené alebo kovové, kotvené skrutkami na pevný podklad</t>
  </si>
  <si>
    <t>126</t>
  </si>
  <si>
    <t>67</t>
  </si>
  <si>
    <t>A4089</t>
  </si>
  <si>
    <t>Trampolína OKRÚHLA modrá priemer 1750 mm</t>
  </si>
  <si>
    <t>128</t>
  </si>
  <si>
    <t>936124112.S</t>
  </si>
  <si>
    <t>Zhotovenie lavice stabilnej so zabetónovaním nôh</t>
  </si>
  <si>
    <t>130</t>
  </si>
  <si>
    <t>69</t>
  </si>
  <si>
    <t>313930003000.R</t>
  </si>
  <si>
    <t>Kruhova lavica LAG 310 so stolom d 850 mm v. 450 mm priemer kruhu lavičky 230 mm</t>
  </si>
  <si>
    <t>132</t>
  </si>
  <si>
    <t>936124121.S</t>
  </si>
  <si>
    <t>Osadenie parkovej lavičky so zabetonováním nôh</t>
  </si>
  <si>
    <t>134</t>
  </si>
  <si>
    <t>71</t>
  </si>
  <si>
    <t>553560002600.S</t>
  </si>
  <si>
    <t>Lavička parková s operadlom a opierkami pod ruk, oceľová konštrukcia, sedadlo a operadlo z lamiel z tropického dreva, dĺžky 1815 mm</t>
  </si>
  <si>
    <t>136</t>
  </si>
  <si>
    <t>936174312.S</t>
  </si>
  <si>
    <t>Osadenie stojana na bicykle kotevnými skrutkami bez zabetónovania nôh na pevný podklad</t>
  </si>
  <si>
    <t>138</t>
  </si>
  <si>
    <t>73</t>
  </si>
  <si>
    <t>553560009500.S</t>
  </si>
  <si>
    <t>Stojan na bicykel, obojstranný, antikorový rám, pre 4 bicykle</t>
  </si>
  <si>
    <t>140</t>
  </si>
  <si>
    <t>142</t>
  </si>
  <si>
    <t>75</t>
  </si>
  <si>
    <t>144</t>
  </si>
  <si>
    <t>146</t>
  </si>
  <si>
    <t>77</t>
  </si>
  <si>
    <t>966067111.S</t>
  </si>
  <si>
    <t xml:space="preserve">Rozobratie plotov výšky do 250 cm, tyčových, latkových, doskových,   -0,01000t</t>
  </si>
  <si>
    <t>148</t>
  </si>
  <si>
    <t>150</t>
  </si>
  <si>
    <t>79</t>
  </si>
  <si>
    <t>152</t>
  </si>
  <si>
    <t>154</t>
  </si>
  <si>
    <t>81</t>
  </si>
  <si>
    <t>156</t>
  </si>
  <si>
    <t>158</t>
  </si>
  <si>
    <t>83</t>
  </si>
  <si>
    <t>160</t>
  </si>
  <si>
    <t>162</t>
  </si>
  <si>
    <t>85</t>
  </si>
  <si>
    <t>164</t>
  </si>
  <si>
    <t>166</t>
  </si>
  <si>
    <t>87</t>
  </si>
  <si>
    <t>168</t>
  </si>
  <si>
    <t>170</t>
  </si>
  <si>
    <t>89</t>
  </si>
  <si>
    <t>172</t>
  </si>
  <si>
    <t>03 - SO 01.3 ul.Hlavná a Poštová</t>
  </si>
  <si>
    <t xml:space="preserve">    8 - Rúrové vedenie</t>
  </si>
  <si>
    <t>PSV - Práce a dodávky PSV</t>
  </si>
  <si>
    <t xml:space="preserve">    767 - Konštrukcie doplnkové kovové</t>
  </si>
  <si>
    <t>132211101.S</t>
  </si>
  <si>
    <t xml:space="preserve">Hĺbenie rýh šírky do 600 mm v  hornine tr.3 súdržných - ručným náradím</t>
  </si>
  <si>
    <t>132211119.S</t>
  </si>
  <si>
    <t>Príplatok za lepivosť pri hĺbení rýh š do 600 mm ručným náradím v hornine tr. 3</t>
  </si>
  <si>
    <t>174101002.S</t>
  </si>
  <si>
    <t>Zásyp sypaninou so zhutnením jám, šachiet, rýh, zárezov alebo okolo objektov nad 100 do 1000 m3</t>
  </si>
  <si>
    <t>103640000200.S</t>
  </si>
  <si>
    <t>Zemina pre terénne úpravy - zásypová</t>
  </si>
  <si>
    <t>174201101.S</t>
  </si>
  <si>
    <t>Zásyp sypaninou bez zhutnenia jám, šachiet, rýh, zárezov alebo okolo objektov do 100 m3 plocha P6</t>
  </si>
  <si>
    <t>583310000900.S</t>
  </si>
  <si>
    <t>Kamenivo ťažené hrubé frakcia 4-8 mm</t>
  </si>
  <si>
    <t>180402113.S</t>
  </si>
  <si>
    <t>Založenie trávnika parkového výsevom na svahu nad 1:2 do 1:1</t>
  </si>
  <si>
    <t>005720001400.S</t>
  </si>
  <si>
    <t>Osivá tráv - semená parkovej zmesi</t>
  </si>
  <si>
    <t>182101102.S</t>
  </si>
  <si>
    <t>Svahovanie trvalých svahov v zárezoch v hornine triedy 5</t>
  </si>
  <si>
    <t>182301122.S</t>
  </si>
  <si>
    <t>Rozprestretie ornice na svahu so sklonom nad 1:5, plocha do 500 m2, hr.nad 100 do 150 mm</t>
  </si>
  <si>
    <t>183901118.S</t>
  </si>
  <si>
    <t>Príprava nádob pre vysadzovanie rastlín pri výške nádoby do 1000 mm</t>
  </si>
  <si>
    <t>184701112.S</t>
  </si>
  <si>
    <t>Výsadba živého plota do vopred vyhĺbenej ryhy v rovine alebo na svahu do 1:5 z drevín s balom</t>
  </si>
  <si>
    <t>026540000400.S</t>
  </si>
  <si>
    <t>Krík listnatý Krušpán vždyzelený - Buxus sempervirens, nízky kompaktný</t>
  </si>
  <si>
    <t>1053512047</t>
  </si>
  <si>
    <t>-510484781</t>
  </si>
  <si>
    <t>274313612.S</t>
  </si>
  <si>
    <t>Betón základových pásov, prostý tr. C 20/25</t>
  </si>
  <si>
    <t>327210230.S</t>
  </si>
  <si>
    <t>Gabionový plot z drôtokamenných košov š. nad 0,5m výšky nad 1m zo zváraných panelov, povrchová ocharana, výplň kamenivo</t>
  </si>
  <si>
    <t>338171213.S</t>
  </si>
  <si>
    <t>Osadzovanie stĺpika pre pletivové panelové ploty s výškou do 2 m s betónovým panelom</t>
  </si>
  <si>
    <t>553510029600.S</t>
  </si>
  <si>
    <t>Stĺpik, výška 1,6 m, poplastovaný na pozinkovanej oceli, pre panelový plotový systém</t>
  </si>
  <si>
    <t>592330002600.S</t>
  </si>
  <si>
    <t>Betónový panel lxvxhr 2515x250x35 mm, podhrabová doska pre oplotenie z pletiva</t>
  </si>
  <si>
    <t>338172112.S</t>
  </si>
  <si>
    <t>Osadzovanie vzpery oceľovej plotovej so zabetónovaním do vopred vykopaných dier</t>
  </si>
  <si>
    <t>553510032900.S</t>
  </si>
  <si>
    <t>Vzperná rúrka - začiatočná bez manžiet, d 38 mm, dĺžka 2,315 m, pre panelový plotový systém</t>
  </si>
  <si>
    <t>348171211.S</t>
  </si>
  <si>
    <t>Osadzovanie zábradlia oceľového v terene , vrátane spojenia dielcov, hmotnosti do 100 kg/m</t>
  </si>
  <si>
    <t>553550001700.S</t>
  </si>
  <si>
    <t>Zábradlový systém pozinkovaný s výplňou z vodorovných oceľových tyčí ZSNH4/H2 - zostava 4 m</t>
  </si>
  <si>
    <t>553520003700.S</t>
  </si>
  <si>
    <t>Madlo prídavné na zábradlie pre invalidov a vozíčkarov, hliníkové eloxované</t>
  </si>
  <si>
    <t>564651111.S</t>
  </si>
  <si>
    <t>Podklad z kameniva hrubého drveného veľ. 63-125 mm s rozprestretím a zhutnením, po zhutnení hr. 150 mm</t>
  </si>
  <si>
    <t>564750111.S</t>
  </si>
  <si>
    <t>Podklad alebo kryt z kameniva hrubého drveného veľ. 8-16 mm s rozprestretím a zhutnením hr. 150 mm</t>
  </si>
  <si>
    <t>582137111.S</t>
  </si>
  <si>
    <t xml:space="preserve">Betonova rampa  s povrchovou metličkovou úpravou hr. 150 mm vratane debnenia</t>
  </si>
  <si>
    <t>582157112.S</t>
  </si>
  <si>
    <t xml:space="preserve">Terenné schody s povrchovou metličkovou úpravou  stupeň šxdxv 1200x3000x1750 -11 stupňov vratane debnenia</t>
  </si>
  <si>
    <t>592460003300.S</t>
  </si>
  <si>
    <t>Dlažba betónová, rozmer 200x100x60 mm, farebná</t>
  </si>
  <si>
    <t>Rúrové vedenie</t>
  </si>
  <si>
    <t>895970003.S</t>
  </si>
  <si>
    <t>Montáž vsakovacieho bloku neinšpekčného 1200x600x600 mm vrátane geotextílie</t>
  </si>
  <si>
    <t>286650000900</t>
  </si>
  <si>
    <t>Vsakovací blok Q-Bic inšpekčný, rozmer 1200x600x600 mm, objem 432 l, PP, WAVIN</t>
  </si>
  <si>
    <t>917862112.S</t>
  </si>
  <si>
    <t>Osadenie chodník. obrubníka betónového stojatého do lôžka z betónu prosteho tr. C 16/20 s bočnou oporou</t>
  </si>
  <si>
    <t>-994869303</t>
  </si>
  <si>
    <t>592170003500.S</t>
  </si>
  <si>
    <t>Obrubník rovný, lxšxv 1000x100x200 mm, prírodný</t>
  </si>
  <si>
    <t>1167781207</t>
  </si>
  <si>
    <t>592170002600.S</t>
  </si>
  <si>
    <t>Obrubník rovny, lxšxv 1000x100x200 mm, farebný</t>
  </si>
  <si>
    <t>-1599598417</t>
  </si>
  <si>
    <t>122414959</t>
  </si>
  <si>
    <t>936104101.S</t>
  </si>
  <si>
    <t>Montáž prvkov drobnej architektúry,</t>
  </si>
  <si>
    <t>553C901</t>
  </si>
  <si>
    <t>Áčko Canin malé vratane zemných a bet. prác</t>
  </si>
  <si>
    <t>553C907</t>
  </si>
  <si>
    <t>Hojdačka Canin vratane zemných a bet. prác</t>
  </si>
  <si>
    <t>553C903</t>
  </si>
  <si>
    <t>Kladina Canin vratane zemných a bet. prác</t>
  </si>
  <si>
    <t>553C905</t>
  </si>
  <si>
    <t>Skoková prekážka Canin vratane zemných a bet. prác</t>
  </si>
  <si>
    <t>A00911</t>
  </si>
  <si>
    <t>KÔŠ NA PSIE EXKREMENTY</t>
  </si>
  <si>
    <t>91</t>
  </si>
  <si>
    <t>93</t>
  </si>
  <si>
    <t>174</t>
  </si>
  <si>
    <t>936941131.S</t>
  </si>
  <si>
    <t>Osadenie reklamnej vitríny, informačného nosiča kotevnými skrutkami bez zabetónovania nôh na pevný podklad</t>
  </si>
  <si>
    <t>176</t>
  </si>
  <si>
    <t>95</t>
  </si>
  <si>
    <t>553560013100.S</t>
  </si>
  <si>
    <t>Skriňa informačná využitelná plocha 1200x1700 mm, obojstranná, presklenná kaleným sklom dvojica nôh</t>
  </si>
  <si>
    <t>178</t>
  </si>
  <si>
    <t>936941441.S</t>
  </si>
  <si>
    <t>Montáž nadoby na rastliny so sedením</t>
  </si>
  <si>
    <t>180</t>
  </si>
  <si>
    <t>97</t>
  </si>
  <si>
    <t>553560016500.S</t>
  </si>
  <si>
    <t>Nádoba s rastlinami so sedením rozmerov 1500x1500x1000 mm kamenná alt. betonova</t>
  </si>
  <si>
    <t>182</t>
  </si>
  <si>
    <t>184</t>
  </si>
  <si>
    <t>186</t>
  </si>
  <si>
    <t>188</t>
  </si>
  <si>
    <t>101</t>
  </si>
  <si>
    <t>966001164.S</t>
  </si>
  <si>
    <t xml:space="preserve">Demontáž plagátovacej plochy kotvenej skrutkami na pevný podklad,  -0,05900 t</t>
  </si>
  <si>
    <t>190</t>
  </si>
  <si>
    <t>966001211.R</t>
  </si>
  <si>
    <t>Demontáž betonových kvetináčov</t>
  </si>
  <si>
    <t>192</t>
  </si>
  <si>
    <t>103</t>
  </si>
  <si>
    <t>194</t>
  </si>
  <si>
    <t>196</t>
  </si>
  <si>
    <t>105</t>
  </si>
  <si>
    <t>198</t>
  </si>
  <si>
    <t>200</t>
  </si>
  <si>
    <t>107</t>
  </si>
  <si>
    <t>202</t>
  </si>
  <si>
    <t>PSV</t>
  </si>
  <si>
    <t>Práce a dodávky PSV</t>
  </si>
  <si>
    <t>767</t>
  </si>
  <si>
    <t>Konštrukcie doplnkové kovové</t>
  </si>
  <si>
    <t>767914150.S</t>
  </si>
  <si>
    <t>Montáž oplotenia panelového z pletiva na stĺpiky výšky do 2,2 m</t>
  </si>
  <si>
    <t>204</t>
  </si>
  <si>
    <t>109</t>
  </si>
  <si>
    <t>553510024700.S</t>
  </si>
  <si>
    <t>Panel pre panelový plotový systém, veľkosť oka 200x50 mm, vxl 1,2x2,48 m, poplastovaný na pozinkovanej oceli</t>
  </si>
  <si>
    <t>206</t>
  </si>
  <si>
    <t>767920210.S</t>
  </si>
  <si>
    <t>Montáž vrát a vrátok k oploteniu osadzovaných na stĺpiky oceľové, s plochou jednotlivo do 2 m2</t>
  </si>
  <si>
    <t>208</t>
  </si>
  <si>
    <t>111</t>
  </si>
  <si>
    <t>553510009900.S</t>
  </si>
  <si>
    <t>Bránka jednokrídlová, šxv 1,0x1,50 m, úprava epoxizinok + polyester, výplň jokel F40, farba RAL 6005</t>
  </si>
  <si>
    <t>210</t>
  </si>
  <si>
    <t>998767101.S</t>
  </si>
  <si>
    <t>Presun hmôt pre kovové stavebné doplnkové konštrukcie v objektoch výšky do 6 m</t>
  </si>
  <si>
    <t>212</t>
  </si>
  <si>
    <t>113</t>
  </si>
  <si>
    <t>214</t>
  </si>
  <si>
    <t>216</t>
  </si>
  <si>
    <t>115</t>
  </si>
  <si>
    <t>218</t>
  </si>
  <si>
    <t>220</t>
  </si>
  <si>
    <t>117</t>
  </si>
  <si>
    <t>222</t>
  </si>
  <si>
    <t>224</t>
  </si>
  <si>
    <t>119</t>
  </si>
  <si>
    <t>226</t>
  </si>
  <si>
    <t>228</t>
  </si>
  <si>
    <t>04 - SO 01.4 ul.SNP</t>
  </si>
  <si>
    <t>113107112.S</t>
  </si>
  <si>
    <t xml:space="preserve">Odstránenie krytu v ploche do 200 m2 z kameniva ťaženého, hr.100 do 200 mm,  -0,24000t</t>
  </si>
  <si>
    <t>113107132.S</t>
  </si>
  <si>
    <t xml:space="preserve">Odstránenie schodov v ploche do 200 m2 z betónu prostého, hr. vrstvy 150 do 300 mm,  -0,50000t</t>
  </si>
  <si>
    <t>113107142.S</t>
  </si>
  <si>
    <t xml:space="preserve">Odstránenie krytu asfaltového v ploche do 200 m2, hr. nad 50 do 100 mm,  -0,18100t</t>
  </si>
  <si>
    <t>005720001500.S</t>
  </si>
  <si>
    <t>Osivá tráv - výber lúčných semien</t>
  </si>
  <si>
    <t>184101003.S</t>
  </si>
  <si>
    <t>Výsadba drevín priemer balu do 100 mm pre zelené plochy</t>
  </si>
  <si>
    <t>338171222.S</t>
  </si>
  <si>
    <t>Osadzovanie stĺpika pre pletivové panelové ploty s výškou nad 2 m zabetónovaním do vopred vykopaných dier</t>
  </si>
  <si>
    <t>553510030800.S</t>
  </si>
  <si>
    <t>Stĺpik, výška 4,33 m, poplastovaný na pozinkovanej oceli, pre panelový plotový systém</t>
  </si>
  <si>
    <t>5647502111.S</t>
  </si>
  <si>
    <t>Podklad alebo kryt z kameniva hrubého drveného veľ. 8-32 mm s rozprestretím a zhutnením hr. 150 mm</t>
  </si>
  <si>
    <t>564752111.S</t>
  </si>
  <si>
    <t>Podklad alebo kryt z kameniva hrubého drveného veľ. 32-63 mm (vibr.štrk) po zhut.hr. 150 mm</t>
  </si>
  <si>
    <t>589100005.S</t>
  </si>
  <si>
    <t>Položenie umelej trávy na futbalové ihriská</t>
  </si>
  <si>
    <t>284170004700.S</t>
  </si>
  <si>
    <t>Umelá tráva futbalová, kombinácia vlákien, výška vlasu 40 mm ± 2 mm s výpňou kremičitým pieskom a gumový,m granulátom</t>
  </si>
  <si>
    <t>631571013.S</t>
  </si>
  <si>
    <t>Násyp - drenážna vrstva z kameniva</t>
  </si>
  <si>
    <t>-2020801722</t>
  </si>
  <si>
    <t>-1220403696</t>
  </si>
  <si>
    <t>1552723524</t>
  </si>
  <si>
    <t>-489594384</t>
  </si>
  <si>
    <t>1678931142</t>
  </si>
  <si>
    <t>918101121.S</t>
  </si>
  <si>
    <t>Lôžko pod obrubníky, krajníky alebo obruby z dlažobných kociek zo suchého betónu tr. C 12/15</t>
  </si>
  <si>
    <t>935112311.S</t>
  </si>
  <si>
    <t>Osadenie priekop. žľabu z betón. priekopových tvárnic šírky 800- 1200 mm do betónu C 12/15</t>
  </si>
  <si>
    <t>592270001800.S</t>
  </si>
  <si>
    <t>Tvárnica priekopová TBM 1-60, lxšxv 620x300x154,5(75) mm</t>
  </si>
  <si>
    <t>936105221.S</t>
  </si>
  <si>
    <t>Montáž detských hojdačiek z kovových prvkov skladaných na mieste, osadené do betónových pätiek</t>
  </si>
  <si>
    <t>553570017200.S</t>
  </si>
  <si>
    <t>Hojdačka pre 5 deti bez operadla, rozmer 6180x5370x2670 mm, drevo/hliník, HDPE, oceľ, PE</t>
  </si>
  <si>
    <t>936105227.S</t>
  </si>
  <si>
    <t>Montáž pružinových hojdačiek z kovových prvkov skladaných na mieste, osadené do betónových pätiek</t>
  </si>
  <si>
    <t>553570024300.S</t>
  </si>
  <si>
    <t>Hojdačka pružinová - rôzne motívy, rozmer 93x45 mm, oceľ/plast</t>
  </si>
  <si>
    <t>936105261.S</t>
  </si>
  <si>
    <t>Montáž lanoviek a kolotočov z kovových prvkov skladaných na mieste, osadené do betónových pätiek</t>
  </si>
  <si>
    <t>A4024</t>
  </si>
  <si>
    <t>Pedalový kolotoč priemer 2400 mm</t>
  </si>
  <si>
    <t>936105281.S</t>
  </si>
  <si>
    <t>Montáž herných doplnkov z kovových prvkov skladaných na mieste, osadené do betónových pätiek</t>
  </si>
  <si>
    <t>553570030170.S</t>
  </si>
  <si>
    <t>Basketbalovy kôš pre deti rozmerov 760x760x2760</t>
  </si>
  <si>
    <t>936105282.S</t>
  </si>
  <si>
    <t>Montáž herných doplnkov z kovových prvkov skladaných na mieste, kotvené skrutkami na pevný podklad</t>
  </si>
  <si>
    <t>553570030155.S</t>
  </si>
  <si>
    <t>Futbalova branka</t>
  </si>
  <si>
    <t>936941326.S</t>
  </si>
  <si>
    <t xml:space="preserve">Montáž sedenia  lavice a stôl</t>
  </si>
  <si>
    <t>553560018200.S</t>
  </si>
  <si>
    <t>Štvrťkruhova lavica pre deti - 4 ks a okruhly stôl - 1 ks</t>
  </si>
  <si>
    <t>767914160.R</t>
  </si>
  <si>
    <t>Montáž oplotenia panelového z pletiva na stĺpiky výšky nad 2,2 m</t>
  </si>
  <si>
    <t>553510025200.S</t>
  </si>
  <si>
    <t>Panel pre panelový plotový systém, veľkosť oka 200x50 mm, vxl 2,03x2,48 m, poplastovaný na pozinkovanej oceli</t>
  </si>
  <si>
    <t>767915140.S</t>
  </si>
  <si>
    <t xml:space="preserve">Montáž  ramovej konštrukcie oplotenia priebežného z profilovej ocele s hmotnosťou 1 m oplotenia do 70 kg</t>
  </si>
  <si>
    <t>145720001000.S</t>
  </si>
  <si>
    <t xml:space="preserve">Profil oceľový 120x60x3 mm 2x ťahaný tenkostenný uzavretý obdĺžnikový vratane povrchovej upravy </t>
  </si>
  <si>
    <t>145720000300.S</t>
  </si>
  <si>
    <t>Profil oceľový 60x60x5 mm 2x ťahaný tenkostenný uzavretý obdĺžnikový vratane povrch upravy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</si>
</sst>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30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41" t="s">
        <v>39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40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43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49</v>
      </c>
      <c r="AI60" s="37"/>
      <c r="AJ60" s="37"/>
      <c r="AK60" s="37"/>
      <c r="AL60" s="37"/>
      <c r="AM60" s="59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52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49</v>
      </c>
      <c r="AI75" s="37"/>
      <c r="AJ75" s="37"/>
      <c r="AK75" s="37"/>
      <c r="AL75" s="37"/>
      <c r="AM75" s="59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15934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 xml:space="preserve"> Regenerácia vnutroblokov na ul., SNP a Hlavna, Krompachy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 xml:space="preserve">Krompachy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26. 10. 2022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 xml:space="preserve">Mesto Krompachy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 xml:space="preserve"> </v>
      </c>
      <c r="AN89" s="4"/>
      <c r="AO89" s="4"/>
      <c r="AP89" s="4"/>
      <c r="AQ89" s="34"/>
      <c r="AR89" s="35"/>
      <c r="AS89" s="72" t="s">
        <v>54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55</v>
      </c>
      <c r="D92" s="81"/>
      <c r="E92" s="81"/>
      <c r="F92" s="81"/>
      <c r="G92" s="81"/>
      <c r="H92" s="82"/>
      <c r="I92" s="83" t="s">
        <v>56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57</v>
      </c>
      <c r="AH92" s="81"/>
      <c r="AI92" s="81"/>
      <c r="AJ92" s="81"/>
      <c r="AK92" s="81"/>
      <c r="AL92" s="81"/>
      <c r="AM92" s="81"/>
      <c r="AN92" s="83" t="s">
        <v>58</v>
      </c>
      <c r="AO92" s="81"/>
      <c r="AP92" s="85"/>
      <c r="AQ92" s="86" t="s">
        <v>59</v>
      </c>
      <c r="AR92" s="35"/>
      <c r="AS92" s="87" t="s">
        <v>60</v>
      </c>
      <c r="AT92" s="88" t="s">
        <v>61</v>
      </c>
      <c r="AU92" s="88" t="s">
        <v>62</v>
      </c>
      <c r="AV92" s="88" t="s">
        <v>63</v>
      </c>
      <c r="AW92" s="88" t="s">
        <v>64</v>
      </c>
      <c r="AX92" s="88" t="s">
        <v>65</v>
      </c>
      <c r="AY92" s="88" t="s">
        <v>66</v>
      </c>
      <c r="AZ92" s="88" t="s">
        <v>67</v>
      </c>
      <c r="BA92" s="88" t="s">
        <v>68</v>
      </c>
      <c r="BB92" s="88" t="s">
        <v>69</v>
      </c>
      <c r="BC92" s="88" t="s">
        <v>70</v>
      </c>
      <c r="BD92" s="89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72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ROUND(SUM(AG95:AG98),2)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ROUND(SUM(AS95:AS98),2)</f>
        <v>0</v>
      </c>
      <c r="AT94" s="100">
        <f>ROUND(SUM(AV94:AW94),2)</f>
        <v>0</v>
      </c>
      <c r="AU94" s="101">
        <f>ROUND(SUM(AU95:AU98),5)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ROUND(SUM(AZ95:AZ98),2)</f>
        <v>0</v>
      </c>
      <c r="BA94" s="100">
        <f>ROUND(SUM(BA95:BA98),2)</f>
        <v>0</v>
      </c>
      <c r="BB94" s="100">
        <f>ROUND(SUM(BB95:BB98),2)</f>
        <v>0</v>
      </c>
      <c r="BC94" s="100">
        <f>ROUND(SUM(BC95:BC98),2)</f>
        <v>0</v>
      </c>
      <c r="BD94" s="102">
        <f>ROUND(SUM(BD95:BD98),2)</f>
        <v>0</v>
      </c>
      <c r="BE94" s="6"/>
      <c r="BS94" s="103" t="s">
        <v>73</v>
      </c>
      <c r="BT94" s="103" t="s">
        <v>74</v>
      </c>
      <c r="BU94" s="104" t="s">
        <v>75</v>
      </c>
      <c r="BV94" s="103" t="s">
        <v>76</v>
      </c>
      <c r="BW94" s="103" t="s">
        <v>4</v>
      </c>
      <c r="BX94" s="103" t="s">
        <v>77</v>
      </c>
      <c r="CL94" s="103" t="s">
        <v>1</v>
      </c>
    </row>
    <row r="95" s="7" customFormat="1" ht="16.5" customHeight="1">
      <c r="A95" s="105" t="s">
        <v>78</v>
      </c>
      <c r="B95" s="106"/>
      <c r="C95" s="107"/>
      <c r="D95" s="108" t="s">
        <v>79</v>
      </c>
      <c r="E95" s="108"/>
      <c r="F95" s="108"/>
      <c r="G95" s="108"/>
      <c r="H95" s="108"/>
      <c r="I95" s="109"/>
      <c r="J95" s="108" t="s">
        <v>80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'01 - SO 01.1 Ulica Hlavná'!J30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81</v>
      </c>
      <c r="AR95" s="106"/>
      <c r="AS95" s="112">
        <v>0</v>
      </c>
      <c r="AT95" s="113">
        <f>ROUND(SUM(AV95:AW95),2)</f>
        <v>0</v>
      </c>
      <c r="AU95" s="114">
        <f>'01 - SO 01.1 Ulica Hlavná'!P124</f>
        <v>0</v>
      </c>
      <c r="AV95" s="113">
        <f>'01 - SO 01.1 Ulica Hlavná'!J33</f>
        <v>0</v>
      </c>
      <c r="AW95" s="113">
        <f>'01 - SO 01.1 Ulica Hlavná'!J34</f>
        <v>0</v>
      </c>
      <c r="AX95" s="113">
        <f>'01 - SO 01.1 Ulica Hlavná'!J35</f>
        <v>0</v>
      </c>
      <c r="AY95" s="113">
        <f>'01 - SO 01.1 Ulica Hlavná'!J36</f>
        <v>0</v>
      </c>
      <c r="AZ95" s="113">
        <f>'01 - SO 01.1 Ulica Hlavná'!F33</f>
        <v>0</v>
      </c>
      <c r="BA95" s="113">
        <f>'01 - SO 01.1 Ulica Hlavná'!F34</f>
        <v>0</v>
      </c>
      <c r="BB95" s="113">
        <f>'01 - SO 01.1 Ulica Hlavná'!F35</f>
        <v>0</v>
      </c>
      <c r="BC95" s="113">
        <f>'01 - SO 01.1 Ulica Hlavná'!F36</f>
        <v>0</v>
      </c>
      <c r="BD95" s="115">
        <f>'01 - SO 01.1 Ulica Hlavná'!F37</f>
        <v>0</v>
      </c>
      <c r="BE95" s="7"/>
      <c r="BT95" s="116" t="s">
        <v>82</v>
      </c>
      <c r="BV95" s="116" t="s">
        <v>76</v>
      </c>
      <c r="BW95" s="116" t="s">
        <v>83</v>
      </c>
      <c r="BX95" s="116" t="s">
        <v>4</v>
      </c>
      <c r="CL95" s="116" t="s">
        <v>1</v>
      </c>
      <c r="CM95" s="116" t="s">
        <v>74</v>
      </c>
    </row>
    <row r="96" s="7" customFormat="1" ht="16.5" customHeight="1">
      <c r="A96" s="105" t="s">
        <v>78</v>
      </c>
      <c r="B96" s="106"/>
      <c r="C96" s="107"/>
      <c r="D96" s="108" t="s">
        <v>84</v>
      </c>
      <c r="E96" s="108"/>
      <c r="F96" s="108"/>
      <c r="G96" s="108"/>
      <c r="H96" s="108"/>
      <c r="I96" s="109"/>
      <c r="J96" s="108" t="s">
        <v>85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'02 - SO 01.2 Ulica Hlavná'!J30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81</v>
      </c>
      <c r="AR96" s="106"/>
      <c r="AS96" s="112">
        <v>0</v>
      </c>
      <c r="AT96" s="113">
        <f>ROUND(SUM(AV96:AW96),2)</f>
        <v>0</v>
      </c>
      <c r="AU96" s="114">
        <f>'02 - SO 01.2 Ulica Hlavná'!P126</f>
        <v>0</v>
      </c>
      <c r="AV96" s="113">
        <f>'02 - SO 01.2 Ulica Hlavná'!J33</f>
        <v>0</v>
      </c>
      <c r="AW96" s="113">
        <f>'02 - SO 01.2 Ulica Hlavná'!J34</f>
        <v>0</v>
      </c>
      <c r="AX96" s="113">
        <f>'02 - SO 01.2 Ulica Hlavná'!J35</f>
        <v>0</v>
      </c>
      <c r="AY96" s="113">
        <f>'02 - SO 01.2 Ulica Hlavná'!J36</f>
        <v>0</v>
      </c>
      <c r="AZ96" s="113">
        <f>'02 - SO 01.2 Ulica Hlavná'!F33</f>
        <v>0</v>
      </c>
      <c r="BA96" s="113">
        <f>'02 - SO 01.2 Ulica Hlavná'!F34</f>
        <v>0</v>
      </c>
      <c r="BB96" s="113">
        <f>'02 - SO 01.2 Ulica Hlavná'!F35</f>
        <v>0</v>
      </c>
      <c r="BC96" s="113">
        <f>'02 - SO 01.2 Ulica Hlavná'!F36</f>
        <v>0</v>
      </c>
      <c r="BD96" s="115">
        <f>'02 - SO 01.2 Ulica Hlavná'!F37</f>
        <v>0</v>
      </c>
      <c r="BE96" s="7"/>
      <c r="BT96" s="116" t="s">
        <v>82</v>
      </c>
      <c r="BV96" s="116" t="s">
        <v>76</v>
      </c>
      <c r="BW96" s="116" t="s">
        <v>86</v>
      </c>
      <c r="BX96" s="116" t="s">
        <v>4</v>
      </c>
      <c r="CL96" s="116" t="s">
        <v>1</v>
      </c>
      <c r="CM96" s="116" t="s">
        <v>74</v>
      </c>
    </row>
    <row r="97" s="7" customFormat="1" ht="16.5" customHeight="1">
      <c r="A97" s="105" t="s">
        <v>78</v>
      </c>
      <c r="B97" s="106"/>
      <c r="C97" s="107"/>
      <c r="D97" s="108" t="s">
        <v>87</v>
      </c>
      <c r="E97" s="108"/>
      <c r="F97" s="108"/>
      <c r="G97" s="108"/>
      <c r="H97" s="108"/>
      <c r="I97" s="109"/>
      <c r="J97" s="108" t="s">
        <v>88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'03 - SO 01.3 ul.Hlavná a ...'!J30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81</v>
      </c>
      <c r="AR97" s="106"/>
      <c r="AS97" s="112">
        <v>0</v>
      </c>
      <c r="AT97" s="113">
        <f>ROUND(SUM(AV97:AW97),2)</f>
        <v>0</v>
      </c>
      <c r="AU97" s="114">
        <f>'03 - SO 01.3 ul.Hlavná a ...'!P129</f>
        <v>0</v>
      </c>
      <c r="AV97" s="113">
        <f>'03 - SO 01.3 ul.Hlavná a ...'!J33</f>
        <v>0</v>
      </c>
      <c r="AW97" s="113">
        <f>'03 - SO 01.3 ul.Hlavná a ...'!J34</f>
        <v>0</v>
      </c>
      <c r="AX97" s="113">
        <f>'03 - SO 01.3 ul.Hlavná a ...'!J35</f>
        <v>0</v>
      </c>
      <c r="AY97" s="113">
        <f>'03 - SO 01.3 ul.Hlavná a ...'!J36</f>
        <v>0</v>
      </c>
      <c r="AZ97" s="113">
        <f>'03 - SO 01.3 ul.Hlavná a ...'!F33</f>
        <v>0</v>
      </c>
      <c r="BA97" s="113">
        <f>'03 - SO 01.3 ul.Hlavná a ...'!F34</f>
        <v>0</v>
      </c>
      <c r="BB97" s="113">
        <f>'03 - SO 01.3 ul.Hlavná a ...'!F35</f>
        <v>0</v>
      </c>
      <c r="BC97" s="113">
        <f>'03 - SO 01.3 ul.Hlavná a ...'!F36</f>
        <v>0</v>
      </c>
      <c r="BD97" s="115">
        <f>'03 - SO 01.3 ul.Hlavná a ...'!F37</f>
        <v>0</v>
      </c>
      <c r="BE97" s="7"/>
      <c r="BT97" s="116" t="s">
        <v>82</v>
      </c>
      <c r="BV97" s="116" t="s">
        <v>76</v>
      </c>
      <c r="BW97" s="116" t="s">
        <v>89</v>
      </c>
      <c r="BX97" s="116" t="s">
        <v>4</v>
      </c>
      <c r="CL97" s="116" t="s">
        <v>1</v>
      </c>
      <c r="CM97" s="116" t="s">
        <v>74</v>
      </c>
    </row>
    <row r="98" s="7" customFormat="1" ht="16.5" customHeight="1">
      <c r="A98" s="105" t="s">
        <v>78</v>
      </c>
      <c r="B98" s="106"/>
      <c r="C98" s="107"/>
      <c r="D98" s="108" t="s">
        <v>90</v>
      </c>
      <c r="E98" s="108"/>
      <c r="F98" s="108"/>
      <c r="G98" s="108"/>
      <c r="H98" s="108"/>
      <c r="I98" s="109"/>
      <c r="J98" s="108" t="s">
        <v>91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'04 - SO 01.4 ul.SNP'!J30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81</v>
      </c>
      <c r="AR98" s="106"/>
      <c r="AS98" s="117">
        <v>0</v>
      </c>
      <c r="AT98" s="118">
        <f>ROUND(SUM(AV98:AW98),2)</f>
        <v>0</v>
      </c>
      <c r="AU98" s="119">
        <f>'04 - SO 01.4 ul.SNP'!P128</f>
        <v>0</v>
      </c>
      <c r="AV98" s="118">
        <f>'04 - SO 01.4 ul.SNP'!J33</f>
        <v>0</v>
      </c>
      <c r="AW98" s="118">
        <f>'04 - SO 01.4 ul.SNP'!J34</f>
        <v>0</v>
      </c>
      <c r="AX98" s="118">
        <f>'04 - SO 01.4 ul.SNP'!J35</f>
        <v>0</v>
      </c>
      <c r="AY98" s="118">
        <f>'04 - SO 01.4 ul.SNP'!J36</f>
        <v>0</v>
      </c>
      <c r="AZ98" s="118">
        <f>'04 - SO 01.4 ul.SNP'!F33</f>
        <v>0</v>
      </c>
      <c r="BA98" s="118">
        <f>'04 - SO 01.4 ul.SNP'!F34</f>
        <v>0</v>
      </c>
      <c r="BB98" s="118">
        <f>'04 - SO 01.4 ul.SNP'!F35</f>
        <v>0</v>
      </c>
      <c r="BC98" s="118">
        <f>'04 - SO 01.4 ul.SNP'!F36</f>
        <v>0</v>
      </c>
      <c r="BD98" s="120">
        <f>'04 - SO 01.4 ul.SNP'!F37</f>
        <v>0</v>
      </c>
      <c r="BE98" s="7"/>
      <c r="BT98" s="116" t="s">
        <v>82</v>
      </c>
      <c r="BV98" s="116" t="s">
        <v>76</v>
      </c>
      <c r="BW98" s="116" t="s">
        <v>92</v>
      </c>
      <c r="BX98" s="116" t="s">
        <v>4</v>
      </c>
      <c r="CL98" s="116" t="s">
        <v>1</v>
      </c>
      <c r="CM98" s="116" t="s">
        <v>74</v>
      </c>
    </row>
    <row r="99" s="2" customFormat="1" ht="30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5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="2" customFormat="1" ht="6.96" customHeight="1">
      <c r="A100" s="34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O 01.1 Ulica Hlavná'!C2" display="/"/>
    <hyperlink ref="A96" location="'02 - SO 01.2 Ulica Hlavná'!C2" display="/"/>
    <hyperlink ref="A97" location="'03 - SO 01.3 ul.Hlavná a ...'!C2" display="/"/>
    <hyperlink ref="A98" location="'04 - SO 01.4 ul.SNP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22" t="str">
        <f>'Rekapitulácia stavby'!K6</f>
        <v xml:space="preserve"> Regenerácia vnutroblokov na ul., SNP a Hlavna, Krompachy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95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26. 10. 2022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26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34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38</v>
      </c>
      <c r="E33" s="41" t="s">
        <v>39</v>
      </c>
      <c r="F33" s="128">
        <f>ROUND((SUM(BE124:BE173)),  2)</f>
        <v>0</v>
      </c>
      <c r="G33" s="129"/>
      <c r="H33" s="129"/>
      <c r="I33" s="130">
        <v>0.20000000000000001</v>
      </c>
      <c r="J33" s="128">
        <f>ROUND(((SUM(BE124:BE173))*I33),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40</v>
      </c>
      <c r="F34" s="128">
        <f>ROUND((SUM(BF124:BF173)),  2)</f>
        <v>0</v>
      </c>
      <c r="G34" s="129"/>
      <c r="H34" s="129"/>
      <c r="I34" s="130">
        <v>0.20000000000000001</v>
      </c>
      <c r="J34" s="128">
        <f>ROUND(((SUM(BF124:BF173))*I34),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31">
        <f>ROUND((SUM(BG124:BG173)),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31">
        <f>ROUND((SUM(BH124:BH173)),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43</v>
      </c>
      <c r="F37" s="128">
        <f>ROUND((SUM(BI124:BI173)),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44</v>
      </c>
      <c r="E39" s="82"/>
      <c r="F39" s="82"/>
      <c r="G39" s="135" t="s">
        <v>45</v>
      </c>
      <c r="H39" s="136" t="s">
        <v>46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39" t="s">
        <v>50</v>
      </c>
      <c r="G61" s="59" t="s">
        <v>49</v>
      </c>
      <c r="H61" s="37"/>
      <c r="I61" s="37"/>
      <c r="J61" s="140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39" t="s">
        <v>50</v>
      </c>
      <c r="G76" s="59" t="s">
        <v>49</v>
      </c>
      <c r="H76" s="37"/>
      <c r="I76" s="37"/>
      <c r="J76" s="140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96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 xml:space="preserve"> Regenerácia vnutroblokov na ul., SNP a Hlavna, Krompachy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01 - SO 01.1 Ulica Hlavná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Krompachy </v>
      </c>
      <c r="G89" s="34"/>
      <c r="H89" s="34"/>
      <c r="I89" s="28" t="s">
        <v>21</v>
      </c>
      <c r="J89" s="70" t="str">
        <f>IF(J12="","",J12)</f>
        <v>26. 10. 2022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 xml:space="preserve">Mesto Krompachy </v>
      </c>
      <c r="G91" s="34"/>
      <c r="H91" s="34"/>
      <c r="I91" s="28" t="s">
        <v>29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97</v>
      </c>
      <c r="D94" s="133"/>
      <c r="E94" s="133"/>
      <c r="F94" s="133"/>
      <c r="G94" s="133"/>
      <c r="H94" s="133"/>
      <c r="I94" s="133"/>
      <c r="J94" s="142" t="s">
        <v>98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99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100</v>
      </c>
    </row>
    <row r="97" hidden="1" s="9" customFormat="1" ht="24.96" customHeight="1">
      <c r="A97" s="9"/>
      <c r="B97" s="144"/>
      <c r="C97" s="9"/>
      <c r="D97" s="145" t="s">
        <v>101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102</v>
      </c>
      <c r="E98" s="150"/>
      <c r="F98" s="150"/>
      <c r="G98" s="150"/>
      <c r="H98" s="150"/>
      <c r="I98" s="150"/>
      <c r="J98" s="151">
        <f>J126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48"/>
      <c r="C99" s="10"/>
      <c r="D99" s="149" t="s">
        <v>103</v>
      </c>
      <c r="E99" s="150"/>
      <c r="F99" s="150"/>
      <c r="G99" s="150"/>
      <c r="H99" s="150"/>
      <c r="I99" s="150"/>
      <c r="J99" s="151">
        <f>J146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48"/>
      <c r="C100" s="10"/>
      <c r="D100" s="149" t="s">
        <v>104</v>
      </c>
      <c r="E100" s="150"/>
      <c r="F100" s="150"/>
      <c r="G100" s="150"/>
      <c r="H100" s="150"/>
      <c r="I100" s="150"/>
      <c r="J100" s="151">
        <f>J150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105</v>
      </c>
      <c r="E101" s="150"/>
      <c r="F101" s="150"/>
      <c r="G101" s="150"/>
      <c r="H101" s="150"/>
      <c r="I101" s="150"/>
      <c r="J101" s="151">
        <f>J152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106</v>
      </c>
      <c r="E102" s="150"/>
      <c r="F102" s="150"/>
      <c r="G102" s="150"/>
      <c r="H102" s="150"/>
      <c r="I102" s="150"/>
      <c r="J102" s="151">
        <f>J162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44"/>
      <c r="C103" s="9"/>
      <c r="D103" s="145" t="s">
        <v>107</v>
      </c>
      <c r="E103" s="146"/>
      <c r="F103" s="146"/>
      <c r="G103" s="146"/>
      <c r="H103" s="146"/>
      <c r="I103" s="146"/>
      <c r="J103" s="147">
        <f>J164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48"/>
      <c r="C104" s="10"/>
      <c r="D104" s="149" t="s">
        <v>108</v>
      </c>
      <c r="E104" s="150"/>
      <c r="F104" s="150"/>
      <c r="G104" s="150"/>
      <c r="H104" s="150"/>
      <c r="I104" s="150"/>
      <c r="J104" s="151">
        <f>J165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idden="1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idden="1"/>
    <row r="108" hidden="1"/>
    <row r="109" hidden="1"/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109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122" t="str">
        <f>E7</f>
        <v xml:space="preserve"> Regenerácia vnutroblokov na ul., SNP a Hlavna, Krompachy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94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01 - SO 01.1 Ulica Hlavná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 xml:space="preserve">Krompachy </v>
      </c>
      <c r="G118" s="34"/>
      <c r="H118" s="34"/>
      <c r="I118" s="28" t="s">
        <v>21</v>
      </c>
      <c r="J118" s="70" t="str">
        <f>IF(J12="","",J12)</f>
        <v>26. 10. 2022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E15</f>
        <v xml:space="preserve">Mesto Krompachy </v>
      </c>
      <c r="G120" s="34"/>
      <c r="H120" s="34"/>
      <c r="I120" s="28" t="s">
        <v>29</v>
      </c>
      <c r="J120" s="32" t="str">
        <f>E21</f>
        <v xml:space="preserve"> 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 xml:space="preserve"> 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110</v>
      </c>
      <c r="D123" s="155" t="s">
        <v>59</v>
      </c>
      <c r="E123" s="155" t="s">
        <v>55</v>
      </c>
      <c r="F123" s="155" t="s">
        <v>56</v>
      </c>
      <c r="G123" s="155" t="s">
        <v>111</v>
      </c>
      <c r="H123" s="155" t="s">
        <v>112</v>
      </c>
      <c r="I123" s="155" t="s">
        <v>113</v>
      </c>
      <c r="J123" s="156" t="s">
        <v>98</v>
      </c>
      <c r="K123" s="157" t="s">
        <v>114</v>
      </c>
      <c r="L123" s="158"/>
      <c r="M123" s="87" t="s">
        <v>1</v>
      </c>
      <c r="N123" s="88" t="s">
        <v>38</v>
      </c>
      <c r="O123" s="88" t="s">
        <v>115</v>
      </c>
      <c r="P123" s="88" t="s">
        <v>116</v>
      </c>
      <c r="Q123" s="88" t="s">
        <v>117</v>
      </c>
      <c r="R123" s="88" t="s">
        <v>118</v>
      </c>
      <c r="S123" s="88" t="s">
        <v>119</v>
      </c>
      <c r="T123" s="89" t="s">
        <v>120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99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P125+P164</f>
        <v>0</v>
      </c>
      <c r="Q124" s="91"/>
      <c r="R124" s="160">
        <f>R125+R164</f>
        <v>46.134959999999992</v>
      </c>
      <c r="S124" s="91"/>
      <c r="T124" s="161">
        <f>T125+T164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73</v>
      </c>
      <c r="AU124" s="15" t="s">
        <v>100</v>
      </c>
      <c r="BK124" s="162">
        <f>BK125+BK164</f>
        <v>0</v>
      </c>
    </row>
    <row r="125" s="12" customFormat="1" ht="25.92" customHeight="1">
      <c r="A125" s="12"/>
      <c r="B125" s="163"/>
      <c r="C125" s="12"/>
      <c r="D125" s="164" t="s">
        <v>73</v>
      </c>
      <c r="E125" s="165" t="s">
        <v>121</v>
      </c>
      <c r="F125" s="165" t="s">
        <v>122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P126+P146+P150+P152+P162</f>
        <v>0</v>
      </c>
      <c r="Q125" s="169"/>
      <c r="R125" s="170">
        <f>R126+R146+R150+R152+R162</f>
        <v>46.134959999999992</v>
      </c>
      <c r="S125" s="169"/>
      <c r="T125" s="171">
        <f>T126+T146+T150+T152+T162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82</v>
      </c>
      <c r="AT125" s="172" t="s">
        <v>73</v>
      </c>
      <c r="AU125" s="172" t="s">
        <v>74</v>
      </c>
      <c r="AY125" s="164" t="s">
        <v>123</v>
      </c>
      <c r="BK125" s="173">
        <f>BK126+BK146+BK150+BK152+BK162</f>
        <v>0</v>
      </c>
    </row>
    <row r="126" s="12" customFormat="1" ht="22.8" customHeight="1">
      <c r="A126" s="12"/>
      <c r="B126" s="163"/>
      <c r="C126" s="12"/>
      <c r="D126" s="164" t="s">
        <v>73</v>
      </c>
      <c r="E126" s="174" t="s">
        <v>82</v>
      </c>
      <c r="F126" s="174" t="s">
        <v>124</v>
      </c>
      <c r="G126" s="12"/>
      <c r="H126" s="12"/>
      <c r="I126" s="166"/>
      <c r="J126" s="175">
        <f>BK126</f>
        <v>0</v>
      </c>
      <c r="K126" s="12"/>
      <c r="L126" s="163"/>
      <c r="M126" s="168"/>
      <c r="N126" s="169"/>
      <c r="O126" s="169"/>
      <c r="P126" s="170">
        <f>SUM(P127:P145)</f>
        <v>0</v>
      </c>
      <c r="Q126" s="169"/>
      <c r="R126" s="170">
        <f>SUM(R127:R145)</f>
        <v>0</v>
      </c>
      <c r="S126" s="169"/>
      <c r="T126" s="171">
        <f>SUM(T127:T145)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4" t="s">
        <v>82</v>
      </c>
      <c r="AT126" s="172" t="s">
        <v>73</v>
      </c>
      <c r="AU126" s="172" t="s">
        <v>82</v>
      </c>
      <c r="AY126" s="164" t="s">
        <v>123</v>
      </c>
      <c r="BK126" s="173">
        <f>SUM(BK127:BK145)</f>
        <v>0</v>
      </c>
    </row>
    <row r="127" s="2" customFormat="1" ht="24.15" customHeight="1">
      <c r="A127" s="34"/>
      <c r="B127" s="176"/>
      <c r="C127" s="177" t="s">
        <v>82</v>
      </c>
      <c r="D127" s="177" t="s">
        <v>125</v>
      </c>
      <c r="E127" s="178" t="s">
        <v>126</v>
      </c>
      <c r="F127" s="179" t="s">
        <v>127</v>
      </c>
      <c r="G127" s="180" t="s">
        <v>128</v>
      </c>
      <c r="H127" s="181">
        <v>101.078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40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129</v>
      </c>
      <c r="AT127" s="189" t="s">
        <v>125</v>
      </c>
      <c r="AU127" s="189" t="s">
        <v>130</v>
      </c>
      <c r="AY127" s="15" t="s">
        <v>123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130</v>
      </c>
      <c r="BK127" s="190">
        <f>ROUND(I127*H127,2)</f>
        <v>0</v>
      </c>
      <c r="BL127" s="15" t="s">
        <v>129</v>
      </c>
      <c r="BM127" s="189" t="s">
        <v>130</v>
      </c>
    </row>
    <row r="128" s="2" customFormat="1" ht="16.5" customHeight="1">
      <c r="A128" s="34"/>
      <c r="B128" s="176"/>
      <c r="C128" s="191" t="s">
        <v>130</v>
      </c>
      <c r="D128" s="191" t="s">
        <v>131</v>
      </c>
      <c r="E128" s="192" t="s">
        <v>132</v>
      </c>
      <c r="F128" s="193" t="s">
        <v>133</v>
      </c>
      <c r="G128" s="194" t="s">
        <v>128</v>
      </c>
      <c r="H128" s="195">
        <v>101.078</v>
      </c>
      <c r="I128" s="196"/>
      <c r="J128" s="197">
        <f>ROUND(I128*H128,2)</f>
        <v>0</v>
      </c>
      <c r="K128" s="198"/>
      <c r="L128" s="199"/>
      <c r="M128" s="200" t="s">
        <v>1</v>
      </c>
      <c r="N128" s="201" t="s">
        <v>40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134</v>
      </c>
      <c r="AT128" s="189" t="s">
        <v>131</v>
      </c>
      <c r="AU128" s="189" t="s">
        <v>130</v>
      </c>
      <c r="AY128" s="15" t="s">
        <v>123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130</v>
      </c>
      <c r="BK128" s="190">
        <f>ROUND(I128*H128,2)</f>
        <v>0</v>
      </c>
      <c r="BL128" s="15" t="s">
        <v>129</v>
      </c>
      <c r="BM128" s="189" t="s">
        <v>129</v>
      </c>
    </row>
    <row r="129" s="2" customFormat="1" ht="37.8" customHeight="1">
      <c r="A129" s="34"/>
      <c r="B129" s="176"/>
      <c r="C129" s="177" t="s">
        <v>135</v>
      </c>
      <c r="D129" s="177" t="s">
        <v>125</v>
      </c>
      <c r="E129" s="178" t="s">
        <v>136</v>
      </c>
      <c r="F129" s="179" t="s">
        <v>137</v>
      </c>
      <c r="G129" s="180" t="s">
        <v>138</v>
      </c>
      <c r="H129" s="181">
        <v>1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40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129</v>
      </c>
      <c r="AT129" s="189" t="s">
        <v>125</v>
      </c>
      <c r="AU129" s="189" t="s">
        <v>130</v>
      </c>
      <c r="AY129" s="15" t="s">
        <v>123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130</v>
      </c>
      <c r="BK129" s="190">
        <f>ROUND(I129*H129,2)</f>
        <v>0</v>
      </c>
      <c r="BL129" s="15" t="s">
        <v>129</v>
      </c>
      <c r="BM129" s="189" t="s">
        <v>139</v>
      </c>
    </row>
    <row r="130" s="2" customFormat="1" ht="24.15" customHeight="1">
      <c r="A130" s="34"/>
      <c r="B130" s="176"/>
      <c r="C130" s="177" t="s">
        <v>129</v>
      </c>
      <c r="D130" s="177" t="s">
        <v>125</v>
      </c>
      <c r="E130" s="178" t="s">
        <v>140</v>
      </c>
      <c r="F130" s="179" t="s">
        <v>141</v>
      </c>
      <c r="G130" s="180" t="s">
        <v>138</v>
      </c>
      <c r="H130" s="181">
        <v>5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40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129</v>
      </c>
      <c r="AT130" s="189" t="s">
        <v>125</v>
      </c>
      <c r="AU130" s="189" t="s">
        <v>130</v>
      </c>
      <c r="AY130" s="15" t="s">
        <v>123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130</v>
      </c>
      <c r="BK130" s="190">
        <f>ROUND(I130*H130,2)</f>
        <v>0</v>
      </c>
      <c r="BL130" s="15" t="s">
        <v>129</v>
      </c>
      <c r="BM130" s="189" t="s">
        <v>134</v>
      </c>
    </row>
    <row r="131" s="2" customFormat="1" ht="16.5" customHeight="1">
      <c r="A131" s="34"/>
      <c r="B131" s="176"/>
      <c r="C131" s="191" t="s">
        <v>142</v>
      </c>
      <c r="D131" s="191" t="s">
        <v>131</v>
      </c>
      <c r="E131" s="192" t="s">
        <v>143</v>
      </c>
      <c r="F131" s="193" t="s">
        <v>144</v>
      </c>
      <c r="G131" s="194" t="s">
        <v>138</v>
      </c>
      <c r="H131" s="195">
        <v>5</v>
      </c>
      <c r="I131" s="196"/>
      <c r="J131" s="197">
        <f>ROUND(I131*H131,2)</f>
        <v>0</v>
      </c>
      <c r="K131" s="198"/>
      <c r="L131" s="199"/>
      <c r="M131" s="200" t="s">
        <v>1</v>
      </c>
      <c r="N131" s="201" t="s">
        <v>40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134</v>
      </c>
      <c r="AT131" s="189" t="s">
        <v>131</v>
      </c>
      <c r="AU131" s="189" t="s">
        <v>130</v>
      </c>
      <c r="AY131" s="15" t="s">
        <v>123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130</v>
      </c>
      <c r="BK131" s="190">
        <f>ROUND(I131*H131,2)</f>
        <v>0</v>
      </c>
      <c r="BL131" s="15" t="s">
        <v>129</v>
      </c>
      <c r="BM131" s="189" t="s">
        <v>145</v>
      </c>
    </row>
    <row r="132" s="2" customFormat="1" ht="24.15" customHeight="1">
      <c r="A132" s="34"/>
      <c r="B132" s="176"/>
      <c r="C132" s="177" t="s">
        <v>139</v>
      </c>
      <c r="D132" s="177" t="s">
        <v>125</v>
      </c>
      <c r="E132" s="178" t="s">
        <v>146</v>
      </c>
      <c r="F132" s="179" t="s">
        <v>147</v>
      </c>
      <c r="G132" s="180" t="s">
        <v>138</v>
      </c>
      <c r="H132" s="181">
        <v>775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40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129</v>
      </c>
      <c r="AT132" s="189" t="s">
        <v>125</v>
      </c>
      <c r="AU132" s="189" t="s">
        <v>130</v>
      </c>
      <c r="AY132" s="15" t="s">
        <v>123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130</v>
      </c>
      <c r="BK132" s="190">
        <f>ROUND(I132*H132,2)</f>
        <v>0</v>
      </c>
      <c r="BL132" s="15" t="s">
        <v>129</v>
      </c>
      <c r="BM132" s="189" t="s">
        <v>148</v>
      </c>
    </row>
    <row r="133" s="2" customFormat="1" ht="24.15" customHeight="1">
      <c r="A133" s="34"/>
      <c r="B133" s="176"/>
      <c r="C133" s="191" t="s">
        <v>149</v>
      </c>
      <c r="D133" s="191" t="s">
        <v>131</v>
      </c>
      <c r="E133" s="192" t="s">
        <v>150</v>
      </c>
      <c r="F133" s="193" t="s">
        <v>151</v>
      </c>
      <c r="G133" s="194" t="s">
        <v>138</v>
      </c>
      <c r="H133" s="195">
        <v>775</v>
      </c>
      <c r="I133" s="196"/>
      <c r="J133" s="197">
        <f>ROUND(I133*H133,2)</f>
        <v>0</v>
      </c>
      <c r="K133" s="198"/>
      <c r="L133" s="199"/>
      <c r="M133" s="200" t="s">
        <v>1</v>
      </c>
      <c r="N133" s="201" t="s">
        <v>40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134</v>
      </c>
      <c r="AT133" s="189" t="s">
        <v>131</v>
      </c>
      <c r="AU133" s="189" t="s">
        <v>130</v>
      </c>
      <c r="AY133" s="15" t="s">
        <v>123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130</v>
      </c>
      <c r="BK133" s="190">
        <f>ROUND(I133*H133,2)</f>
        <v>0</v>
      </c>
      <c r="BL133" s="15" t="s">
        <v>129</v>
      </c>
      <c r="BM133" s="189" t="s">
        <v>152</v>
      </c>
    </row>
    <row r="134" s="2" customFormat="1" ht="16.5" customHeight="1">
      <c r="A134" s="34"/>
      <c r="B134" s="176"/>
      <c r="C134" s="177" t="s">
        <v>134</v>
      </c>
      <c r="D134" s="177" t="s">
        <v>125</v>
      </c>
      <c r="E134" s="178" t="s">
        <v>153</v>
      </c>
      <c r="F134" s="179" t="s">
        <v>154</v>
      </c>
      <c r="G134" s="180" t="s">
        <v>128</v>
      </c>
      <c r="H134" s="181">
        <v>31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40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129</v>
      </c>
      <c r="AT134" s="189" t="s">
        <v>125</v>
      </c>
      <c r="AU134" s="189" t="s">
        <v>130</v>
      </c>
      <c r="AY134" s="15" t="s">
        <v>123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130</v>
      </c>
      <c r="BK134" s="190">
        <f>ROUND(I134*H134,2)</f>
        <v>0</v>
      </c>
      <c r="BL134" s="15" t="s">
        <v>129</v>
      </c>
      <c r="BM134" s="189" t="s">
        <v>155</v>
      </c>
    </row>
    <row r="135" s="2" customFormat="1" ht="24.15" customHeight="1">
      <c r="A135" s="34"/>
      <c r="B135" s="176"/>
      <c r="C135" s="177" t="s">
        <v>156</v>
      </c>
      <c r="D135" s="177" t="s">
        <v>125</v>
      </c>
      <c r="E135" s="178" t="s">
        <v>157</v>
      </c>
      <c r="F135" s="179" t="s">
        <v>158</v>
      </c>
      <c r="G135" s="180" t="s">
        <v>128</v>
      </c>
      <c r="H135" s="181">
        <v>101.078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40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129</v>
      </c>
      <c r="AT135" s="189" t="s">
        <v>125</v>
      </c>
      <c r="AU135" s="189" t="s">
        <v>130</v>
      </c>
      <c r="AY135" s="15" t="s">
        <v>123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130</v>
      </c>
      <c r="BK135" s="190">
        <f>ROUND(I135*H135,2)</f>
        <v>0</v>
      </c>
      <c r="BL135" s="15" t="s">
        <v>129</v>
      </c>
      <c r="BM135" s="189" t="s">
        <v>159</v>
      </c>
    </row>
    <row r="136" s="2" customFormat="1" ht="33" customHeight="1">
      <c r="A136" s="34"/>
      <c r="B136" s="176"/>
      <c r="C136" s="177" t="s">
        <v>145</v>
      </c>
      <c r="D136" s="177" t="s">
        <v>125</v>
      </c>
      <c r="E136" s="178" t="s">
        <v>160</v>
      </c>
      <c r="F136" s="179" t="s">
        <v>161</v>
      </c>
      <c r="G136" s="180" t="s">
        <v>138</v>
      </c>
      <c r="H136" s="181">
        <v>1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40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129</v>
      </c>
      <c r="AT136" s="189" t="s">
        <v>125</v>
      </c>
      <c r="AU136" s="189" t="s">
        <v>130</v>
      </c>
      <c r="AY136" s="15" t="s">
        <v>123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130</v>
      </c>
      <c r="BK136" s="190">
        <f>ROUND(I136*H136,2)</f>
        <v>0</v>
      </c>
      <c r="BL136" s="15" t="s">
        <v>129</v>
      </c>
      <c r="BM136" s="189" t="s">
        <v>7</v>
      </c>
    </row>
    <row r="137" s="2" customFormat="1" ht="24.15" customHeight="1">
      <c r="A137" s="34"/>
      <c r="B137" s="176"/>
      <c r="C137" s="191" t="s">
        <v>162</v>
      </c>
      <c r="D137" s="191" t="s">
        <v>131</v>
      </c>
      <c r="E137" s="192" t="s">
        <v>163</v>
      </c>
      <c r="F137" s="193" t="s">
        <v>164</v>
      </c>
      <c r="G137" s="194" t="s">
        <v>138</v>
      </c>
      <c r="H137" s="195">
        <v>1</v>
      </c>
      <c r="I137" s="196"/>
      <c r="J137" s="197">
        <f>ROUND(I137*H137,2)</f>
        <v>0</v>
      </c>
      <c r="K137" s="198"/>
      <c r="L137" s="199"/>
      <c r="M137" s="200" t="s">
        <v>1</v>
      </c>
      <c r="N137" s="201" t="s">
        <v>40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134</v>
      </c>
      <c r="AT137" s="189" t="s">
        <v>131</v>
      </c>
      <c r="AU137" s="189" t="s">
        <v>130</v>
      </c>
      <c r="AY137" s="15" t="s">
        <v>123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130</v>
      </c>
      <c r="BK137" s="190">
        <f>ROUND(I137*H137,2)</f>
        <v>0</v>
      </c>
      <c r="BL137" s="15" t="s">
        <v>129</v>
      </c>
      <c r="BM137" s="189" t="s">
        <v>165</v>
      </c>
    </row>
    <row r="138" s="2" customFormat="1" ht="24.15" customHeight="1">
      <c r="A138" s="34"/>
      <c r="B138" s="176"/>
      <c r="C138" s="177" t="s">
        <v>148</v>
      </c>
      <c r="D138" s="177" t="s">
        <v>125</v>
      </c>
      <c r="E138" s="178" t="s">
        <v>166</v>
      </c>
      <c r="F138" s="179" t="s">
        <v>167</v>
      </c>
      <c r="G138" s="180" t="s">
        <v>128</v>
      </c>
      <c r="H138" s="181">
        <v>101.078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40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129</v>
      </c>
      <c r="AT138" s="189" t="s">
        <v>125</v>
      </c>
      <c r="AU138" s="189" t="s">
        <v>130</v>
      </c>
      <c r="AY138" s="15" t="s">
        <v>123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130</v>
      </c>
      <c r="BK138" s="190">
        <f>ROUND(I138*H138,2)</f>
        <v>0</v>
      </c>
      <c r="BL138" s="15" t="s">
        <v>129</v>
      </c>
      <c r="BM138" s="189" t="s">
        <v>168</v>
      </c>
    </row>
    <row r="139" s="2" customFormat="1" ht="16.5" customHeight="1">
      <c r="A139" s="34"/>
      <c r="B139" s="176"/>
      <c r="C139" s="191" t="s">
        <v>169</v>
      </c>
      <c r="D139" s="191" t="s">
        <v>131</v>
      </c>
      <c r="E139" s="192" t="s">
        <v>170</v>
      </c>
      <c r="F139" s="193" t="s">
        <v>171</v>
      </c>
      <c r="G139" s="194" t="s">
        <v>172</v>
      </c>
      <c r="H139" s="195">
        <v>0.040000000000000001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40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134</v>
      </c>
      <c r="AT139" s="189" t="s">
        <v>131</v>
      </c>
      <c r="AU139" s="189" t="s">
        <v>130</v>
      </c>
      <c r="AY139" s="15" t="s">
        <v>123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130</v>
      </c>
      <c r="BK139" s="190">
        <f>ROUND(I139*H139,2)</f>
        <v>0</v>
      </c>
      <c r="BL139" s="15" t="s">
        <v>129</v>
      </c>
      <c r="BM139" s="189" t="s">
        <v>173</v>
      </c>
    </row>
    <row r="140" s="2" customFormat="1" ht="24.15" customHeight="1">
      <c r="A140" s="34"/>
      <c r="B140" s="176"/>
      <c r="C140" s="177" t="s">
        <v>152</v>
      </c>
      <c r="D140" s="177" t="s">
        <v>125</v>
      </c>
      <c r="E140" s="178" t="s">
        <v>174</v>
      </c>
      <c r="F140" s="179" t="s">
        <v>175</v>
      </c>
      <c r="G140" s="180" t="s">
        <v>128</v>
      </c>
      <c r="H140" s="181">
        <v>101.078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40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129</v>
      </c>
      <c r="AT140" s="189" t="s">
        <v>125</v>
      </c>
      <c r="AU140" s="189" t="s">
        <v>130</v>
      </c>
      <c r="AY140" s="15" t="s">
        <v>123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130</v>
      </c>
      <c r="BK140" s="190">
        <f>ROUND(I140*H140,2)</f>
        <v>0</v>
      </c>
      <c r="BL140" s="15" t="s">
        <v>129</v>
      </c>
      <c r="BM140" s="189" t="s">
        <v>176</v>
      </c>
    </row>
    <row r="141" s="2" customFormat="1" ht="24.15" customHeight="1">
      <c r="A141" s="34"/>
      <c r="B141" s="176"/>
      <c r="C141" s="191" t="s">
        <v>177</v>
      </c>
      <c r="D141" s="191" t="s">
        <v>131</v>
      </c>
      <c r="E141" s="192" t="s">
        <v>178</v>
      </c>
      <c r="F141" s="193" t="s">
        <v>179</v>
      </c>
      <c r="G141" s="194" t="s">
        <v>180</v>
      </c>
      <c r="H141" s="195">
        <v>0.002</v>
      </c>
      <c r="I141" s="196"/>
      <c r="J141" s="197">
        <f>ROUND(I141*H141,2)</f>
        <v>0</v>
      </c>
      <c r="K141" s="198"/>
      <c r="L141" s="199"/>
      <c r="M141" s="200" t="s">
        <v>1</v>
      </c>
      <c r="N141" s="201" t="s">
        <v>40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134</v>
      </c>
      <c r="AT141" s="189" t="s">
        <v>131</v>
      </c>
      <c r="AU141" s="189" t="s">
        <v>130</v>
      </c>
      <c r="AY141" s="15" t="s">
        <v>123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130</v>
      </c>
      <c r="BK141" s="190">
        <f>ROUND(I141*H141,2)</f>
        <v>0</v>
      </c>
      <c r="BL141" s="15" t="s">
        <v>129</v>
      </c>
      <c r="BM141" s="189" t="s">
        <v>181</v>
      </c>
    </row>
    <row r="142" s="2" customFormat="1" ht="24.15" customHeight="1">
      <c r="A142" s="34"/>
      <c r="B142" s="176"/>
      <c r="C142" s="177" t="s">
        <v>155</v>
      </c>
      <c r="D142" s="177" t="s">
        <v>125</v>
      </c>
      <c r="E142" s="178" t="s">
        <v>182</v>
      </c>
      <c r="F142" s="179" t="s">
        <v>183</v>
      </c>
      <c r="G142" s="180" t="s">
        <v>138</v>
      </c>
      <c r="H142" s="181">
        <v>3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40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129</v>
      </c>
      <c r="AT142" s="189" t="s">
        <v>125</v>
      </c>
      <c r="AU142" s="189" t="s">
        <v>130</v>
      </c>
      <c r="AY142" s="15" t="s">
        <v>123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130</v>
      </c>
      <c r="BK142" s="190">
        <f>ROUND(I142*H142,2)</f>
        <v>0</v>
      </c>
      <c r="BL142" s="15" t="s">
        <v>129</v>
      </c>
      <c r="BM142" s="189" t="s">
        <v>184</v>
      </c>
    </row>
    <row r="143" s="2" customFormat="1" ht="24.15" customHeight="1">
      <c r="A143" s="34"/>
      <c r="B143" s="176"/>
      <c r="C143" s="191" t="s">
        <v>185</v>
      </c>
      <c r="D143" s="191" t="s">
        <v>131</v>
      </c>
      <c r="E143" s="192" t="s">
        <v>186</v>
      </c>
      <c r="F143" s="193" t="s">
        <v>187</v>
      </c>
      <c r="G143" s="194" t="s">
        <v>138</v>
      </c>
      <c r="H143" s="195">
        <v>3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40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134</v>
      </c>
      <c r="AT143" s="189" t="s">
        <v>131</v>
      </c>
      <c r="AU143" s="189" t="s">
        <v>130</v>
      </c>
      <c r="AY143" s="15" t="s">
        <v>123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130</v>
      </c>
      <c r="BK143" s="190">
        <f>ROUND(I143*H143,2)</f>
        <v>0</v>
      </c>
      <c r="BL143" s="15" t="s">
        <v>129</v>
      </c>
      <c r="BM143" s="189" t="s">
        <v>188</v>
      </c>
    </row>
    <row r="144" s="2" customFormat="1" ht="21.75" customHeight="1">
      <c r="A144" s="34"/>
      <c r="B144" s="176"/>
      <c r="C144" s="177" t="s">
        <v>159</v>
      </c>
      <c r="D144" s="177" t="s">
        <v>125</v>
      </c>
      <c r="E144" s="178" t="s">
        <v>189</v>
      </c>
      <c r="F144" s="179" t="s">
        <v>190</v>
      </c>
      <c r="G144" s="180" t="s">
        <v>128</v>
      </c>
      <c r="H144" s="181">
        <v>101.078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40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129</v>
      </c>
      <c r="AT144" s="189" t="s">
        <v>125</v>
      </c>
      <c r="AU144" s="189" t="s">
        <v>130</v>
      </c>
      <c r="AY144" s="15" t="s">
        <v>123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130</v>
      </c>
      <c r="BK144" s="190">
        <f>ROUND(I144*H144,2)</f>
        <v>0</v>
      </c>
      <c r="BL144" s="15" t="s">
        <v>129</v>
      </c>
      <c r="BM144" s="189" t="s">
        <v>191</v>
      </c>
    </row>
    <row r="145" s="2" customFormat="1" ht="21.75" customHeight="1">
      <c r="A145" s="34"/>
      <c r="B145" s="176"/>
      <c r="C145" s="177" t="s">
        <v>192</v>
      </c>
      <c r="D145" s="177" t="s">
        <v>125</v>
      </c>
      <c r="E145" s="178" t="s">
        <v>193</v>
      </c>
      <c r="F145" s="179" t="s">
        <v>194</v>
      </c>
      <c r="G145" s="180" t="s">
        <v>128</v>
      </c>
      <c r="H145" s="181">
        <v>101.078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40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129</v>
      </c>
      <c r="AT145" s="189" t="s">
        <v>125</v>
      </c>
      <c r="AU145" s="189" t="s">
        <v>130</v>
      </c>
      <c r="AY145" s="15" t="s">
        <v>123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130</v>
      </c>
      <c r="BK145" s="190">
        <f>ROUND(I145*H145,2)</f>
        <v>0</v>
      </c>
      <c r="BL145" s="15" t="s">
        <v>129</v>
      </c>
      <c r="BM145" s="189" t="s">
        <v>195</v>
      </c>
    </row>
    <row r="146" s="12" customFormat="1" ht="22.8" customHeight="1">
      <c r="A146" s="12"/>
      <c r="B146" s="163"/>
      <c r="C146" s="12"/>
      <c r="D146" s="164" t="s">
        <v>73</v>
      </c>
      <c r="E146" s="174" t="s">
        <v>129</v>
      </c>
      <c r="F146" s="174" t="s">
        <v>196</v>
      </c>
      <c r="G146" s="12"/>
      <c r="H146" s="12"/>
      <c r="I146" s="166"/>
      <c r="J146" s="175">
        <f>BK146</f>
        <v>0</v>
      </c>
      <c r="K146" s="12"/>
      <c r="L146" s="163"/>
      <c r="M146" s="168"/>
      <c r="N146" s="169"/>
      <c r="O146" s="169"/>
      <c r="P146" s="170">
        <f>SUM(P147:P149)</f>
        <v>0</v>
      </c>
      <c r="Q146" s="169"/>
      <c r="R146" s="170">
        <f>SUM(R147:R149)</f>
        <v>0</v>
      </c>
      <c r="S146" s="169"/>
      <c r="T146" s="171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82</v>
      </c>
      <c r="AT146" s="172" t="s">
        <v>73</v>
      </c>
      <c r="AU146" s="172" t="s">
        <v>82</v>
      </c>
      <c r="AY146" s="164" t="s">
        <v>123</v>
      </c>
      <c r="BK146" s="173">
        <f>SUM(BK147:BK149)</f>
        <v>0</v>
      </c>
    </row>
    <row r="147" s="2" customFormat="1" ht="37.8" customHeight="1">
      <c r="A147" s="34"/>
      <c r="B147" s="176"/>
      <c r="C147" s="177" t="s">
        <v>7</v>
      </c>
      <c r="D147" s="177" t="s">
        <v>125</v>
      </c>
      <c r="E147" s="178" t="s">
        <v>197</v>
      </c>
      <c r="F147" s="179" t="s">
        <v>198</v>
      </c>
      <c r="G147" s="180" t="s">
        <v>128</v>
      </c>
      <c r="H147" s="181">
        <v>198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40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129</v>
      </c>
      <c r="AT147" s="189" t="s">
        <v>125</v>
      </c>
      <c r="AU147" s="189" t="s">
        <v>130</v>
      </c>
      <c r="AY147" s="15" t="s">
        <v>123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130</v>
      </c>
      <c r="BK147" s="190">
        <f>ROUND(I147*H147,2)</f>
        <v>0</v>
      </c>
      <c r="BL147" s="15" t="s">
        <v>129</v>
      </c>
      <c r="BM147" s="189" t="s">
        <v>199</v>
      </c>
    </row>
    <row r="148" s="2" customFormat="1" ht="24.15" customHeight="1">
      <c r="A148" s="34"/>
      <c r="B148" s="176"/>
      <c r="C148" s="191" t="s">
        <v>200</v>
      </c>
      <c r="D148" s="191" t="s">
        <v>131</v>
      </c>
      <c r="E148" s="192" t="s">
        <v>201</v>
      </c>
      <c r="F148" s="193" t="s">
        <v>202</v>
      </c>
      <c r="G148" s="194" t="s">
        <v>128</v>
      </c>
      <c r="H148" s="195">
        <v>201.96000000000001</v>
      </c>
      <c r="I148" s="196"/>
      <c r="J148" s="197">
        <f>ROUND(I148*H148,2)</f>
        <v>0</v>
      </c>
      <c r="K148" s="198"/>
      <c r="L148" s="199"/>
      <c r="M148" s="200" t="s">
        <v>1</v>
      </c>
      <c r="N148" s="201" t="s">
        <v>40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134</v>
      </c>
      <c r="AT148" s="189" t="s">
        <v>131</v>
      </c>
      <c r="AU148" s="189" t="s">
        <v>130</v>
      </c>
      <c r="AY148" s="15" t="s">
        <v>123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130</v>
      </c>
      <c r="BK148" s="190">
        <f>ROUND(I148*H148,2)</f>
        <v>0</v>
      </c>
      <c r="BL148" s="15" t="s">
        <v>129</v>
      </c>
      <c r="BM148" s="189" t="s">
        <v>203</v>
      </c>
    </row>
    <row r="149" s="2" customFormat="1" ht="24.15" customHeight="1">
      <c r="A149" s="34"/>
      <c r="B149" s="176"/>
      <c r="C149" s="177" t="s">
        <v>165</v>
      </c>
      <c r="D149" s="177" t="s">
        <v>125</v>
      </c>
      <c r="E149" s="178" t="s">
        <v>204</v>
      </c>
      <c r="F149" s="179" t="s">
        <v>205</v>
      </c>
      <c r="G149" s="180" t="s">
        <v>128</v>
      </c>
      <c r="H149" s="181">
        <v>198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40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129</v>
      </c>
      <c r="AT149" s="189" t="s">
        <v>125</v>
      </c>
      <c r="AU149" s="189" t="s">
        <v>130</v>
      </c>
      <c r="AY149" s="15" t="s">
        <v>123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130</v>
      </c>
      <c r="BK149" s="190">
        <f>ROUND(I149*H149,2)</f>
        <v>0</v>
      </c>
      <c r="BL149" s="15" t="s">
        <v>129</v>
      </c>
      <c r="BM149" s="189" t="s">
        <v>206</v>
      </c>
    </row>
    <row r="150" s="12" customFormat="1" ht="22.8" customHeight="1">
      <c r="A150" s="12"/>
      <c r="B150" s="163"/>
      <c r="C150" s="12"/>
      <c r="D150" s="164" t="s">
        <v>73</v>
      </c>
      <c r="E150" s="174" t="s">
        <v>142</v>
      </c>
      <c r="F150" s="174" t="s">
        <v>207</v>
      </c>
      <c r="G150" s="12"/>
      <c r="H150" s="12"/>
      <c r="I150" s="166"/>
      <c r="J150" s="175">
        <f>BK150</f>
        <v>0</v>
      </c>
      <c r="K150" s="12"/>
      <c r="L150" s="163"/>
      <c r="M150" s="168"/>
      <c r="N150" s="169"/>
      <c r="O150" s="169"/>
      <c r="P150" s="170">
        <f>P151</f>
        <v>0</v>
      </c>
      <c r="Q150" s="169"/>
      <c r="R150" s="170">
        <f>R151</f>
        <v>0</v>
      </c>
      <c r="S150" s="169"/>
      <c r="T150" s="17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4" t="s">
        <v>82</v>
      </c>
      <c r="AT150" s="172" t="s">
        <v>73</v>
      </c>
      <c r="AU150" s="172" t="s">
        <v>82</v>
      </c>
      <c r="AY150" s="164" t="s">
        <v>123</v>
      </c>
      <c r="BK150" s="173">
        <f>BK151</f>
        <v>0</v>
      </c>
    </row>
    <row r="151" s="2" customFormat="1" ht="33" customHeight="1">
      <c r="A151" s="34"/>
      <c r="B151" s="176"/>
      <c r="C151" s="177" t="s">
        <v>208</v>
      </c>
      <c r="D151" s="177" t="s">
        <v>125</v>
      </c>
      <c r="E151" s="178" t="s">
        <v>209</v>
      </c>
      <c r="F151" s="179" t="s">
        <v>210</v>
      </c>
      <c r="G151" s="180" t="s">
        <v>128</v>
      </c>
      <c r="H151" s="181">
        <v>198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40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129</v>
      </c>
      <c r="AT151" s="189" t="s">
        <v>125</v>
      </c>
      <c r="AU151" s="189" t="s">
        <v>130</v>
      </c>
      <c r="AY151" s="15" t="s">
        <v>123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130</v>
      </c>
      <c r="BK151" s="190">
        <f>ROUND(I151*H151,2)</f>
        <v>0</v>
      </c>
      <c r="BL151" s="15" t="s">
        <v>129</v>
      </c>
      <c r="BM151" s="189" t="s">
        <v>211</v>
      </c>
    </row>
    <row r="152" s="12" customFormat="1" ht="22.8" customHeight="1">
      <c r="A152" s="12"/>
      <c r="B152" s="163"/>
      <c r="C152" s="12"/>
      <c r="D152" s="164" t="s">
        <v>73</v>
      </c>
      <c r="E152" s="174" t="s">
        <v>156</v>
      </c>
      <c r="F152" s="174" t="s">
        <v>212</v>
      </c>
      <c r="G152" s="12"/>
      <c r="H152" s="12"/>
      <c r="I152" s="166"/>
      <c r="J152" s="175">
        <f>BK152</f>
        <v>0</v>
      </c>
      <c r="K152" s="12"/>
      <c r="L152" s="163"/>
      <c r="M152" s="168"/>
      <c r="N152" s="169"/>
      <c r="O152" s="169"/>
      <c r="P152" s="170">
        <f>SUM(P153:P161)</f>
        <v>0</v>
      </c>
      <c r="Q152" s="169"/>
      <c r="R152" s="170">
        <f>SUM(R153:R161)</f>
        <v>46.134959999999992</v>
      </c>
      <c r="S152" s="169"/>
      <c r="T152" s="171">
        <f>SUM(T153:T161)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4" t="s">
        <v>82</v>
      </c>
      <c r="AT152" s="172" t="s">
        <v>73</v>
      </c>
      <c r="AU152" s="172" t="s">
        <v>82</v>
      </c>
      <c r="AY152" s="164" t="s">
        <v>123</v>
      </c>
      <c r="BK152" s="173">
        <f>SUM(BK153:BK161)</f>
        <v>0</v>
      </c>
    </row>
    <row r="153" s="2" customFormat="1" ht="24.15" customHeight="1">
      <c r="A153" s="34"/>
      <c r="B153" s="176"/>
      <c r="C153" s="177" t="s">
        <v>168</v>
      </c>
      <c r="D153" s="177" t="s">
        <v>125</v>
      </c>
      <c r="E153" s="178" t="s">
        <v>213</v>
      </c>
      <c r="F153" s="179" t="s">
        <v>214</v>
      </c>
      <c r="G153" s="180" t="s">
        <v>215</v>
      </c>
      <c r="H153" s="181">
        <v>100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40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129</v>
      </c>
      <c r="AT153" s="189" t="s">
        <v>125</v>
      </c>
      <c r="AU153" s="189" t="s">
        <v>130</v>
      </c>
      <c r="AY153" s="15" t="s">
        <v>123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130</v>
      </c>
      <c r="BK153" s="190">
        <f>ROUND(I153*H153,2)</f>
        <v>0</v>
      </c>
      <c r="BL153" s="15" t="s">
        <v>129</v>
      </c>
      <c r="BM153" s="189" t="s">
        <v>216</v>
      </c>
    </row>
    <row r="154" s="2" customFormat="1" ht="16.5" customHeight="1">
      <c r="A154" s="34"/>
      <c r="B154" s="176"/>
      <c r="C154" s="191" t="s">
        <v>217</v>
      </c>
      <c r="D154" s="191" t="s">
        <v>131</v>
      </c>
      <c r="E154" s="192" t="s">
        <v>218</v>
      </c>
      <c r="F154" s="193" t="s">
        <v>219</v>
      </c>
      <c r="G154" s="194" t="s">
        <v>138</v>
      </c>
      <c r="H154" s="195">
        <v>918</v>
      </c>
      <c r="I154" s="196"/>
      <c r="J154" s="197">
        <f>ROUND(I154*H154,2)</f>
        <v>0</v>
      </c>
      <c r="K154" s="198"/>
      <c r="L154" s="199"/>
      <c r="M154" s="200" t="s">
        <v>1</v>
      </c>
      <c r="N154" s="201" t="s">
        <v>40</v>
      </c>
      <c r="O154" s="78"/>
      <c r="P154" s="187">
        <f>O154*H154</f>
        <v>0</v>
      </c>
      <c r="Q154" s="187">
        <v>0.021299999999999999</v>
      </c>
      <c r="R154" s="187">
        <f>Q154*H154</f>
        <v>19.5534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134</v>
      </c>
      <c r="AT154" s="189" t="s">
        <v>131</v>
      </c>
      <c r="AU154" s="189" t="s">
        <v>130</v>
      </c>
      <c r="AY154" s="15" t="s">
        <v>123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130</v>
      </c>
      <c r="BK154" s="190">
        <f>ROUND(I154*H154,2)</f>
        <v>0</v>
      </c>
      <c r="BL154" s="15" t="s">
        <v>129</v>
      </c>
      <c r="BM154" s="189" t="s">
        <v>220</v>
      </c>
    </row>
    <row r="155" s="2" customFormat="1" ht="33" customHeight="1">
      <c r="A155" s="34"/>
      <c r="B155" s="176"/>
      <c r="C155" s="177" t="s">
        <v>173</v>
      </c>
      <c r="D155" s="177" t="s">
        <v>125</v>
      </c>
      <c r="E155" s="178" t="s">
        <v>221</v>
      </c>
      <c r="F155" s="179" t="s">
        <v>222</v>
      </c>
      <c r="G155" s="180" t="s">
        <v>223</v>
      </c>
      <c r="H155" s="181">
        <v>12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40</v>
      </c>
      <c r="O155" s="78"/>
      <c r="P155" s="187">
        <f>O155*H155</f>
        <v>0</v>
      </c>
      <c r="Q155" s="187">
        <v>2.2151299999999998</v>
      </c>
      <c r="R155" s="187">
        <f>Q155*H155</f>
        <v>26.581559999999996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129</v>
      </c>
      <c r="AT155" s="189" t="s">
        <v>125</v>
      </c>
      <c r="AU155" s="189" t="s">
        <v>130</v>
      </c>
      <c r="AY155" s="15" t="s">
        <v>123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130</v>
      </c>
      <c r="BK155" s="190">
        <f>ROUND(I155*H155,2)</f>
        <v>0</v>
      </c>
      <c r="BL155" s="15" t="s">
        <v>129</v>
      </c>
      <c r="BM155" s="189" t="s">
        <v>224</v>
      </c>
    </row>
    <row r="156" s="2" customFormat="1" ht="37.8" customHeight="1">
      <c r="A156" s="34"/>
      <c r="B156" s="176"/>
      <c r="C156" s="177" t="s">
        <v>225</v>
      </c>
      <c r="D156" s="177" t="s">
        <v>125</v>
      </c>
      <c r="E156" s="178" t="s">
        <v>226</v>
      </c>
      <c r="F156" s="179" t="s">
        <v>227</v>
      </c>
      <c r="G156" s="180" t="s">
        <v>223</v>
      </c>
      <c r="H156" s="181">
        <v>0.35999999999999999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40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129</v>
      </c>
      <c r="AT156" s="189" t="s">
        <v>125</v>
      </c>
      <c r="AU156" s="189" t="s">
        <v>130</v>
      </c>
      <c r="AY156" s="15" t="s">
        <v>123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130</v>
      </c>
      <c r="BK156" s="190">
        <f>ROUND(I156*H156,2)</f>
        <v>0</v>
      </c>
      <c r="BL156" s="15" t="s">
        <v>129</v>
      </c>
      <c r="BM156" s="189" t="s">
        <v>228</v>
      </c>
    </row>
    <row r="157" s="2" customFormat="1" ht="24.15" customHeight="1">
      <c r="A157" s="34"/>
      <c r="B157" s="176"/>
      <c r="C157" s="177" t="s">
        <v>176</v>
      </c>
      <c r="D157" s="177" t="s">
        <v>125</v>
      </c>
      <c r="E157" s="178" t="s">
        <v>229</v>
      </c>
      <c r="F157" s="179" t="s">
        <v>230</v>
      </c>
      <c r="G157" s="180" t="s">
        <v>138</v>
      </c>
      <c r="H157" s="181">
        <v>2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40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129</v>
      </c>
      <c r="AT157" s="189" t="s">
        <v>125</v>
      </c>
      <c r="AU157" s="189" t="s">
        <v>130</v>
      </c>
      <c r="AY157" s="15" t="s">
        <v>123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130</v>
      </c>
      <c r="BK157" s="190">
        <f>ROUND(I157*H157,2)</f>
        <v>0</v>
      </c>
      <c r="BL157" s="15" t="s">
        <v>129</v>
      </c>
      <c r="BM157" s="189" t="s">
        <v>231</v>
      </c>
    </row>
    <row r="158" s="2" customFormat="1" ht="24.15" customHeight="1">
      <c r="A158" s="34"/>
      <c r="B158" s="176"/>
      <c r="C158" s="177" t="s">
        <v>232</v>
      </c>
      <c r="D158" s="177" t="s">
        <v>125</v>
      </c>
      <c r="E158" s="178" t="s">
        <v>233</v>
      </c>
      <c r="F158" s="179" t="s">
        <v>234</v>
      </c>
      <c r="G158" s="180" t="s">
        <v>138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40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129</v>
      </c>
      <c r="AT158" s="189" t="s">
        <v>125</v>
      </c>
      <c r="AU158" s="189" t="s">
        <v>130</v>
      </c>
      <c r="AY158" s="15" t="s">
        <v>123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130</v>
      </c>
      <c r="BK158" s="190">
        <f>ROUND(I158*H158,2)</f>
        <v>0</v>
      </c>
      <c r="BL158" s="15" t="s">
        <v>129</v>
      </c>
      <c r="BM158" s="189" t="s">
        <v>235</v>
      </c>
    </row>
    <row r="159" s="2" customFormat="1" ht="33" customHeight="1">
      <c r="A159" s="34"/>
      <c r="B159" s="176"/>
      <c r="C159" s="177" t="s">
        <v>181</v>
      </c>
      <c r="D159" s="177" t="s">
        <v>125</v>
      </c>
      <c r="E159" s="178" t="s">
        <v>236</v>
      </c>
      <c r="F159" s="179" t="s">
        <v>237</v>
      </c>
      <c r="G159" s="180" t="s">
        <v>180</v>
      </c>
      <c r="H159" s="181">
        <v>1.51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40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129</v>
      </c>
      <c r="AT159" s="189" t="s">
        <v>125</v>
      </c>
      <c r="AU159" s="189" t="s">
        <v>130</v>
      </c>
      <c r="AY159" s="15" t="s">
        <v>123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130</v>
      </c>
      <c r="BK159" s="190">
        <f>ROUND(I159*H159,2)</f>
        <v>0</v>
      </c>
      <c r="BL159" s="15" t="s">
        <v>129</v>
      </c>
      <c r="BM159" s="189" t="s">
        <v>238</v>
      </c>
    </row>
    <row r="160" s="2" customFormat="1" ht="24.15" customHeight="1">
      <c r="A160" s="34"/>
      <c r="B160" s="176"/>
      <c r="C160" s="177" t="s">
        <v>239</v>
      </c>
      <c r="D160" s="177" t="s">
        <v>125</v>
      </c>
      <c r="E160" s="178" t="s">
        <v>240</v>
      </c>
      <c r="F160" s="179" t="s">
        <v>241</v>
      </c>
      <c r="G160" s="180" t="s">
        <v>180</v>
      </c>
      <c r="H160" s="181">
        <v>1.51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40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129</v>
      </c>
      <c r="AT160" s="189" t="s">
        <v>125</v>
      </c>
      <c r="AU160" s="189" t="s">
        <v>130</v>
      </c>
      <c r="AY160" s="15" t="s">
        <v>123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130</v>
      </c>
      <c r="BK160" s="190">
        <f>ROUND(I160*H160,2)</f>
        <v>0</v>
      </c>
      <c r="BL160" s="15" t="s">
        <v>129</v>
      </c>
      <c r="BM160" s="189" t="s">
        <v>242</v>
      </c>
    </row>
    <row r="161" s="2" customFormat="1" ht="24.15" customHeight="1">
      <c r="A161" s="34"/>
      <c r="B161" s="176"/>
      <c r="C161" s="177" t="s">
        <v>184</v>
      </c>
      <c r="D161" s="177" t="s">
        <v>125</v>
      </c>
      <c r="E161" s="178" t="s">
        <v>243</v>
      </c>
      <c r="F161" s="179" t="s">
        <v>244</v>
      </c>
      <c r="G161" s="180" t="s">
        <v>180</v>
      </c>
      <c r="H161" s="181">
        <v>1.51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40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129</v>
      </c>
      <c r="AT161" s="189" t="s">
        <v>125</v>
      </c>
      <c r="AU161" s="189" t="s">
        <v>130</v>
      </c>
      <c r="AY161" s="15" t="s">
        <v>123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130</v>
      </c>
      <c r="BK161" s="190">
        <f>ROUND(I161*H161,2)</f>
        <v>0</v>
      </c>
      <c r="BL161" s="15" t="s">
        <v>129</v>
      </c>
      <c r="BM161" s="189" t="s">
        <v>245</v>
      </c>
    </row>
    <row r="162" s="12" customFormat="1" ht="22.8" customHeight="1">
      <c r="A162" s="12"/>
      <c r="B162" s="163"/>
      <c r="C162" s="12"/>
      <c r="D162" s="164" t="s">
        <v>73</v>
      </c>
      <c r="E162" s="174" t="s">
        <v>246</v>
      </c>
      <c r="F162" s="174" t="s">
        <v>247</v>
      </c>
      <c r="G162" s="12"/>
      <c r="H162" s="12"/>
      <c r="I162" s="166"/>
      <c r="J162" s="175">
        <f>BK162</f>
        <v>0</v>
      </c>
      <c r="K162" s="12"/>
      <c r="L162" s="163"/>
      <c r="M162" s="168"/>
      <c r="N162" s="169"/>
      <c r="O162" s="169"/>
      <c r="P162" s="170">
        <f>P163</f>
        <v>0</v>
      </c>
      <c r="Q162" s="169"/>
      <c r="R162" s="170">
        <f>R163</f>
        <v>0</v>
      </c>
      <c r="S162" s="169"/>
      <c r="T162" s="171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64" t="s">
        <v>82</v>
      </c>
      <c r="AT162" s="172" t="s">
        <v>73</v>
      </c>
      <c r="AU162" s="172" t="s">
        <v>82</v>
      </c>
      <c r="AY162" s="164" t="s">
        <v>123</v>
      </c>
      <c r="BK162" s="173">
        <f>BK163</f>
        <v>0</v>
      </c>
    </row>
    <row r="163" s="2" customFormat="1" ht="33" customHeight="1">
      <c r="A163" s="34"/>
      <c r="B163" s="176"/>
      <c r="C163" s="177" t="s">
        <v>248</v>
      </c>
      <c r="D163" s="177" t="s">
        <v>125</v>
      </c>
      <c r="E163" s="178" t="s">
        <v>249</v>
      </c>
      <c r="F163" s="179" t="s">
        <v>250</v>
      </c>
      <c r="G163" s="180" t="s">
        <v>180</v>
      </c>
      <c r="H163" s="181">
        <v>263.51499999999999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40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129</v>
      </c>
      <c r="AT163" s="189" t="s">
        <v>125</v>
      </c>
      <c r="AU163" s="189" t="s">
        <v>130</v>
      </c>
      <c r="AY163" s="15" t="s">
        <v>123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130</v>
      </c>
      <c r="BK163" s="190">
        <f>ROUND(I163*H163,2)</f>
        <v>0</v>
      </c>
      <c r="BL163" s="15" t="s">
        <v>129</v>
      </c>
      <c r="BM163" s="189" t="s">
        <v>251</v>
      </c>
    </row>
    <row r="164" s="12" customFormat="1" ht="25.92" customHeight="1">
      <c r="A164" s="12"/>
      <c r="B164" s="163"/>
      <c r="C164" s="12"/>
      <c r="D164" s="164" t="s">
        <v>73</v>
      </c>
      <c r="E164" s="165" t="s">
        <v>131</v>
      </c>
      <c r="F164" s="165" t="s">
        <v>252</v>
      </c>
      <c r="G164" s="12"/>
      <c r="H164" s="12"/>
      <c r="I164" s="166"/>
      <c r="J164" s="167">
        <f>BK164</f>
        <v>0</v>
      </c>
      <c r="K164" s="12"/>
      <c r="L164" s="163"/>
      <c r="M164" s="168"/>
      <c r="N164" s="169"/>
      <c r="O164" s="169"/>
      <c r="P164" s="170">
        <f>P165</f>
        <v>0</v>
      </c>
      <c r="Q164" s="169"/>
      <c r="R164" s="170">
        <f>R165</f>
        <v>0</v>
      </c>
      <c r="S164" s="169"/>
      <c r="T164" s="171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64" t="s">
        <v>135</v>
      </c>
      <c r="AT164" s="172" t="s">
        <v>73</v>
      </c>
      <c r="AU164" s="172" t="s">
        <v>74</v>
      </c>
      <c r="AY164" s="164" t="s">
        <v>123</v>
      </c>
      <c r="BK164" s="173">
        <f>BK165</f>
        <v>0</v>
      </c>
    </row>
    <row r="165" s="12" customFormat="1" ht="22.8" customHeight="1">
      <c r="A165" s="12"/>
      <c r="B165" s="163"/>
      <c r="C165" s="12"/>
      <c r="D165" s="164" t="s">
        <v>73</v>
      </c>
      <c r="E165" s="174" t="s">
        <v>253</v>
      </c>
      <c r="F165" s="174" t="s">
        <v>254</v>
      </c>
      <c r="G165" s="12"/>
      <c r="H165" s="12"/>
      <c r="I165" s="166"/>
      <c r="J165" s="175">
        <f>BK165</f>
        <v>0</v>
      </c>
      <c r="K165" s="12"/>
      <c r="L165" s="163"/>
      <c r="M165" s="168"/>
      <c r="N165" s="169"/>
      <c r="O165" s="169"/>
      <c r="P165" s="170">
        <f>SUM(P166:P173)</f>
        <v>0</v>
      </c>
      <c r="Q165" s="169"/>
      <c r="R165" s="170">
        <f>SUM(R166:R173)</f>
        <v>0</v>
      </c>
      <c r="S165" s="169"/>
      <c r="T165" s="171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4" t="s">
        <v>135</v>
      </c>
      <c r="AT165" s="172" t="s">
        <v>73</v>
      </c>
      <c r="AU165" s="172" t="s">
        <v>82</v>
      </c>
      <c r="AY165" s="164" t="s">
        <v>123</v>
      </c>
      <c r="BK165" s="173">
        <f>SUM(BK166:BK173)</f>
        <v>0</v>
      </c>
    </row>
    <row r="166" s="2" customFormat="1" ht="21.75" customHeight="1">
      <c r="A166" s="34"/>
      <c r="B166" s="176"/>
      <c r="C166" s="177" t="s">
        <v>188</v>
      </c>
      <c r="D166" s="177" t="s">
        <v>125</v>
      </c>
      <c r="E166" s="178" t="s">
        <v>255</v>
      </c>
      <c r="F166" s="179" t="s">
        <v>256</v>
      </c>
      <c r="G166" s="180" t="s">
        <v>138</v>
      </c>
      <c r="H166" s="181">
        <v>2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40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251</v>
      </c>
      <c r="AT166" s="189" t="s">
        <v>125</v>
      </c>
      <c r="AU166" s="189" t="s">
        <v>130</v>
      </c>
      <c r="AY166" s="15" t="s">
        <v>123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130</v>
      </c>
      <c r="BK166" s="190">
        <f>ROUND(I166*H166,2)</f>
        <v>0</v>
      </c>
      <c r="BL166" s="15" t="s">
        <v>251</v>
      </c>
      <c r="BM166" s="189" t="s">
        <v>257</v>
      </c>
    </row>
    <row r="167" s="2" customFormat="1" ht="24.15" customHeight="1">
      <c r="A167" s="34"/>
      <c r="B167" s="176"/>
      <c r="C167" s="191" t="s">
        <v>258</v>
      </c>
      <c r="D167" s="191" t="s">
        <v>131</v>
      </c>
      <c r="E167" s="192" t="s">
        <v>259</v>
      </c>
      <c r="F167" s="193" t="s">
        <v>260</v>
      </c>
      <c r="G167" s="194" t="s">
        <v>138</v>
      </c>
      <c r="H167" s="195">
        <v>2</v>
      </c>
      <c r="I167" s="196"/>
      <c r="J167" s="197">
        <f>ROUND(I167*H167,2)</f>
        <v>0</v>
      </c>
      <c r="K167" s="198"/>
      <c r="L167" s="199"/>
      <c r="M167" s="200" t="s">
        <v>1</v>
      </c>
      <c r="N167" s="201" t="s">
        <v>40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261</v>
      </c>
      <c r="AT167" s="189" t="s">
        <v>131</v>
      </c>
      <c r="AU167" s="189" t="s">
        <v>130</v>
      </c>
      <c r="AY167" s="15" t="s">
        <v>123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130</v>
      </c>
      <c r="BK167" s="190">
        <f>ROUND(I167*H167,2)</f>
        <v>0</v>
      </c>
      <c r="BL167" s="15" t="s">
        <v>251</v>
      </c>
      <c r="BM167" s="189" t="s">
        <v>262</v>
      </c>
    </row>
    <row r="168" s="2" customFormat="1" ht="16.5" customHeight="1">
      <c r="A168" s="34"/>
      <c r="B168" s="176"/>
      <c r="C168" s="177" t="s">
        <v>191</v>
      </c>
      <c r="D168" s="177" t="s">
        <v>125</v>
      </c>
      <c r="E168" s="178" t="s">
        <v>263</v>
      </c>
      <c r="F168" s="179" t="s">
        <v>264</v>
      </c>
      <c r="G168" s="180" t="s">
        <v>138</v>
      </c>
      <c r="H168" s="181">
        <v>2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40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251</v>
      </c>
      <c r="AT168" s="189" t="s">
        <v>125</v>
      </c>
      <c r="AU168" s="189" t="s">
        <v>130</v>
      </c>
      <c r="AY168" s="15" t="s">
        <v>123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130</v>
      </c>
      <c r="BK168" s="190">
        <f>ROUND(I168*H168,2)</f>
        <v>0</v>
      </c>
      <c r="BL168" s="15" t="s">
        <v>251</v>
      </c>
      <c r="BM168" s="189" t="s">
        <v>265</v>
      </c>
    </row>
    <row r="169" s="2" customFormat="1" ht="24.15" customHeight="1">
      <c r="A169" s="34"/>
      <c r="B169" s="176"/>
      <c r="C169" s="177" t="s">
        <v>266</v>
      </c>
      <c r="D169" s="177" t="s">
        <v>125</v>
      </c>
      <c r="E169" s="178" t="s">
        <v>267</v>
      </c>
      <c r="F169" s="179" t="s">
        <v>268</v>
      </c>
      <c r="G169" s="180" t="s">
        <v>138</v>
      </c>
      <c r="H169" s="181">
        <v>2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40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251</v>
      </c>
      <c r="AT169" s="189" t="s">
        <v>125</v>
      </c>
      <c r="AU169" s="189" t="s">
        <v>130</v>
      </c>
      <c r="AY169" s="15" t="s">
        <v>123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130</v>
      </c>
      <c r="BK169" s="190">
        <f>ROUND(I169*H169,2)</f>
        <v>0</v>
      </c>
      <c r="BL169" s="15" t="s">
        <v>251</v>
      </c>
      <c r="BM169" s="189" t="s">
        <v>269</v>
      </c>
    </row>
    <row r="170" s="2" customFormat="1" ht="24.15" customHeight="1">
      <c r="A170" s="34"/>
      <c r="B170" s="176"/>
      <c r="C170" s="177" t="s">
        <v>195</v>
      </c>
      <c r="D170" s="177" t="s">
        <v>125</v>
      </c>
      <c r="E170" s="178" t="s">
        <v>270</v>
      </c>
      <c r="F170" s="179" t="s">
        <v>271</v>
      </c>
      <c r="G170" s="180" t="s">
        <v>138</v>
      </c>
      <c r="H170" s="181">
        <v>2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40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251</v>
      </c>
      <c r="AT170" s="189" t="s">
        <v>125</v>
      </c>
      <c r="AU170" s="189" t="s">
        <v>130</v>
      </c>
      <c r="AY170" s="15" t="s">
        <v>123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130</v>
      </c>
      <c r="BK170" s="190">
        <f>ROUND(I170*H170,2)</f>
        <v>0</v>
      </c>
      <c r="BL170" s="15" t="s">
        <v>251</v>
      </c>
      <c r="BM170" s="189" t="s">
        <v>272</v>
      </c>
    </row>
    <row r="171" s="2" customFormat="1" ht="16.5" customHeight="1">
      <c r="A171" s="34"/>
      <c r="B171" s="176"/>
      <c r="C171" s="177" t="s">
        <v>273</v>
      </c>
      <c r="D171" s="177" t="s">
        <v>125</v>
      </c>
      <c r="E171" s="178" t="s">
        <v>274</v>
      </c>
      <c r="F171" s="179" t="s">
        <v>275</v>
      </c>
      <c r="G171" s="180" t="s">
        <v>276</v>
      </c>
      <c r="H171" s="202"/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40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251</v>
      </c>
      <c r="AT171" s="189" t="s">
        <v>125</v>
      </c>
      <c r="AU171" s="189" t="s">
        <v>130</v>
      </c>
      <c r="AY171" s="15" t="s">
        <v>123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130</v>
      </c>
      <c r="BK171" s="190">
        <f>ROUND(I171*H171,2)</f>
        <v>0</v>
      </c>
      <c r="BL171" s="15" t="s">
        <v>251</v>
      </c>
      <c r="BM171" s="189" t="s">
        <v>277</v>
      </c>
    </row>
    <row r="172" s="2" customFormat="1" ht="16.5" customHeight="1">
      <c r="A172" s="34"/>
      <c r="B172" s="176"/>
      <c r="C172" s="177" t="s">
        <v>199</v>
      </c>
      <c r="D172" s="177" t="s">
        <v>125</v>
      </c>
      <c r="E172" s="178" t="s">
        <v>278</v>
      </c>
      <c r="F172" s="179" t="s">
        <v>279</v>
      </c>
      <c r="G172" s="180" t="s">
        <v>276</v>
      </c>
      <c r="H172" s="202"/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40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251</v>
      </c>
      <c r="AT172" s="189" t="s">
        <v>125</v>
      </c>
      <c r="AU172" s="189" t="s">
        <v>130</v>
      </c>
      <c r="AY172" s="15" t="s">
        <v>123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130</v>
      </c>
      <c r="BK172" s="190">
        <f>ROUND(I172*H172,2)</f>
        <v>0</v>
      </c>
      <c r="BL172" s="15" t="s">
        <v>251</v>
      </c>
      <c r="BM172" s="189" t="s">
        <v>280</v>
      </c>
    </row>
    <row r="173" s="2" customFormat="1" ht="16.5" customHeight="1">
      <c r="A173" s="34"/>
      <c r="B173" s="176"/>
      <c r="C173" s="177" t="s">
        <v>281</v>
      </c>
      <c r="D173" s="177" t="s">
        <v>125</v>
      </c>
      <c r="E173" s="178" t="s">
        <v>282</v>
      </c>
      <c r="F173" s="179" t="s">
        <v>283</v>
      </c>
      <c r="G173" s="180" t="s">
        <v>276</v>
      </c>
      <c r="H173" s="202"/>
      <c r="I173" s="182"/>
      <c r="J173" s="183">
        <f>ROUND(I173*H173,2)</f>
        <v>0</v>
      </c>
      <c r="K173" s="184"/>
      <c r="L173" s="35"/>
      <c r="M173" s="203" t="s">
        <v>1</v>
      </c>
      <c r="N173" s="204" t="s">
        <v>40</v>
      </c>
      <c r="O173" s="205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251</v>
      </c>
      <c r="AT173" s="189" t="s">
        <v>125</v>
      </c>
      <c r="AU173" s="189" t="s">
        <v>130</v>
      </c>
      <c r="AY173" s="15" t="s">
        <v>123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130</v>
      </c>
      <c r="BK173" s="190">
        <f>ROUND(I173*H173,2)</f>
        <v>0</v>
      </c>
      <c r="BL173" s="15" t="s">
        <v>251</v>
      </c>
      <c r="BM173" s="189" t="s">
        <v>284</v>
      </c>
    </row>
    <row r="174" s="2" customFormat="1" ht="6.96" customHeight="1">
      <c r="A174" s="34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35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autoFilter ref="C123:K17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22" t="str">
        <f>'Rekapitulácia stavby'!K6</f>
        <v xml:space="preserve"> Regenerácia vnutroblokov na ul., SNP a Hlavna, Krompachy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285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26. 10. 2022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26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34</v>
      </c>
      <c r="E30" s="34"/>
      <c r="F30" s="34"/>
      <c r="G30" s="34"/>
      <c r="H30" s="34"/>
      <c r="I30" s="34"/>
      <c r="J30" s="97">
        <f>ROUND(J126,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38</v>
      </c>
      <c r="E33" s="41" t="s">
        <v>39</v>
      </c>
      <c r="F33" s="128">
        <f>ROUND((SUM(BE126:BE225)),  2)</f>
        <v>0</v>
      </c>
      <c r="G33" s="129"/>
      <c r="H33" s="129"/>
      <c r="I33" s="130">
        <v>0.20000000000000001</v>
      </c>
      <c r="J33" s="128">
        <f>ROUND(((SUM(BE126:BE225))*I33),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40</v>
      </c>
      <c r="F34" s="128">
        <f>ROUND((SUM(BF126:BF225)),  2)</f>
        <v>0</v>
      </c>
      <c r="G34" s="129"/>
      <c r="H34" s="129"/>
      <c r="I34" s="130">
        <v>0.20000000000000001</v>
      </c>
      <c r="J34" s="128">
        <f>ROUND(((SUM(BF126:BF225))*I34),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31">
        <f>ROUND((SUM(BG126:BG225)),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31">
        <f>ROUND((SUM(BH126:BH225)),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43</v>
      </c>
      <c r="F37" s="128">
        <f>ROUND((SUM(BI126:BI225)),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44</v>
      </c>
      <c r="E39" s="82"/>
      <c r="F39" s="82"/>
      <c r="G39" s="135" t="s">
        <v>45</v>
      </c>
      <c r="H39" s="136" t="s">
        <v>46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39" t="s">
        <v>50</v>
      </c>
      <c r="G61" s="59" t="s">
        <v>49</v>
      </c>
      <c r="H61" s="37"/>
      <c r="I61" s="37"/>
      <c r="J61" s="140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39" t="s">
        <v>50</v>
      </c>
      <c r="G76" s="59" t="s">
        <v>49</v>
      </c>
      <c r="H76" s="37"/>
      <c r="I76" s="37"/>
      <c r="J76" s="140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96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 xml:space="preserve"> Regenerácia vnutroblokov na ul., SNP a Hlavna, Krompachy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02 - SO 01.2 Ulica Hlavná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Krompachy </v>
      </c>
      <c r="G89" s="34"/>
      <c r="H89" s="34"/>
      <c r="I89" s="28" t="s">
        <v>21</v>
      </c>
      <c r="J89" s="70" t="str">
        <f>IF(J12="","",J12)</f>
        <v>26. 10. 2022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 xml:space="preserve">Mesto Krompachy </v>
      </c>
      <c r="G91" s="34"/>
      <c r="H91" s="34"/>
      <c r="I91" s="28" t="s">
        <v>29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97</v>
      </c>
      <c r="D94" s="133"/>
      <c r="E94" s="133"/>
      <c r="F94" s="133"/>
      <c r="G94" s="133"/>
      <c r="H94" s="133"/>
      <c r="I94" s="133"/>
      <c r="J94" s="142" t="s">
        <v>98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99</v>
      </c>
      <c r="D96" s="34"/>
      <c r="E96" s="34"/>
      <c r="F96" s="34"/>
      <c r="G96" s="34"/>
      <c r="H96" s="34"/>
      <c r="I96" s="34"/>
      <c r="J96" s="97">
        <f>J126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100</v>
      </c>
    </row>
    <row r="97" hidden="1" s="9" customFormat="1" ht="24.96" customHeight="1">
      <c r="A97" s="9"/>
      <c r="B97" s="144"/>
      <c r="C97" s="9"/>
      <c r="D97" s="145" t="s">
        <v>101</v>
      </c>
      <c r="E97" s="146"/>
      <c r="F97" s="146"/>
      <c r="G97" s="146"/>
      <c r="H97" s="146"/>
      <c r="I97" s="146"/>
      <c r="J97" s="147">
        <f>J127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102</v>
      </c>
      <c r="E98" s="150"/>
      <c r="F98" s="150"/>
      <c r="G98" s="150"/>
      <c r="H98" s="150"/>
      <c r="I98" s="150"/>
      <c r="J98" s="151">
        <f>J128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48"/>
      <c r="C99" s="10"/>
      <c r="D99" s="149" t="s">
        <v>286</v>
      </c>
      <c r="E99" s="150"/>
      <c r="F99" s="150"/>
      <c r="G99" s="150"/>
      <c r="H99" s="150"/>
      <c r="I99" s="150"/>
      <c r="J99" s="151">
        <f>J158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48"/>
      <c r="C100" s="10"/>
      <c r="D100" s="149" t="s">
        <v>287</v>
      </c>
      <c r="E100" s="150"/>
      <c r="F100" s="150"/>
      <c r="G100" s="150"/>
      <c r="H100" s="150"/>
      <c r="I100" s="150"/>
      <c r="J100" s="151">
        <f>J161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103</v>
      </c>
      <c r="E101" s="150"/>
      <c r="F101" s="150"/>
      <c r="G101" s="150"/>
      <c r="H101" s="150"/>
      <c r="I101" s="150"/>
      <c r="J101" s="151">
        <f>J166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104</v>
      </c>
      <c r="E102" s="150"/>
      <c r="F102" s="150"/>
      <c r="G102" s="150"/>
      <c r="H102" s="150"/>
      <c r="I102" s="150"/>
      <c r="J102" s="151">
        <f>J170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105</v>
      </c>
      <c r="E103" s="150"/>
      <c r="F103" s="150"/>
      <c r="G103" s="150"/>
      <c r="H103" s="150"/>
      <c r="I103" s="150"/>
      <c r="J103" s="151">
        <f>J185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106</v>
      </c>
      <c r="E104" s="150"/>
      <c r="F104" s="150"/>
      <c r="G104" s="150"/>
      <c r="H104" s="150"/>
      <c r="I104" s="150"/>
      <c r="J104" s="151">
        <f>J214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4"/>
      <c r="C105" s="9"/>
      <c r="D105" s="145" t="s">
        <v>107</v>
      </c>
      <c r="E105" s="146"/>
      <c r="F105" s="146"/>
      <c r="G105" s="146"/>
      <c r="H105" s="146"/>
      <c r="I105" s="146"/>
      <c r="J105" s="147">
        <f>J216</f>
        <v>0</v>
      </c>
      <c r="K105" s="9"/>
      <c r="L105" s="14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8"/>
      <c r="C106" s="10"/>
      <c r="D106" s="149" t="s">
        <v>108</v>
      </c>
      <c r="E106" s="150"/>
      <c r="F106" s="150"/>
      <c r="G106" s="150"/>
      <c r="H106" s="150"/>
      <c r="I106" s="150"/>
      <c r="J106" s="151">
        <f>J217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idden="1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idden="1"/>
    <row r="110" hidden="1"/>
    <row r="111" hidden="1"/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109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122" t="str">
        <f>E7</f>
        <v xml:space="preserve"> Regenerácia vnutroblokov na ul., SNP a Hlavna, Krompachy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94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68" t="str">
        <f>E9</f>
        <v>02 - SO 01.2 Ulica Hlavná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F12</f>
        <v xml:space="preserve">Krompachy </v>
      </c>
      <c r="G120" s="34"/>
      <c r="H120" s="34"/>
      <c r="I120" s="28" t="s">
        <v>21</v>
      </c>
      <c r="J120" s="70" t="str">
        <f>IF(J12="","",J12)</f>
        <v>26. 10. 2022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23</v>
      </c>
      <c r="D122" s="34"/>
      <c r="E122" s="34"/>
      <c r="F122" s="23" t="str">
        <f>E15</f>
        <v xml:space="preserve">Mesto Krompachy </v>
      </c>
      <c r="G122" s="34"/>
      <c r="H122" s="34"/>
      <c r="I122" s="28" t="s">
        <v>29</v>
      </c>
      <c r="J122" s="32" t="str">
        <f>E21</f>
        <v xml:space="preserve"> 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27</v>
      </c>
      <c r="D123" s="34"/>
      <c r="E123" s="34"/>
      <c r="F123" s="23" t="str">
        <f>IF(E18="","",E18)</f>
        <v>Vyplň údaj</v>
      </c>
      <c r="G123" s="34"/>
      <c r="H123" s="34"/>
      <c r="I123" s="28" t="s">
        <v>32</v>
      </c>
      <c r="J123" s="32" t="str">
        <f>E24</f>
        <v xml:space="preserve"> 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52"/>
      <c r="B125" s="153"/>
      <c r="C125" s="154" t="s">
        <v>110</v>
      </c>
      <c r="D125" s="155" t="s">
        <v>59</v>
      </c>
      <c r="E125" s="155" t="s">
        <v>55</v>
      </c>
      <c r="F125" s="155" t="s">
        <v>56</v>
      </c>
      <c r="G125" s="155" t="s">
        <v>111</v>
      </c>
      <c r="H125" s="155" t="s">
        <v>112</v>
      </c>
      <c r="I125" s="155" t="s">
        <v>113</v>
      </c>
      <c r="J125" s="156" t="s">
        <v>98</v>
      </c>
      <c r="K125" s="157" t="s">
        <v>114</v>
      </c>
      <c r="L125" s="158"/>
      <c r="M125" s="87" t="s">
        <v>1</v>
      </c>
      <c r="N125" s="88" t="s">
        <v>38</v>
      </c>
      <c r="O125" s="88" t="s">
        <v>115</v>
      </c>
      <c r="P125" s="88" t="s">
        <v>116</v>
      </c>
      <c r="Q125" s="88" t="s">
        <v>117</v>
      </c>
      <c r="R125" s="88" t="s">
        <v>118</v>
      </c>
      <c r="S125" s="88" t="s">
        <v>119</v>
      </c>
      <c r="T125" s="89" t="s">
        <v>120</v>
      </c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</row>
    <row r="126" s="2" customFormat="1" ht="22.8" customHeight="1">
      <c r="A126" s="34"/>
      <c r="B126" s="35"/>
      <c r="C126" s="94" t="s">
        <v>99</v>
      </c>
      <c r="D126" s="34"/>
      <c r="E126" s="34"/>
      <c r="F126" s="34"/>
      <c r="G126" s="34"/>
      <c r="H126" s="34"/>
      <c r="I126" s="34"/>
      <c r="J126" s="159">
        <f>BK126</f>
        <v>0</v>
      </c>
      <c r="K126" s="34"/>
      <c r="L126" s="35"/>
      <c r="M126" s="90"/>
      <c r="N126" s="74"/>
      <c r="O126" s="91"/>
      <c r="P126" s="160">
        <f>P127+P216</f>
        <v>0</v>
      </c>
      <c r="Q126" s="91"/>
      <c r="R126" s="160">
        <f>R127+R216</f>
        <v>27.680976000000001</v>
      </c>
      <c r="S126" s="91"/>
      <c r="T126" s="161">
        <f>T127+T216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73</v>
      </c>
      <c r="AU126" s="15" t="s">
        <v>100</v>
      </c>
      <c r="BK126" s="162">
        <f>BK127+BK216</f>
        <v>0</v>
      </c>
    </row>
    <row r="127" s="12" customFormat="1" ht="25.92" customHeight="1">
      <c r="A127" s="12"/>
      <c r="B127" s="163"/>
      <c r="C127" s="12"/>
      <c r="D127" s="164" t="s">
        <v>73</v>
      </c>
      <c r="E127" s="165" t="s">
        <v>121</v>
      </c>
      <c r="F127" s="165" t="s">
        <v>122</v>
      </c>
      <c r="G127" s="12"/>
      <c r="H127" s="12"/>
      <c r="I127" s="166"/>
      <c r="J127" s="167">
        <f>BK127</f>
        <v>0</v>
      </c>
      <c r="K127" s="12"/>
      <c r="L127" s="163"/>
      <c r="M127" s="168"/>
      <c r="N127" s="169"/>
      <c r="O127" s="169"/>
      <c r="P127" s="170">
        <f>P128+P158+P161+P166+P170+P185+P214</f>
        <v>0</v>
      </c>
      <c r="Q127" s="169"/>
      <c r="R127" s="170">
        <f>R128+R158+R161+R166+R170+R185+R214</f>
        <v>27.680976000000001</v>
      </c>
      <c r="S127" s="169"/>
      <c r="T127" s="171">
        <f>T128+T158+T161+T166+T170+T185+T214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4" t="s">
        <v>82</v>
      </c>
      <c r="AT127" s="172" t="s">
        <v>73</v>
      </c>
      <c r="AU127" s="172" t="s">
        <v>74</v>
      </c>
      <c r="AY127" s="164" t="s">
        <v>123</v>
      </c>
      <c r="BK127" s="173">
        <f>BK128+BK158+BK161+BK166+BK170+BK185+BK214</f>
        <v>0</v>
      </c>
    </row>
    <row r="128" s="12" customFormat="1" ht="22.8" customHeight="1">
      <c r="A128" s="12"/>
      <c r="B128" s="163"/>
      <c r="C128" s="12"/>
      <c r="D128" s="164" t="s">
        <v>73</v>
      </c>
      <c r="E128" s="174" t="s">
        <v>82</v>
      </c>
      <c r="F128" s="174" t="s">
        <v>124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SUM(P129:P157)</f>
        <v>0</v>
      </c>
      <c r="Q128" s="169"/>
      <c r="R128" s="170">
        <f>SUM(R129:R157)</f>
        <v>0</v>
      </c>
      <c r="S128" s="169"/>
      <c r="T128" s="171">
        <f>SUM(T129:T157)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82</v>
      </c>
      <c r="AT128" s="172" t="s">
        <v>73</v>
      </c>
      <c r="AU128" s="172" t="s">
        <v>82</v>
      </c>
      <c r="AY128" s="164" t="s">
        <v>123</v>
      </c>
      <c r="BK128" s="173">
        <f>SUM(BK129:BK157)</f>
        <v>0</v>
      </c>
    </row>
    <row r="129" s="2" customFormat="1" ht="33" customHeight="1">
      <c r="A129" s="34"/>
      <c r="B129" s="176"/>
      <c r="C129" s="177" t="s">
        <v>82</v>
      </c>
      <c r="D129" s="177" t="s">
        <v>125</v>
      </c>
      <c r="E129" s="178" t="s">
        <v>288</v>
      </c>
      <c r="F129" s="179" t="s">
        <v>289</v>
      </c>
      <c r="G129" s="180" t="s">
        <v>128</v>
      </c>
      <c r="H129" s="181">
        <v>42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40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129</v>
      </c>
      <c r="AT129" s="189" t="s">
        <v>125</v>
      </c>
      <c r="AU129" s="189" t="s">
        <v>130</v>
      </c>
      <c r="AY129" s="15" t="s">
        <v>123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130</v>
      </c>
      <c r="BK129" s="190">
        <f>ROUND(I129*H129,2)</f>
        <v>0</v>
      </c>
      <c r="BL129" s="15" t="s">
        <v>129</v>
      </c>
      <c r="BM129" s="189" t="s">
        <v>130</v>
      </c>
    </row>
    <row r="130" s="2" customFormat="1" ht="33" customHeight="1">
      <c r="A130" s="34"/>
      <c r="B130" s="176"/>
      <c r="C130" s="177" t="s">
        <v>130</v>
      </c>
      <c r="D130" s="177" t="s">
        <v>125</v>
      </c>
      <c r="E130" s="178" t="s">
        <v>290</v>
      </c>
      <c r="F130" s="179" t="s">
        <v>291</v>
      </c>
      <c r="G130" s="180" t="s">
        <v>128</v>
      </c>
      <c r="H130" s="181">
        <v>12.25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40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129</v>
      </c>
      <c r="AT130" s="189" t="s">
        <v>125</v>
      </c>
      <c r="AU130" s="189" t="s">
        <v>130</v>
      </c>
      <c r="AY130" s="15" t="s">
        <v>123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130</v>
      </c>
      <c r="BK130" s="190">
        <f>ROUND(I130*H130,2)</f>
        <v>0</v>
      </c>
      <c r="BL130" s="15" t="s">
        <v>129</v>
      </c>
      <c r="BM130" s="189" t="s">
        <v>129</v>
      </c>
    </row>
    <row r="131" s="2" customFormat="1" ht="33" customHeight="1">
      <c r="A131" s="34"/>
      <c r="B131" s="176"/>
      <c r="C131" s="177" t="s">
        <v>135</v>
      </c>
      <c r="D131" s="177" t="s">
        <v>125</v>
      </c>
      <c r="E131" s="178" t="s">
        <v>292</v>
      </c>
      <c r="F131" s="179" t="s">
        <v>293</v>
      </c>
      <c r="G131" s="180" t="s">
        <v>128</v>
      </c>
      <c r="H131" s="181">
        <v>12.25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40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129</v>
      </c>
      <c r="AT131" s="189" t="s">
        <v>125</v>
      </c>
      <c r="AU131" s="189" t="s">
        <v>130</v>
      </c>
      <c r="AY131" s="15" t="s">
        <v>123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130</v>
      </c>
      <c r="BK131" s="190">
        <f>ROUND(I131*H131,2)</f>
        <v>0</v>
      </c>
      <c r="BL131" s="15" t="s">
        <v>129</v>
      </c>
      <c r="BM131" s="189" t="s">
        <v>139</v>
      </c>
    </row>
    <row r="132" s="2" customFormat="1" ht="24.15" customHeight="1">
      <c r="A132" s="34"/>
      <c r="B132" s="176"/>
      <c r="C132" s="177" t="s">
        <v>129</v>
      </c>
      <c r="D132" s="177" t="s">
        <v>125</v>
      </c>
      <c r="E132" s="178" t="s">
        <v>294</v>
      </c>
      <c r="F132" s="179" t="s">
        <v>295</v>
      </c>
      <c r="G132" s="180" t="s">
        <v>215</v>
      </c>
      <c r="H132" s="181">
        <v>120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40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129</v>
      </c>
      <c r="AT132" s="189" t="s">
        <v>125</v>
      </c>
      <c r="AU132" s="189" t="s">
        <v>130</v>
      </c>
      <c r="AY132" s="15" t="s">
        <v>123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130</v>
      </c>
      <c r="BK132" s="190">
        <f>ROUND(I132*H132,2)</f>
        <v>0</v>
      </c>
      <c r="BL132" s="15" t="s">
        <v>129</v>
      </c>
      <c r="BM132" s="189" t="s">
        <v>134</v>
      </c>
    </row>
    <row r="133" s="2" customFormat="1" ht="24.15" customHeight="1">
      <c r="A133" s="34"/>
      <c r="B133" s="176"/>
      <c r="C133" s="177" t="s">
        <v>142</v>
      </c>
      <c r="D133" s="177" t="s">
        <v>125</v>
      </c>
      <c r="E133" s="178" t="s">
        <v>296</v>
      </c>
      <c r="F133" s="179" t="s">
        <v>297</v>
      </c>
      <c r="G133" s="180" t="s">
        <v>223</v>
      </c>
      <c r="H133" s="181">
        <v>140.75999999999999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40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129</v>
      </c>
      <c r="AT133" s="189" t="s">
        <v>125</v>
      </c>
      <c r="AU133" s="189" t="s">
        <v>130</v>
      </c>
      <c r="AY133" s="15" t="s">
        <v>123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130</v>
      </c>
      <c r="BK133" s="190">
        <f>ROUND(I133*H133,2)</f>
        <v>0</v>
      </c>
      <c r="BL133" s="15" t="s">
        <v>129</v>
      </c>
      <c r="BM133" s="189" t="s">
        <v>145</v>
      </c>
    </row>
    <row r="134" s="2" customFormat="1" ht="24.15" customHeight="1">
      <c r="A134" s="34"/>
      <c r="B134" s="176"/>
      <c r="C134" s="177" t="s">
        <v>139</v>
      </c>
      <c r="D134" s="177" t="s">
        <v>125</v>
      </c>
      <c r="E134" s="178" t="s">
        <v>298</v>
      </c>
      <c r="F134" s="179" t="s">
        <v>299</v>
      </c>
      <c r="G134" s="180" t="s">
        <v>223</v>
      </c>
      <c r="H134" s="181">
        <v>140.75999999999999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40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129</v>
      </c>
      <c r="AT134" s="189" t="s">
        <v>125</v>
      </c>
      <c r="AU134" s="189" t="s">
        <v>130</v>
      </c>
      <c r="AY134" s="15" t="s">
        <v>123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130</v>
      </c>
      <c r="BK134" s="190">
        <f>ROUND(I134*H134,2)</f>
        <v>0</v>
      </c>
      <c r="BL134" s="15" t="s">
        <v>129</v>
      </c>
      <c r="BM134" s="189" t="s">
        <v>148</v>
      </c>
    </row>
    <row r="135" s="2" customFormat="1" ht="21.75" customHeight="1">
      <c r="A135" s="34"/>
      <c r="B135" s="176"/>
      <c r="C135" s="177" t="s">
        <v>149</v>
      </c>
      <c r="D135" s="177" t="s">
        <v>125</v>
      </c>
      <c r="E135" s="178" t="s">
        <v>300</v>
      </c>
      <c r="F135" s="179" t="s">
        <v>301</v>
      </c>
      <c r="G135" s="180" t="s">
        <v>223</v>
      </c>
      <c r="H135" s="181">
        <v>2.125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40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129</v>
      </c>
      <c r="AT135" s="189" t="s">
        <v>125</v>
      </c>
      <c r="AU135" s="189" t="s">
        <v>130</v>
      </c>
      <c r="AY135" s="15" t="s">
        <v>123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130</v>
      </c>
      <c r="BK135" s="190">
        <f>ROUND(I135*H135,2)</f>
        <v>0</v>
      </c>
      <c r="BL135" s="15" t="s">
        <v>129</v>
      </c>
      <c r="BM135" s="189" t="s">
        <v>152</v>
      </c>
    </row>
    <row r="136" s="2" customFormat="1" ht="33" customHeight="1">
      <c r="A136" s="34"/>
      <c r="B136" s="176"/>
      <c r="C136" s="177" t="s">
        <v>134</v>
      </c>
      <c r="D136" s="177" t="s">
        <v>125</v>
      </c>
      <c r="E136" s="178" t="s">
        <v>302</v>
      </c>
      <c r="F136" s="179" t="s">
        <v>303</v>
      </c>
      <c r="G136" s="180" t="s">
        <v>223</v>
      </c>
      <c r="H136" s="181">
        <v>142.88499999999999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40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129</v>
      </c>
      <c r="AT136" s="189" t="s">
        <v>125</v>
      </c>
      <c r="AU136" s="189" t="s">
        <v>130</v>
      </c>
      <c r="AY136" s="15" t="s">
        <v>123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130</v>
      </c>
      <c r="BK136" s="190">
        <f>ROUND(I136*H136,2)</f>
        <v>0</v>
      </c>
      <c r="BL136" s="15" t="s">
        <v>129</v>
      </c>
      <c r="BM136" s="189" t="s">
        <v>155</v>
      </c>
    </row>
    <row r="137" s="2" customFormat="1" ht="24.15" customHeight="1">
      <c r="A137" s="34"/>
      <c r="B137" s="176"/>
      <c r="C137" s="177" t="s">
        <v>156</v>
      </c>
      <c r="D137" s="177" t="s">
        <v>125</v>
      </c>
      <c r="E137" s="178" t="s">
        <v>304</v>
      </c>
      <c r="F137" s="179" t="s">
        <v>305</v>
      </c>
      <c r="G137" s="180" t="s">
        <v>223</v>
      </c>
      <c r="H137" s="181">
        <v>142.88499999999999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40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129</v>
      </c>
      <c r="AT137" s="189" t="s">
        <v>125</v>
      </c>
      <c r="AU137" s="189" t="s">
        <v>130</v>
      </c>
      <c r="AY137" s="15" t="s">
        <v>123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130</v>
      </c>
      <c r="BK137" s="190">
        <f>ROUND(I137*H137,2)</f>
        <v>0</v>
      </c>
      <c r="BL137" s="15" t="s">
        <v>129</v>
      </c>
      <c r="BM137" s="189" t="s">
        <v>159</v>
      </c>
    </row>
    <row r="138" s="2" customFormat="1" ht="21.75" customHeight="1">
      <c r="A138" s="34"/>
      <c r="B138" s="176"/>
      <c r="C138" s="177" t="s">
        <v>145</v>
      </c>
      <c r="D138" s="177" t="s">
        <v>125</v>
      </c>
      <c r="E138" s="178" t="s">
        <v>306</v>
      </c>
      <c r="F138" s="179" t="s">
        <v>307</v>
      </c>
      <c r="G138" s="180" t="s">
        <v>223</v>
      </c>
      <c r="H138" s="181">
        <v>142.88499999999999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40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129</v>
      </c>
      <c r="AT138" s="189" t="s">
        <v>125</v>
      </c>
      <c r="AU138" s="189" t="s">
        <v>130</v>
      </c>
      <c r="AY138" s="15" t="s">
        <v>123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130</v>
      </c>
      <c r="BK138" s="190">
        <f>ROUND(I138*H138,2)</f>
        <v>0</v>
      </c>
      <c r="BL138" s="15" t="s">
        <v>129</v>
      </c>
      <c r="BM138" s="189" t="s">
        <v>7</v>
      </c>
    </row>
    <row r="139" s="2" customFormat="1" ht="24.15" customHeight="1">
      <c r="A139" s="34"/>
      <c r="B139" s="176"/>
      <c r="C139" s="177" t="s">
        <v>162</v>
      </c>
      <c r="D139" s="177" t="s">
        <v>125</v>
      </c>
      <c r="E139" s="178" t="s">
        <v>308</v>
      </c>
      <c r="F139" s="179" t="s">
        <v>309</v>
      </c>
      <c r="G139" s="180" t="s">
        <v>180</v>
      </c>
      <c r="H139" s="181">
        <v>264.33699999999999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40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129</v>
      </c>
      <c r="AT139" s="189" t="s">
        <v>125</v>
      </c>
      <c r="AU139" s="189" t="s">
        <v>130</v>
      </c>
      <c r="AY139" s="15" t="s">
        <v>123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130</v>
      </c>
      <c r="BK139" s="190">
        <f>ROUND(I139*H139,2)</f>
        <v>0</v>
      </c>
      <c r="BL139" s="15" t="s">
        <v>129</v>
      </c>
      <c r="BM139" s="189" t="s">
        <v>165</v>
      </c>
    </row>
    <row r="140" s="2" customFormat="1" ht="33" customHeight="1">
      <c r="A140" s="34"/>
      <c r="B140" s="176"/>
      <c r="C140" s="177" t="s">
        <v>148</v>
      </c>
      <c r="D140" s="177" t="s">
        <v>125</v>
      </c>
      <c r="E140" s="178" t="s">
        <v>310</v>
      </c>
      <c r="F140" s="179" t="s">
        <v>311</v>
      </c>
      <c r="G140" s="180" t="s">
        <v>128</v>
      </c>
      <c r="H140" s="181">
        <v>163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40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129</v>
      </c>
      <c r="AT140" s="189" t="s">
        <v>125</v>
      </c>
      <c r="AU140" s="189" t="s">
        <v>130</v>
      </c>
      <c r="AY140" s="15" t="s">
        <v>123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130</v>
      </c>
      <c r="BK140" s="190">
        <f>ROUND(I140*H140,2)</f>
        <v>0</v>
      </c>
      <c r="BL140" s="15" t="s">
        <v>129</v>
      </c>
      <c r="BM140" s="189" t="s">
        <v>168</v>
      </c>
    </row>
    <row r="141" s="2" customFormat="1" ht="16.5" customHeight="1">
      <c r="A141" s="34"/>
      <c r="B141" s="176"/>
      <c r="C141" s="191" t="s">
        <v>169</v>
      </c>
      <c r="D141" s="191" t="s">
        <v>131</v>
      </c>
      <c r="E141" s="192" t="s">
        <v>312</v>
      </c>
      <c r="F141" s="193" t="s">
        <v>313</v>
      </c>
      <c r="G141" s="194" t="s">
        <v>314</v>
      </c>
      <c r="H141" s="195">
        <v>5.0369999999999999</v>
      </c>
      <c r="I141" s="196"/>
      <c r="J141" s="197">
        <f>ROUND(I141*H141,2)</f>
        <v>0</v>
      </c>
      <c r="K141" s="198"/>
      <c r="L141" s="199"/>
      <c r="M141" s="200" t="s">
        <v>1</v>
      </c>
      <c r="N141" s="201" t="s">
        <v>40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134</v>
      </c>
      <c r="AT141" s="189" t="s">
        <v>131</v>
      </c>
      <c r="AU141" s="189" t="s">
        <v>130</v>
      </c>
      <c r="AY141" s="15" t="s">
        <v>123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130</v>
      </c>
      <c r="BK141" s="190">
        <f>ROUND(I141*H141,2)</f>
        <v>0</v>
      </c>
      <c r="BL141" s="15" t="s">
        <v>129</v>
      </c>
      <c r="BM141" s="189" t="s">
        <v>173</v>
      </c>
    </row>
    <row r="142" s="2" customFormat="1" ht="24.15" customHeight="1">
      <c r="A142" s="34"/>
      <c r="B142" s="176"/>
      <c r="C142" s="177" t="s">
        <v>152</v>
      </c>
      <c r="D142" s="177" t="s">
        <v>125</v>
      </c>
      <c r="E142" s="178" t="s">
        <v>126</v>
      </c>
      <c r="F142" s="179" t="s">
        <v>127</v>
      </c>
      <c r="G142" s="180" t="s">
        <v>128</v>
      </c>
      <c r="H142" s="181">
        <v>855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40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129</v>
      </c>
      <c r="AT142" s="189" t="s">
        <v>125</v>
      </c>
      <c r="AU142" s="189" t="s">
        <v>130</v>
      </c>
      <c r="AY142" s="15" t="s">
        <v>123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130</v>
      </c>
      <c r="BK142" s="190">
        <f>ROUND(I142*H142,2)</f>
        <v>0</v>
      </c>
      <c r="BL142" s="15" t="s">
        <v>129</v>
      </c>
      <c r="BM142" s="189" t="s">
        <v>176</v>
      </c>
    </row>
    <row r="143" s="2" customFormat="1" ht="16.5" customHeight="1">
      <c r="A143" s="34"/>
      <c r="B143" s="176"/>
      <c r="C143" s="191" t="s">
        <v>177</v>
      </c>
      <c r="D143" s="191" t="s">
        <v>131</v>
      </c>
      <c r="E143" s="192" t="s">
        <v>132</v>
      </c>
      <c r="F143" s="193" t="s">
        <v>133</v>
      </c>
      <c r="G143" s="194" t="s">
        <v>128</v>
      </c>
      <c r="H143" s="195">
        <v>855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40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134</v>
      </c>
      <c r="AT143" s="189" t="s">
        <v>131</v>
      </c>
      <c r="AU143" s="189" t="s">
        <v>130</v>
      </c>
      <c r="AY143" s="15" t="s">
        <v>123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130</v>
      </c>
      <c r="BK143" s="190">
        <f>ROUND(I143*H143,2)</f>
        <v>0</v>
      </c>
      <c r="BL143" s="15" t="s">
        <v>129</v>
      </c>
      <c r="BM143" s="189" t="s">
        <v>181</v>
      </c>
    </row>
    <row r="144" s="2" customFormat="1" ht="21.75" customHeight="1">
      <c r="A144" s="34"/>
      <c r="B144" s="176"/>
      <c r="C144" s="177" t="s">
        <v>155</v>
      </c>
      <c r="D144" s="177" t="s">
        <v>125</v>
      </c>
      <c r="E144" s="178" t="s">
        <v>315</v>
      </c>
      <c r="F144" s="179" t="s">
        <v>316</v>
      </c>
      <c r="G144" s="180" t="s">
        <v>128</v>
      </c>
      <c r="H144" s="181">
        <v>1246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40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129</v>
      </c>
      <c r="AT144" s="189" t="s">
        <v>125</v>
      </c>
      <c r="AU144" s="189" t="s">
        <v>130</v>
      </c>
      <c r="AY144" s="15" t="s">
        <v>123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130</v>
      </c>
      <c r="BK144" s="190">
        <f>ROUND(I144*H144,2)</f>
        <v>0</v>
      </c>
      <c r="BL144" s="15" t="s">
        <v>129</v>
      </c>
      <c r="BM144" s="189" t="s">
        <v>184</v>
      </c>
    </row>
    <row r="145" s="2" customFormat="1" ht="33" customHeight="1">
      <c r="A145" s="34"/>
      <c r="B145" s="176"/>
      <c r="C145" s="177" t="s">
        <v>185</v>
      </c>
      <c r="D145" s="177" t="s">
        <v>125</v>
      </c>
      <c r="E145" s="178" t="s">
        <v>317</v>
      </c>
      <c r="F145" s="179" t="s">
        <v>318</v>
      </c>
      <c r="G145" s="180" t="s">
        <v>128</v>
      </c>
      <c r="H145" s="181">
        <v>163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40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129</v>
      </c>
      <c r="AT145" s="189" t="s">
        <v>125</v>
      </c>
      <c r="AU145" s="189" t="s">
        <v>130</v>
      </c>
      <c r="AY145" s="15" t="s">
        <v>123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130</v>
      </c>
      <c r="BK145" s="190">
        <f>ROUND(I145*H145,2)</f>
        <v>0</v>
      </c>
      <c r="BL145" s="15" t="s">
        <v>129</v>
      </c>
      <c r="BM145" s="189" t="s">
        <v>188</v>
      </c>
    </row>
    <row r="146" s="2" customFormat="1" ht="24.15" customHeight="1">
      <c r="A146" s="34"/>
      <c r="B146" s="176"/>
      <c r="C146" s="177" t="s">
        <v>159</v>
      </c>
      <c r="D146" s="177" t="s">
        <v>125</v>
      </c>
      <c r="E146" s="178" t="s">
        <v>319</v>
      </c>
      <c r="F146" s="179" t="s">
        <v>320</v>
      </c>
      <c r="G146" s="180" t="s">
        <v>138</v>
      </c>
      <c r="H146" s="181">
        <v>66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40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129</v>
      </c>
      <c r="AT146" s="189" t="s">
        <v>125</v>
      </c>
      <c r="AU146" s="189" t="s">
        <v>130</v>
      </c>
      <c r="AY146" s="15" t="s">
        <v>123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130</v>
      </c>
      <c r="BK146" s="190">
        <f>ROUND(I146*H146,2)</f>
        <v>0</v>
      </c>
      <c r="BL146" s="15" t="s">
        <v>129</v>
      </c>
      <c r="BM146" s="189" t="s">
        <v>191</v>
      </c>
    </row>
    <row r="147" s="2" customFormat="1" ht="24.15" customHeight="1">
      <c r="A147" s="34"/>
      <c r="B147" s="176"/>
      <c r="C147" s="177" t="s">
        <v>192</v>
      </c>
      <c r="D147" s="177" t="s">
        <v>125</v>
      </c>
      <c r="E147" s="178" t="s">
        <v>157</v>
      </c>
      <c r="F147" s="179" t="s">
        <v>158</v>
      </c>
      <c r="G147" s="180" t="s">
        <v>128</v>
      </c>
      <c r="H147" s="181">
        <v>855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40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129</v>
      </c>
      <c r="AT147" s="189" t="s">
        <v>125</v>
      </c>
      <c r="AU147" s="189" t="s">
        <v>130</v>
      </c>
      <c r="AY147" s="15" t="s">
        <v>123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130</v>
      </c>
      <c r="BK147" s="190">
        <f>ROUND(I147*H147,2)</f>
        <v>0</v>
      </c>
      <c r="BL147" s="15" t="s">
        <v>129</v>
      </c>
      <c r="BM147" s="189" t="s">
        <v>195</v>
      </c>
    </row>
    <row r="148" s="2" customFormat="1" ht="33" customHeight="1">
      <c r="A148" s="34"/>
      <c r="B148" s="176"/>
      <c r="C148" s="177" t="s">
        <v>7</v>
      </c>
      <c r="D148" s="177" t="s">
        <v>125</v>
      </c>
      <c r="E148" s="178" t="s">
        <v>321</v>
      </c>
      <c r="F148" s="179" t="s">
        <v>322</v>
      </c>
      <c r="G148" s="180" t="s">
        <v>138</v>
      </c>
      <c r="H148" s="181">
        <v>69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40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129</v>
      </c>
      <c r="AT148" s="189" t="s">
        <v>125</v>
      </c>
      <c r="AU148" s="189" t="s">
        <v>130</v>
      </c>
      <c r="AY148" s="15" t="s">
        <v>123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130</v>
      </c>
      <c r="BK148" s="190">
        <f>ROUND(I148*H148,2)</f>
        <v>0</v>
      </c>
      <c r="BL148" s="15" t="s">
        <v>129</v>
      </c>
      <c r="BM148" s="189" t="s">
        <v>199</v>
      </c>
    </row>
    <row r="149" s="2" customFormat="1" ht="21.75" customHeight="1">
      <c r="A149" s="34"/>
      <c r="B149" s="176"/>
      <c r="C149" s="191" t="s">
        <v>200</v>
      </c>
      <c r="D149" s="191" t="s">
        <v>131</v>
      </c>
      <c r="E149" s="192" t="s">
        <v>323</v>
      </c>
      <c r="F149" s="193" t="s">
        <v>324</v>
      </c>
      <c r="G149" s="194" t="s">
        <v>138</v>
      </c>
      <c r="H149" s="195">
        <v>69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40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134</v>
      </c>
      <c r="AT149" s="189" t="s">
        <v>131</v>
      </c>
      <c r="AU149" s="189" t="s">
        <v>130</v>
      </c>
      <c r="AY149" s="15" t="s">
        <v>123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130</v>
      </c>
      <c r="BK149" s="190">
        <f>ROUND(I149*H149,2)</f>
        <v>0</v>
      </c>
      <c r="BL149" s="15" t="s">
        <v>129</v>
      </c>
      <c r="BM149" s="189" t="s">
        <v>203</v>
      </c>
    </row>
    <row r="150" s="2" customFormat="1" ht="33" customHeight="1">
      <c r="A150" s="34"/>
      <c r="B150" s="176"/>
      <c r="C150" s="177" t="s">
        <v>165</v>
      </c>
      <c r="D150" s="177" t="s">
        <v>125</v>
      </c>
      <c r="E150" s="178" t="s">
        <v>325</v>
      </c>
      <c r="F150" s="179" t="s">
        <v>326</v>
      </c>
      <c r="G150" s="180" t="s">
        <v>138</v>
      </c>
      <c r="H150" s="181">
        <v>66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40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129</v>
      </c>
      <c r="AT150" s="189" t="s">
        <v>125</v>
      </c>
      <c r="AU150" s="189" t="s">
        <v>130</v>
      </c>
      <c r="AY150" s="15" t="s">
        <v>123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130</v>
      </c>
      <c r="BK150" s="190">
        <f>ROUND(I150*H150,2)</f>
        <v>0</v>
      </c>
      <c r="BL150" s="15" t="s">
        <v>129</v>
      </c>
      <c r="BM150" s="189" t="s">
        <v>206</v>
      </c>
    </row>
    <row r="151" s="2" customFormat="1" ht="24.15" customHeight="1">
      <c r="A151" s="34"/>
      <c r="B151" s="176"/>
      <c r="C151" s="191" t="s">
        <v>208</v>
      </c>
      <c r="D151" s="191" t="s">
        <v>131</v>
      </c>
      <c r="E151" s="192" t="s">
        <v>327</v>
      </c>
      <c r="F151" s="193" t="s">
        <v>328</v>
      </c>
      <c r="G151" s="194" t="s">
        <v>138</v>
      </c>
      <c r="H151" s="195">
        <v>66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40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134</v>
      </c>
      <c r="AT151" s="189" t="s">
        <v>131</v>
      </c>
      <c r="AU151" s="189" t="s">
        <v>130</v>
      </c>
      <c r="AY151" s="15" t="s">
        <v>123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130</v>
      </c>
      <c r="BK151" s="190">
        <f>ROUND(I151*H151,2)</f>
        <v>0</v>
      </c>
      <c r="BL151" s="15" t="s">
        <v>129</v>
      </c>
      <c r="BM151" s="189" t="s">
        <v>211</v>
      </c>
    </row>
    <row r="152" s="2" customFormat="1" ht="24.15" customHeight="1">
      <c r="A152" s="34"/>
      <c r="B152" s="176"/>
      <c r="C152" s="177" t="s">
        <v>168</v>
      </c>
      <c r="D152" s="177" t="s">
        <v>125</v>
      </c>
      <c r="E152" s="178" t="s">
        <v>166</v>
      </c>
      <c r="F152" s="179" t="s">
        <v>167</v>
      </c>
      <c r="G152" s="180" t="s">
        <v>128</v>
      </c>
      <c r="H152" s="181">
        <v>855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40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129</v>
      </c>
      <c r="AT152" s="189" t="s">
        <v>125</v>
      </c>
      <c r="AU152" s="189" t="s">
        <v>130</v>
      </c>
      <c r="AY152" s="15" t="s">
        <v>123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130</v>
      </c>
      <c r="BK152" s="190">
        <f>ROUND(I152*H152,2)</f>
        <v>0</v>
      </c>
      <c r="BL152" s="15" t="s">
        <v>129</v>
      </c>
      <c r="BM152" s="189" t="s">
        <v>216</v>
      </c>
    </row>
    <row r="153" s="2" customFormat="1" ht="16.5" customHeight="1">
      <c r="A153" s="34"/>
      <c r="B153" s="176"/>
      <c r="C153" s="191" t="s">
        <v>217</v>
      </c>
      <c r="D153" s="191" t="s">
        <v>131</v>
      </c>
      <c r="E153" s="192" t="s">
        <v>170</v>
      </c>
      <c r="F153" s="193" t="s">
        <v>171</v>
      </c>
      <c r="G153" s="194" t="s">
        <v>172</v>
      </c>
      <c r="H153" s="195">
        <v>0.34200000000000003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40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134</v>
      </c>
      <c r="AT153" s="189" t="s">
        <v>131</v>
      </c>
      <c r="AU153" s="189" t="s">
        <v>130</v>
      </c>
      <c r="AY153" s="15" t="s">
        <v>123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130</v>
      </c>
      <c r="BK153" s="190">
        <f>ROUND(I153*H153,2)</f>
        <v>0</v>
      </c>
      <c r="BL153" s="15" t="s">
        <v>129</v>
      </c>
      <c r="BM153" s="189" t="s">
        <v>329</v>
      </c>
    </row>
    <row r="154" s="2" customFormat="1" ht="24.15" customHeight="1">
      <c r="A154" s="34"/>
      <c r="B154" s="176"/>
      <c r="C154" s="177" t="s">
        <v>173</v>
      </c>
      <c r="D154" s="177" t="s">
        <v>125</v>
      </c>
      <c r="E154" s="178" t="s">
        <v>174</v>
      </c>
      <c r="F154" s="179" t="s">
        <v>175</v>
      </c>
      <c r="G154" s="180" t="s">
        <v>128</v>
      </c>
      <c r="H154" s="181">
        <v>855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40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129</v>
      </c>
      <c r="AT154" s="189" t="s">
        <v>125</v>
      </c>
      <c r="AU154" s="189" t="s">
        <v>130</v>
      </c>
      <c r="AY154" s="15" t="s">
        <v>123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130</v>
      </c>
      <c r="BK154" s="190">
        <f>ROUND(I154*H154,2)</f>
        <v>0</v>
      </c>
      <c r="BL154" s="15" t="s">
        <v>129</v>
      </c>
      <c r="BM154" s="189" t="s">
        <v>228</v>
      </c>
    </row>
    <row r="155" s="2" customFormat="1" ht="24.15" customHeight="1">
      <c r="A155" s="34"/>
      <c r="B155" s="176"/>
      <c r="C155" s="191" t="s">
        <v>225</v>
      </c>
      <c r="D155" s="191" t="s">
        <v>131</v>
      </c>
      <c r="E155" s="192" t="s">
        <v>178</v>
      </c>
      <c r="F155" s="193" t="s">
        <v>179</v>
      </c>
      <c r="G155" s="194" t="s">
        <v>180</v>
      </c>
      <c r="H155" s="195">
        <v>0.017000000000000001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40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134</v>
      </c>
      <c r="AT155" s="189" t="s">
        <v>131</v>
      </c>
      <c r="AU155" s="189" t="s">
        <v>130</v>
      </c>
      <c r="AY155" s="15" t="s">
        <v>123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130</v>
      </c>
      <c r="BK155" s="190">
        <f>ROUND(I155*H155,2)</f>
        <v>0</v>
      </c>
      <c r="BL155" s="15" t="s">
        <v>129</v>
      </c>
      <c r="BM155" s="189" t="s">
        <v>231</v>
      </c>
    </row>
    <row r="156" s="2" customFormat="1" ht="21.75" customHeight="1">
      <c r="A156" s="34"/>
      <c r="B156" s="176"/>
      <c r="C156" s="177" t="s">
        <v>176</v>
      </c>
      <c r="D156" s="177" t="s">
        <v>125</v>
      </c>
      <c r="E156" s="178" t="s">
        <v>189</v>
      </c>
      <c r="F156" s="179" t="s">
        <v>190</v>
      </c>
      <c r="G156" s="180" t="s">
        <v>128</v>
      </c>
      <c r="H156" s="181">
        <v>855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40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129</v>
      </c>
      <c r="AT156" s="189" t="s">
        <v>125</v>
      </c>
      <c r="AU156" s="189" t="s">
        <v>130</v>
      </c>
      <c r="AY156" s="15" t="s">
        <v>123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130</v>
      </c>
      <c r="BK156" s="190">
        <f>ROUND(I156*H156,2)</f>
        <v>0</v>
      </c>
      <c r="BL156" s="15" t="s">
        <v>129</v>
      </c>
      <c r="BM156" s="189" t="s">
        <v>235</v>
      </c>
    </row>
    <row r="157" s="2" customFormat="1" ht="21.75" customHeight="1">
      <c r="A157" s="34"/>
      <c r="B157" s="176"/>
      <c r="C157" s="177" t="s">
        <v>232</v>
      </c>
      <c r="D157" s="177" t="s">
        <v>125</v>
      </c>
      <c r="E157" s="178" t="s">
        <v>193</v>
      </c>
      <c r="F157" s="179" t="s">
        <v>194</v>
      </c>
      <c r="G157" s="180" t="s">
        <v>128</v>
      </c>
      <c r="H157" s="181">
        <v>855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40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129</v>
      </c>
      <c r="AT157" s="189" t="s">
        <v>125</v>
      </c>
      <c r="AU157" s="189" t="s">
        <v>130</v>
      </c>
      <c r="AY157" s="15" t="s">
        <v>123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130</v>
      </c>
      <c r="BK157" s="190">
        <f>ROUND(I157*H157,2)</f>
        <v>0</v>
      </c>
      <c r="BL157" s="15" t="s">
        <v>129</v>
      </c>
      <c r="BM157" s="189" t="s">
        <v>238</v>
      </c>
    </row>
    <row r="158" s="12" customFormat="1" ht="22.8" customHeight="1">
      <c r="A158" s="12"/>
      <c r="B158" s="163"/>
      <c r="C158" s="12"/>
      <c r="D158" s="164" t="s">
        <v>73</v>
      </c>
      <c r="E158" s="174" t="s">
        <v>130</v>
      </c>
      <c r="F158" s="174" t="s">
        <v>330</v>
      </c>
      <c r="G158" s="12"/>
      <c r="H158" s="12"/>
      <c r="I158" s="166"/>
      <c r="J158" s="175">
        <f>BK158</f>
        <v>0</v>
      </c>
      <c r="K158" s="12"/>
      <c r="L158" s="163"/>
      <c r="M158" s="168"/>
      <c r="N158" s="169"/>
      <c r="O158" s="169"/>
      <c r="P158" s="170">
        <f>SUM(P159:P160)</f>
        <v>0</v>
      </c>
      <c r="Q158" s="169"/>
      <c r="R158" s="170">
        <f>SUM(R159:R160)</f>
        <v>0</v>
      </c>
      <c r="S158" s="169"/>
      <c r="T158" s="171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4" t="s">
        <v>82</v>
      </c>
      <c r="AT158" s="172" t="s">
        <v>73</v>
      </c>
      <c r="AU158" s="172" t="s">
        <v>82</v>
      </c>
      <c r="AY158" s="164" t="s">
        <v>123</v>
      </c>
      <c r="BK158" s="173">
        <f>SUM(BK159:BK160)</f>
        <v>0</v>
      </c>
    </row>
    <row r="159" s="2" customFormat="1" ht="33" customHeight="1">
      <c r="A159" s="34"/>
      <c r="B159" s="176"/>
      <c r="C159" s="177" t="s">
        <v>181</v>
      </c>
      <c r="D159" s="177" t="s">
        <v>125</v>
      </c>
      <c r="E159" s="178" t="s">
        <v>331</v>
      </c>
      <c r="F159" s="179" t="s">
        <v>332</v>
      </c>
      <c r="G159" s="180" t="s">
        <v>128</v>
      </c>
      <c r="H159" s="181">
        <v>1246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40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129</v>
      </c>
      <c r="AT159" s="189" t="s">
        <v>125</v>
      </c>
      <c r="AU159" s="189" t="s">
        <v>130</v>
      </c>
      <c r="AY159" s="15" t="s">
        <v>123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130</v>
      </c>
      <c r="BK159" s="190">
        <f>ROUND(I159*H159,2)</f>
        <v>0</v>
      </c>
      <c r="BL159" s="15" t="s">
        <v>129</v>
      </c>
      <c r="BM159" s="189" t="s">
        <v>242</v>
      </c>
    </row>
    <row r="160" s="2" customFormat="1" ht="16.5" customHeight="1">
      <c r="A160" s="34"/>
      <c r="B160" s="176"/>
      <c r="C160" s="177" t="s">
        <v>239</v>
      </c>
      <c r="D160" s="177" t="s">
        <v>125</v>
      </c>
      <c r="E160" s="178" t="s">
        <v>333</v>
      </c>
      <c r="F160" s="179" t="s">
        <v>334</v>
      </c>
      <c r="G160" s="180" t="s">
        <v>223</v>
      </c>
      <c r="H160" s="181">
        <v>2.125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40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129</v>
      </c>
      <c r="AT160" s="189" t="s">
        <v>125</v>
      </c>
      <c r="AU160" s="189" t="s">
        <v>130</v>
      </c>
      <c r="AY160" s="15" t="s">
        <v>123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130</v>
      </c>
      <c r="BK160" s="190">
        <f>ROUND(I160*H160,2)</f>
        <v>0</v>
      </c>
      <c r="BL160" s="15" t="s">
        <v>129</v>
      </c>
      <c r="BM160" s="189" t="s">
        <v>245</v>
      </c>
    </row>
    <row r="161" s="12" customFormat="1" ht="22.8" customHeight="1">
      <c r="A161" s="12"/>
      <c r="B161" s="163"/>
      <c r="C161" s="12"/>
      <c r="D161" s="164" t="s">
        <v>73</v>
      </c>
      <c r="E161" s="174" t="s">
        <v>135</v>
      </c>
      <c r="F161" s="174" t="s">
        <v>335</v>
      </c>
      <c r="G161" s="12"/>
      <c r="H161" s="12"/>
      <c r="I161" s="166"/>
      <c r="J161" s="175">
        <f>BK161</f>
        <v>0</v>
      </c>
      <c r="K161" s="12"/>
      <c r="L161" s="163"/>
      <c r="M161" s="168"/>
      <c r="N161" s="169"/>
      <c r="O161" s="169"/>
      <c r="P161" s="170">
        <f>SUM(P162:P165)</f>
        <v>0</v>
      </c>
      <c r="Q161" s="169"/>
      <c r="R161" s="170">
        <f>SUM(R162:R165)</f>
        <v>0</v>
      </c>
      <c r="S161" s="169"/>
      <c r="T161" s="171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64" t="s">
        <v>82</v>
      </c>
      <c r="AT161" s="172" t="s">
        <v>73</v>
      </c>
      <c r="AU161" s="172" t="s">
        <v>82</v>
      </c>
      <c r="AY161" s="164" t="s">
        <v>123</v>
      </c>
      <c r="BK161" s="173">
        <f>SUM(BK162:BK165)</f>
        <v>0</v>
      </c>
    </row>
    <row r="162" s="2" customFormat="1" ht="37.8" customHeight="1">
      <c r="A162" s="34"/>
      <c r="B162" s="176"/>
      <c r="C162" s="177" t="s">
        <v>184</v>
      </c>
      <c r="D162" s="177" t="s">
        <v>125</v>
      </c>
      <c r="E162" s="178" t="s">
        <v>336</v>
      </c>
      <c r="F162" s="179" t="s">
        <v>337</v>
      </c>
      <c r="G162" s="180" t="s">
        <v>223</v>
      </c>
      <c r="H162" s="181">
        <v>10.35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40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129</v>
      </c>
      <c r="AT162" s="189" t="s">
        <v>125</v>
      </c>
      <c r="AU162" s="189" t="s">
        <v>130</v>
      </c>
      <c r="AY162" s="15" t="s">
        <v>123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130</v>
      </c>
      <c r="BK162" s="190">
        <f>ROUND(I162*H162,2)</f>
        <v>0</v>
      </c>
      <c r="BL162" s="15" t="s">
        <v>129</v>
      </c>
      <c r="BM162" s="189" t="s">
        <v>251</v>
      </c>
    </row>
    <row r="163" s="2" customFormat="1" ht="44.25" customHeight="1">
      <c r="A163" s="34"/>
      <c r="B163" s="176"/>
      <c r="C163" s="191" t="s">
        <v>248</v>
      </c>
      <c r="D163" s="191" t="s">
        <v>131</v>
      </c>
      <c r="E163" s="192" t="s">
        <v>338</v>
      </c>
      <c r="F163" s="193" t="s">
        <v>339</v>
      </c>
      <c r="G163" s="194" t="s">
        <v>223</v>
      </c>
      <c r="H163" s="195">
        <v>10.35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40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134</v>
      </c>
      <c r="AT163" s="189" t="s">
        <v>131</v>
      </c>
      <c r="AU163" s="189" t="s">
        <v>130</v>
      </c>
      <c r="AY163" s="15" t="s">
        <v>123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130</v>
      </c>
      <c r="BK163" s="190">
        <f>ROUND(I163*H163,2)</f>
        <v>0</v>
      </c>
      <c r="BL163" s="15" t="s">
        <v>129</v>
      </c>
      <c r="BM163" s="189" t="s">
        <v>257</v>
      </c>
    </row>
    <row r="164" s="2" customFormat="1" ht="16.5" customHeight="1">
      <c r="A164" s="34"/>
      <c r="B164" s="176"/>
      <c r="C164" s="191" t="s">
        <v>188</v>
      </c>
      <c r="D164" s="191" t="s">
        <v>131</v>
      </c>
      <c r="E164" s="192" t="s">
        <v>340</v>
      </c>
      <c r="F164" s="193" t="s">
        <v>341</v>
      </c>
      <c r="G164" s="194" t="s">
        <v>180</v>
      </c>
      <c r="H164" s="195">
        <v>0.126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40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134</v>
      </c>
      <c r="AT164" s="189" t="s">
        <v>131</v>
      </c>
      <c r="AU164" s="189" t="s">
        <v>130</v>
      </c>
      <c r="AY164" s="15" t="s">
        <v>123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130</v>
      </c>
      <c r="BK164" s="190">
        <f>ROUND(I164*H164,2)</f>
        <v>0</v>
      </c>
      <c r="BL164" s="15" t="s">
        <v>129</v>
      </c>
      <c r="BM164" s="189" t="s">
        <v>262</v>
      </c>
    </row>
    <row r="165" s="2" customFormat="1" ht="24.15" customHeight="1">
      <c r="A165" s="34"/>
      <c r="B165" s="176"/>
      <c r="C165" s="191" t="s">
        <v>258</v>
      </c>
      <c r="D165" s="191" t="s">
        <v>131</v>
      </c>
      <c r="E165" s="192" t="s">
        <v>342</v>
      </c>
      <c r="F165" s="193" t="s">
        <v>343</v>
      </c>
      <c r="G165" s="194" t="s">
        <v>223</v>
      </c>
      <c r="H165" s="195">
        <v>10.35</v>
      </c>
      <c r="I165" s="196"/>
      <c r="J165" s="197">
        <f>ROUND(I165*H165,2)</f>
        <v>0</v>
      </c>
      <c r="K165" s="198"/>
      <c r="L165" s="199"/>
      <c r="M165" s="200" t="s">
        <v>1</v>
      </c>
      <c r="N165" s="201" t="s">
        <v>40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134</v>
      </c>
      <c r="AT165" s="189" t="s">
        <v>131</v>
      </c>
      <c r="AU165" s="189" t="s">
        <v>130</v>
      </c>
      <c r="AY165" s="15" t="s">
        <v>123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130</v>
      </c>
      <c r="BK165" s="190">
        <f>ROUND(I165*H165,2)</f>
        <v>0</v>
      </c>
      <c r="BL165" s="15" t="s">
        <v>129</v>
      </c>
      <c r="BM165" s="189" t="s">
        <v>265</v>
      </c>
    </row>
    <row r="166" s="12" customFormat="1" ht="22.8" customHeight="1">
      <c r="A166" s="12"/>
      <c r="B166" s="163"/>
      <c r="C166" s="12"/>
      <c r="D166" s="164" t="s">
        <v>73</v>
      </c>
      <c r="E166" s="174" t="s">
        <v>129</v>
      </c>
      <c r="F166" s="174" t="s">
        <v>196</v>
      </c>
      <c r="G166" s="12"/>
      <c r="H166" s="12"/>
      <c r="I166" s="166"/>
      <c r="J166" s="175">
        <f>BK166</f>
        <v>0</v>
      </c>
      <c r="K166" s="12"/>
      <c r="L166" s="163"/>
      <c r="M166" s="168"/>
      <c r="N166" s="169"/>
      <c r="O166" s="169"/>
      <c r="P166" s="170">
        <f>SUM(P167:P169)</f>
        <v>0</v>
      </c>
      <c r="Q166" s="169"/>
      <c r="R166" s="170">
        <f>SUM(R167:R169)</f>
        <v>0</v>
      </c>
      <c r="S166" s="169"/>
      <c r="T166" s="171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4" t="s">
        <v>82</v>
      </c>
      <c r="AT166" s="172" t="s">
        <v>73</v>
      </c>
      <c r="AU166" s="172" t="s">
        <v>82</v>
      </c>
      <c r="AY166" s="164" t="s">
        <v>123</v>
      </c>
      <c r="BK166" s="173">
        <f>SUM(BK167:BK169)</f>
        <v>0</v>
      </c>
    </row>
    <row r="167" s="2" customFormat="1" ht="37.8" customHeight="1">
      <c r="A167" s="34"/>
      <c r="B167" s="176"/>
      <c r="C167" s="177" t="s">
        <v>191</v>
      </c>
      <c r="D167" s="177" t="s">
        <v>125</v>
      </c>
      <c r="E167" s="178" t="s">
        <v>197</v>
      </c>
      <c r="F167" s="179" t="s">
        <v>198</v>
      </c>
      <c r="G167" s="180" t="s">
        <v>128</v>
      </c>
      <c r="H167" s="181">
        <v>554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40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129</v>
      </c>
      <c r="AT167" s="189" t="s">
        <v>125</v>
      </c>
      <c r="AU167" s="189" t="s">
        <v>130</v>
      </c>
      <c r="AY167" s="15" t="s">
        <v>123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130</v>
      </c>
      <c r="BK167" s="190">
        <f>ROUND(I167*H167,2)</f>
        <v>0</v>
      </c>
      <c r="BL167" s="15" t="s">
        <v>129</v>
      </c>
      <c r="BM167" s="189" t="s">
        <v>269</v>
      </c>
    </row>
    <row r="168" s="2" customFormat="1" ht="24.15" customHeight="1">
      <c r="A168" s="34"/>
      <c r="B168" s="176"/>
      <c r="C168" s="191" t="s">
        <v>266</v>
      </c>
      <c r="D168" s="191" t="s">
        <v>131</v>
      </c>
      <c r="E168" s="192" t="s">
        <v>201</v>
      </c>
      <c r="F168" s="193" t="s">
        <v>202</v>
      </c>
      <c r="G168" s="194" t="s">
        <v>128</v>
      </c>
      <c r="H168" s="195">
        <v>398.81999999999999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40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134</v>
      </c>
      <c r="AT168" s="189" t="s">
        <v>131</v>
      </c>
      <c r="AU168" s="189" t="s">
        <v>130</v>
      </c>
      <c r="AY168" s="15" t="s">
        <v>123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130</v>
      </c>
      <c r="BK168" s="190">
        <f>ROUND(I168*H168,2)</f>
        <v>0</v>
      </c>
      <c r="BL168" s="15" t="s">
        <v>129</v>
      </c>
      <c r="BM168" s="189" t="s">
        <v>272</v>
      </c>
    </row>
    <row r="169" s="2" customFormat="1" ht="37.8" customHeight="1">
      <c r="A169" s="34"/>
      <c r="B169" s="176"/>
      <c r="C169" s="191" t="s">
        <v>195</v>
      </c>
      <c r="D169" s="191" t="s">
        <v>131</v>
      </c>
      <c r="E169" s="192" t="s">
        <v>344</v>
      </c>
      <c r="F169" s="193" t="s">
        <v>345</v>
      </c>
      <c r="G169" s="194" t="s">
        <v>128</v>
      </c>
      <c r="H169" s="195">
        <v>166.25999999999999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40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134</v>
      </c>
      <c r="AT169" s="189" t="s">
        <v>131</v>
      </c>
      <c r="AU169" s="189" t="s">
        <v>130</v>
      </c>
      <c r="AY169" s="15" t="s">
        <v>123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130</v>
      </c>
      <c r="BK169" s="190">
        <f>ROUND(I169*H169,2)</f>
        <v>0</v>
      </c>
      <c r="BL169" s="15" t="s">
        <v>129</v>
      </c>
      <c r="BM169" s="189" t="s">
        <v>277</v>
      </c>
    </row>
    <row r="170" s="12" customFormat="1" ht="22.8" customHeight="1">
      <c r="A170" s="12"/>
      <c r="B170" s="163"/>
      <c r="C170" s="12"/>
      <c r="D170" s="164" t="s">
        <v>73</v>
      </c>
      <c r="E170" s="174" t="s">
        <v>142</v>
      </c>
      <c r="F170" s="174" t="s">
        <v>207</v>
      </c>
      <c r="G170" s="12"/>
      <c r="H170" s="12"/>
      <c r="I170" s="166"/>
      <c r="J170" s="175">
        <f>BK170</f>
        <v>0</v>
      </c>
      <c r="K170" s="12"/>
      <c r="L170" s="163"/>
      <c r="M170" s="168"/>
      <c r="N170" s="169"/>
      <c r="O170" s="169"/>
      <c r="P170" s="170">
        <f>SUM(P171:P184)</f>
        <v>0</v>
      </c>
      <c r="Q170" s="169"/>
      <c r="R170" s="170">
        <f>SUM(R171:R184)</f>
        <v>0</v>
      </c>
      <c r="S170" s="169"/>
      <c r="T170" s="171">
        <f>SUM(T171:T184)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4" t="s">
        <v>82</v>
      </c>
      <c r="AT170" s="172" t="s">
        <v>73</v>
      </c>
      <c r="AU170" s="172" t="s">
        <v>82</v>
      </c>
      <c r="AY170" s="164" t="s">
        <v>123</v>
      </c>
      <c r="BK170" s="173">
        <f>SUM(BK171:BK184)</f>
        <v>0</v>
      </c>
    </row>
    <row r="171" s="2" customFormat="1" ht="33" customHeight="1">
      <c r="A171" s="34"/>
      <c r="B171" s="176"/>
      <c r="C171" s="177" t="s">
        <v>273</v>
      </c>
      <c r="D171" s="177" t="s">
        <v>125</v>
      </c>
      <c r="E171" s="178" t="s">
        <v>346</v>
      </c>
      <c r="F171" s="179" t="s">
        <v>347</v>
      </c>
      <c r="G171" s="180" t="s">
        <v>128</v>
      </c>
      <c r="H171" s="181">
        <v>98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40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129</v>
      </c>
      <c r="AT171" s="189" t="s">
        <v>125</v>
      </c>
      <c r="AU171" s="189" t="s">
        <v>130</v>
      </c>
      <c r="AY171" s="15" t="s">
        <v>123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130</v>
      </c>
      <c r="BK171" s="190">
        <f>ROUND(I171*H171,2)</f>
        <v>0</v>
      </c>
      <c r="BL171" s="15" t="s">
        <v>129</v>
      </c>
      <c r="BM171" s="189" t="s">
        <v>280</v>
      </c>
    </row>
    <row r="172" s="2" customFormat="1" ht="33" customHeight="1">
      <c r="A172" s="34"/>
      <c r="B172" s="176"/>
      <c r="C172" s="177" t="s">
        <v>199</v>
      </c>
      <c r="D172" s="177" t="s">
        <v>125</v>
      </c>
      <c r="E172" s="178" t="s">
        <v>348</v>
      </c>
      <c r="F172" s="179" t="s">
        <v>349</v>
      </c>
      <c r="G172" s="180" t="s">
        <v>128</v>
      </c>
      <c r="H172" s="181">
        <v>293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40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129</v>
      </c>
      <c r="AT172" s="189" t="s">
        <v>125</v>
      </c>
      <c r="AU172" s="189" t="s">
        <v>130</v>
      </c>
      <c r="AY172" s="15" t="s">
        <v>123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130</v>
      </c>
      <c r="BK172" s="190">
        <f>ROUND(I172*H172,2)</f>
        <v>0</v>
      </c>
      <c r="BL172" s="15" t="s">
        <v>129</v>
      </c>
      <c r="BM172" s="189" t="s">
        <v>284</v>
      </c>
    </row>
    <row r="173" s="2" customFormat="1" ht="33" customHeight="1">
      <c r="A173" s="34"/>
      <c r="B173" s="176"/>
      <c r="C173" s="177" t="s">
        <v>281</v>
      </c>
      <c r="D173" s="177" t="s">
        <v>125</v>
      </c>
      <c r="E173" s="178" t="s">
        <v>209</v>
      </c>
      <c r="F173" s="179" t="s">
        <v>210</v>
      </c>
      <c r="G173" s="180" t="s">
        <v>128</v>
      </c>
      <c r="H173" s="181">
        <v>198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40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129</v>
      </c>
      <c r="AT173" s="189" t="s">
        <v>125</v>
      </c>
      <c r="AU173" s="189" t="s">
        <v>130</v>
      </c>
      <c r="AY173" s="15" t="s">
        <v>123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130</v>
      </c>
      <c r="BK173" s="190">
        <f>ROUND(I173*H173,2)</f>
        <v>0</v>
      </c>
      <c r="BL173" s="15" t="s">
        <v>129</v>
      </c>
      <c r="BM173" s="189" t="s">
        <v>350</v>
      </c>
    </row>
    <row r="174" s="2" customFormat="1" ht="24.15" customHeight="1">
      <c r="A174" s="34"/>
      <c r="B174" s="176"/>
      <c r="C174" s="177" t="s">
        <v>203</v>
      </c>
      <c r="D174" s="177" t="s">
        <v>125</v>
      </c>
      <c r="E174" s="178" t="s">
        <v>351</v>
      </c>
      <c r="F174" s="179" t="s">
        <v>352</v>
      </c>
      <c r="G174" s="180" t="s">
        <v>128</v>
      </c>
      <c r="H174" s="181">
        <v>130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40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129</v>
      </c>
      <c r="AT174" s="189" t="s">
        <v>125</v>
      </c>
      <c r="AU174" s="189" t="s">
        <v>130</v>
      </c>
      <c r="AY174" s="15" t="s">
        <v>123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130</v>
      </c>
      <c r="BK174" s="190">
        <f>ROUND(I174*H174,2)</f>
        <v>0</v>
      </c>
      <c r="BL174" s="15" t="s">
        <v>129</v>
      </c>
      <c r="BM174" s="189" t="s">
        <v>353</v>
      </c>
    </row>
    <row r="175" s="2" customFormat="1" ht="24.15" customHeight="1">
      <c r="A175" s="34"/>
      <c r="B175" s="176"/>
      <c r="C175" s="177" t="s">
        <v>354</v>
      </c>
      <c r="D175" s="177" t="s">
        <v>125</v>
      </c>
      <c r="E175" s="178" t="s">
        <v>355</v>
      </c>
      <c r="F175" s="179" t="s">
        <v>356</v>
      </c>
      <c r="G175" s="180" t="s">
        <v>128</v>
      </c>
      <c r="H175" s="181">
        <v>98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40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129</v>
      </c>
      <c r="AT175" s="189" t="s">
        <v>125</v>
      </c>
      <c r="AU175" s="189" t="s">
        <v>130</v>
      </c>
      <c r="AY175" s="15" t="s">
        <v>123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130</v>
      </c>
      <c r="BK175" s="190">
        <f>ROUND(I175*H175,2)</f>
        <v>0</v>
      </c>
      <c r="BL175" s="15" t="s">
        <v>129</v>
      </c>
      <c r="BM175" s="189" t="s">
        <v>357</v>
      </c>
    </row>
    <row r="176" s="2" customFormat="1" ht="24.15" customHeight="1">
      <c r="A176" s="34"/>
      <c r="B176" s="176"/>
      <c r="C176" s="177" t="s">
        <v>206</v>
      </c>
      <c r="D176" s="177" t="s">
        <v>125</v>
      </c>
      <c r="E176" s="178" t="s">
        <v>358</v>
      </c>
      <c r="F176" s="179" t="s">
        <v>359</v>
      </c>
      <c r="G176" s="180" t="s">
        <v>128</v>
      </c>
      <c r="H176" s="181">
        <v>163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40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129</v>
      </c>
      <c r="AT176" s="189" t="s">
        <v>125</v>
      </c>
      <c r="AU176" s="189" t="s">
        <v>130</v>
      </c>
      <c r="AY176" s="15" t="s">
        <v>123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130</v>
      </c>
      <c r="BK176" s="190">
        <f>ROUND(I176*H176,2)</f>
        <v>0</v>
      </c>
      <c r="BL176" s="15" t="s">
        <v>129</v>
      </c>
      <c r="BM176" s="189" t="s">
        <v>360</v>
      </c>
    </row>
    <row r="177" s="2" customFormat="1" ht="24.15" customHeight="1">
      <c r="A177" s="34"/>
      <c r="B177" s="176"/>
      <c r="C177" s="177" t="s">
        <v>361</v>
      </c>
      <c r="D177" s="177" t="s">
        <v>125</v>
      </c>
      <c r="E177" s="178" t="s">
        <v>362</v>
      </c>
      <c r="F177" s="179" t="s">
        <v>363</v>
      </c>
      <c r="G177" s="180" t="s">
        <v>128</v>
      </c>
      <c r="H177" s="181">
        <v>98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40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129</v>
      </c>
      <c r="AT177" s="189" t="s">
        <v>125</v>
      </c>
      <c r="AU177" s="189" t="s">
        <v>130</v>
      </c>
      <c r="AY177" s="15" t="s">
        <v>123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130</v>
      </c>
      <c r="BK177" s="190">
        <f>ROUND(I177*H177,2)</f>
        <v>0</v>
      </c>
      <c r="BL177" s="15" t="s">
        <v>129</v>
      </c>
      <c r="BM177" s="189" t="s">
        <v>364</v>
      </c>
    </row>
    <row r="178" s="2" customFormat="1" ht="33" customHeight="1">
      <c r="A178" s="34"/>
      <c r="B178" s="176"/>
      <c r="C178" s="191" t="s">
        <v>211</v>
      </c>
      <c r="D178" s="191" t="s">
        <v>131</v>
      </c>
      <c r="E178" s="192" t="s">
        <v>365</v>
      </c>
      <c r="F178" s="193" t="s">
        <v>366</v>
      </c>
      <c r="G178" s="194" t="s">
        <v>314</v>
      </c>
      <c r="H178" s="195">
        <v>980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40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134</v>
      </c>
      <c r="AT178" s="189" t="s">
        <v>131</v>
      </c>
      <c r="AU178" s="189" t="s">
        <v>130</v>
      </c>
      <c r="AY178" s="15" t="s">
        <v>123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130</v>
      </c>
      <c r="BK178" s="190">
        <f>ROUND(I178*H178,2)</f>
        <v>0</v>
      </c>
      <c r="BL178" s="15" t="s">
        <v>129</v>
      </c>
      <c r="BM178" s="189" t="s">
        <v>367</v>
      </c>
    </row>
    <row r="179" s="2" customFormat="1" ht="24.15" customHeight="1">
      <c r="A179" s="34"/>
      <c r="B179" s="176"/>
      <c r="C179" s="177" t="s">
        <v>368</v>
      </c>
      <c r="D179" s="177" t="s">
        <v>125</v>
      </c>
      <c r="E179" s="178" t="s">
        <v>369</v>
      </c>
      <c r="F179" s="179" t="s">
        <v>370</v>
      </c>
      <c r="G179" s="180" t="s">
        <v>128</v>
      </c>
      <c r="H179" s="181">
        <v>98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40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129</v>
      </c>
      <c r="AT179" s="189" t="s">
        <v>125</v>
      </c>
      <c r="AU179" s="189" t="s">
        <v>130</v>
      </c>
      <c r="AY179" s="15" t="s">
        <v>123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130</v>
      </c>
      <c r="BK179" s="190">
        <f>ROUND(I179*H179,2)</f>
        <v>0</v>
      </c>
      <c r="BL179" s="15" t="s">
        <v>129</v>
      </c>
      <c r="BM179" s="189" t="s">
        <v>371</v>
      </c>
    </row>
    <row r="180" s="2" customFormat="1" ht="24.15" customHeight="1">
      <c r="A180" s="34"/>
      <c r="B180" s="176"/>
      <c r="C180" s="191" t="s">
        <v>216</v>
      </c>
      <c r="D180" s="191" t="s">
        <v>131</v>
      </c>
      <c r="E180" s="192" t="s">
        <v>372</v>
      </c>
      <c r="F180" s="193" t="s">
        <v>373</v>
      </c>
      <c r="G180" s="194" t="s">
        <v>314</v>
      </c>
      <c r="H180" s="195">
        <v>2940</v>
      </c>
      <c r="I180" s="196"/>
      <c r="J180" s="197">
        <f>ROUND(I180*H180,2)</f>
        <v>0</v>
      </c>
      <c r="K180" s="198"/>
      <c r="L180" s="199"/>
      <c r="M180" s="200" t="s">
        <v>1</v>
      </c>
      <c r="N180" s="201" t="s">
        <v>40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134</v>
      </c>
      <c r="AT180" s="189" t="s">
        <v>131</v>
      </c>
      <c r="AU180" s="189" t="s">
        <v>130</v>
      </c>
      <c r="AY180" s="15" t="s">
        <v>123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130</v>
      </c>
      <c r="BK180" s="190">
        <f>ROUND(I180*H180,2)</f>
        <v>0</v>
      </c>
      <c r="BL180" s="15" t="s">
        <v>129</v>
      </c>
      <c r="BM180" s="189" t="s">
        <v>374</v>
      </c>
    </row>
    <row r="181" s="2" customFormat="1" ht="44.25" customHeight="1">
      <c r="A181" s="34"/>
      <c r="B181" s="176"/>
      <c r="C181" s="177" t="s">
        <v>375</v>
      </c>
      <c r="D181" s="177" t="s">
        <v>125</v>
      </c>
      <c r="E181" s="178" t="s">
        <v>376</v>
      </c>
      <c r="F181" s="179" t="s">
        <v>377</v>
      </c>
      <c r="G181" s="180" t="s">
        <v>128</v>
      </c>
      <c r="H181" s="181">
        <v>130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40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129</v>
      </c>
      <c r="AT181" s="189" t="s">
        <v>125</v>
      </c>
      <c r="AU181" s="189" t="s">
        <v>130</v>
      </c>
      <c r="AY181" s="15" t="s">
        <v>123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130</v>
      </c>
      <c r="BK181" s="190">
        <f>ROUND(I181*H181,2)</f>
        <v>0</v>
      </c>
      <c r="BL181" s="15" t="s">
        <v>129</v>
      </c>
      <c r="BM181" s="189" t="s">
        <v>378</v>
      </c>
    </row>
    <row r="182" s="2" customFormat="1" ht="24.15" customHeight="1">
      <c r="A182" s="34"/>
      <c r="B182" s="176"/>
      <c r="C182" s="191" t="s">
        <v>329</v>
      </c>
      <c r="D182" s="191" t="s">
        <v>131</v>
      </c>
      <c r="E182" s="192" t="s">
        <v>379</v>
      </c>
      <c r="F182" s="193" t="s">
        <v>380</v>
      </c>
      <c r="G182" s="194" t="s">
        <v>128</v>
      </c>
      <c r="H182" s="195">
        <v>132.59999999999999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40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134</v>
      </c>
      <c r="AT182" s="189" t="s">
        <v>131</v>
      </c>
      <c r="AU182" s="189" t="s">
        <v>130</v>
      </c>
      <c r="AY182" s="15" t="s">
        <v>123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130</v>
      </c>
      <c r="BK182" s="190">
        <f>ROUND(I182*H182,2)</f>
        <v>0</v>
      </c>
      <c r="BL182" s="15" t="s">
        <v>129</v>
      </c>
      <c r="BM182" s="189" t="s">
        <v>381</v>
      </c>
    </row>
    <row r="183" s="2" customFormat="1" ht="44.25" customHeight="1">
      <c r="A183" s="34"/>
      <c r="B183" s="176"/>
      <c r="C183" s="177" t="s">
        <v>382</v>
      </c>
      <c r="D183" s="177" t="s">
        <v>125</v>
      </c>
      <c r="E183" s="178" t="s">
        <v>383</v>
      </c>
      <c r="F183" s="179" t="s">
        <v>384</v>
      </c>
      <c r="G183" s="180" t="s">
        <v>128</v>
      </c>
      <c r="H183" s="181">
        <v>163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40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129</v>
      </c>
      <c r="AT183" s="189" t="s">
        <v>125</v>
      </c>
      <c r="AU183" s="189" t="s">
        <v>130</v>
      </c>
      <c r="AY183" s="15" t="s">
        <v>123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130</v>
      </c>
      <c r="BK183" s="190">
        <f>ROUND(I183*H183,2)</f>
        <v>0</v>
      </c>
      <c r="BL183" s="15" t="s">
        <v>129</v>
      </c>
      <c r="BM183" s="189" t="s">
        <v>385</v>
      </c>
    </row>
    <row r="184" s="2" customFormat="1" ht="24.15" customHeight="1">
      <c r="A184" s="34"/>
      <c r="B184" s="176"/>
      <c r="C184" s="191" t="s">
        <v>228</v>
      </c>
      <c r="D184" s="191" t="s">
        <v>131</v>
      </c>
      <c r="E184" s="192" t="s">
        <v>386</v>
      </c>
      <c r="F184" s="193" t="s">
        <v>387</v>
      </c>
      <c r="G184" s="194" t="s">
        <v>128</v>
      </c>
      <c r="H184" s="195">
        <v>164.63</v>
      </c>
      <c r="I184" s="196"/>
      <c r="J184" s="197">
        <f>ROUND(I184*H184,2)</f>
        <v>0</v>
      </c>
      <c r="K184" s="198"/>
      <c r="L184" s="199"/>
      <c r="M184" s="200" t="s">
        <v>1</v>
      </c>
      <c r="N184" s="201" t="s">
        <v>40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134</v>
      </c>
      <c r="AT184" s="189" t="s">
        <v>131</v>
      </c>
      <c r="AU184" s="189" t="s">
        <v>130</v>
      </c>
      <c r="AY184" s="15" t="s">
        <v>123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130</v>
      </c>
      <c r="BK184" s="190">
        <f>ROUND(I184*H184,2)</f>
        <v>0</v>
      </c>
      <c r="BL184" s="15" t="s">
        <v>129</v>
      </c>
      <c r="BM184" s="189" t="s">
        <v>388</v>
      </c>
    </row>
    <row r="185" s="12" customFormat="1" ht="22.8" customHeight="1">
      <c r="A185" s="12"/>
      <c r="B185" s="163"/>
      <c r="C185" s="12"/>
      <c r="D185" s="164" t="s">
        <v>73</v>
      </c>
      <c r="E185" s="174" t="s">
        <v>156</v>
      </c>
      <c r="F185" s="174" t="s">
        <v>212</v>
      </c>
      <c r="G185" s="12"/>
      <c r="H185" s="12"/>
      <c r="I185" s="166"/>
      <c r="J185" s="175">
        <f>BK185</f>
        <v>0</v>
      </c>
      <c r="K185" s="12"/>
      <c r="L185" s="163"/>
      <c r="M185" s="168"/>
      <c r="N185" s="169"/>
      <c r="O185" s="169"/>
      <c r="P185" s="170">
        <f>SUM(P186:P213)</f>
        <v>0</v>
      </c>
      <c r="Q185" s="169"/>
      <c r="R185" s="170">
        <f>SUM(R186:R213)</f>
        <v>27.680976000000001</v>
      </c>
      <c r="S185" s="169"/>
      <c r="T185" s="171">
        <f>SUM(T186:T213)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4" t="s">
        <v>82</v>
      </c>
      <c r="AT185" s="172" t="s">
        <v>73</v>
      </c>
      <c r="AU185" s="172" t="s">
        <v>82</v>
      </c>
      <c r="AY185" s="164" t="s">
        <v>123</v>
      </c>
      <c r="BK185" s="173">
        <f>SUM(BK186:BK213)</f>
        <v>0</v>
      </c>
    </row>
    <row r="186" s="2" customFormat="1" ht="24.15" customHeight="1">
      <c r="A186" s="34"/>
      <c r="B186" s="176"/>
      <c r="C186" s="177" t="s">
        <v>389</v>
      </c>
      <c r="D186" s="177" t="s">
        <v>125</v>
      </c>
      <c r="E186" s="178" t="s">
        <v>213</v>
      </c>
      <c r="F186" s="179" t="s">
        <v>214</v>
      </c>
      <c r="G186" s="180" t="s">
        <v>215</v>
      </c>
      <c r="H186" s="181">
        <v>60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40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129</v>
      </c>
      <c r="AT186" s="189" t="s">
        <v>125</v>
      </c>
      <c r="AU186" s="189" t="s">
        <v>130</v>
      </c>
      <c r="AY186" s="15" t="s">
        <v>123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130</v>
      </c>
      <c r="BK186" s="190">
        <f>ROUND(I186*H186,2)</f>
        <v>0</v>
      </c>
      <c r="BL186" s="15" t="s">
        <v>129</v>
      </c>
      <c r="BM186" s="189" t="s">
        <v>390</v>
      </c>
    </row>
    <row r="187" s="2" customFormat="1" ht="16.5" customHeight="1">
      <c r="A187" s="34"/>
      <c r="B187" s="176"/>
      <c r="C187" s="191" t="s">
        <v>231</v>
      </c>
      <c r="D187" s="191" t="s">
        <v>131</v>
      </c>
      <c r="E187" s="192" t="s">
        <v>218</v>
      </c>
      <c r="F187" s="193" t="s">
        <v>219</v>
      </c>
      <c r="G187" s="194" t="s">
        <v>138</v>
      </c>
      <c r="H187" s="195">
        <v>550.79999999999995</v>
      </c>
      <c r="I187" s="196"/>
      <c r="J187" s="197">
        <f>ROUND(I187*H187,2)</f>
        <v>0</v>
      </c>
      <c r="K187" s="198"/>
      <c r="L187" s="199"/>
      <c r="M187" s="200" t="s">
        <v>1</v>
      </c>
      <c r="N187" s="201" t="s">
        <v>40</v>
      </c>
      <c r="O187" s="78"/>
      <c r="P187" s="187">
        <f>O187*H187</f>
        <v>0</v>
      </c>
      <c r="Q187" s="187">
        <v>0.021299999999999999</v>
      </c>
      <c r="R187" s="187">
        <f>Q187*H187</f>
        <v>11.73204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134</v>
      </c>
      <c r="AT187" s="189" t="s">
        <v>131</v>
      </c>
      <c r="AU187" s="189" t="s">
        <v>130</v>
      </c>
      <c r="AY187" s="15" t="s">
        <v>123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130</v>
      </c>
      <c r="BK187" s="190">
        <f>ROUND(I187*H187,2)</f>
        <v>0</v>
      </c>
      <c r="BL187" s="15" t="s">
        <v>129</v>
      </c>
      <c r="BM187" s="189" t="s">
        <v>391</v>
      </c>
    </row>
    <row r="188" s="2" customFormat="1" ht="33" customHeight="1">
      <c r="A188" s="34"/>
      <c r="B188" s="176"/>
      <c r="C188" s="177" t="s">
        <v>392</v>
      </c>
      <c r="D188" s="177" t="s">
        <v>125</v>
      </c>
      <c r="E188" s="178" t="s">
        <v>221</v>
      </c>
      <c r="F188" s="179" t="s">
        <v>222</v>
      </c>
      <c r="G188" s="180" t="s">
        <v>223</v>
      </c>
      <c r="H188" s="181">
        <v>7.2000000000000002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40</v>
      </c>
      <c r="O188" s="78"/>
      <c r="P188" s="187">
        <f>O188*H188</f>
        <v>0</v>
      </c>
      <c r="Q188" s="187">
        <v>2.2151299999999998</v>
      </c>
      <c r="R188" s="187">
        <f>Q188*H188</f>
        <v>15.948936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129</v>
      </c>
      <c r="AT188" s="189" t="s">
        <v>125</v>
      </c>
      <c r="AU188" s="189" t="s">
        <v>130</v>
      </c>
      <c r="AY188" s="15" t="s">
        <v>123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130</v>
      </c>
      <c r="BK188" s="190">
        <f>ROUND(I188*H188,2)</f>
        <v>0</v>
      </c>
      <c r="BL188" s="15" t="s">
        <v>129</v>
      </c>
      <c r="BM188" s="189" t="s">
        <v>393</v>
      </c>
    </row>
    <row r="189" s="2" customFormat="1" ht="16.5" customHeight="1">
      <c r="A189" s="34"/>
      <c r="B189" s="176"/>
      <c r="C189" s="177" t="s">
        <v>235</v>
      </c>
      <c r="D189" s="177" t="s">
        <v>125</v>
      </c>
      <c r="E189" s="178" t="s">
        <v>394</v>
      </c>
      <c r="F189" s="179" t="s">
        <v>395</v>
      </c>
      <c r="G189" s="180" t="s">
        <v>138</v>
      </c>
      <c r="H189" s="181">
        <v>2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40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129</v>
      </c>
      <c r="AT189" s="189" t="s">
        <v>125</v>
      </c>
      <c r="AU189" s="189" t="s">
        <v>130</v>
      </c>
      <c r="AY189" s="15" t="s">
        <v>123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130</v>
      </c>
      <c r="BK189" s="190">
        <f>ROUND(I189*H189,2)</f>
        <v>0</v>
      </c>
      <c r="BL189" s="15" t="s">
        <v>129</v>
      </c>
      <c r="BM189" s="189" t="s">
        <v>396</v>
      </c>
    </row>
    <row r="190" s="2" customFormat="1" ht="37.8" customHeight="1">
      <c r="A190" s="34"/>
      <c r="B190" s="176"/>
      <c r="C190" s="191" t="s">
        <v>397</v>
      </c>
      <c r="D190" s="191" t="s">
        <v>131</v>
      </c>
      <c r="E190" s="192" t="s">
        <v>398</v>
      </c>
      <c r="F190" s="193" t="s">
        <v>399</v>
      </c>
      <c r="G190" s="194" t="s">
        <v>138</v>
      </c>
      <c r="H190" s="195">
        <v>2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40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134</v>
      </c>
      <c r="AT190" s="189" t="s">
        <v>131</v>
      </c>
      <c r="AU190" s="189" t="s">
        <v>130</v>
      </c>
      <c r="AY190" s="15" t="s">
        <v>123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130</v>
      </c>
      <c r="BK190" s="190">
        <f>ROUND(I190*H190,2)</f>
        <v>0</v>
      </c>
      <c r="BL190" s="15" t="s">
        <v>129</v>
      </c>
      <c r="BM190" s="189" t="s">
        <v>400</v>
      </c>
    </row>
    <row r="191" s="2" customFormat="1" ht="37.8" customHeight="1">
      <c r="A191" s="34"/>
      <c r="B191" s="176"/>
      <c r="C191" s="177" t="s">
        <v>238</v>
      </c>
      <c r="D191" s="177" t="s">
        <v>125</v>
      </c>
      <c r="E191" s="178" t="s">
        <v>401</v>
      </c>
      <c r="F191" s="179" t="s">
        <v>402</v>
      </c>
      <c r="G191" s="180" t="s">
        <v>403</v>
      </c>
      <c r="H191" s="181">
        <v>1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40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129</v>
      </c>
      <c r="AT191" s="189" t="s">
        <v>125</v>
      </c>
      <c r="AU191" s="189" t="s">
        <v>130</v>
      </c>
      <c r="AY191" s="15" t="s">
        <v>123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130</v>
      </c>
      <c r="BK191" s="190">
        <f>ROUND(I191*H191,2)</f>
        <v>0</v>
      </c>
      <c r="BL191" s="15" t="s">
        <v>129</v>
      </c>
      <c r="BM191" s="189" t="s">
        <v>404</v>
      </c>
    </row>
    <row r="192" s="2" customFormat="1" ht="24.15" customHeight="1">
      <c r="A192" s="34"/>
      <c r="B192" s="176"/>
      <c r="C192" s="191" t="s">
        <v>405</v>
      </c>
      <c r="D192" s="191" t="s">
        <v>131</v>
      </c>
      <c r="E192" s="192" t="s">
        <v>406</v>
      </c>
      <c r="F192" s="193" t="s">
        <v>407</v>
      </c>
      <c r="G192" s="194" t="s">
        <v>138</v>
      </c>
      <c r="H192" s="195">
        <v>1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40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134</v>
      </c>
      <c r="AT192" s="189" t="s">
        <v>131</v>
      </c>
      <c r="AU192" s="189" t="s">
        <v>130</v>
      </c>
      <c r="AY192" s="15" t="s">
        <v>123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130</v>
      </c>
      <c r="BK192" s="190">
        <f>ROUND(I192*H192,2)</f>
        <v>0</v>
      </c>
      <c r="BL192" s="15" t="s">
        <v>129</v>
      </c>
      <c r="BM192" s="189" t="s">
        <v>408</v>
      </c>
    </row>
    <row r="193" s="2" customFormat="1" ht="37.8" customHeight="1">
      <c r="A193" s="34"/>
      <c r="B193" s="176"/>
      <c r="C193" s="177" t="s">
        <v>242</v>
      </c>
      <c r="D193" s="177" t="s">
        <v>125</v>
      </c>
      <c r="E193" s="178" t="s">
        <v>409</v>
      </c>
      <c r="F193" s="179" t="s">
        <v>410</v>
      </c>
      <c r="G193" s="180" t="s">
        <v>403</v>
      </c>
      <c r="H193" s="181">
        <v>1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40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129</v>
      </c>
      <c r="AT193" s="189" t="s">
        <v>125</v>
      </c>
      <c r="AU193" s="189" t="s">
        <v>130</v>
      </c>
      <c r="AY193" s="15" t="s">
        <v>123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130</v>
      </c>
      <c r="BK193" s="190">
        <f>ROUND(I193*H193,2)</f>
        <v>0</v>
      </c>
      <c r="BL193" s="15" t="s">
        <v>129</v>
      </c>
      <c r="BM193" s="189" t="s">
        <v>411</v>
      </c>
    </row>
    <row r="194" s="2" customFormat="1" ht="24.15" customHeight="1">
      <c r="A194" s="34"/>
      <c r="B194" s="176"/>
      <c r="C194" s="191" t="s">
        <v>412</v>
      </c>
      <c r="D194" s="191" t="s">
        <v>131</v>
      </c>
      <c r="E194" s="192" t="s">
        <v>413</v>
      </c>
      <c r="F194" s="193" t="s">
        <v>414</v>
      </c>
      <c r="G194" s="194" t="s">
        <v>138</v>
      </c>
      <c r="H194" s="195">
        <v>1</v>
      </c>
      <c r="I194" s="196"/>
      <c r="J194" s="197">
        <f>ROUND(I194*H194,2)</f>
        <v>0</v>
      </c>
      <c r="K194" s="198"/>
      <c r="L194" s="199"/>
      <c r="M194" s="200" t="s">
        <v>1</v>
      </c>
      <c r="N194" s="201" t="s">
        <v>40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134</v>
      </c>
      <c r="AT194" s="189" t="s">
        <v>131</v>
      </c>
      <c r="AU194" s="189" t="s">
        <v>130</v>
      </c>
      <c r="AY194" s="15" t="s">
        <v>123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130</v>
      </c>
      <c r="BK194" s="190">
        <f>ROUND(I194*H194,2)</f>
        <v>0</v>
      </c>
      <c r="BL194" s="15" t="s">
        <v>129</v>
      </c>
      <c r="BM194" s="189" t="s">
        <v>415</v>
      </c>
    </row>
    <row r="195" s="2" customFormat="1" ht="33" customHeight="1">
      <c r="A195" s="34"/>
      <c r="B195" s="176"/>
      <c r="C195" s="177" t="s">
        <v>245</v>
      </c>
      <c r="D195" s="177" t="s">
        <v>125</v>
      </c>
      <c r="E195" s="178" t="s">
        <v>416</v>
      </c>
      <c r="F195" s="179" t="s">
        <v>417</v>
      </c>
      <c r="G195" s="180" t="s">
        <v>403</v>
      </c>
      <c r="H195" s="181">
        <v>1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40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129</v>
      </c>
      <c r="AT195" s="189" t="s">
        <v>125</v>
      </c>
      <c r="AU195" s="189" t="s">
        <v>130</v>
      </c>
      <c r="AY195" s="15" t="s">
        <v>123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130</v>
      </c>
      <c r="BK195" s="190">
        <f>ROUND(I195*H195,2)</f>
        <v>0</v>
      </c>
      <c r="BL195" s="15" t="s">
        <v>129</v>
      </c>
      <c r="BM195" s="189" t="s">
        <v>418</v>
      </c>
    </row>
    <row r="196" s="2" customFormat="1" ht="16.5" customHeight="1">
      <c r="A196" s="34"/>
      <c r="B196" s="176"/>
      <c r="C196" s="191" t="s">
        <v>419</v>
      </c>
      <c r="D196" s="191" t="s">
        <v>131</v>
      </c>
      <c r="E196" s="192" t="s">
        <v>420</v>
      </c>
      <c r="F196" s="193" t="s">
        <v>421</v>
      </c>
      <c r="G196" s="194" t="s">
        <v>138</v>
      </c>
      <c r="H196" s="195">
        <v>1</v>
      </c>
      <c r="I196" s="196"/>
      <c r="J196" s="197">
        <f>ROUND(I196*H196,2)</f>
        <v>0</v>
      </c>
      <c r="K196" s="198"/>
      <c r="L196" s="199"/>
      <c r="M196" s="200" t="s">
        <v>1</v>
      </c>
      <c r="N196" s="201" t="s">
        <v>40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134</v>
      </c>
      <c r="AT196" s="189" t="s">
        <v>131</v>
      </c>
      <c r="AU196" s="189" t="s">
        <v>130</v>
      </c>
      <c r="AY196" s="15" t="s">
        <v>123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130</v>
      </c>
      <c r="BK196" s="190">
        <f>ROUND(I196*H196,2)</f>
        <v>0</v>
      </c>
      <c r="BL196" s="15" t="s">
        <v>129</v>
      </c>
      <c r="BM196" s="189" t="s">
        <v>422</v>
      </c>
    </row>
    <row r="197" s="2" customFormat="1" ht="24.15" customHeight="1">
      <c r="A197" s="34"/>
      <c r="B197" s="176"/>
      <c r="C197" s="177" t="s">
        <v>251</v>
      </c>
      <c r="D197" s="177" t="s">
        <v>125</v>
      </c>
      <c r="E197" s="178" t="s">
        <v>423</v>
      </c>
      <c r="F197" s="179" t="s">
        <v>424</v>
      </c>
      <c r="G197" s="180" t="s">
        <v>403</v>
      </c>
      <c r="H197" s="181">
        <v>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40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129</v>
      </c>
      <c r="AT197" s="189" t="s">
        <v>125</v>
      </c>
      <c r="AU197" s="189" t="s">
        <v>130</v>
      </c>
      <c r="AY197" s="15" t="s">
        <v>123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130</v>
      </c>
      <c r="BK197" s="190">
        <f>ROUND(I197*H197,2)</f>
        <v>0</v>
      </c>
      <c r="BL197" s="15" t="s">
        <v>129</v>
      </c>
      <c r="BM197" s="189" t="s">
        <v>425</v>
      </c>
    </row>
    <row r="198" s="2" customFormat="1" ht="24.15" customHeight="1">
      <c r="A198" s="34"/>
      <c r="B198" s="176"/>
      <c r="C198" s="191" t="s">
        <v>426</v>
      </c>
      <c r="D198" s="191" t="s">
        <v>131</v>
      </c>
      <c r="E198" s="192" t="s">
        <v>427</v>
      </c>
      <c r="F198" s="193" t="s">
        <v>428</v>
      </c>
      <c r="G198" s="194" t="s">
        <v>138</v>
      </c>
      <c r="H198" s="195">
        <v>1</v>
      </c>
      <c r="I198" s="196"/>
      <c r="J198" s="197">
        <f>ROUND(I198*H198,2)</f>
        <v>0</v>
      </c>
      <c r="K198" s="198"/>
      <c r="L198" s="199"/>
      <c r="M198" s="200" t="s">
        <v>1</v>
      </c>
      <c r="N198" s="201" t="s">
        <v>40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134</v>
      </c>
      <c r="AT198" s="189" t="s">
        <v>131</v>
      </c>
      <c r="AU198" s="189" t="s">
        <v>130</v>
      </c>
      <c r="AY198" s="15" t="s">
        <v>123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130</v>
      </c>
      <c r="BK198" s="190">
        <f>ROUND(I198*H198,2)</f>
        <v>0</v>
      </c>
      <c r="BL198" s="15" t="s">
        <v>129</v>
      </c>
      <c r="BM198" s="189" t="s">
        <v>429</v>
      </c>
    </row>
    <row r="199" s="2" customFormat="1" ht="37.8" customHeight="1">
      <c r="A199" s="34"/>
      <c r="B199" s="176"/>
      <c r="C199" s="177" t="s">
        <v>257</v>
      </c>
      <c r="D199" s="177" t="s">
        <v>125</v>
      </c>
      <c r="E199" s="178" t="s">
        <v>430</v>
      </c>
      <c r="F199" s="179" t="s">
        <v>431</v>
      </c>
      <c r="G199" s="180" t="s">
        <v>403</v>
      </c>
      <c r="H199" s="181">
        <v>2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40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129</v>
      </c>
      <c r="AT199" s="189" t="s">
        <v>125</v>
      </c>
      <c r="AU199" s="189" t="s">
        <v>130</v>
      </c>
      <c r="AY199" s="15" t="s">
        <v>123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130</v>
      </c>
      <c r="BK199" s="190">
        <f>ROUND(I199*H199,2)</f>
        <v>0</v>
      </c>
      <c r="BL199" s="15" t="s">
        <v>129</v>
      </c>
      <c r="BM199" s="189" t="s">
        <v>432</v>
      </c>
    </row>
    <row r="200" s="2" customFormat="1" ht="16.5" customHeight="1">
      <c r="A200" s="34"/>
      <c r="B200" s="176"/>
      <c r="C200" s="191" t="s">
        <v>433</v>
      </c>
      <c r="D200" s="191" t="s">
        <v>131</v>
      </c>
      <c r="E200" s="192" t="s">
        <v>434</v>
      </c>
      <c r="F200" s="193" t="s">
        <v>435</v>
      </c>
      <c r="G200" s="194" t="s">
        <v>138</v>
      </c>
      <c r="H200" s="195">
        <v>2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40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134</v>
      </c>
      <c r="AT200" s="189" t="s">
        <v>131</v>
      </c>
      <c r="AU200" s="189" t="s">
        <v>130</v>
      </c>
      <c r="AY200" s="15" t="s">
        <v>123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130</v>
      </c>
      <c r="BK200" s="190">
        <f>ROUND(I200*H200,2)</f>
        <v>0</v>
      </c>
      <c r="BL200" s="15" t="s">
        <v>129</v>
      </c>
      <c r="BM200" s="189" t="s">
        <v>436</v>
      </c>
    </row>
    <row r="201" s="2" customFormat="1" ht="16.5" customHeight="1">
      <c r="A201" s="34"/>
      <c r="B201" s="176"/>
      <c r="C201" s="177" t="s">
        <v>262</v>
      </c>
      <c r="D201" s="177" t="s">
        <v>125</v>
      </c>
      <c r="E201" s="178" t="s">
        <v>437</v>
      </c>
      <c r="F201" s="179" t="s">
        <v>438</v>
      </c>
      <c r="G201" s="180" t="s">
        <v>138</v>
      </c>
      <c r="H201" s="181">
        <v>3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40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129</v>
      </c>
      <c r="AT201" s="189" t="s">
        <v>125</v>
      </c>
      <c r="AU201" s="189" t="s">
        <v>130</v>
      </c>
      <c r="AY201" s="15" t="s">
        <v>123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130</v>
      </c>
      <c r="BK201" s="190">
        <f>ROUND(I201*H201,2)</f>
        <v>0</v>
      </c>
      <c r="BL201" s="15" t="s">
        <v>129</v>
      </c>
      <c r="BM201" s="189" t="s">
        <v>439</v>
      </c>
    </row>
    <row r="202" s="2" customFormat="1" ht="24.15" customHeight="1">
      <c r="A202" s="34"/>
      <c r="B202" s="176"/>
      <c r="C202" s="191" t="s">
        <v>440</v>
      </c>
      <c r="D202" s="191" t="s">
        <v>131</v>
      </c>
      <c r="E202" s="192" t="s">
        <v>441</v>
      </c>
      <c r="F202" s="193" t="s">
        <v>442</v>
      </c>
      <c r="G202" s="194" t="s">
        <v>138</v>
      </c>
      <c r="H202" s="195">
        <v>3</v>
      </c>
      <c r="I202" s="196"/>
      <c r="J202" s="197">
        <f>ROUND(I202*H202,2)</f>
        <v>0</v>
      </c>
      <c r="K202" s="198"/>
      <c r="L202" s="199"/>
      <c r="M202" s="200" t="s">
        <v>1</v>
      </c>
      <c r="N202" s="201" t="s">
        <v>40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134</v>
      </c>
      <c r="AT202" s="189" t="s">
        <v>131</v>
      </c>
      <c r="AU202" s="189" t="s">
        <v>130</v>
      </c>
      <c r="AY202" s="15" t="s">
        <v>123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130</v>
      </c>
      <c r="BK202" s="190">
        <f>ROUND(I202*H202,2)</f>
        <v>0</v>
      </c>
      <c r="BL202" s="15" t="s">
        <v>129</v>
      </c>
      <c r="BM202" s="189" t="s">
        <v>443</v>
      </c>
    </row>
    <row r="203" s="2" customFormat="1" ht="16.5" customHeight="1">
      <c r="A203" s="34"/>
      <c r="B203" s="176"/>
      <c r="C203" s="177" t="s">
        <v>265</v>
      </c>
      <c r="D203" s="177" t="s">
        <v>125</v>
      </c>
      <c r="E203" s="178" t="s">
        <v>444</v>
      </c>
      <c r="F203" s="179" t="s">
        <v>445</v>
      </c>
      <c r="G203" s="180" t="s">
        <v>138</v>
      </c>
      <c r="H203" s="181">
        <v>4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40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129</v>
      </c>
      <c r="AT203" s="189" t="s">
        <v>125</v>
      </c>
      <c r="AU203" s="189" t="s">
        <v>130</v>
      </c>
      <c r="AY203" s="15" t="s">
        <v>123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130</v>
      </c>
      <c r="BK203" s="190">
        <f>ROUND(I203*H203,2)</f>
        <v>0</v>
      </c>
      <c r="BL203" s="15" t="s">
        <v>129</v>
      </c>
      <c r="BM203" s="189" t="s">
        <v>446</v>
      </c>
    </row>
    <row r="204" s="2" customFormat="1" ht="37.8" customHeight="1">
      <c r="A204" s="34"/>
      <c r="B204" s="176"/>
      <c r="C204" s="191" t="s">
        <v>447</v>
      </c>
      <c r="D204" s="191" t="s">
        <v>131</v>
      </c>
      <c r="E204" s="192" t="s">
        <v>448</v>
      </c>
      <c r="F204" s="193" t="s">
        <v>449</v>
      </c>
      <c r="G204" s="194" t="s">
        <v>138</v>
      </c>
      <c r="H204" s="195">
        <v>4</v>
      </c>
      <c r="I204" s="196"/>
      <c r="J204" s="197">
        <f>ROUND(I204*H204,2)</f>
        <v>0</v>
      </c>
      <c r="K204" s="198"/>
      <c r="L204" s="199"/>
      <c r="M204" s="200" t="s">
        <v>1</v>
      </c>
      <c r="N204" s="201" t="s">
        <v>40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134</v>
      </c>
      <c r="AT204" s="189" t="s">
        <v>131</v>
      </c>
      <c r="AU204" s="189" t="s">
        <v>130</v>
      </c>
      <c r="AY204" s="15" t="s">
        <v>123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130</v>
      </c>
      <c r="BK204" s="190">
        <f>ROUND(I204*H204,2)</f>
        <v>0</v>
      </c>
      <c r="BL204" s="15" t="s">
        <v>129</v>
      </c>
      <c r="BM204" s="189" t="s">
        <v>450</v>
      </c>
    </row>
    <row r="205" s="2" customFormat="1" ht="24.15" customHeight="1">
      <c r="A205" s="34"/>
      <c r="B205" s="176"/>
      <c r="C205" s="177" t="s">
        <v>269</v>
      </c>
      <c r="D205" s="177" t="s">
        <v>125</v>
      </c>
      <c r="E205" s="178" t="s">
        <v>451</v>
      </c>
      <c r="F205" s="179" t="s">
        <v>452</v>
      </c>
      <c r="G205" s="180" t="s">
        <v>138</v>
      </c>
      <c r="H205" s="181">
        <v>1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40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129</v>
      </c>
      <c r="AT205" s="189" t="s">
        <v>125</v>
      </c>
      <c r="AU205" s="189" t="s">
        <v>130</v>
      </c>
      <c r="AY205" s="15" t="s">
        <v>123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130</v>
      </c>
      <c r="BK205" s="190">
        <f>ROUND(I205*H205,2)</f>
        <v>0</v>
      </c>
      <c r="BL205" s="15" t="s">
        <v>129</v>
      </c>
      <c r="BM205" s="189" t="s">
        <v>453</v>
      </c>
    </row>
    <row r="206" s="2" customFormat="1" ht="24.15" customHeight="1">
      <c r="A206" s="34"/>
      <c r="B206" s="176"/>
      <c r="C206" s="191" t="s">
        <v>454</v>
      </c>
      <c r="D206" s="191" t="s">
        <v>131</v>
      </c>
      <c r="E206" s="192" t="s">
        <v>455</v>
      </c>
      <c r="F206" s="193" t="s">
        <v>456</v>
      </c>
      <c r="G206" s="194" t="s">
        <v>138</v>
      </c>
      <c r="H206" s="195">
        <v>1</v>
      </c>
      <c r="I206" s="196"/>
      <c r="J206" s="197">
        <f>ROUND(I206*H206,2)</f>
        <v>0</v>
      </c>
      <c r="K206" s="198"/>
      <c r="L206" s="199"/>
      <c r="M206" s="200" t="s">
        <v>1</v>
      </c>
      <c r="N206" s="201" t="s">
        <v>40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134</v>
      </c>
      <c r="AT206" s="189" t="s">
        <v>131</v>
      </c>
      <c r="AU206" s="189" t="s">
        <v>130</v>
      </c>
      <c r="AY206" s="15" t="s">
        <v>123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130</v>
      </c>
      <c r="BK206" s="190">
        <f>ROUND(I206*H206,2)</f>
        <v>0</v>
      </c>
      <c r="BL206" s="15" t="s">
        <v>129</v>
      </c>
      <c r="BM206" s="189" t="s">
        <v>457</v>
      </c>
    </row>
    <row r="207" s="2" customFormat="1" ht="37.8" customHeight="1">
      <c r="A207" s="34"/>
      <c r="B207" s="176"/>
      <c r="C207" s="177" t="s">
        <v>272</v>
      </c>
      <c r="D207" s="177" t="s">
        <v>125</v>
      </c>
      <c r="E207" s="178" t="s">
        <v>226</v>
      </c>
      <c r="F207" s="179" t="s">
        <v>227</v>
      </c>
      <c r="G207" s="180" t="s">
        <v>223</v>
      </c>
      <c r="H207" s="181">
        <v>0.98999999999999999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40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129</v>
      </c>
      <c r="AT207" s="189" t="s">
        <v>125</v>
      </c>
      <c r="AU207" s="189" t="s">
        <v>130</v>
      </c>
      <c r="AY207" s="15" t="s">
        <v>123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130</v>
      </c>
      <c r="BK207" s="190">
        <f>ROUND(I207*H207,2)</f>
        <v>0</v>
      </c>
      <c r="BL207" s="15" t="s">
        <v>129</v>
      </c>
      <c r="BM207" s="189" t="s">
        <v>458</v>
      </c>
    </row>
    <row r="208" s="2" customFormat="1" ht="24.15" customHeight="1">
      <c r="A208" s="34"/>
      <c r="B208" s="176"/>
      <c r="C208" s="177" t="s">
        <v>459</v>
      </c>
      <c r="D208" s="177" t="s">
        <v>125</v>
      </c>
      <c r="E208" s="178" t="s">
        <v>229</v>
      </c>
      <c r="F208" s="179" t="s">
        <v>230</v>
      </c>
      <c r="G208" s="180" t="s">
        <v>138</v>
      </c>
      <c r="H208" s="181">
        <v>3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40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129</v>
      </c>
      <c r="AT208" s="189" t="s">
        <v>125</v>
      </c>
      <c r="AU208" s="189" t="s">
        <v>130</v>
      </c>
      <c r="AY208" s="15" t="s">
        <v>123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130</v>
      </c>
      <c r="BK208" s="190">
        <f>ROUND(I208*H208,2)</f>
        <v>0</v>
      </c>
      <c r="BL208" s="15" t="s">
        <v>129</v>
      </c>
      <c r="BM208" s="189" t="s">
        <v>460</v>
      </c>
    </row>
    <row r="209" s="2" customFormat="1" ht="24.15" customHeight="1">
      <c r="A209" s="34"/>
      <c r="B209" s="176"/>
      <c r="C209" s="177" t="s">
        <v>277</v>
      </c>
      <c r="D209" s="177" t="s">
        <v>125</v>
      </c>
      <c r="E209" s="178" t="s">
        <v>233</v>
      </c>
      <c r="F209" s="179" t="s">
        <v>234</v>
      </c>
      <c r="G209" s="180" t="s">
        <v>138</v>
      </c>
      <c r="H209" s="181">
        <v>8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40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129</v>
      </c>
      <c r="AT209" s="189" t="s">
        <v>125</v>
      </c>
      <c r="AU209" s="189" t="s">
        <v>130</v>
      </c>
      <c r="AY209" s="15" t="s">
        <v>123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130</v>
      </c>
      <c r="BK209" s="190">
        <f>ROUND(I209*H209,2)</f>
        <v>0</v>
      </c>
      <c r="BL209" s="15" t="s">
        <v>129</v>
      </c>
      <c r="BM209" s="189" t="s">
        <v>461</v>
      </c>
    </row>
    <row r="210" s="2" customFormat="1" ht="24.15" customHeight="1">
      <c r="A210" s="34"/>
      <c r="B210" s="176"/>
      <c r="C210" s="177" t="s">
        <v>462</v>
      </c>
      <c r="D210" s="177" t="s">
        <v>125</v>
      </c>
      <c r="E210" s="178" t="s">
        <v>463</v>
      </c>
      <c r="F210" s="179" t="s">
        <v>464</v>
      </c>
      <c r="G210" s="180" t="s">
        <v>215</v>
      </c>
      <c r="H210" s="181">
        <v>160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40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129</v>
      </c>
      <c r="AT210" s="189" t="s">
        <v>125</v>
      </c>
      <c r="AU210" s="189" t="s">
        <v>130</v>
      </c>
      <c r="AY210" s="15" t="s">
        <v>123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130</v>
      </c>
      <c r="BK210" s="190">
        <f>ROUND(I210*H210,2)</f>
        <v>0</v>
      </c>
      <c r="BL210" s="15" t="s">
        <v>129</v>
      </c>
      <c r="BM210" s="189" t="s">
        <v>465</v>
      </c>
    </row>
    <row r="211" s="2" customFormat="1" ht="33" customHeight="1">
      <c r="A211" s="34"/>
      <c r="B211" s="176"/>
      <c r="C211" s="177" t="s">
        <v>280</v>
      </c>
      <c r="D211" s="177" t="s">
        <v>125</v>
      </c>
      <c r="E211" s="178" t="s">
        <v>236</v>
      </c>
      <c r="F211" s="179" t="s">
        <v>237</v>
      </c>
      <c r="G211" s="180" t="s">
        <v>180</v>
      </c>
      <c r="H211" s="181">
        <v>36.625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40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129</v>
      </c>
      <c r="AT211" s="189" t="s">
        <v>125</v>
      </c>
      <c r="AU211" s="189" t="s">
        <v>130</v>
      </c>
      <c r="AY211" s="15" t="s">
        <v>123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130</v>
      </c>
      <c r="BK211" s="190">
        <f>ROUND(I211*H211,2)</f>
        <v>0</v>
      </c>
      <c r="BL211" s="15" t="s">
        <v>129</v>
      </c>
      <c r="BM211" s="189" t="s">
        <v>466</v>
      </c>
    </row>
    <row r="212" s="2" customFormat="1" ht="24.15" customHeight="1">
      <c r="A212" s="34"/>
      <c r="B212" s="176"/>
      <c r="C212" s="177" t="s">
        <v>467</v>
      </c>
      <c r="D212" s="177" t="s">
        <v>125</v>
      </c>
      <c r="E212" s="178" t="s">
        <v>240</v>
      </c>
      <c r="F212" s="179" t="s">
        <v>241</v>
      </c>
      <c r="G212" s="180" t="s">
        <v>180</v>
      </c>
      <c r="H212" s="181">
        <v>36.625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40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129</v>
      </c>
      <c r="AT212" s="189" t="s">
        <v>125</v>
      </c>
      <c r="AU212" s="189" t="s">
        <v>130</v>
      </c>
      <c r="AY212" s="15" t="s">
        <v>123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130</v>
      </c>
      <c r="BK212" s="190">
        <f>ROUND(I212*H212,2)</f>
        <v>0</v>
      </c>
      <c r="BL212" s="15" t="s">
        <v>129</v>
      </c>
      <c r="BM212" s="189" t="s">
        <v>468</v>
      </c>
    </row>
    <row r="213" s="2" customFormat="1" ht="24.15" customHeight="1">
      <c r="A213" s="34"/>
      <c r="B213" s="176"/>
      <c r="C213" s="177" t="s">
        <v>284</v>
      </c>
      <c r="D213" s="177" t="s">
        <v>125</v>
      </c>
      <c r="E213" s="178" t="s">
        <v>243</v>
      </c>
      <c r="F213" s="179" t="s">
        <v>244</v>
      </c>
      <c r="G213" s="180" t="s">
        <v>180</v>
      </c>
      <c r="H213" s="181">
        <v>36.625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40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129</v>
      </c>
      <c r="AT213" s="189" t="s">
        <v>125</v>
      </c>
      <c r="AU213" s="189" t="s">
        <v>130</v>
      </c>
      <c r="AY213" s="15" t="s">
        <v>123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130</v>
      </c>
      <c r="BK213" s="190">
        <f>ROUND(I213*H213,2)</f>
        <v>0</v>
      </c>
      <c r="BL213" s="15" t="s">
        <v>129</v>
      </c>
      <c r="BM213" s="189" t="s">
        <v>469</v>
      </c>
    </row>
    <row r="214" s="12" customFormat="1" ht="22.8" customHeight="1">
      <c r="A214" s="12"/>
      <c r="B214" s="163"/>
      <c r="C214" s="12"/>
      <c r="D214" s="164" t="s">
        <v>73</v>
      </c>
      <c r="E214" s="174" t="s">
        <v>246</v>
      </c>
      <c r="F214" s="174" t="s">
        <v>247</v>
      </c>
      <c r="G214" s="12"/>
      <c r="H214" s="12"/>
      <c r="I214" s="166"/>
      <c r="J214" s="175">
        <f>BK214</f>
        <v>0</v>
      </c>
      <c r="K214" s="12"/>
      <c r="L214" s="163"/>
      <c r="M214" s="168"/>
      <c r="N214" s="169"/>
      <c r="O214" s="169"/>
      <c r="P214" s="170">
        <f>P215</f>
        <v>0</v>
      </c>
      <c r="Q214" s="169"/>
      <c r="R214" s="170">
        <f>R215</f>
        <v>0</v>
      </c>
      <c r="S214" s="169"/>
      <c r="T214" s="171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64" t="s">
        <v>82</v>
      </c>
      <c r="AT214" s="172" t="s">
        <v>73</v>
      </c>
      <c r="AU214" s="172" t="s">
        <v>82</v>
      </c>
      <c r="AY214" s="164" t="s">
        <v>123</v>
      </c>
      <c r="BK214" s="173">
        <f>BK215</f>
        <v>0</v>
      </c>
    </row>
    <row r="215" s="2" customFormat="1" ht="33" customHeight="1">
      <c r="A215" s="34"/>
      <c r="B215" s="176"/>
      <c r="C215" s="177" t="s">
        <v>470</v>
      </c>
      <c r="D215" s="177" t="s">
        <v>125</v>
      </c>
      <c r="E215" s="178" t="s">
        <v>249</v>
      </c>
      <c r="F215" s="179" t="s">
        <v>250</v>
      </c>
      <c r="G215" s="180" t="s">
        <v>180</v>
      </c>
      <c r="H215" s="181">
        <v>387.81999999999999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40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129</v>
      </c>
      <c r="AT215" s="189" t="s">
        <v>125</v>
      </c>
      <c r="AU215" s="189" t="s">
        <v>130</v>
      </c>
      <c r="AY215" s="15" t="s">
        <v>123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130</v>
      </c>
      <c r="BK215" s="190">
        <f>ROUND(I215*H215,2)</f>
        <v>0</v>
      </c>
      <c r="BL215" s="15" t="s">
        <v>129</v>
      </c>
      <c r="BM215" s="189" t="s">
        <v>471</v>
      </c>
    </row>
    <row r="216" s="12" customFormat="1" ht="25.92" customHeight="1">
      <c r="A216" s="12"/>
      <c r="B216" s="163"/>
      <c r="C216" s="12"/>
      <c r="D216" s="164" t="s">
        <v>73</v>
      </c>
      <c r="E216" s="165" t="s">
        <v>131</v>
      </c>
      <c r="F216" s="165" t="s">
        <v>252</v>
      </c>
      <c r="G216" s="12"/>
      <c r="H216" s="12"/>
      <c r="I216" s="166"/>
      <c r="J216" s="167">
        <f>BK216</f>
        <v>0</v>
      </c>
      <c r="K216" s="12"/>
      <c r="L216" s="163"/>
      <c r="M216" s="168"/>
      <c r="N216" s="169"/>
      <c r="O216" s="169"/>
      <c r="P216" s="170">
        <f>P217</f>
        <v>0</v>
      </c>
      <c r="Q216" s="169"/>
      <c r="R216" s="170">
        <f>R217</f>
        <v>0</v>
      </c>
      <c r="S216" s="169"/>
      <c r="T216" s="171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4" t="s">
        <v>135</v>
      </c>
      <c r="AT216" s="172" t="s">
        <v>73</v>
      </c>
      <c r="AU216" s="172" t="s">
        <v>74</v>
      </c>
      <c r="AY216" s="164" t="s">
        <v>123</v>
      </c>
      <c r="BK216" s="173">
        <f>BK217</f>
        <v>0</v>
      </c>
    </row>
    <row r="217" s="12" customFormat="1" ht="22.8" customHeight="1">
      <c r="A217" s="12"/>
      <c r="B217" s="163"/>
      <c r="C217" s="12"/>
      <c r="D217" s="164" t="s">
        <v>73</v>
      </c>
      <c r="E217" s="174" t="s">
        <v>253</v>
      </c>
      <c r="F217" s="174" t="s">
        <v>254</v>
      </c>
      <c r="G217" s="12"/>
      <c r="H217" s="12"/>
      <c r="I217" s="166"/>
      <c r="J217" s="175">
        <f>BK217</f>
        <v>0</v>
      </c>
      <c r="K217" s="12"/>
      <c r="L217" s="163"/>
      <c r="M217" s="168"/>
      <c r="N217" s="169"/>
      <c r="O217" s="169"/>
      <c r="P217" s="170">
        <f>SUM(P218:P225)</f>
        <v>0</v>
      </c>
      <c r="Q217" s="169"/>
      <c r="R217" s="170">
        <f>SUM(R218:R225)</f>
        <v>0</v>
      </c>
      <c r="S217" s="169"/>
      <c r="T217" s="171">
        <f>SUM(T218:T225)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64" t="s">
        <v>135</v>
      </c>
      <c r="AT217" s="172" t="s">
        <v>73</v>
      </c>
      <c r="AU217" s="172" t="s">
        <v>82</v>
      </c>
      <c r="AY217" s="164" t="s">
        <v>123</v>
      </c>
      <c r="BK217" s="173">
        <f>SUM(BK218:BK225)</f>
        <v>0</v>
      </c>
    </row>
    <row r="218" s="2" customFormat="1" ht="21.75" customHeight="1">
      <c r="A218" s="34"/>
      <c r="B218" s="176"/>
      <c r="C218" s="177" t="s">
        <v>350</v>
      </c>
      <c r="D218" s="177" t="s">
        <v>125</v>
      </c>
      <c r="E218" s="178" t="s">
        <v>255</v>
      </c>
      <c r="F218" s="179" t="s">
        <v>256</v>
      </c>
      <c r="G218" s="180" t="s">
        <v>138</v>
      </c>
      <c r="H218" s="181">
        <v>8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40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251</v>
      </c>
      <c r="AT218" s="189" t="s">
        <v>125</v>
      </c>
      <c r="AU218" s="189" t="s">
        <v>130</v>
      </c>
      <c r="AY218" s="15" t="s">
        <v>123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130</v>
      </c>
      <c r="BK218" s="190">
        <f>ROUND(I218*H218,2)</f>
        <v>0</v>
      </c>
      <c r="BL218" s="15" t="s">
        <v>251</v>
      </c>
      <c r="BM218" s="189" t="s">
        <v>472</v>
      </c>
    </row>
    <row r="219" s="2" customFormat="1" ht="24.15" customHeight="1">
      <c r="A219" s="34"/>
      <c r="B219" s="176"/>
      <c r="C219" s="191" t="s">
        <v>473</v>
      </c>
      <c r="D219" s="191" t="s">
        <v>131</v>
      </c>
      <c r="E219" s="192" t="s">
        <v>259</v>
      </c>
      <c r="F219" s="193" t="s">
        <v>260</v>
      </c>
      <c r="G219" s="194" t="s">
        <v>138</v>
      </c>
      <c r="H219" s="195">
        <v>8</v>
      </c>
      <c r="I219" s="196"/>
      <c r="J219" s="197">
        <f>ROUND(I219*H219,2)</f>
        <v>0</v>
      </c>
      <c r="K219" s="198"/>
      <c r="L219" s="199"/>
      <c r="M219" s="200" t="s">
        <v>1</v>
      </c>
      <c r="N219" s="201" t="s">
        <v>40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261</v>
      </c>
      <c r="AT219" s="189" t="s">
        <v>131</v>
      </c>
      <c r="AU219" s="189" t="s">
        <v>130</v>
      </c>
      <c r="AY219" s="15" t="s">
        <v>123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130</v>
      </c>
      <c r="BK219" s="190">
        <f>ROUND(I219*H219,2)</f>
        <v>0</v>
      </c>
      <c r="BL219" s="15" t="s">
        <v>251</v>
      </c>
      <c r="BM219" s="189" t="s">
        <v>474</v>
      </c>
    </row>
    <row r="220" s="2" customFormat="1" ht="16.5" customHeight="1">
      <c r="A220" s="34"/>
      <c r="B220" s="176"/>
      <c r="C220" s="177" t="s">
        <v>353</v>
      </c>
      <c r="D220" s="177" t="s">
        <v>125</v>
      </c>
      <c r="E220" s="178" t="s">
        <v>263</v>
      </c>
      <c r="F220" s="179" t="s">
        <v>264</v>
      </c>
      <c r="G220" s="180" t="s">
        <v>138</v>
      </c>
      <c r="H220" s="181">
        <v>8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40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251</v>
      </c>
      <c r="AT220" s="189" t="s">
        <v>125</v>
      </c>
      <c r="AU220" s="189" t="s">
        <v>130</v>
      </c>
      <c r="AY220" s="15" t="s">
        <v>123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130</v>
      </c>
      <c r="BK220" s="190">
        <f>ROUND(I220*H220,2)</f>
        <v>0</v>
      </c>
      <c r="BL220" s="15" t="s">
        <v>251</v>
      </c>
      <c r="BM220" s="189" t="s">
        <v>475</v>
      </c>
    </row>
    <row r="221" s="2" customFormat="1" ht="24.15" customHeight="1">
      <c r="A221" s="34"/>
      <c r="B221" s="176"/>
      <c r="C221" s="177" t="s">
        <v>476</v>
      </c>
      <c r="D221" s="177" t="s">
        <v>125</v>
      </c>
      <c r="E221" s="178" t="s">
        <v>267</v>
      </c>
      <c r="F221" s="179" t="s">
        <v>268</v>
      </c>
      <c r="G221" s="180" t="s">
        <v>138</v>
      </c>
      <c r="H221" s="181">
        <v>8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40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251</v>
      </c>
      <c r="AT221" s="189" t="s">
        <v>125</v>
      </c>
      <c r="AU221" s="189" t="s">
        <v>130</v>
      </c>
      <c r="AY221" s="15" t="s">
        <v>123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130</v>
      </c>
      <c r="BK221" s="190">
        <f>ROUND(I221*H221,2)</f>
        <v>0</v>
      </c>
      <c r="BL221" s="15" t="s">
        <v>251</v>
      </c>
      <c r="BM221" s="189" t="s">
        <v>477</v>
      </c>
    </row>
    <row r="222" s="2" customFormat="1" ht="24.15" customHeight="1">
      <c r="A222" s="34"/>
      <c r="B222" s="176"/>
      <c r="C222" s="177" t="s">
        <v>357</v>
      </c>
      <c r="D222" s="177" t="s">
        <v>125</v>
      </c>
      <c r="E222" s="178" t="s">
        <v>270</v>
      </c>
      <c r="F222" s="179" t="s">
        <v>271</v>
      </c>
      <c r="G222" s="180" t="s">
        <v>138</v>
      </c>
      <c r="H222" s="181">
        <v>8</v>
      </c>
      <c r="I222" s="182"/>
      <c r="J222" s="183">
        <f>ROUND(I222*H222,2)</f>
        <v>0</v>
      </c>
      <c r="K222" s="184"/>
      <c r="L222" s="35"/>
      <c r="M222" s="185" t="s">
        <v>1</v>
      </c>
      <c r="N222" s="186" t="s">
        <v>40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251</v>
      </c>
      <c r="AT222" s="189" t="s">
        <v>125</v>
      </c>
      <c r="AU222" s="189" t="s">
        <v>130</v>
      </c>
      <c r="AY222" s="15" t="s">
        <v>123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130</v>
      </c>
      <c r="BK222" s="190">
        <f>ROUND(I222*H222,2)</f>
        <v>0</v>
      </c>
      <c r="BL222" s="15" t="s">
        <v>251</v>
      </c>
      <c r="BM222" s="189" t="s">
        <v>478</v>
      </c>
    </row>
    <row r="223" s="2" customFormat="1" ht="16.5" customHeight="1">
      <c r="A223" s="34"/>
      <c r="B223" s="176"/>
      <c r="C223" s="177" t="s">
        <v>479</v>
      </c>
      <c r="D223" s="177" t="s">
        <v>125</v>
      </c>
      <c r="E223" s="178" t="s">
        <v>274</v>
      </c>
      <c r="F223" s="179" t="s">
        <v>275</v>
      </c>
      <c r="G223" s="180" t="s">
        <v>276</v>
      </c>
      <c r="H223" s="202"/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40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251</v>
      </c>
      <c r="AT223" s="189" t="s">
        <v>125</v>
      </c>
      <c r="AU223" s="189" t="s">
        <v>130</v>
      </c>
      <c r="AY223" s="15" t="s">
        <v>123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130</v>
      </c>
      <c r="BK223" s="190">
        <f>ROUND(I223*H223,2)</f>
        <v>0</v>
      </c>
      <c r="BL223" s="15" t="s">
        <v>251</v>
      </c>
      <c r="BM223" s="189" t="s">
        <v>480</v>
      </c>
    </row>
    <row r="224" s="2" customFormat="1" ht="16.5" customHeight="1">
      <c r="A224" s="34"/>
      <c r="B224" s="176"/>
      <c r="C224" s="177" t="s">
        <v>360</v>
      </c>
      <c r="D224" s="177" t="s">
        <v>125</v>
      </c>
      <c r="E224" s="178" t="s">
        <v>278</v>
      </c>
      <c r="F224" s="179" t="s">
        <v>279</v>
      </c>
      <c r="G224" s="180" t="s">
        <v>276</v>
      </c>
      <c r="H224" s="202"/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40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251</v>
      </c>
      <c r="AT224" s="189" t="s">
        <v>125</v>
      </c>
      <c r="AU224" s="189" t="s">
        <v>130</v>
      </c>
      <c r="AY224" s="15" t="s">
        <v>123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130</v>
      </c>
      <c r="BK224" s="190">
        <f>ROUND(I224*H224,2)</f>
        <v>0</v>
      </c>
      <c r="BL224" s="15" t="s">
        <v>251</v>
      </c>
      <c r="BM224" s="189" t="s">
        <v>481</v>
      </c>
    </row>
    <row r="225" s="2" customFormat="1" ht="16.5" customHeight="1">
      <c r="A225" s="34"/>
      <c r="B225" s="176"/>
      <c r="C225" s="177" t="s">
        <v>482</v>
      </c>
      <c r="D225" s="177" t="s">
        <v>125</v>
      </c>
      <c r="E225" s="178" t="s">
        <v>282</v>
      </c>
      <c r="F225" s="179" t="s">
        <v>283</v>
      </c>
      <c r="G225" s="180" t="s">
        <v>276</v>
      </c>
      <c r="H225" s="202"/>
      <c r="I225" s="182"/>
      <c r="J225" s="183">
        <f>ROUND(I225*H225,2)</f>
        <v>0</v>
      </c>
      <c r="K225" s="184"/>
      <c r="L225" s="35"/>
      <c r="M225" s="203" t="s">
        <v>1</v>
      </c>
      <c r="N225" s="204" t="s">
        <v>40</v>
      </c>
      <c r="O225" s="205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251</v>
      </c>
      <c r="AT225" s="189" t="s">
        <v>125</v>
      </c>
      <c r="AU225" s="189" t="s">
        <v>130</v>
      </c>
      <c r="AY225" s="15" t="s">
        <v>123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130</v>
      </c>
      <c r="BK225" s="190">
        <f>ROUND(I225*H225,2)</f>
        <v>0</v>
      </c>
      <c r="BL225" s="15" t="s">
        <v>251</v>
      </c>
      <c r="BM225" s="189" t="s">
        <v>483</v>
      </c>
    </row>
    <row r="226" s="2" customFormat="1" ht="6.96" customHeight="1">
      <c r="A226" s="34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35"/>
      <c r="M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</sheetData>
  <autoFilter ref="C125:K22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22" t="str">
        <f>'Rekapitulácia stavby'!K6</f>
        <v xml:space="preserve"> Regenerácia vnutroblokov na ul., SNP a Hlavna, Krompachy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484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26. 10. 2022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26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34</v>
      </c>
      <c r="E30" s="34"/>
      <c r="F30" s="34"/>
      <c r="G30" s="34"/>
      <c r="H30" s="34"/>
      <c r="I30" s="34"/>
      <c r="J30" s="97">
        <f>ROUND(J129,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38</v>
      </c>
      <c r="E33" s="41" t="s">
        <v>39</v>
      </c>
      <c r="F33" s="128">
        <f>ROUND((SUM(BE129:BE262)),  2)</f>
        <v>0</v>
      </c>
      <c r="G33" s="129"/>
      <c r="H33" s="129"/>
      <c r="I33" s="130">
        <v>0.20000000000000001</v>
      </c>
      <c r="J33" s="128">
        <f>ROUND(((SUM(BE129:BE262))*I33),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40</v>
      </c>
      <c r="F34" s="128">
        <f>ROUND((SUM(BF129:BF262)),  2)</f>
        <v>0</v>
      </c>
      <c r="G34" s="129"/>
      <c r="H34" s="129"/>
      <c r="I34" s="130">
        <v>0.20000000000000001</v>
      </c>
      <c r="J34" s="128">
        <f>ROUND(((SUM(BF129:BF262))*I34),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31">
        <f>ROUND((SUM(BG129:BG262)),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31">
        <f>ROUND((SUM(BH129:BH262)),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43</v>
      </c>
      <c r="F37" s="128">
        <f>ROUND((SUM(BI129:BI262)),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44</v>
      </c>
      <c r="E39" s="82"/>
      <c r="F39" s="82"/>
      <c r="G39" s="135" t="s">
        <v>45</v>
      </c>
      <c r="H39" s="136" t="s">
        <v>46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39" t="s">
        <v>50</v>
      </c>
      <c r="G61" s="59" t="s">
        <v>49</v>
      </c>
      <c r="H61" s="37"/>
      <c r="I61" s="37"/>
      <c r="J61" s="140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39" t="s">
        <v>50</v>
      </c>
      <c r="G76" s="59" t="s">
        <v>49</v>
      </c>
      <c r="H76" s="37"/>
      <c r="I76" s="37"/>
      <c r="J76" s="140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96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 xml:space="preserve"> Regenerácia vnutroblokov na ul., SNP a Hlavna, Krompachy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03 - SO 01.3 ul.Hlavná a Poštová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Krompachy </v>
      </c>
      <c r="G89" s="34"/>
      <c r="H89" s="34"/>
      <c r="I89" s="28" t="s">
        <v>21</v>
      </c>
      <c r="J89" s="70" t="str">
        <f>IF(J12="","",J12)</f>
        <v>26. 10. 2022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 xml:space="preserve">Mesto Krompachy </v>
      </c>
      <c r="G91" s="34"/>
      <c r="H91" s="34"/>
      <c r="I91" s="28" t="s">
        <v>29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97</v>
      </c>
      <c r="D94" s="133"/>
      <c r="E94" s="133"/>
      <c r="F94" s="133"/>
      <c r="G94" s="133"/>
      <c r="H94" s="133"/>
      <c r="I94" s="133"/>
      <c r="J94" s="142" t="s">
        <v>98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99</v>
      </c>
      <c r="D96" s="34"/>
      <c r="E96" s="34"/>
      <c r="F96" s="34"/>
      <c r="G96" s="34"/>
      <c r="H96" s="34"/>
      <c r="I96" s="34"/>
      <c r="J96" s="97">
        <f>J129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100</v>
      </c>
    </row>
    <row r="97" hidden="1" s="9" customFormat="1" ht="24.96" customHeight="1">
      <c r="A97" s="9"/>
      <c r="B97" s="144"/>
      <c r="C97" s="9"/>
      <c r="D97" s="145" t="s">
        <v>101</v>
      </c>
      <c r="E97" s="146"/>
      <c r="F97" s="146"/>
      <c r="G97" s="146"/>
      <c r="H97" s="146"/>
      <c r="I97" s="146"/>
      <c r="J97" s="147">
        <f>J130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102</v>
      </c>
      <c r="E98" s="150"/>
      <c r="F98" s="150"/>
      <c r="G98" s="150"/>
      <c r="H98" s="150"/>
      <c r="I98" s="150"/>
      <c r="J98" s="151">
        <f>J131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48"/>
      <c r="C99" s="10"/>
      <c r="D99" s="149" t="s">
        <v>286</v>
      </c>
      <c r="E99" s="150"/>
      <c r="F99" s="150"/>
      <c r="G99" s="150"/>
      <c r="H99" s="150"/>
      <c r="I99" s="150"/>
      <c r="J99" s="151">
        <f>J178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48"/>
      <c r="C100" s="10"/>
      <c r="D100" s="149" t="s">
        <v>287</v>
      </c>
      <c r="E100" s="150"/>
      <c r="F100" s="150"/>
      <c r="G100" s="150"/>
      <c r="H100" s="150"/>
      <c r="I100" s="150"/>
      <c r="J100" s="151">
        <f>J182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103</v>
      </c>
      <c r="E101" s="150"/>
      <c r="F101" s="150"/>
      <c r="G101" s="150"/>
      <c r="H101" s="150"/>
      <c r="I101" s="150"/>
      <c r="J101" s="151">
        <f>J196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104</v>
      </c>
      <c r="E102" s="150"/>
      <c r="F102" s="150"/>
      <c r="G102" s="150"/>
      <c r="H102" s="150"/>
      <c r="I102" s="150"/>
      <c r="J102" s="151">
        <f>J200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485</v>
      </c>
      <c r="E103" s="150"/>
      <c r="F103" s="150"/>
      <c r="G103" s="150"/>
      <c r="H103" s="150"/>
      <c r="I103" s="150"/>
      <c r="J103" s="151">
        <f>J213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105</v>
      </c>
      <c r="E104" s="150"/>
      <c r="F104" s="150"/>
      <c r="G104" s="150"/>
      <c r="H104" s="150"/>
      <c r="I104" s="150"/>
      <c r="J104" s="151">
        <f>J216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48"/>
      <c r="C105" s="10"/>
      <c r="D105" s="149" t="s">
        <v>106</v>
      </c>
      <c r="E105" s="150"/>
      <c r="F105" s="150"/>
      <c r="G105" s="150"/>
      <c r="H105" s="150"/>
      <c r="I105" s="150"/>
      <c r="J105" s="151">
        <f>J244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44"/>
      <c r="C106" s="9"/>
      <c r="D106" s="145" t="s">
        <v>486</v>
      </c>
      <c r="E106" s="146"/>
      <c r="F106" s="146"/>
      <c r="G106" s="146"/>
      <c r="H106" s="146"/>
      <c r="I106" s="146"/>
      <c r="J106" s="147">
        <f>J246</f>
        <v>0</v>
      </c>
      <c r="K106" s="9"/>
      <c r="L106" s="14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10" customFormat="1" ht="19.92" customHeight="1">
      <c r="A107" s="10"/>
      <c r="B107" s="148"/>
      <c r="C107" s="10"/>
      <c r="D107" s="149" t="s">
        <v>487</v>
      </c>
      <c r="E107" s="150"/>
      <c r="F107" s="150"/>
      <c r="G107" s="150"/>
      <c r="H107" s="150"/>
      <c r="I107" s="150"/>
      <c r="J107" s="151">
        <f>J247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144"/>
      <c r="C108" s="9"/>
      <c r="D108" s="145" t="s">
        <v>107</v>
      </c>
      <c r="E108" s="146"/>
      <c r="F108" s="146"/>
      <c r="G108" s="146"/>
      <c r="H108" s="146"/>
      <c r="I108" s="146"/>
      <c r="J108" s="147">
        <f>J253</f>
        <v>0</v>
      </c>
      <c r="K108" s="9"/>
      <c r="L108" s="14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10" customFormat="1" ht="19.92" customHeight="1">
      <c r="A109" s="10"/>
      <c r="B109" s="148"/>
      <c r="C109" s="10"/>
      <c r="D109" s="149" t="s">
        <v>108</v>
      </c>
      <c r="E109" s="150"/>
      <c r="F109" s="150"/>
      <c r="G109" s="150"/>
      <c r="H109" s="150"/>
      <c r="I109" s="150"/>
      <c r="J109" s="151">
        <f>J254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2" customFormat="1" ht="21.84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idden="1" s="2" customFormat="1" ht="6.96" customHeight="1">
      <c r="A111" s="34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hidden="1"/>
    <row r="113" hidden="1"/>
    <row r="114" hidden="1"/>
    <row r="115" s="2" customFormat="1" ht="6.96" customHeight="1">
      <c r="A115" s="34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4.96" customHeight="1">
      <c r="A116" s="34"/>
      <c r="B116" s="35"/>
      <c r="C116" s="19" t="s">
        <v>109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15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6.5" customHeight="1">
      <c r="A119" s="34"/>
      <c r="B119" s="35"/>
      <c r="C119" s="34"/>
      <c r="D119" s="34"/>
      <c r="E119" s="122" t="str">
        <f>E7</f>
        <v xml:space="preserve"> Regenerácia vnutroblokov na ul., SNP a Hlavna, Krompachy</v>
      </c>
      <c r="F119" s="28"/>
      <c r="G119" s="28"/>
      <c r="H119" s="28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94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8" t="str">
        <f>E9</f>
        <v>03 - SO 01.3 ul.Hlavná a Poštová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19</v>
      </c>
      <c r="D123" s="34"/>
      <c r="E123" s="34"/>
      <c r="F123" s="23" t="str">
        <f>F12</f>
        <v xml:space="preserve">Krompachy </v>
      </c>
      <c r="G123" s="34"/>
      <c r="H123" s="34"/>
      <c r="I123" s="28" t="s">
        <v>21</v>
      </c>
      <c r="J123" s="70" t="str">
        <f>IF(J12="","",J12)</f>
        <v>26. 10. 2022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23</v>
      </c>
      <c r="D125" s="34"/>
      <c r="E125" s="34"/>
      <c r="F125" s="23" t="str">
        <f>E15</f>
        <v xml:space="preserve">Mesto Krompachy </v>
      </c>
      <c r="G125" s="34"/>
      <c r="H125" s="34"/>
      <c r="I125" s="28" t="s">
        <v>29</v>
      </c>
      <c r="J125" s="32" t="str">
        <f>E21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27</v>
      </c>
      <c r="D126" s="34"/>
      <c r="E126" s="34"/>
      <c r="F126" s="23" t="str">
        <f>IF(E18="","",E18)</f>
        <v>Vyplň údaj</v>
      </c>
      <c r="G126" s="34"/>
      <c r="H126" s="34"/>
      <c r="I126" s="28" t="s">
        <v>32</v>
      </c>
      <c r="J126" s="32" t="str">
        <f>E24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52"/>
      <c r="B128" s="153"/>
      <c r="C128" s="154" t="s">
        <v>110</v>
      </c>
      <c r="D128" s="155" t="s">
        <v>59</v>
      </c>
      <c r="E128" s="155" t="s">
        <v>55</v>
      </c>
      <c r="F128" s="155" t="s">
        <v>56</v>
      </c>
      <c r="G128" s="155" t="s">
        <v>111</v>
      </c>
      <c r="H128" s="155" t="s">
        <v>112</v>
      </c>
      <c r="I128" s="155" t="s">
        <v>113</v>
      </c>
      <c r="J128" s="156" t="s">
        <v>98</v>
      </c>
      <c r="K128" s="157" t="s">
        <v>114</v>
      </c>
      <c r="L128" s="158"/>
      <c r="M128" s="87" t="s">
        <v>1</v>
      </c>
      <c r="N128" s="88" t="s">
        <v>38</v>
      </c>
      <c r="O128" s="88" t="s">
        <v>115</v>
      </c>
      <c r="P128" s="88" t="s">
        <v>116</v>
      </c>
      <c r="Q128" s="88" t="s">
        <v>117</v>
      </c>
      <c r="R128" s="88" t="s">
        <v>118</v>
      </c>
      <c r="S128" s="88" t="s">
        <v>119</v>
      </c>
      <c r="T128" s="89" t="s">
        <v>120</v>
      </c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</row>
    <row r="129" s="2" customFormat="1" ht="22.8" customHeight="1">
      <c r="A129" s="34"/>
      <c r="B129" s="35"/>
      <c r="C129" s="94" t="s">
        <v>99</v>
      </c>
      <c r="D129" s="34"/>
      <c r="E129" s="34"/>
      <c r="F129" s="34"/>
      <c r="G129" s="34"/>
      <c r="H129" s="34"/>
      <c r="I129" s="34"/>
      <c r="J129" s="159">
        <f>BK129</f>
        <v>0</v>
      </c>
      <c r="K129" s="34"/>
      <c r="L129" s="35"/>
      <c r="M129" s="90"/>
      <c r="N129" s="74"/>
      <c r="O129" s="91"/>
      <c r="P129" s="160">
        <f>P130+P246+P253</f>
        <v>0</v>
      </c>
      <c r="Q129" s="91"/>
      <c r="R129" s="160">
        <f>R130+R246+R253</f>
        <v>132.96789480000001</v>
      </c>
      <c r="S129" s="91"/>
      <c r="T129" s="161">
        <f>T130+T246+T253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73</v>
      </c>
      <c r="AU129" s="15" t="s">
        <v>100</v>
      </c>
      <c r="BK129" s="162">
        <f>BK130+BK246+BK253</f>
        <v>0</v>
      </c>
    </row>
    <row r="130" s="12" customFormat="1" ht="25.92" customHeight="1">
      <c r="A130" s="12"/>
      <c r="B130" s="163"/>
      <c r="C130" s="12"/>
      <c r="D130" s="164" t="s">
        <v>73</v>
      </c>
      <c r="E130" s="165" t="s">
        <v>121</v>
      </c>
      <c r="F130" s="165" t="s">
        <v>122</v>
      </c>
      <c r="G130" s="12"/>
      <c r="H130" s="12"/>
      <c r="I130" s="166"/>
      <c r="J130" s="167">
        <f>BK130</f>
        <v>0</v>
      </c>
      <c r="K130" s="12"/>
      <c r="L130" s="163"/>
      <c r="M130" s="168"/>
      <c r="N130" s="169"/>
      <c r="O130" s="169"/>
      <c r="P130" s="170">
        <f>P131+P178+P182+P196+P200+P213+P216+P244</f>
        <v>0</v>
      </c>
      <c r="Q130" s="169"/>
      <c r="R130" s="170">
        <f>R131+R178+R182+R196+R200+R213+R216+R244</f>
        <v>132.96789480000001</v>
      </c>
      <c r="S130" s="169"/>
      <c r="T130" s="171">
        <f>T131+T178+T182+T196+T200+T213+T216+T244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4" t="s">
        <v>82</v>
      </c>
      <c r="AT130" s="172" t="s">
        <v>73</v>
      </c>
      <c r="AU130" s="172" t="s">
        <v>74</v>
      </c>
      <c r="AY130" s="164" t="s">
        <v>123</v>
      </c>
      <c r="BK130" s="173">
        <f>BK131+BK178+BK182+BK196+BK200+BK213+BK216+BK244</f>
        <v>0</v>
      </c>
    </row>
    <row r="131" s="12" customFormat="1" ht="22.8" customHeight="1">
      <c r="A131" s="12"/>
      <c r="B131" s="163"/>
      <c r="C131" s="12"/>
      <c r="D131" s="164" t="s">
        <v>73</v>
      </c>
      <c r="E131" s="174" t="s">
        <v>82</v>
      </c>
      <c r="F131" s="174" t="s">
        <v>124</v>
      </c>
      <c r="G131" s="12"/>
      <c r="H131" s="12"/>
      <c r="I131" s="166"/>
      <c r="J131" s="175">
        <f>BK131</f>
        <v>0</v>
      </c>
      <c r="K131" s="12"/>
      <c r="L131" s="163"/>
      <c r="M131" s="168"/>
      <c r="N131" s="169"/>
      <c r="O131" s="169"/>
      <c r="P131" s="170">
        <f>SUM(P132:P177)</f>
        <v>0</v>
      </c>
      <c r="Q131" s="169"/>
      <c r="R131" s="170">
        <f>SUM(R132:R177)</f>
        <v>0</v>
      </c>
      <c r="S131" s="169"/>
      <c r="T131" s="171">
        <f>SUM(T132:T177)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4" t="s">
        <v>82</v>
      </c>
      <c r="AT131" s="172" t="s">
        <v>73</v>
      </c>
      <c r="AU131" s="172" t="s">
        <v>82</v>
      </c>
      <c r="AY131" s="164" t="s">
        <v>123</v>
      </c>
      <c r="BK131" s="173">
        <f>SUM(BK132:BK177)</f>
        <v>0</v>
      </c>
    </row>
    <row r="132" s="2" customFormat="1" ht="33" customHeight="1">
      <c r="A132" s="34"/>
      <c r="B132" s="176"/>
      <c r="C132" s="177" t="s">
        <v>82</v>
      </c>
      <c r="D132" s="177" t="s">
        <v>125</v>
      </c>
      <c r="E132" s="178" t="s">
        <v>288</v>
      </c>
      <c r="F132" s="179" t="s">
        <v>289</v>
      </c>
      <c r="G132" s="180" t="s">
        <v>128</v>
      </c>
      <c r="H132" s="181">
        <v>250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40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129</v>
      </c>
      <c r="AT132" s="189" t="s">
        <v>125</v>
      </c>
      <c r="AU132" s="189" t="s">
        <v>130</v>
      </c>
      <c r="AY132" s="15" t="s">
        <v>123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130</v>
      </c>
      <c r="BK132" s="190">
        <f>ROUND(I132*H132,2)</f>
        <v>0</v>
      </c>
      <c r="BL132" s="15" t="s">
        <v>129</v>
      </c>
      <c r="BM132" s="189" t="s">
        <v>130</v>
      </c>
    </row>
    <row r="133" s="2" customFormat="1" ht="33" customHeight="1">
      <c r="A133" s="34"/>
      <c r="B133" s="176"/>
      <c r="C133" s="177" t="s">
        <v>130</v>
      </c>
      <c r="D133" s="177" t="s">
        <v>125</v>
      </c>
      <c r="E133" s="178" t="s">
        <v>290</v>
      </c>
      <c r="F133" s="179" t="s">
        <v>291</v>
      </c>
      <c r="G133" s="180" t="s">
        <v>128</v>
      </c>
      <c r="H133" s="181">
        <v>250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40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129</v>
      </c>
      <c r="AT133" s="189" t="s">
        <v>125</v>
      </c>
      <c r="AU133" s="189" t="s">
        <v>130</v>
      </c>
      <c r="AY133" s="15" t="s">
        <v>123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130</v>
      </c>
      <c r="BK133" s="190">
        <f>ROUND(I133*H133,2)</f>
        <v>0</v>
      </c>
      <c r="BL133" s="15" t="s">
        <v>129</v>
      </c>
      <c r="BM133" s="189" t="s">
        <v>129</v>
      </c>
    </row>
    <row r="134" s="2" customFormat="1" ht="24.15" customHeight="1">
      <c r="A134" s="34"/>
      <c r="B134" s="176"/>
      <c r="C134" s="177" t="s">
        <v>135</v>
      </c>
      <c r="D134" s="177" t="s">
        <v>125</v>
      </c>
      <c r="E134" s="178" t="s">
        <v>294</v>
      </c>
      <c r="F134" s="179" t="s">
        <v>295</v>
      </c>
      <c r="G134" s="180" t="s">
        <v>215</v>
      </c>
      <c r="H134" s="181">
        <v>183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40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129</v>
      </c>
      <c r="AT134" s="189" t="s">
        <v>125</v>
      </c>
      <c r="AU134" s="189" t="s">
        <v>130</v>
      </c>
      <c r="AY134" s="15" t="s">
        <v>123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130</v>
      </c>
      <c r="BK134" s="190">
        <f>ROUND(I134*H134,2)</f>
        <v>0</v>
      </c>
      <c r="BL134" s="15" t="s">
        <v>129</v>
      </c>
      <c r="BM134" s="189" t="s">
        <v>139</v>
      </c>
    </row>
    <row r="135" s="2" customFormat="1" ht="24.15" customHeight="1">
      <c r="A135" s="34"/>
      <c r="B135" s="176"/>
      <c r="C135" s="177" t="s">
        <v>129</v>
      </c>
      <c r="D135" s="177" t="s">
        <v>125</v>
      </c>
      <c r="E135" s="178" t="s">
        <v>296</v>
      </c>
      <c r="F135" s="179" t="s">
        <v>297</v>
      </c>
      <c r="G135" s="180" t="s">
        <v>223</v>
      </c>
      <c r="H135" s="181">
        <v>336.24000000000001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40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129</v>
      </c>
      <c r="AT135" s="189" t="s">
        <v>125</v>
      </c>
      <c r="AU135" s="189" t="s">
        <v>130</v>
      </c>
      <c r="AY135" s="15" t="s">
        <v>123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130</v>
      </c>
      <c r="BK135" s="190">
        <f>ROUND(I135*H135,2)</f>
        <v>0</v>
      </c>
      <c r="BL135" s="15" t="s">
        <v>129</v>
      </c>
      <c r="BM135" s="189" t="s">
        <v>134</v>
      </c>
    </row>
    <row r="136" s="2" customFormat="1" ht="24.15" customHeight="1">
      <c r="A136" s="34"/>
      <c r="B136" s="176"/>
      <c r="C136" s="177" t="s">
        <v>142</v>
      </c>
      <c r="D136" s="177" t="s">
        <v>125</v>
      </c>
      <c r="E136" s="178" t="s">
        <v>298</v>
      </c>
      <c r="F136" s="179" t="s">
        <v>299</v>
      </c>
      <c r="G136" s="180" t="s">
        <v>223</v>
      </c>
      <c r="H136" s="181">
        <v>336.24000000000001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40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129</v>
      </c>
      <c r="AT136" s="189" t="s">
        <v>125</v>
      </c>
      <c r="AU136" s="189" t="s">
        <v>130</v>
      </c>
      <c r="AY136" s="15" t="s">
        <v>123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130</v>
      </c>
      <c r="BK136" s="190">
        <f>ROUND(I136*H136,2)</f>
        <v>0</v>
      </c>
      <c r="BL136" s="15" t="s">
        <v>129</v>
      </c>
      <c r="BM136" s="189" t="s">
        <v>145</v>
      </c>
    </row>
    <row r="137" s="2" customFormat="1" ht="21.75" customHeight="1">
      <c r="A137" s="34"/>
      <c r="B137" s="176"/>
      <c r="C137" s="177" t="s">
        <v>139</v>
      </c>
      <c r="D137" s="177" t="s">
        <v>125</v>
      </c>
      <c r="E137" s="178" t="s">
        <v>300</v>
      </c>
      <c r="F137" s="179" t="s">
        <v>301</v>
      </c>
      <c r="G137" s="180" t="s">
        <v>223</v>
      </c>
      <c r="H137" s="181">
        <v>11.75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40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129</v>
      </c>
      <c r="AT137" s="189" t="s">
        <v>125</v>
      </c>
      <c r="AU137" s="189" t="s">
        <v>130</v>
      </c>
      <c r="AY137" s="15" t="s">
        <v>123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130</v>
      </c>
      <c r="BK137" s="190">
        <f>ROUND(I137*H137,2)</f>
        <v>0</v>
      </c>
      <c r="BL137" s="15" t="s">
        <v>129</v>
      </c>
      <c r="BM137" s="189" t="s">
        <v>148</v>
      </c>
    </row>
    <row r="138" s="2" customFormat="1" ht="24.15" customHeight="1">
      <c r="A138" s="34"/>
      <c r="B138" s="176"/>
      <c r="C138" s="177" t="s">
        <v>149</v>
      </c>
      <c r="D138" s="177" t="s">
        <v>125</v>
      </c>
      <c r="E138" s="178" t="s">
        <v>488</v>
      </c>
      <c r="F138" s="179" t="s">
        <v>489</v>
      </c>
      <c r="G138" s="180" t="s">
        <v>223</v>
      </c>
      <c r="H138" s="181">
        <v>4.9500000000000002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40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129</v>
      </c>
      <c r="AT138" s="189" t="s">
        <v>125</v>
      </c>
      <c r="AU138" s="189" t="s">
        <v>130</v>
      </c>
      <c r="AY138" s="15" t="s">
        <v>123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130</v>
      </c>
      <c r="BK138" s="190">
        <f>ROUND(I138*H138,2)</f>
        <v>0</v>
      </c>
      <c r="BL138" s="15" t="s">
        <v>129</v>
      </c>
      <c r="BM138" s="189" t="s">
        <v>152</v>
      </c>
    </row>
    <row r="139" s="2" customFormat="1" ht="24.15" customHeight="1">
      <c r="A139" s="34"/>
      <c r="B139" s="176"/>
      <c r="C139" s="177" t="s">
        <v>134</v>
      </c>
      <c r="D139" s="177" t="s">
        <v>125</v>
      </c>
      <c r="E139" s="178" t="s">
        <v>490</v>
      </c>
      <c r="F139" s="179" t="s">
        <v>491</v>
      </c>
      <c r="G139" s="180" t="s">
        <v>223</v>
      </c>
      <c r="H139" s="181">
        <v>4.9500000000000002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40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129</v>
      </c>
      <c r="AT139" s="189" t="s">
        <v>125</v>
      </c>
      <c r="AU139" s="189" t="s">
        <v>130</v>
      </c>
      <c r="AY139" s="15" t="s">
        <v>123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130</v>
      </c>
      <c r="BK139" s="190">
        <f>ROUND(I139*H139,2)</f>
        <v>0</v>
      </c>
      <c r="BL139" s="15" t="s">
        <v>129</v>
      </c>
      <c r="BM139" s="189" t="s">
        <v>155</v>
      </c>
    </row>
    <row r="140" s="2" customFormat="1" ht="33" customHeight="1">
      <c r="A140" s="34"/>
      <c r="B140" s="176"/>
      <c r="C140" s="177" t="s">
        <v>156</v>
      </c>
      <c r="D140" s="177" t="s">
        <v>125</v>
      </c>
      <c r="E140" s="178" t="s">
        <v>302</v>
      </c>
      <c r="F140" s="179" t="s">
        <v>303</v>
      </c>
      <c r="G140" s="180" t="s">
        <v>223</v>
      </c>
      <c r="H140" s="181">
        <v>352.94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40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129</v>
      </c>
      <c r="AT140" s="189" t="s">
        <v>125</v>
      </c>
      <c r="AU140" s="189" t="s">
        <v>130</v>
      </c>
      <c r="AY140" s="15" t="s">
        <v>123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130</v>
      </c>
      <c r="BK140" s="190">
        <f>ROUND(I140*H140,2)</f>
        <v>0</v>
      </c>
      <c r="BL140" s="15" t="s">
        <v>129</v>
      </c>
      <c r="BM140" s="189" t="s">
        <v>159</v>
      </c>
    </row>
    <row r="141" s="2" customFormat="1" ht="24.15" customHeight="1">
      <c r="A141" s="34"/>
      <c r="B141" s="176"/>
      <c r="C141" s="177" t="s">
        <v>145</v>
      </c>
      <c r="D141" s="177" t="s">
        <v>125</v>
      </c>
      <c r="E141" s="178" t="s">
        <v>304</v>
      </c>
      <c r="F141" s="179" t="s">
        <v>305</v>
      </c>
      <c r="G141" s="180" t="s">
        <v>223</v>
      </c>
      <c r="H141" s="181">
        <v>352.94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40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129</v>
      </c>
      <c r="AT141" s="189" t="s">
        <v>125</v>
      </c>
      <c r="AU141" s="189" t="s">
        <v>130</v>
      </c>
      <c r="AY141" s="15" t="s">
        <v>123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130</v>
      </c>
      <c r="BK141" s="190">
        <f>ROUND(I141*H141,2)</f>
        <v>0</v>
      </c>
      <c r="BL141" s="15" t="s">
        <v>129</v>
      </c>
      <c r="BM141" s="189" t="s">
        <v>7</v>
      </c>
    </row>
    <row r="142" s="2" customFormat="1" ht="21.75" customHeight="1">
      <c r="A142" s="34"/>
      <c r="B142" s="176"/>
      <c r="C142" s="177" t="s">
        <v>162</v>
      </c>
      <c r="D142" s="177" t="s">
        <v>125</v>
      </c>
      <c r="E142" s="178" t="s">
        <v>306</v>
      </c>
      <c r="F142" s="179" t="s">
        <v>307</v>
      </c>
      <c r="G142" s="180" t="s">
        <v>223</v>
      </c>
      <c r="H142" s="181">
        <v>352.94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40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129</v>
      </c>
      <c r="AT142" s="189" t="s">
        <v>125</v>
      </c>
      <c r="AU142" s="189" t="s">
        <v>130</v>
      </c>
      <c r="AY142" s="15" t="s">
        <v>123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130</v>
      </c>
      <c r="BK142" s="190">
        <f>ROUND(I142*H142,2)</f>
        <v>0</v>
      </c>
      <c r="BL142" s="15" t="s">
        <v>129</v>
      </c>
      <c r="BM142" s="189" t="s">
        <v>165</v>
      </c>
    </row>
    <row r="143" s="2" customFormat="1" ht="24.15" customHeight="1">
      <c r="A143" s="34"/>
      <c r="B143" s="176"/>
      <c r="C143" s="177" t="s">
        <v>148</v>
      </c>
      <c r="D143" s="177" t="s">
        <v>125</v>
      </c>
      <c r="E143" s="178" t="s">
        <v>308</v>
      </c>
      <c r="F143" s="179" t="s">
        <v>309</v>
      </c>
      <c r="G143" s="180" t="s">
        <v>180</v>
      </c>
      <c r="H143" s="181">
        <v>652.93899999999996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40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129</v>
      </c>
      <c r="AT143" s="189" t="s">
        <v>125</v>
      </c>
      <c r="AU143" s="189" t="s">
        <v>130</v>
      </c>
      <c r="AY143" s="15" t="s">
        <v>123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130</v>
      </c>
      <c r="BK143" s="190">
        <f>ROUND(I143*H143,2)</f>
        <v>0</v>
      </c>
      <c r="BL143" s="15" t="s">
        <v>129</v>
      </c>
      <c r="BM143" s="189" t="s">
        <v>168</v>
      </c>
    </row>
    <row r="144" s="2" customFormat="1" ht="33" customHeight="1">
      <c r="A144" s="34"/>
      <c r="B144" s="176"/>
      <c r="C144" s="177" t="s">
        <v>169</v>
      </c>
      <c r="D144" s="177" t="s">
        <v>125</v>
      </c>
      <c r="E144" s="178" t="s">
        <v>492</v>
      </c>
      <c r="F144" s="179" t="s">
        <v>493</v>
      </c>
      <c r="G144" s="180" t="s">
        <v>223</v>
      </c>
      <c r="H144" s="181">
        <v>380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40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129</v>
      </c>
      <c r="AT144" s="189" t="s">
        <v>125</v>
      </c>
      <c r="AU144" s="189" t="s">
        <v>130</v>
      </c>
      <c r="AY144" s="15" t="s">
        <v>123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130</v>
      </c>
      <c r="BK144" s="190">
        <f>ROUND(I144*H144,2)</f>
        <v>0</v>
      </c>
      <c r="BL144" s="15" t="s">
        <v>129</v>
      </c>
      <c r="BM144" s="189" t="s">
        <v>173</v>
      </c>
    </row>
    <row r="145" s="2" customFormat="1" ht="16.5" customHeight="1">
      <c r="A145" s="34"/>
      <c r="B145" s="176"/>
      <c r="C145" s="191" t="s">
        <v>152</v>
      </c>
      <c r="D145" s="191" t="s">
        <v>131</v>
      </c>
      <c r="E145" s="192" t="s">
        <v>494</v>
      </c>
      <c r="F145" s="193" t="s">
        <v>495</v>
      </c>
      <c r="G145" s="194" t="s">
        <v>180</v>
      </c>
      <c r="H145" s="195">
        <v>718.20000000000005</v>
      </c>
      <c r="I145" s="196"/>
      <c r="J145" s="197">
        <f>ROUND(I145*H145,2)</f>
        <v>0</v>
      </c>
      <c r="K145" s="198"/>
      <c r="L145" s="199"/>
      <c r="M145" s="200" t="s">
        <v>1</v>
      </c>
      <c r="N145" s="201" t="s">
        <v>40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134</v>
      </c>
      <c r="AT145" s="189" t="s">
        <v>131</v>
      </c>
      <c r="AU145" s="189" t="s">
        <v>130</v>
      </c>
      <c r="AY145" s="15" t="s">
        <v>123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130</v>
      </c>
      <c r="BK145" s="190">
        <f>ROUND(I145*H145,2)</f>
        <v>0</v>
      </c>
      <c r="BL145" s="15" t="s">
        <v>129</v>
      </c>
      <c r="BM145" s="189" t="s">
        <v>176</v>
      </c>
    </row>
    <row r="146" s="2" customFormat="1" ht="33" customHeight="1">
      <c r="A146" s="34"/>
      <c r="B146" s="176"/>
      <c r="C146" s="177" t="s">
        <v>177</v>
      </c>
      <c r="D146" s="177" t="s">
        <v>125</v>
      </c>
      <c r="E146" s="178" t="s">
        <v>496</v>
      </c>
      <c r="F146" s="179" t="s">
        <v>497</v>
      </c>
      <c r="G146" s="180" t="s">
        <v>223</v>
      </c>
      <c r="H146" s="181">
        <v>20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40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129</v>
      </c>
      <c r="AT146" s="189" t="s">
        <v>125</v>
      </c>
      <c r="AU146" s="189" t="s">
        <v>130</v>
      </c>
      <c r="AY146" s="15" t="s">
        <v>123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130</v>
      </c>
      <c r="BK146" s="190">
        <f>ROUND(I146*H146,2)</f>
        <v>0</v>
      </c>
      <c r="BL146" s="15" t="s">
        <v>129</v>
      </c>
      <c r="BM146" s="189" t="s">
        <v>181</v>
      </c>
    </row>
    <row r="147" s="2" customFormat="1" ht="16.5" customHeight="1">
      <c r="A147" s="34"/>
      <c r="B147" s="176"/>
      <c r="C147" s="191" t="s">
        <v>155</v>
      </c>
      <c r="D147" s="191" t="s">
        <v>131</v>
      </c>
      <c r="E147" s="192" t="s">
        <v>498</v>
      </c>
      <c r="F147" s="193" t="s">
        <v>499</v>
      </c>
      <c r="G147" s="194" t="s">
        <v>180</v>
      </c>
      <c r="H147" s="195">
        <v>37.799999999999997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40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134</v>
      </c>
      <c r="AT147" s="189" t="s">
        <v>131</v>
      </c>
      <c r="AU147" s="189" t="s">
        <v>130</v>
      </c>
      <c r="AY147" s="15" t="s">
        <v>123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130</v>
      </c>
      <c r="BK147" s="190">
        <f>ROUND(I147*H147,2)</f>
        <v>0</v>
      </c>
      <c r="BL147" s="15" t="s">
        <v>129</v>
      </c>
      <c r="BM147" s="189" t="s">
        <v>184</v>
      </c>
    </row>
    <row r="148" s="2" customFormat="1" ht="24.15" customHeight="1">
      <c r="A148" s="34"/>
      <c r="B148" s="176"/>
      <c r="C148" s="177" t="s">
        <v>185</v>
      </c>
      <c r="D148" s="177" t="s">
        <v>125</v>
      </c>
      <c r="E148" s="178" t="s">
        <v>500</v>
      </c>
      <c r="F148" s="179" t="s">
        <v>501</v>
      </c>
      <c r="G148" s="180" t="s">
        <v>128</v>
      </c>
      <c r="H148" s="181">
        <v>238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40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129</v>
      </c>
      <c r="AT148" s="189" t="s">
        <v>125</v>
      </c>
      <c r="AU148" s="189" t="s">
        <v>130</v>
      </c>
      <c r="AY148" s="15" t="s">
        <v>123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130</v>
      </c>
      <c r="BK148" s="190">
        <f>ROUND(I148*H148,2)</f>
        <v>0</v>
      </c>
      <c r="BL148" s="15" t="s">
        <v>129</v>
      </c>
      <c r="BM148" s="189" t="s">
        <v>188</v>
      </c>
    </row>
    <row r="149" s="2" customFormat="1" ht="16.5" customHeight="1">
      <c r="A149" s="34"/>
      <c r="B149" s="176"/>
      <c r="C149" s="191" t="s">
        <v>159</v>
      </c>
      <c r="D149" s="191" t="s">
        <v>131</v>
      </c>
      <c r="E149" s="192" t="s">
        <v>502</v>
      </c>
      <c r="F149" s="193" t="s">
        <v>503</v>
      </c>
      <c r="G149" s="194" t="s">
        <v>314</v>
      </c>
      <c r="H149" s="195">
        <v>7.3540000000000001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40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134</v>
      </c>
      <c r="AT149" s="189" t="s">
        <v>131</v>
      </c>
      <c r="AU149" s="189" t="s">
        <v>130</v>
      </c>
      <c r="AY149" s="15" t="s">
        <v>123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130</v>
      </c>
      <c r="BK149" s="190">
        <f>ROUND(I149*H149,2)</f>
        <v>0</v>
      </c>
      <c r="BL149" s="15" t="s">
        <v>129</v>
      </c>
      <c r="BM149" s="189" t="s">
        <v>191</v>
      </c>
    </row>
    <row r="150" s="2" customFormat="1" ht="33" customHeight="1">
      <c r="A150" s="34"/>
      <c r="B150" s="176"/>
      <c r="C150" s="177" t="s">
        <v>192</v>
      </c>
      <c r="D150" s="177" t="s">
        <v>125</v>
      </c>
      <c r="E150" s="178" t="s">
        <v>310</v>
      </c>
      <c r="F150" s="179" t="s">
        <v>311</v>
      </c>
      <c r="G150" s="180" t="s">
        <v>128</v>
      </c>
      <c r="H150" s="181">
        <v>365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40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129</v>
      </c>
      <c r="AT150" s="189" t="s">
        <v>125</v>
      </c>
      <c r="AU150" s="189" t="s">
        <v>130</v>
      </c>
      <c r="AY150" s="15" t="s">
        <v>123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130</v>
      </c>
      <c r="BK150" s="190">
        <f>ROUND(I150*H150,2)</f>
        <v>0</v>
      </c>
      <c r="BL150" s="15" t="s">
        <v>129</v>
      </c>
      <c r="BM150" s="189" t="s">
        <v>195</v>
      </c>
    </row>
    <row r="151" s="2" customFormat="1" ht="16.5" customHeight="1">
      <c r="A151" s="34"/>
      <c r="B151" s="176"/>
      <c r="C151" s="191" t="s">
        <v>7</v>
      </c>
      <c r="D151" s="191" t="s">
        <v>131</v>
      </c>
      <c r="E151" s="192" t="s">
        <v>312</v>
      </c>
      <c r="F151" s="193" t="s">
        <v>313</v>
      </c>
      <c r="G151" s="194" t="s">
        <v>314</v>
      </c>
      <c r="H151" s="195">
        <v>11.279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40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134</v>
      </c>
      <c r="AT151" s="189" t="s">
        <v>131</v>
      </c>
      <c r="AU151" s="189" t="s">
        <v>130</v>
      </c>
      <c r="AY151" s="15" t="s">
        <v>123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130</v>
      </c>
      <c r="BK151" s="190">
        <f>ROUND(I151*H151,2)</f>
        <v>0</v>
      </c>
      <c r="BL151" s="15" t="s">
        <v>129</v>
      </c>
      <c r="BM151" s="189" t="s">
        <v>199</v>
      </c>
    </row>
    <row r="152" s="2" customFormat="1" ht="24.15" customHeight="1">
      <c r="A152" s="34"/>
      <c r="B152" s="176"/>
      <c r="C152" s="177" t="s">
        <v>200</v>
      </c>
      <c r="D152" s="177" t="s">
        <v>125</v>
      </c>
      <c r="E152" s="178" t="s">
        <v>126</v>
      </c>
      <c r="F152" s="179" t="s">
        <v>127</v>
      </c>
      <c r="G152" s="180" t="s">
        <v>128</v>
      </c>
      <c r="H152" s="181">
        <v>457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40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129</v>
      </c>
      <c r="AT152" s="189" t="s">
        <v>125</v>
      </c>
      <c r="AU152" s="189" t="s">
        <v>130</v>
      </c>
      <c r="AY152" s="15" t="s">
        <v>123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130</v>
      </c>
      <c r="BK152" s="190">
        <f>ROUND(I152*H152,2)</f>
        <v>0</v>
      </c>
      <c r="BL152" s="15" t="s">
        <v>129</v>
      </c>
      <c r="BM152" s="189" t="s">
        <v>203</v>
      </c>
    </row>
    <row r="153" s="2" customFormat="1" ht="16.5" customHeight="1">
      <c r="A153" s="34"/>
      <c r="B153" s="176"/>
      <c r="C153" s="191" t="s">
        <v>165</v>
      </c>
      <c r="D153" s="191" t="s">
        <v>131</v>
      </c>
      <c r="E153" s="192" t="s">
        <v>132</v>
      </c>
      <c r="F153" s="193" t="s">
        <v>133</v>
      </c>
      <c r="G153" s="194" t="s">
        <v>128</v>
      </c>
      <c r="H153" s="195">
        <v>457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40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134</v>
      </c>
      <c r="AT153" s="189" t="s">
        <v>131</v>
      </c>
      <c r="AU153" s="189" t="s">
        <v>130</v>
      </c>
      <c r="AY153" s="15" t="s">
        <v>123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130</v>
      </c>
      <c r="BK153" s="190">
        <f>ROUND(I153*H153,2)</f>
        <v>0</v>
      </c>
      <c r="BL153" s="15" t="s">
        <v>129</v>
      </c>
      <c r="BM153" s="189" t="s">
        <v>206</v>
      </c>
    </row>
    <row r="154" s="2" customFormat="1" ht="21.75" customHeight="1">
      <c r="A154" s="34"/>
      <c r="B154" s="176"/>
      <c r="C154" s="177" t="s">
        <v>208</v>
      </c>
      <c r="D154" s="177" t="s">
        <v>125</v>
      </c>
      <c r="E154" s="178" t="s">
        <v>315</v>
      </c>
      <c r="F154" s="179" t="s">
        <v>316</v>
      </c>
      <c r="G154" s="180" t="s">
        <v>128</v>
      </c>
      <c r="H154" s="181">
        <v>1391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40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129</v>
      </c>
      <c r="AT154" s="189" t="s">
        <v>125</v>
      </c>
      <c r="AU154" s="189" t="s">
        <v>130</v>
      </c>
      <c r="AY154" s="15" t="s">
        <v>123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130</v>
      </c>
      <c r="BK154" s="190">
        <f>ROUND(I154*H154,2)</f>
        <v>0</v>
      </c>
      <c r="BL154" s="15" t="s">
        <v>129</v>
      </c>
      <c r="BM154" s="189" t="s">
        <v>211</v>
      </c>
    </row>
    <row r="155" s="2" customFormat="1" ht="24.15" customHeight="1">
      <c r="A155" s="34"/>
      <c r="B155" s="176"/>
      <c r="C155" s="177" t="s">
        <v>168</v>
      </c>
      <c r="D155" s="177" t="s">
        <v>125</v>
      </c>
      <c r="E155" s="178" t="s">
        <v>504</v>
      </c>
      <c r="F155" s="179" t="s">
        <v>505</v>
      </c>
      <c r="G155" s="180" t="s">
        <v>128</v>
      </c>
      <c r="H155" s="181">
        <v>238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40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129</v>
      </c>
      <c r="AT155" s="189" t="s">
        <v>125</v>
      </c>
      <c r="AU155" s="189" t="s">
        <v>130</v>
      </c>
      <c r="AY155" s="15" t="s">
        <v>123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130</v>
      </c>
      <c r="BK155" s="190">
        <f>ROUND(I155*H155,2)</f>
        <v>0</v>
      </c>
      <c r="BL155" s="15" t="s">
        <v>129</v>
      </c>
      <c r="BM155" s="189" t="s">
        <v>216</v>
      </c>
    </row>
    <row r="156" s="2" customFormat="1" ht="33" customHeight="1">
      <c r="A156" s="34"/>
      <c r="B156" s="176"/>
      <c r="C156" s="177" t="s">
        <v>217</v>
      </c>
      <c r="D156" s="177" t="s">
        <v>125</v>
      </c>
      <c r="E156" s="178" t="s">
        <v>506</v>
      </c>
      <c r="F156" s="179" t="s">
        <v>507</v>
      </c>
      <c r="G156" s="180" t="s">
        <v>128</v>
      </c>
      <c r="H156" s="181">
        <v>238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40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129</v>
      </c>
      <c r="AT156" s="189" t="s">
        <v>125</v>
      </c>
      <c r="AU156" s="189" t="s">
        <v>130</v>
      </c>
      <c r="AY156" s="15" t="s">
        <v>123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130</v>
      </c>
      <c r="BK156" s="190">
        <f>ROUND(I156*H156,2)</f>
        <v>0</v>
      </c>
      <c r="BL156" s="15" t="s">
        <v>129</v>
      </c>
      <c r="BM156" s="189" t="s">
        <v>329</v>
      </c>
    </row>
    <row r="157" s="2" customFormat="1" ht="33" customHeight="1">
      <c r="A157" s="34"/>
      <c r="B157" s="176"/>
      <c r="C157" s="177" t="s">
        <v>173</v>
      </c>
      <c r="D157" s="177" t="s">
        <v>125</v>
      </c>
      <c r="E157" s="178" t="s">
        <v>317</v>
      </c>
      <c r="F157" s="179" t="s">
        <v>318</v>
      </c>
      <c r="G157" s="180" t="s">
        <v>128</v>
      </c>
      <c r="H157" s="181">
        <v>365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40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129</v>
      </c>
      <c r="AT157" s="189" t="s">
        <v>125</v>
      </c>
      <c r="AU157" s="189" t="s">
        <v>130</v>
      </c>
      <c r="AY157" s="15" t="s">
        <v>123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130</v>
      </c>
      <c r="BK157" s="190">
        <f>ROUND(I157*H157,2)</f>
        <v>0</v>
      </c>
      <c r="BL157" s="15" t="s">
        <v>129</v>
      </c>
      <c r="BM157" s="189" t="s">
        <v>228</v>
      </c>
    </row>
    <row r="158" s="2" customFormat="1" ht="24.15" customHeight="1">
      <c r="A158" s="34"/>
      <c r="B158" s="176"/>
      <c r="C158" s="177" t="s">
        <v>225</v>
      </c>
      <c r="D158" s="177" t="s">
        <v>125</v>
      </c>
      <c r="E158" s="178" t="s">
        <v>319</v>
      </c>
      <c r="F158" s="179" t="s">
        <v>320</v>
      </c>
      <c r="G158" s="180" t="s">
        <v>138</v>
      </c>
      <c r="H158" s="181">
        <v>144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40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129</v>
      </c>
      <c r="AT158" s="189" t="s">
        <v>125</v>
      </c>
      <c r="AU158" s="189" t="s">
        <v>130</v>
      </c>
      <c r="AY158" s="15" t="s">
        <v>123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130</v>
      </c>
      <c r="BK158" s="190">
        <f>ROUND(I158*H158,2)</f>
        <v>0</v>
      </c>
      <c r="BL158" s="15" t="s">
        <v>129</v>
      </c>
      <c r="BM158" s="189" t="s">
        <v>231</v>
      </c>
    </row>
    <row r="159" s="2" customFormat="1" ht="37.8" customHeight="1">
      <c r="A159" s="34"/>
      <c r="B159" s="176"/>
      <c r="C159" s="177" t="s">
        <v>176</v>
      </c>
      <c r="D159" s="177" t="s">
        <v>125</v>
      </c>
      <c r="E159" s="178" t="s">
        <v>136</v>
      </c>
      <c r="F159" s="179" t="s">
        <v>137</v>
      </c>
      <c r="G159" s="180" t="s">
        <v>138</v>
      </c>
      <c r="H159" s="181">
        <v>2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40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129</v>
      </c>
      <c r="AT159" s="189" t="s">
        <v>125</v>
      </c>
      <c r="AU159" s="189" t="s">
        <v>130</v>
      </c>
      <c r="AY159" s="15" t="s">
        <v>123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130</v>
      </c>
      <c r="BK159" s="190">
        <f>ROUND(I159*H159,2)</f>
        <v>0</v>
      </c>
      <c r="BL159" s="15" t="s">
        <v>129</v>
      </c>
      <c r="BM159" s="189" t="s">
        <v>235</v>
      </c>
    </row>
    <row r="160" s="2" customFormat="1" ht="24.15" customHeight="1">
      <c r="A160" s="34"/>
      <c r="B160" s="176"/>
      <c r="C160" s="177" t="s">
        <v>232</v>
      </c>
      <c r="D160" s="177" t="s">
        <v>125</v>
      </c>
      <c r="E160" s="178" t="s">
        <v>157</v>
      </c>
      <c r="F160" s="179" t="s">
        <v>158</v>
      </c>
      <c r="G160" s="180" t="s">
        <v>128</v>
      </c>
      <c r="H160" s="181">
        <v>855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40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129</v>
      </c>
      <c r="AT160" s="189" t="s">
        <v>125</v>
      </c>
      <c r="AU160" s="189" t="s">
        <v>130</v>
      </c>
      <c r="AY160" s="15" t="s">
        <v>123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130</v>
      </c>
      <c r="BK160" s="190">
        <f>ROUND(I160*H160,2)</f>
        <v>0</v>
      </c>
      <c r="BL160" s="15" t="s">
        <v>129</v>
      </c>
      <c r="BM160" s="189" t="s">
        <v>238</v>
      </c>
    </row>
    <row r="161" s="2" customFormat="1" ht="24.15" customHeight="1">
      <c r="A161" s="34"/>
      <c r="B161" s="176"/>
      <c r="C161" s="177" t="s">
        <v>181</v>
      </c>
      <c r="D161" s="177" t="s">
        <v>125</v>
      </c>
      <c r="E161" s="178" t="s">
        <v>508</v>
      </c>
      <c r="F161" s="179" t="s">
        <v>509</v>
      </c>
      <c r="G161" s="180" t="s">
        <v>138</v>
      </c>
      <c r="H161" s="181">
        <v>2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40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129</v>
      </c>
      <c r="AT161" s="189" t="s">
        <v>125</v>
      </c>
      <c r="AU161" s="189" t="s">
        <v>130</v>
      </c>
      <c r="AY161" s="15" t="s">
        <v>123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130</v>
      </c>
      <c r="BK161" s="190">
        <f>ROUND(I161*H161,2)</f>
        <v>0</v>
      </c>
      <c r="BL161" s="15" t="s">
        <v>129</v>
      </c>
      <c r="BM161" s="189" t="s">
        <v>242</v>
      </c>
    </row>
    <row r="162" s="2" customFormat="1" ht="33" customHeight="1">
      <c r="A162" s="34"/>
      <c r="B162" s="176"/>
      <c r="C162" s="177" t="s">
        <v>239</v>
      </c>
      <c r="D162" s="177" t="s">
        <v>125</v>
      </c>
      <c r="E162" s="178" t="s">
        <v>160</v>
      </c>
      <c r="F162" s="179" t="s">
        <v>161</v>
      </c>
      <c r="G162" s="180" t="s">
        <v>138</v>
      </c>
      <c r="H162" s="181">
        <v>2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40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129</v>
      </c>
      <c r="AT162" s="189" t="s">
        <v>125</v>
      </c>
      <c r="AU162" s="189" t="s">
        <v>130</v>
      </c>
      <c r="AY162" s="15" t="s">
        <v>123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130</v>
      </c>
      <c r="BK162" s="190">
        <f>ROUND(I162*H162,2)</f>
        <v>0</v>
      </c>
      <c r="BL162" s="15" t="s">
        <v>129</v>
      </c>
      <c r="BM162" s="189" t="s">
        <v>245</v>
      </c>
    </row>
    <row r="163" s="2" customFormat="1" ht="24.15" customHeight="1">
      <c r="A163" s="34"/>
      <c r="B163" s="176"/>
      <c r="C163" s="191" t="s">
        <v>184</v>
      </c>
      <c r="D163" s="191" t="s">
        <v>131</v>
      </c>
      <c r="E163" s="192" t="s">
        <v>163</v>
      </c>
      <c r="F163" s="193" t="s">
        <v>164</v>
      </c>
      <c r="G163" s="194" t="s">
        <v>138</v>
      </c>
      <c r="H163" s="195">
        <v>2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40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134</v>
      </c>
      <c r="AT163" s="189" t="s">
        <v>131</v>
      </c>
      <c r="AU163" s="189" t="s">
        <v>130</v>
      </c>
      <c r="AY163" s="15" t="s">
        <v>123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130</v>
      </c>
      <c r="BK163" s="190">
        <f>ROUND(I163*H163,2)</f>
        <v>0</v>
      </c>
      <c r="BL163" s="15" t="s">
        <v>129</v>
      </c>
      <c r="BM163" s="189" t="s">
        <v>251</v>
      </c>
    </row>
    <row r="164" s="2" customFormat="1" ht="33" customHeight="1">
      <c r="A164" s="34"/>
      <c r="B164" s="176"/>
      <c r="C164" s="177" t="s">
        <v>248</v>
      </c>
      <c r="D164" s="177" t="s">
        <v>125</v>
      </c>
      <c r="E164" s="178" t="s">
        <v>321</v>
      </c>
      <c r="F164" s="179" t="s">
        <v>322</v>
      </c>
      <c r="G164" s="180" t="s">
        <v>138</v>
      </c>
      <c r="H164" s="181">
        <v>84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40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129</v>
      </c>
      <c r="AT164" s="189" t="s">
        <v>125</v>
      </c>
      <c r="AU164" s="189" t="s">
        <v>130</v>
      </c>
      <c r="AY164" s="15" t="s">
        <v>123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130</v>
      </c>
      <c r="BK164" s="190">
        <f>ROUND(I164*H164,2)</f>
        <v>0</v>
      </c>
      <c r="BL164" s="15" t="s">
        <v>129</v>
      </c>
      <c r="BM164" s="189" t="s">
        <v>257</v>
      </c>
    </row>
    <row r="165" s="2" customFormat="1" ht="21.75" customHeight="1">
      <c r="A165" s="34"/>
      <c r="B165" s="176"/>
      <c r="C165" s="191" t="s">
        <v>188</v>
      </c>
      <c r="D165" s="191" t="s">
        <v>131</v>
      </c>
      <c r="E165" s="192" t="s">
        <v>323</v>
      </c>
      <c r="F165" s="193" t="s">
        <v>324</v>
      </c>
      <c r="G165" s="194" t="s">
        <v>138</v>
      </c>
      <c r="H165" s="195">
        <v>84</v>
      </c>
      <c r="I165" s="196"/>
      <c r="J165" s="197">
        <f>ROUND(I165*H165,2)</f>
        <v>0</v>
      </c>
      <c r="K165" s="198"/>
      <c r="L165" s="199"/>
      <c r="M165" s="200" t="s">
        <v>1</v>
      </c>
      <c r="N165" s="201" t="s">
        <v>40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134</v>
      </c>
      <c r="AT165" s="189" t="s">
        <v>131</v>
      </c>
      <c r="AU165" s="189" t="s">
        <v>130</v>
      </c>
      <c r="AY165" s="15" t="s">
        <v>123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130</v>
      </c>
      <c r="BK165" s="190">
        <f>ROUND(I165*H165,2)</f>
        <v>0</v>
      </c>
      <c r="BL165" s="15" t="s">
        <v>129</v>
      </c>
      <c r="BM165" s="189" t="s">
        <v>262</v>
      </c>
    </row>
    <row r="166" s="2" customFormat="1" ht="33" customHeight="1">
      <c r="A166" s="34"/>
      <c r="B166" s="176"/>
      <c r="C166" s="177" t="s">
        <v>258</v>
      </c>
      <c r="D166" s="177" t="s">
        <v>125</v>
      </c>
      <c r="E166" s="178" t="s">
        <v>510</v>
      </c>
      <c r="F166" s="179" t="s">
        <v>511</v>
      </c>
      <c r="G166" s="180" t="s">
        <v>138</v>
      </c>
      <c r="H166" s="181">
        <v>72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40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129</v>
      </c>
      <c r="AT166" s="189" t="s">
        <v>125</v>
      </c>
      <c r="AU166" s="189" t="s">
        <v>130</v>
      </c>
      <c r="AY166" s="15" t="s">
        <v>123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130</v>
      </c>
      <c r="BK166" s="190">
        <f>ROUND(I166*H166,2)</f>
        <v>0</v>
      </c>
      <c r="BL166" s="15" t="s">
        <v>129</v>
      </c>
      <c r="BM166" s="189" t="s">
        <v>265</v>
      </c>
    </row>
    <row r="167" s="2" customFormat="1" ht="24.15" customHeight="1">
      <c r="A167" s="34"/>
      <c r="B167" s="176"/>
      <c r="C167" s="191" t="s">
        <v>191</v>
      </c>
      <c r="D167" s="191" t="s">
        <v>131</v>
      </c>
      <c r="E167" s="192" t="s">
        <v>512</v>
      </c>
      <c r="F167" s="193" t="s">
        <v>513</v>
      </c>
      <c r="G167" s="194" t="s">
        <v>138</v>
      </c>
      <c r="H167" s="195">
        <v>72</v>
      </c>
      <c r="I167" s="196"/>
      <c r="J167" s="197">
        <f>ROUND(I167*H167,2)</f>
        <v>0</v>
      </c>
      <c r="K167" s="198"/>
      <c r="L167" s="199"/>
      <c r="M167" s="200" t="s">
        <v>1</v>
      </c>
      <c r="N167" s="201" t="s">
        <v>40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134</v>
      </c>
      <c r="AT167" s="189" t="s">
        <v>131</v>
      </c>
      <c r="AU167" s="189" t="s">
        <v>130</v>
      </c>
      <c r="AY167" s="15" t="s">
        <v>123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130</v>
      </c>
      <c r="BK167" s="190">
        <f>ROUND(I167*H167,2)</f>
        <v>0</v>
      </c>
      <c r="BL167" s="15" t="s">
        <v>129</v>
      </c>
      <c r="BM167" s="189" t="s">
        <v>269</v>
      </c>
    </row>
    <row r="168" s="2" customFormat="1" ht="33" customHeight="1">
      <c r="A168" s="34"/>
      <c r="B168" s="176"/>
      <c r="C168" s="177" t="s">
        <v>266</v>
      </c>
      <c r="D168" s="177" t="s">
        <v>125</v>
      </c>
      <c r="E168" s="178" t="s">
        <v>325</v>
      </c>
      <c r="F168" s="179" t="s">
        <v>326</v>
      </c>
      <c r="G168" s="180" t="s">
        <v>138</v>
      </c>
      <c r="H168" s="181">
        <v>72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40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129</v>
      </c>
      <c r="AT168" s="189" t="s">
        <v>125</v>
      </c>
      <c r="AU168" s="189" t="s">
        <v>130</v>
      </c>
      <c r="AY168" s="15" t="s">
        <v>123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130</v>
      </c>
      <c r="BK168" s="190">
        <f>ROUND(I168*H168,2)</f>
        <v>0</v>
      </c>
      <c r="BL168" s="15" t="s">
        <v>129</v>
      </c>
      <c r="BM168" s="189" t="s">
        <v>272</v>
      </c>
    </row>
    <row r="169" s="2" customFormat="1" ht="24.15" customHeight="1">
      <c r="A169" s="34"/>
      <c r="B169" s="176"/>
      <c r="C169" s="191" t="s">
        <v>195</v>
      </c>
      <c r="D169" s="191" t="s">
        <v>131</v>
      </c>
      <c r="E169" s="192" t="s">
        <v>327</v>
      </c>
      <c r="F169" s="193" t="s">
        <v>328</v>
      </c>
      <c r="G169" s="194" t="s">
        <v>138</v>
      </c>
      <c r="H169" s="195">
        <v>72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40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134</v>
      </c>
      <c r="AT169" s="189" t="s">
        <v>131</v>
      </c>
      <c r="AU169" s="189" t="s">
        <v>130</v>
      </c>
      <c r="AY169" s="15" t="s">
        <v>123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130</v>
      </c>
      <c r="BK169" s="190">
        <f>ROUND(I169*H169,2)</f>
        <v>0</v>
      </c>
      <c r="BL169" s="15" t="s">
        <v>129</v>
      </c>
      <c r="BM169" s="189" t="s">
        <v>277</v>
      </c>
    </row>
    <row r="170" s="2" customFormat="1" ht="24.15" customHeight="1">
      <c r="A170" s="34"/>
      <c r="B170" s="176"/>
      <c r="C170" s="177" t="s">
        <v>273</v>
      </c>
      <c r="D170" s="177" t="s">
        <v>125</v>
      </c>
      <c r="E170" s="178" t="s">
        <v>166</v>
      </c>
      <c r="F170" s="179" t="s">
        <v>167</v>
      </c>
      <c r="G170" s="180" t="s">
        <v>128</v>
      </c>
      <c r="H170" s="181">
        <v>457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40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129</v>
      </c>
      <c r="AT170" s="189" t="s">
        <v>125</v>
      </c>
      <c r="AU170" s="189" t="s">
        <v>130</v>
      </c>
      <c r="AY170" s="15" t="s">
        <v>123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130</v>
      </c>
      <c r="BK170" s="190">
        <f>ROUND(I170*H170,2)</f>
        <v>0</v>
      </c>
      <c r="BL170" s="15" t="s">
        <v>129</v>
      </c>
      <c r="BM170" s="189" t="s">
        <v>280</v>
      </c>
    </row>
    <row r="171" s="2" customFormat="1" ht="16.5" customHeight="1">
      <c r="A171" s="34"/>
      <c r="B171" s="176"/>
      <c r="C171" s="191" t="s">
        <v>199</v>
      </c>
      <c r="D171" s="191" t="s">
        <v>131</v>
      </c>
      <c r="E171" s="192" t="s">
        <v>170</v>
      </c>
      <c r="F171" s="193" t="s">
        <v>171</v>
      </c>
      <c r="G171" s="194" t="s">
        <v>172</v>
      </c>
      <c r="H171" s="195">
        <v>0.183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40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134</v>
      </c>
      <c r="AT171" s="189" t="s">
        <v>131</v>
      </c>
      <c r="AU171" s="189" t="s">
        <v>130</v>
      </c>
      <c r="AY171" s="15" t="s">
        <v>123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130</v>
      </c>
      <c r="BK171" s="190">
        <f>ROUND(I171*H171,2)</f>
        <v>0</v>
      </c>
      <c r="BL171" s="15" t="s">
        <v>129</v>
      </c>
      <c r="BM171" s="189" t="s">
        <v>284</v>
      </c>
    </row>
    <row r="172" s="2" customFormat="1" ht="24.15" customHeight="1">
      <c r="A172" s="34"/>
      <c r="B172" s="176"/>
      <c r="C172" s="177" t="s">
        <v>281</v>
      </c>
      <c r="D172" s="177" t="s">
        <v>125</v>
      </c>
      <c r="E172" s="178" t="s">
        <v>174</v>
      </c>
      <c r="F172" s="179" t="s">
        <v>175</v>
      </c>
      <c r="G172" s="180" t="s">
        <v>128</v>
      </c>
      <c r="H172" s="181">
        <v>457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40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129</v>
      </c>
      <c r="AT172" s="189" t="s">
        <v>125</v>
      </c>
      <c r="AU172" s="189" t="s">
        <v>130</v>
      </c>
      <c r="AY172" s="15" t="s">
        <v>123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130</v>
      </c>
      <c r="BK172" s="190">
        <f>ROUND(I172*H172,2)</f>
        <v>0</v>
      </c>
      <c r="BL172" s="15" t="s">
        <v>129</v>
      </c>
      <c r="BM172" s="189" t="s">
        <v>350</v>
      </c>
    </row>
    <row r="173" s="2" customFormat="1" ht="24.15" customHeight="1">
      <c r="A173" s="34"/>
      <c r="B173" s="176"/>
      <c r="C173" s="191" t="s">
        <v>203</v>
      </c>
      <c r="D173" s="191" t="s">
        <v>131</v>
      </c>
      <c r="E173" s="192" t="s">
        <v>178</v>
      </c>
      <c r="F173" s="193" t="s">
        <v>179</v>
      </c>
      <c r="G173" s="194" t="s">
        <v>180</v>
      </c>
      <c r="H173" s="195">
        <v>0.0089999999999999993</v>
      </c>
      <c r="I173" s="196"/>
      <c r="J173" s="197">
        <f>ROUND(I173*H173,2)</f>
        <v>0</v>
      </c>
      <c r="K173" s="198"/>
      <c r="L173" s="199"/>
      <c r="M173" s="200" t="s">
        <v>1</v>
      </c>
      <c r="N173" s="201" t="s">
        <v>40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134</v>
      </c>
      <c r="AT173" s="189" t="s">
        <v>131</v>
      </c>
      <c r="AU173" s="189" t="s">
        <v>130</v>
      </c>
      <c r="AY173" s="15" t="s">
        <v>123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130</v>
      </c>
      <c r="BK173" s="190">
        <f>ROUND(I173*H173,2)</f>
        <v>0</v>
      </c>
      <c r="BL173" s="15" t="s">
        <v>129</v>
      </c>
      <c r="BM173" s="189" t="s">
        <v>353</v>
      </c>
    </row>
    <row r="174" s="2" customFormat="1" ht="24.15" customHeight="1">
      <c r="A174" s="34"/>
      <c r="B174" s="176"/>
      <c r="C174" s="177" t="s">
        <v>354</v>
      </c>
      <c r="D174" s="177" t="s">
        <v>125</v>
      </c>
      <c r="E174" s="178" t="s">
        <v>182</v>
      </c>
      <c r="F174" s="179" t="s">
        <v>183</v>
      </c>
      <c r="G174" s="180" t="s">
        <v>138</v>
      </c>
      <c r="H174" s="181">
        <v>6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40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129</v>
      </c>
      <c r="AT174" s="189" t="s">
        <v>125</v>
      </c>
      <c r="AU174" s="189" t="s">
        <v>130</v>
      </c>
      <c r="AY174" s="15" t="s">
        <v>123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130</v>
      </c>
      <c r="BK174" s="190">
        <f>ROUND(I174*H174,2)</f>
        <v>0</v>
      </c>
      <c r="BL174" s="15" t="s">
        <v>129</v>
      </c>
      <c r="BM174" s="189" t="s">
        <v>514</v>
      </c>
    </row>
    <row r="175" s="2" customFormat="1" ht="24.15" customHeight="1">
      <c r="A175" s="34"/>
      <c r="B175" s="176"/>
      <c r="C175" s="191" t="s">
        <v>206</v>
      </c>
      <c r="D175" s="191" t="s">
        <v>131</v>
      </c>
      <c r="E175" s="192" t="s">
        <v>186</v>
      </c>
      <c r="F175" s="193" t="s">
        <v>187</v>
      </c>
      <c r="G175" s="194" t="s">
        <v>138</v>
      </c>
      <c r="H175" s="195">
        <v>6</v>
      </c>
      <c r="I175" s="196"/>
      <c r="J175" s="197">
        <f>ROUND(I175*H175,2)</f>
        <v>0</v>
      </c>
      <c r="K175" s="198"/>
      <c r="L175" s="199"/>
      <c r="M175" s="200" t="s">
        <v>1</v>
      </c>
      <c r="N175" s="201" t="s">
        <v>40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134</v>
      </c>
      <c r="AT175" s="189" t="s">
        <v>131</v>
      </c>
      <c r="AU175" s="189" t="s">
        <v>130</v>
      </c>
      <c r="AY175" s="15" t="s">
        <v>123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130</v>
      </c>
      <c r="BK175" s="190">
        <f>ROUND(I175*H175,2)</f>
        <v>0</v>
      </c>
      <c r="BL175" s="15" t="s">
        <v>129</v>
      </c>
      <c r="BM175" s="189" t="s">
        <v>515</v>
      </c>
    </row>
    <row r="176" s="2" customFormat="1" ht="21.75" customHeight="1">
      <c r="A176" s="34"/>
      <c r="B176" s="176"/>
      <c r="C176" s="177" t="s">
        <v>361</v>
      </c>
      <c r="D176" s="177" t="s">
        <v>125</v>
      </c>
      <c r="E176" s="178" t="s">
        <v>189</v>
      </c>
      <c r="F176" s="179" t="s">
        <v>190</v>
      </c>
      <c r="G176" s="180" t="s">
        <v>128</v>
      </c>
      <c r="H176" s="181">
        <v>457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40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129</v>
      </c>
      <c r="AT176" s="189" t="s">
        <v>125</v>
      </c>
      <c r="AU176" s="189" t="s">
        <v>130</v>
      </c>
      <c r="AY176" s="15" t="s">
        <v>123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130</v>
      </c>
      <c r="BK176" s="190">
        <f>ROUND(I176*H176,2)</f>
        <v>0</v>
      </c>
      <c r="BL176" s="15" t="s">
        <v>129</v>
      </c>
      <c r="BM176" s="189" t="s">
        <v>357</v>
      </c>
    </row>
    <row r="177" s="2" customFormat="1" ht="21.75" customHeight="1">
      <c r="A177" s="34"/>
      <c r="B177" s="176"/>
      <c r="C177" s="177" t="s">
        <v>211</v>
      </c>
      <c r="D177" s="177" t="s">
        <v>125</v>
      </c>
      <c r="E177" s="178" t="s">
        <v>193</v>
      </c>
      <c r="F177" s="179" t="s">
        <v>194</v>
      </c>
      <c r="G177" s="180" t="s">
        <v>128</v>
      </c>
      <c r="H177" s="181">
        <v>457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40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129</v>
      </c>
      <c r="AT177" s="189" t="s">
        <v>125</v>
      </c>
      <c r="AU177" s="189" t="s">
        <v>130</v>
      </c>
      <c r="AY177" s="15" t="s">
        <v>123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130</v>
      </c>
      <c r="BK177" s="190">
        <f>ROUND(I177*H177,2)</f>
        <v>0</v>
      </c>
      <c r="BL177" s="15" t="s">
        <v>129</v>
      </c>
      <c r="BM177" s="189" t="s">
        <v>360</v>
      </c>
    </row>
    <row r="178" s="12" customFormat="1" ht="22.8" customHeight="1">
      <c r="A178" s="12"/>
      <c r="B178" s="163"/>
      <c r="C178" s="12"/>
      <c r="D178" s="164" t="s">
        <v>73</v>
      </c>
      <c r="E178" s="174" t="s">
        <v>130</v>
      </c>
      <c r="F178" s="174" t="s">
        <v>330</v>
      </c>
      <c r="G178" s="12"/>
      <c r="H178" s="12"/>
      <c r="I178" s="166"/>
      <c r="J178" s="175">
        <f>BK178</f>
        <v>0</v>
      </c>
      <c r="K178" s="12"/>
      <c r="L178" s="163"/>
      <c r="M178" s="168"/>
      <c r="N178" s="169"/>
      <c r="O178" s="169"/>
      <c r="P178" s="170">
        <f>SUM(P179:P181)</f>
        <v>0</v>
      </c>
      <c r="Q178" s="169"/>
      <c r="R178" s="170">
        <f>SUM(R179:R181)</f>
        <v>0</v>
      </c>
      <c r="S178" s="169"/>
      <c r="T178" s="171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4" t="s">
        <v>82</v>
      </c>
      <c r="AT178" s="172" t="s">
        <v>73</v>
      </c>
      <c r="AU178" s="172" t="s">
        <v>82</v>
      </c>
      <c r="AY178" s="164" t="s">
        <v>123</v>
      </c>
      <c r="BK178" s="173">
        <f>SUM(BK179:BK181)</f>
        <v>0</v>
      </c>
    </row>
    <row r="179" s="2" customFormat="1" ht="33" customHeight="1">
      <c r="A179" s="34"/>
      <c r="B179" s="176"/>
      <c r="C179" s="177" t="s">
        <v>368</v>
      </c>
      <c r="D179" s="177" t="s">
        <v>125</v>
      </c>
      <c r="E179" s="178" t="s">
        <v>331</v>
      </c>
      <c r="F179" s="179" t="s">
        <v>332</v>
      </c>
      <c r="G179" s="180" t="s">
        <v>128</v>
      </c>
      <c r="H179" s="181">
        <v>1391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40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129</v>
      </c>
      <c r="AT179" s="189" t="s">
        <v>125</v>
      </c>
      <c r="AU179" s="189" t="s">
        <v>130</v>
      </c>
      <c r="AY179" s="15" t="s">
        <v>123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130</v>
      </c>
      <c r="BK179" s="190">
        <f>ROUND(I179*H179,2)</f>
        <v>0</v>
      </c>
      <c r="BL179" s="15" t="s">
        <v>129</v>
      </c>
      <c r="BM179" s="189" t="s">
        <v>364</v>
      </c>
    </row>
    <row r="180" s="2" customFormat="1" ht="16.5" customHeight="1">
      <c r="A180" s="34"/>
      <c r="B180" s="176"/>
      <c r="C180" s="177" t="s">
        <v>216</v>
      </c>
      <c r="D180" s="177" t="s">
        <v>125</v>
      </c>
      <c r="E180" s="178" t="s">
        <v>516</v>
      </c>
      <c r="F180" s="179" t="s">
        <v>517</v>
      </c>
      <c r="G180" s="180" t="s">
        <v>223</v>
      </c>
      <c r="H180" s="181">
        <v>4.9500000000000002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40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129</v>
      </c>
      <c r="AT180" s="189" t="s">
        <v>125</v>
      </c>
      <c r="AU180" s="189" t="s">
        <v>130</v>
      </c>
      <c r="AY180" s="15" t="s">
        <v>123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130</v>
      </c>
      <c r="BK180" s="190">
        <f>ROUND(I180*H180,2)</f>
        <v>0</v>
      </c>
      <c r="BL180" s="15" t="s">
        <v>129</v>
      </c>
      <c r="BM180" s="189" t="s">
        <v>367</v>
      </c>
    </row>
    <row r="181" s="2" customFormat="1" ht="16.5" customHeight="1">
      <c r="A181" s="34"/>
      <c r="B181" s="176"/>
      <c r="C181" s="177" t="s">
        <v>375</v>
      </c>
      <c r="D181" s="177" t="s">
        <v>125</v>
      </c>
      <c r="E181" s="178" t="s">
        <v>333</v>
      </c>
      <c r="F181" s="179" t="s">
        <v>334</v>
      </c>
      <c r="G181" s="180" t="s">
        <v>223</v>
      </c>
      <c r="H181" s="181">
        <v>11.75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40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129</v>
      </c>
      <c r="AT181" s="189" t="s">
        <v>125</v>
      </c>
      <c r="AU181" s="189" t="s">
        <v>130</v>
      </c>
      <c r="AY181" s="15" t="s">
        <v>123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130</v>
      </c>
      <c r="BK181" s="190">
        <f>ROUND(I181*H181,2)</f>
        <v>0</v>
      </c>
      <c r="BL181" s="15" t="s">
        <v>129</v>
      </c>
      <c r="BM181" s="189" t="s">
        <v>371</v>
      </c>
    </row>
    <row r="182" s="12" customFormat="1" ht="22.8" customHeight="1">
      <c r="A182" s="12"/>
      <c r="B182" s="163"/>
      <c r="C182" s="12"/>
      <c r="D182" s="164" t="s">
        <v>73</v>
      </c>
      <c r="E182" s="174" t="s">
        <v>135</v>
      </c>
      <c r="F182" s="174" t="s">
        <v>335</v>
      </c>
      <c r="G182" s="12"/>
      <c r="H182" s="12"/>
      <c r="I182" s="166"/>
      <c r="J182" s="175">
        <f>BK182</f>
        <v>0</v>
      </c>
      <c r="K182" s="12"/>
      <c r="L182" s="163"/>
      <c r="M182" s="168"/>
      <c r="N182" s="169"/>
      <c r="O182" s="169"/>
      <c r="P182" s="170">
        <f>SUM(P183:P195)</f>
        <v>0</v>
      </c>
      <c r="Q182" s="169"/>
      <c r="R182" s="170">
        <f>SUM(R183:R195)</f>
        <v>0</v>
      </c>
      <c r="S182" s="169"/>
      <c r="T182" s="171">
        <f>SUM(T183:T195)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4" t="s">
        <v>82</v>
      </c>
      <c r="AT182" s="172" t="s">
        <v>73</v>
      </c>
      <c r="AU182" s="172" t="s">
        <v>82</v>
      </c>
      <c r="AY182" s="164" t="s">
        <v>123</v>
      </c>
      <c r="BK182" s="173">
        <f>SUM(BK183:BK195)</f>
        <v>0</v>
      </c>
    </row>
    <row r="183" s="2" customFormat="1" ht="37.8" customHeight="1">
      <c r="A183" s="34"/>
      <c r="B183" s="176"/>
      <c r="C183" s="177" t="s">
        <v>329</v>
      </c>
      <c r="D183" s="177" t="s">
        <v>125</v>
      </c>
      <c r="E183" s="178" t="s">
        <v>336</v>
      </c>
      <c r="F183" s="179" t="s">
        <v>337</v>
      </c>
      <c r="G183" s="180" t="s">
        <v>223</v>
      </c>
      <c r="H183" s="181">
        <v>12.6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40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129</v>
      </c>
      <c r="AT183" s="189" t="s">
        <v>125</v>
      </c>
      <c r="AU183" s="189" t="s">
        <v>130</v>
      </c>
      <c r="AY183" s="15" t="s">
        <v>123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130</v>
      </c>
      <c r="BK183" s="190">
        <f>ROUND(I183*H183,2)</f>
        <v>0</v>
      </c>
      <c r="BL183" s="15" t="s">
        <v>129</v>
      </c>
      <c r="BM183" s="189" t="s">
        <v>374</v>
      </c>
    </row>
    <row r="184" s="2" customFormat="1" ht="44.25" customHeight="1">
      <c r="A184" s="34"/>
      <c r="B184" s="176"/>
      <c r="C184" s="191" t="s">
        <v>382</v>
      </c>
      <c r="D184" s="191" t="s">
        <v>131</v>
      </c>
      <c r="E184" s="192" t="s">
        <v>338</v>
      </c>
      <c r="F184" s="193" t="s">
        <v>339</v>
      </c>
      <c r="G184" s="194" t="s">
        <v>223</v>
      </c>
      <c r="H184" s="195">
        <v>12.6</v>
      </c>
      <c r="I184" s="196"/>
      <c r="J184" s="197">
        <f>ROUND(I184*H184,2)</f>
        <v>0</v>
      </c>
      <c r="K184" s="198"/>
      <c r="L184" s="199"/>
      <c r="M184" s="200" t="s">
        <v>1</v>
      </c>
      <c r="N184" s="201" t="s">
        <v>40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134</v>
      </c>
      <c r="AT184" s="189" t="s">
        <v>131</v>
      </c>
      <c r="AU184" s="189" t="s">
        <v>130</v>
      </c>
      <c r="AY184" s="15" t="s">
        <v>123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130</v>
      </c>
      <c r="BK184" s="190">
        <f>ROUND(I184*H184,2)</f>
        <v>0</v>
      </c>
      <c r="BL184" s="15" t="s">
        <v>129</v>
      </c>
      <c r="BM184" s="189" t="s">
        <v>378</v>
      </c>
    </row>
    <row r="185" s="2" customFormat="1" ht="16.5" customHeight="1">
      <c r="A185" s="34"/>
      <c r="B185" s="176"/>
      <c r="C185" s="191" t="s">
        <v>228</v>
      </c>
      <c r="D185" s="191" t="s">
        <v>131</v>
      </c>
      <c r="E185" s="192" t="s">
        <v>340</v>
      </c>
      <c r="F185" s="193" t="s">
        <v>341</v>
      </c>
      <c r="G185" s="194" t="s">
        <v>180</v>
      </c>
      <c r="H185" s="195">
        <v>0.153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40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134</v>
      </c>
      <c r="AT185" s="189" t="s">
        <v>131</v>
      </c>
      <c r="AU185" s="189" t="s">
        <v>130</v>
      </c>
      <c r="AY185" s="15" t="s">
        <v>123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130</v>
      </c>
      <c r="BK185" s="190">
        <f>ROUND(I185*H185,2)</f>
        <v>0</v>
      </c>
      <c r="BL185" s="15" t="s">
        <v>129</v>
      </c>
      <c r="BM185" s="189" t="s">
        <v>381</v>
      </c>
    </row>
    <row r="186" s="2" customFormat="1" ht="24.15" customHeight="1">
      <c r="A186" s="34"/>
      <c r="B186" s="176"/>
      <c r="C186" s="191" t="s">
        <v>389</v>
      </c>
      <c r="D186" s="191" t="s">
        <v>131</v>
      </c>
      <c r="E186" s="192" t="s">
        <v>342</v>
      </c>
      <c r="F186" s="193" t="s">
        <v>343</v>
      </c>
      <c r="G186" s="194" t="s">
        <v>223</v>
      </c>
      <c r="H186" s="195">
        <v>12.6</v>
      </c>
      <c r="I186" s="196"/>
      <c r="J186" s="197">
        <f>ROUND(I186*H186,2)</f>
        <v>0</v>
      </c>
      <c r="K186" s="198"/>
      <c r="L186" s="199"/>
      <c r="M186" s="200" t="s">
        <v>1</v>
      </c>
      <c r="N186" s="201" t="s">
        <v>40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134</v>
      </c>
      <c r="AT186" s="189" t="s">
        <v>131</v>
      </c>
      <c r="AU186" s="189" t="s">
        <v>130</v>
      </c>
      <c r="AY186" s="15" t="s">
        <v>123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130</v>
      </c>
      <c r="BK186" s="190">
        <f>ROUND(I186*H186,2)</f>
        <v>0</v>
      </c>
      <c r="BL186" s="15" t="s">
        <v>129</v>
      </c>
      <c r="BM186" s="189" t="s">
        <v>385</v>
      </c>
    </row>
    <row r="187" s="2" customFormat="1" ht="37.8" customHeight="1">
      <c r="A187" s="34"/>
      <c r="B187" s="176"/>
      <c r="C187" s="177" t="s">
        <v>231</v>
      </c>
      <c r="D187" s="177" t="s">
        <v>125</v>
      </c>
      <c r="E187" s="178" t="s">
        <v>518</v>
      </c>
      <c r="F187" s="179" t="s">
        <v>519</v>
      </c>
      <c r="G187" s="180" t="s">
        <v>223</v>
      </c>
      <c r="H187" s="181">
        <v>3.4380000000000002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40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129</v>
      </c>
      <c r="AT187" s="189" t="s">
        <v>125</v>
      </c>
      <c r="AU187" s="189" t="s">
        <v>130</v>
      </c>
      <c r="AY187" s="15" t="s">
        <v>123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130</v>
      </c>
      <c r="BK187" s="190">
        <f>ROUND(I187*H187,2)</f>
        <v>0</v>
      </c>
      <c r="BL187" s="15" t="s">
        <v>129</v>
      </c>
      <c r="BM187" s="189" t="s">
        <v>388</v>
      </c>
    </row>
    <row r="188" s="2" customFormat="1" ht="24.15" customHeight="1">
      <c r="A188" s="34"/>
      <c r="B188" s="176"/>
      <c r="C188" s="177" t="s">
        <v>392</v>
      </c>
      <c r="D188" s="177" t="s">
        <v>125</v>
      </c>
      <c r="E188" s="178" t="s">
        <v>520</v>
      </c>
      <c r="F188" s="179" t="s">
        <v>521</v>
      </c>
      <c r="G188" s="180" t="s">
        <v>138</v>
      </c>
      <c r="H188" s="181">
        <v>50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40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129</v>
      </c>
      <c r="AT188" s="189" t="s">
        <v>125</v>
      </c>
      <c r="AU188" s="189" t="s">
        <v>130</v>
      </c>
      <c r="AY188" s="15" t="s">
        <v>123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130</v>
      </c>
      <c r="BK188" s="190">
        <f>ROUND(I188*H188,2)</f>
        <v>0</v>
      </c>
      <c r="BL188" s="15" t="s">
        <v>129</v>
      </c>
      <c r="BM188" s="189" t="s">
        <v>396</v>
      </c>
    </row>
    <row r="189" s="2" customFormat="1" ht="24.15" customHeight="1">
      <c r="A189" s="34"/>
      <c r="B189" s="176"/>
      <c r="C189" s="191" t="s">
        <v>235</v>
      </c>
      <c r="D189" s="191" t="s">
        <v>131</v>
      </c>
      <c r="E189" s="192" t="s">
        <v>522</v>
      </c>
      <c r="F189" s="193" t="s">
        <v>523</v>
      </c>
      <c r="G189" s="194" t="s">
        <v>138</v>
      </c>
      <c r="H189" s="195">
        <v>50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40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134</v>
      </c>
      <c r="AT189" s="189" t="s">
        <v>131</v>
      </c>
      <c r="AU189" s="189" t="s">
        <v>130</v>
      </c>
      <c r="AY189" s="15" t="s">
        <v>123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130</v>
      </c>
      <c r="BK189" s="190">
        <f>ROUND(I189*H189,2)</f>
        <v>0</v>
      </c>
      <c r="BL189" s="15" t="s">
        <v>129</v>
      </c>
      <c r="BM189" s="189" t="s">
        <v>400</v>
      </c>
    </row>
    <row r="190" s="2" customFormat="1" ht="24.15" customHeight="1">
      <c r="A190" s="34"/>
      <c r="B190" s="176"/>
      <c r="C190" s="191" t="s">
        <v>397</v>
      </c>
      <c r="D190" s="191" t="s">
        <v>131</v>
      </c>
      <c r="E190" s="192" t="s">
        <v>524</v>
      </c>
      <c r="F190" s="193" t="s">
        <v>525</v>
      </c>
      <c r="G190" s="194" t="s">
        <v>138</v>
      </c>
      <c r="H190" s="195">
        <v>50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40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134</v>
      </c>
      <c r="AT190" s="189" t="s">
        <v>131</v>
      </c>
      <c r="AU190" s="189" t="s">
        <v>130</v>
      </c>
      <c r="AY190" s="15" t="s">
        <v>123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130</v>
      </c>
      <c r="BK190" s="190">
        <f>ROUND(I190*H190,2)</f>
        <v>0</v>
      </c>
      <c r="BL190" s="15" t="s">
        <v>129</v>
      </c>
      <c r="BM190" s="189" t="s">
        <v>404</v>
      </c>
    </row>
    <row r="191" s="2" customFormat="1" ht="24.15" customHeight="1">
      <c r="A191" s="34"/>
      <c r="B191" s="176"/>
      <c r="C191" s="177" t="s">
        <v>238</v>
      </c>
      <c r="D191" s="177" t="s">
        <v>125</v>
      </c>
      <c r="E191" s="178" t="s">
        <v>526</v>
      </c>
      <c r="F191" s="179" t="s">
        <v>527</v>
      </c>
      <c r="G191" s="180" t="s">
        <v>138</v>
      </c>
      <c r="H191" s="181">
        <v>6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40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129</v>
      </c>
      <c r="AT191" s="189" t="s">
        <v>125</v>
      </c>
      <c r="AU191" s="189" t="s">
        <v>130</v>
      </c>
      <c r="AY191" s="15" t="s">
        <v>123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130</v>
      </c>
      <c r="BK191" s="190">
        <f>ROUND(I191*H191,2)</f>
        <v>0</v>
      </c>
      <c r="BL191" s="15" t="s">
        <v>129</v>
      </c>
      <c r="BM191" s="189" t="s">
        <v>408</v>
      </c>
    </row>
    <row r="192" s="2" customFormat="1" ht="33" customHeight="1">
      <c r="A192" s="34"/>
      <c r="B192" s="176"/>
      <c r="C192" s="191" t="s">
        <v>405</v>
      </c>
      <c r="D192" s="191" t="s">
        <v>131</v>
      </c>
      <c r="E192" s="192" t="s">
        <v>528</v>
      </c>
      <c r="F192" s="193" t="s">
        <v>529</v>
      </c>
      <c r="G192" s="194" t="s">
        <v>138</v>
      </c>
      <c r="H192" s="195">
        <v>6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40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134</v>
      </c>
      <c r="AT192" s="189" t="s">
        <v>131</v>
      </c>
      <c r="AU192" s="189" t="s">
        <v>130</v>
      </c>
      <c r="AY192" s="15" t="s">
        <v>123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130</v>
      </c>
      <c r="BK192" s="190">
        <f>ROUND(I192*H192,2)</f>
        <v>0</v>
      </c>
      <c r="BL192" s="15" t="s">
        <v>129</v>
      </c>
      <c r="BM192" s="189" t="s">
        <v>411</v>
      </c>
    </row>
    <row r="193" s="2" customFormat="1" ht="24.15" customHeight="1">
      <c r="A193" s="34"/>
      <c r="B193" s="176"/>
      <c r="C193" s="177" t="s">
        <v>242</v>
      </c>
      <c r="D193" s="177" t="s">
        <v>125</v>
      </c>
      <c r="E193" s="178" t="s">
        <v>530</v>
      </c>
      <c r="F193" s="179" t="s">
        <v>531</v>
      </c>
      <c r="G193" s="180" t="s">
        <v>215</v>
      </c>
      <c r="H193" s="181">
        <v>26.399999999999999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40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129</v>
      </c>
      <c r="AT193" s="189" t="s">
        <v>125</v>
      </c>
      <c r="AU193" s="189" t="s">
        <v>130</v>
      </c>
      <c r="AY193" s="15" t="s">
        <v>123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130</v>
      </c>
      <c r="BK193" s="190">
        <f>ROUND(I193*H193,2)</f>
        <v>0</v>
      </c>
      <c r="BL193" s="15" t="s">
        <v>129</v>
      </c>
      <c r="BM193" s="189" t="s">
        <v>415</v>
      </c>
    </row>
    <row r="194" s="2" customFormat="1" ht="33" customHeight="1">
      <c r="A194" s="34"/>
      <c r="B194" s="176"/>
      <c r="C194" s="191" t="s">
        <v>412</v>
      </c>
      <c r="D194" s="191" t="s">
        <v>131</v>
      </c>
      <c r="E194" s="192" t="s">
        <v>532</v>
      </c>
      <c r="F194" s="193" t="s">
        <v>533</v>
      </c>
      <c r="G194" s="194" t="s">
        <v>215</v>
      </c>
      <c r="H194" s="195">
        <v>26.399999999999999</v>
      </c>
      <c r="I194" s="196"/>
      <c r="J194" s="197">
        <f>ROUND(I194*H194,2)</f>
        <v>0</v>
      </c>
      <c r="K194" s="198"/>
      <c r="L194" s="199"/>
      <c r="M194" s="200" t="s">
        <v>1</v>
      </c>
      <c r="N194" s="201" t="s">
        <v>40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134</v>
      </c>
      <c r="AT194" s="189" t="s">
        <v>131</v>
      </c>
      <c r="AU194" s="189" t="s">
        <v>130</v>
      </c>
      <c r="AY194" s="15" t="s">
        <v>123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130</v>
      </c>
      <c r="BK194" s="190">
        <f>ROUND(I194*H194,2)</f>
        <v>0</v>
      </c>
      <c r="BL194" s="15" t="s">
        <v>129</v>
      </c>
      <c r="BM194" s="189" t="s">
        <v>418</v>
      </c>
    </row>
    <row r="195" s="2" customFormat="1" ht="24.15" customHeight="1">
      <c r="A195" s="34"/>
      <c r="B195" s="176"/>
      <c r="C195" s="191" t="s">
        <v>245</v>
      </c>
      <c r="D195" s="191" t="s">
        <v>131</v>
      </c>
      <c r="E195" s="192" t="s">
        <v>534</v>
      </c>
      <c r="F195" s="193" t="s">
        <v>535</v>
      </c>
      <c r="G195" s="194" t="s">
        <v>215</v>
      </c>
      <c r="H195" s="195">
        <v>26.399999999999999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40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134</v>
      </c>
      <c r="AT195" s="189" t="s">
        <v>131</v>
      </c>
      <c r="AU195" s="189" t="s">
        <v>130</v>
      </c>
      <c r="AY195" s="15" t="s">
        <v>123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130</v>
      </c>
      <c r="BK195" s="190">
        <f>ROUND(I195*H195,2)</f>
        <v>0</v>
      </c>
      <c r="BL195" s="15" t="s">
        <v>129</v>
      </c>
      <c r="BM195" s="189" t="s">
        <v>422</v>
      </c>
    </row>
    <row r="196" s="12" customFormat="1" ht="22.8" customHeight="1">
      <c r="A196" s="12"/>
      <c r="B196" s="163"/>
      <c r="C196" s="12"/>
      <c r="D196" s="164" t="s">
        <v>73</v>
      </c>
      <c r="E196" s="174" t="s">
        <v>129</v>
      </c>
      <c r="F196" s="174" t="s">
        <v>196</v>
      </c>
      <c r="G196" s="12"/>
      <c r="H196" s="12"/>
      <c r="I196" s="166"/>
      <c r="J196" s="175">
        <f>BK196</f>
        <v>0</v>
      </c>
      <c r="K196" s="12"/>
      <c r="L196" s="163"/>
      <c r="M196" s="168"/>
      <c r="N196" s="169"/>
      <c r="O196" s="169"/>
      <c r="P196" s="170">
        <f>SUM(P197:P199)</f>
        <v>0</v>
      </c>
      <c r="Q196" s="169"/>
      <c r="R196" s="170">
        <f>SUM(R197:R199)</f>
        <v>0</v>
      </c>
      <c r="S196" s="169"/>
      <c r="T196" s="171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4" t="s">
        <v>82</v>
      </c>
      <c r="AT196" s="172" t="s">
        <v>73</v>
      </c>
      <c r="AU196" s="172" t="s">
        <v>82</v>
      </c>
      <c r="AY196" s="164" t="s">
        <v>123</v>
      </c>
      <c r="BK196" s="173">
        <f>SUM(BK197:BK199)</f>
        <v>0</v>
      </c>
    </row>
    <row r="197" s="2" customFormat="1" ht="37.8" customHeight="1">
      <c r="A197" s="34"/>
      <c r="B197" s="176"/>
      <c r="C197" s="177" t="s">
        <v>419</v>
      </c>
      <c r="D197" s="177" t="s">
        <v>125</v>
      </c>
      <c r="E197" s="178" t="s">
        <v>197</v>
      </c>
      <c r="F197" s="179" t="s">
        <v>198</v>
      </c>
      <c r="G197" s="180" t="s">
        <v>128</v>
      </c>
      <c r="H197" s="181">
        <v>1021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40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129</v>
      </c>
      <c r="AT197" s="189" t="s">
        <v>125</v>
      </c>
      <c r="AU197" s="189" t="s">
        <v>130</v>
      </c>
      <c r="AY197" s="15" t="s">
        <v>123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130</v>
      </c>
      <c r="BK197" s="190">
        <f>ROUND(I197*H197,2)</f>
        <v>0</v>
      </c>
      <c r="BL197" s="15" t="s">
        <v>129</v>
      </c>
      <c r="BM197" s="189" t="s">
        <v>425</v>
      </c>
    </row>
    <row r="198" s="2" customFormat="1" ht="24.15" customHeight="1">
      <c r="A198" s="34"/>
      <c r="B198" s="176"/>
      <c r="C198" s="191" t="s">
        <v>251</v>
      </c>
      <c r="D198" s="191" t="s">
        <v>131</v>
      </c>
      <c r="E198" s="192" t="s">
        <v>201</v>
      </c>
      <c r="F198" s="193" t="s">
        <v>202</v>
      </c>
      <c r="G198" s="194" t="s">
        <v>128</v>
      </c>
      <c r="H198" s="195">
        <v>669.12</v>
      </c>
      <c r="I198" s="196"/>
      <c r="J198" s="197">
        <f>ROUND(I198*H198,2)</f>
        <v>0</v>
      </c>
      <c r="K198" s="198"/>
      <c r="L198" s="199"/>
      <c r="M198" s="200" t="s">
        <v>1</v>
      </c>
      <c r="N198" s="201" t="s">
        <v>40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134</v>
      </c>
      <c r="AT198" s="189" t="s">
        <v>131</v>
      </c>
      <c r="AU198" s="189" t="s">
        <v>130</v>
      </c>
      <c r="AY198" s="15" t="s">
        <v>123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130</v>
      </c>
      <c r="BK198" s="190">
        <f>ROUND(I198*H198,2)</f>
        <v>0</v>
      </c>
      <c r="BL198" s="15" t="s">
        <v>129</v>
      </c>
      <c r="BM198" s="189" t="s">
        <v>429</v>
      </c>
    </row>
    <row r="199" s="2" customFormat="1" ht="37.8" customHeight="1">
      <c r="A199" s="34"/>
      <c r="B199" s="176"/>
      <c r="C199" s="191" t="s">
        <v>426</v>
      </c>
      <c r="D199" s="191" t="s">
        <v>131</v>
      </c>
      <c r="E199" s="192" t="s">
        <v>344</v>
      </c>
      <c r="F199" s="193" t="s">
        <v>345</v>
      </c>
      <c r="G199" s="194" t="s">
        <v>128</v>
      </c>
      <c r="H199" s="195">
        <v>372.30000000000001</v>
      </c>
      <c r="I199" s="196"/>
      <c r="J199" s="197">
        <f>ROUND(I199*H199,2)</f>
        <v>0</v>
      </c>
      <c r="K199" s="198"/>
      <c r="L199" s="199"/>
      <c r="M199" s="200" t="s">
        <v>1</v>
      </c>
      <c r="N199" s="201" t="s">
        <v>40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134</v>
      </c>
      <c r="AT199" s="189" t="s">
        <v>131</v>
      </c>
      <c r="AU199" s="189" t="s">
        <v>130</v>
      </c>
      <c r="AY199" s="15" t="s">
        <v>123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130</v>
      </c>
      <c r="BK199" s="190">
        <f>ROUND(I199*H199,2)</f>
        <v>0</v>
      </c>
      <c r="BL199" s="15" t="s">
        <v>129</v>
      </c>
      <c r="BM199" s="189" t="s">
        <v>432</v>
      </c>
    </row>
    <row r="200" s="12" customFormat="1" ht="22.8" customHeight="1">
      <c r="A200" s="12"/>
      <c r="B200" s="163"/>
      <c r="C200" s="12"/>
      <c r="D200" s="164" t="s">
        <v>73</v>
      </c>
      <c r="E200" s="174" t="s">
        <v>142</v>
      </c>
      <c r="F200" s="174" t="s">
        <v>207</v>
      </c>
      <c r="G200" s="12"/>
      <c r="H200" s="12"/>
      <c r="I200" s="166"/>
      <c r="J200" s="175">
        <f>BK200</f>
        <v>0</v>
      </c>
      <c r="K200" s="12"/>
      <c r="L200" s="163"/>
      <c r="M200" s="168"/>
      <c r="N200" s="169"/>
      <c r="O200" s="169"/>
      <c r="P200" s="170">
        <f>SUM(P201:P212)</f>
        <v>0</v>
      </c>
      <c r="Q200" s="169"/>
      <c r="R200" s="170">
        <f>SUM(R201:R212)</f>
        <v>0</v>
      </c>
      <c r="S200" s="169"/>
      <c r="T200" s="171">
        <f>SUM(T201:T212)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64" t="s">
        <v>82</v>
      </c>
      <c r="AT200" s="172" t="s">
        <v>73</v>
      </c>
      <c r="AU200" s="172" t="s">
        <v>82</v>
      </c>
      <c r="AY200" s="164" t="s">
        <v>123</v>
      </c>
      <c r="BK200" s="173">
        <f>SUM(BK201:BK212)</f>
        <v>0</v>
      </c>
    </row>
    <row r="201" s="2" customFormat="1" ht="37.8" customHeight="1">
      <c r="A201" s="34"/>
      <c r="B201" s="176"/>
      <c r="C201" s="177" t="s">
        <v>257</v>
      </c>
      <c r="D201" s="177" t="s">
        <v>125</v>
      </c>
      <c r="E201" s="178" t="s">
        <v>536</v>
      </c>
      <c r="F201" s="179" t="s">
        <v>537</v>
      </c>
      <c r="G201" s="180" t="s">
        <v>128</v>
      </c>
      <c r="H201" s="181">
        <v>55.439999999999998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40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129</v>
      </c>
      <c r="AT201" s="189" t="s">
        <v>125</v>
      </c>
      <c r="AU201" s="189" t="s">
        <v>130</v>
      </c>
      <c r="AY201" s="15" t="s">
        <v>123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130</v>
      </c>
      <c r="BK201" s="190">
        <f>ROUND(I201*H201,2)</f>
        <v>0</v>
      </c>
      <c r="BL201" s="15" t="s">
        <v>129</v>
      </c>
      <c r="BM201" s="189" t="s">
        <v>436</v>
      </c>
    </row>
    <row r="202" s="2" customFormat="1" ht="33" customHeight="1">
      <c r="A202" s="34"/>
      <c r="B202" s="176"/>
      <c r="C202" s="177" t="s">
        <v>433</v>
      </c>
      <c r="D202" s="177" t="s">
        <v>125</v>
      </c>
      <c r="E202" s="178" t="s">
        <v>538</v>
      </c>
      <c r="F202" s="179" t="s">
        <v>539</v>
      </c>
      <c r="G202" s="180" t="s">
        <v>128</v>
      </c>
      <c r="H202" s="181">
        <v>40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40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129</v>
      </c>
      <c r="AT202" s="189" t="s">
        <v>125</v>
      </c>
      <c r="AU202" s="189" t="s">
        <v>130</v>
      </c>
      <c r="AY202" s="15" t="s">
        <v>123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130</v>
      </c>
      <c r="BK202" s="190">
        <f>ROUND(I202*H202,2)</f>
        <v>0</v>
      </c>
      <c r="BL202" s="15" t="s">
        <v>129</v>
      </c>
      <c r="BM202" s="189" t="s">
        <v>439</v>
      </c>
    </row>
    <row r="203" s="2" customFormat="1" ht="33" customHeight="1">
      <c r="A203" s="34"/>
      <c r="B203" s="176"/>
      <c r="C203" s="177" t="s">
        <v>262</v>
      </c>
      <c r="D203" s="177" t="s">
        <v>125</v>
      </c>
      <c r="E203" s="178" t="s">
        <v>348</v>
      </c>
      <c r="F203" s="179" t="s">
        <v>349</v>
      </c>
      <c r="G203" s="180" t="s">
        <v>128</v>
      </c>
      <c r="H203" s="181">
        <v>646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40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129</v>
      </c>
      <c r="AT203" s="189" t="s">
        <v>125</v>
      </c>
      <c r="AU203" s="189" t="s">
        <v>130</v>
      </c>
      <c r="AY203" s="15" t="s">
        <v>123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130</v>
      </c>
      <c r="BK203" s="190">
        <f>ROUND(I203*H203,2)</f>
        <v>0</v>
      </c>
      <c r="BL203" s="15" t="s">
        <v>129</v>
      </c>
      <c r="BM203" s="189" t="s">
        <v>443</v>
      </c>
    </row>
    <row r="204" s="2" customFormat="1" ht="24.15" customHeight="1">
      <c r="A204" s="34"/>
      <c r="B204" s="176"/>
      <c r="C204" s="177" t="s">
        <v>440</v>
      </c>
      <c r="D204" s="177" t="s">
        <v>125</v>
      </c>
      <c r="E204" s="178" t="s">
        <v>351</v>
      </c>
      <c r="F204" s="179" t="s">
        <v>352</v>
      </c>
      <c r="G204" s="180" t="s">
        <v>128</v>
      </c>
      <c r="H204" s="181">
        <v>291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40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129</v>
      </c>
      <c r="AT204" s="189" t="s">
        <v>125</v>
      </c>
      <c r="AU204" s="189" t="s">
        <v>130</v>
      </c>
      <c r="AY204" s="15" t="s">
        <v>123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130</v>
      </c>
      <c r="BK204" s="190">
        <f>ROUND(I204*H204,2)</f>
        <v>0</v>
      </c>
      <c r="BL204" s="15" t="s">
        <v>129</v>
      </c>
      <c r="BM204" s="189" t="s">
        <v>446</v>
      </c>
    </row>
    <row r="205" s="2" customFormat="1" ht="24.15" customHeight="1">
      <c r="A205" s="34"/>
      <c r="B205" s="176"/>
      <c r="C205" s="177" t="s">
        <v>265</v>
      </c>
      <c r="D205" s="177" t="s">
        <v>125</v>
      </c>
      <c r="E205" s="178" t="s">
        <v>358</v>
      </c>
      <c r="F205" s="179" t="s">
        <v>359</v>
      </c>
      <c r="G205" s="180" t="s">
        <v>128</v>
      </c>
      <c r="H205" s="181">
        <v>365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40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129</v>
      </c>
      <c r="AT205" s="189" t="s">
        <v>125</v>
      </c>
      <c r="AU205" s="189" t="s">
        <v>130</v>
      </c>
      <c r="AY205" s="15" t="s">
        <v>123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130</v>
      </c>
      <c r="BK205" s="190">
        <f>ROUND(I205*H205,2)</f>
        <v>0</v>
      </c>
      <c r="BL205" s="15" t="s">
        <v>129</v>
      </c>
      <c r="BM205" s="189" t="s">
        <v>450</v>
      </c>
    </row>
    <row r="206" s="2" customFormat="1" ht="24.15" customHeight="1">
      <c r="A206" s="34"/>
      <c r="B206" s="176"/>
      <c r="C206" s="177" t="s">
        <v>447</v>
      </c>
      <c r="D206" s="177" t="s">
        <v>125</v>
      </c>
      <c r="E206" s="178" t="s">
        <v>540</v>
      </c>
      <c r="F206" s="179" t="s">
        <v>541</v>
      </c>
      <c r="G206" s="180" t="s">
        <v>128</v>
      </c>
      <c r="H206" s="181">
        <v>15.84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40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129</v>
      </c>
      <c r="AT206" s="189" t="s">
        <v>125</v>
      </c>
      <c r="AU206" s="189" t="s">
        <v>130</v>
      </c>
      <c r="AY206" s="15" t="s">
        <v>123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130</v>
      </c>
      <c r="BK206" s="190">
        <f>ROUND(I206*H206,2)</f>
        <v>0</v>
      </c>
      <c r="BL206" s="15" t="s">
        <v>129</v>
      </c>
      <c r="BM206" s="189" t="s">
        <v>453</v>
      </c>
    </row>
    <row r="207" s="2" customFormat="1" ht="37.8" customHeight="1">
      <c r="A207" s="34"/>
      <c r="B207" s="176"/>
      <c r="C207" s="177" t="s">
        <v>269</v>
      </c>
      <c r="D207" s="177" t="s">
        <v>125</v>
      </c>
      <c r="E207" s="178" t="s">
        <v>542</v>
      </c>
      <c r="F207" s="179" t="s">
        <v>543</v>
      </c>
      <c r="G207" s="180" t="s">
        <v>128</v>
      </c>
      <c r="H207" s="181">
        <v>39.600000000000001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40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129</v>
      </c>
      <c r="AT207" s="189" t="s">
        <v>125</v>
      </c>
      <c r="AU207" s="189" t="s">
        <v>130</v>
      </c>
      <c r="AY207" s="15" t="s">
        <v>123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130</v>
      </c>
      <c r="BK207" s="190">
        <f>ROUND(I207*H207,2)</f>
        <v>0</v>
      </c>
      <c r="BL207" s="15" t="s">
        <v>129</v>
      </c>
      <c r="BM207" s="189" t="s">
        <v>457</v>
      </c>
    </row>
    <row r="208" s="2" customFormat="1" ht="44.25" customHeight="1">
      <c r="A208" s="34"/>
      <c r="B208" s="176"/>
      <c r="C208" s="177" t="s">
        <v>454</v>
      </c>
      <c r="D208" s="177" t="s">
        <v>125</v>
      </c>
      <c r="E208" s="178" t="s">
        <v>376</v>
      </c>
      <c r="F208" s="179" t="s">
        <v>377</v>
      </c>
      <c r="G208" s="180" t="s">
        <v>128</v>
      </c>
      <c r="H208" s="181">
        <v>291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40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129</v>
      </c>
      <c r="AT208" s="189" t="s">
        <v>125</v>
      </c>
      <c r="AU208" s="189" t="s">
        <v>130</v>
      </c>
      <c r="AY208" s="15" t="s">
        <v>123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130</v>
      </c>
      <c r="BK208" s="190">
        <f>ROUND(I208*H208,2)</f>
        <v>0</v>
      </c>
      <c r="BL208" s="15" t="s">
        <v>129</v>
      </c>
      <c r="BM208" s="189" t="s">
        <v>458</v>
      </c>
    </row>
    <row r="209" s="2" customFormat="1" ht="24.15" customHeight="1">
      <c r="A209" s="34"/>
      <c r="B209" s="176"/>
      <c r="C209" s="191" t="s">
        <v>272</v>
      </c>
      <c r="D209" s="191" t="s">
        <v>131</v>
      </c>
      <c r="E209" s="192" t="s">
        <v>379</v>
      </c>
      <c r="F209" s="193" t="s">
        <v>380</v>
      </c>
      <c r="G209" s="194" t="s">
        <v>128</v>
      </c>
      <c r="H209" s="195">
        <v>239.69999999999999</v>
      </c>
      <c r="I209" s="196"/>
      <c r="J209" s="197">
        <f>ROUND(I209*H209,2)</f>
        <v>0</v>
      </c>
      <c r="K209" s="198"/>
      <c r="L209" s="199"/>
      <c r="M209" s="200" t="s">
        <v>1</v>
      </c>
      <c r="N209" s="201" t="s">
        <v>40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134</v>
      </c>
      <c r="AT209" s="189" t="s">
        <v>131</v>
      </c>
      <c r="AU209" s="189" t="s">
        <v>130</v>
      </c>
      <c r="AY209" s="15" t="s">
        <v>123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130</v>
      </c>
      <c r="BK209" s="190">
        <f>ROUND(I209*H209,2)</f>
        <v>0</v>
      </c>
      <c r="BL209" s="15" t="s">
        <v>129</v>
      </c>
      <c r="BM209" s="189" t="s">
        <v>460</v>
      </c>
    </row>
    <row r="210" s="2" customFormat="1" ht="21.75" customHeight="1">
      <c r="A210" s="34"/>
      <c r="B210" s="176"/>
      <c r="C210" s="191" t="s">
        <v>459</v>
      </c>
      <c r="D210" s="191" t="s">
        <v>131</v>
      </c>
      <c r="E210" s="192" t="s">
        <v>544</v>
      </c>
      <c r="F210" s="193" t="s">
        <v>545</v>
      </c>
      <c r="G210" s="194" t="s">
        <v>128</v>
      </c>
      <c r="H210" s="195">
        <v>56</v>
      </c>
      <c r="I210" s="196"/>
      <c r="J210" s="197">
        <f>ROUND(I210*H210,2)</f>
        <v>0</v>
      </c>
      <c r="K210" s="198"/>
      <c r="L210" s="199"/>
      <c r="M210" s="200" t="s">
        <v>1</v>
      </c>
      <c r="N210" s="201" t="s">
        <v>40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134</v>
      </c>
      <c r="AT210" s="189" t="s">
        <v>131</v>
      </c>
      <c r="AU210" s="189" t="s">
        <v>130</v>
      </c>
      <c r="AY210" s="15" t="s">
        <v>123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130</v>
      </c>
      <c r="BK210" s="190">
        <f>ROUND(I210*H210,2)</f>
        <v>0</v>
      </c>
      <c r="BL210" s="15" t="s">
        <v>129</v>
      </c>
      <c r="BM210" s="189" t="s">
        <v>461</v>
      </c>
    </row>
    <row r="211" s="2" customFormat="1" ht="44.25" customHeight="1">
      <c r="A211" s="34"/>
      <c r="B211" s="176"/>
      <c r="C211" s="177" t="s">
        <v>277</v>
      </c>
      <c r="D211" s="177" t="s">
        <v>125</v>
      </c>
      <c r="E211" s="178" t="s">
        <v>383</v>
      </c>
      <c r="F211" s="179" t="s">
        <v>384</v>
      </c>
      <c r="G211" s="180" t="s">
        <v>128</v>
      </c>
      <c r="H211" s="181">
        <v>365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40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129</v>
      </c>
      <c r="AT211" s="189" t="s">
        <v>125</v>
      </c>
      <c r="AU211" s="189" t="s">
        <v>130</v>
      </c>
      <c r="AY211" s="15" t="s">
        <v>123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130</v>
      </c>
      <c r="BK211" s="190">
        <f>ROUND(I211*H211,2)</f>
        <v>0</v>
      </c>
      <c r="BL211" s="15" t="s">
        <v>129</v>
      </c>
      <c r="BM211" s="189" t="s">
        <v>465</v>
      </c>
    </row>
    <row r="212" s="2" customFormat="1" ht="24.15" customHeight="1">
      <c r="A212" s="34"/>
      <c r="B212" s="176"/>
      <c r="C212" s="191" t="s">
        <v>462</v>
      </c>
      <c r="D212" s="191" t="s">
        <v>131</v>
      </c>
      <c r="E212" s="192" t="s">
        <v>386</v>
      </c>
      <c r="F212" s="193" t="s">
        <v>387</v>
      </c>
      <c r="G212" s="194" t="s">
        <v>128</v>
      </c>
      <c r="H212" s="195">
        <v>368.64999999999998</v>
      </c>
      <c r="I212" s="196"/>
      <c r="J212" s="197">
        <f>ROUND(I212*H212,2)</f>
        <v>0</v>
      </c>
      <c r="K212" s="198"/>
      <c r="L212" s="199"/>
      <c r="M212" s="200" t="s">
        <v>1</v>
      </c>
      <c r="N212" s="201" t="s">
        <v>40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134</v>
      </c>
      <c r="AT212" s="189" t="s">
        <v>131</v>
      </c>
      <c r="AU212" s="189" t="s">
        <v>130</v>
      </c>
      <c r="AY212" s="15" t="s">
        <v>123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130</v>
      </c>
      <c r="BK212" s="190">
        <f>ROUND(I212*H212,2)</f>
        <v>0</v>
      </c>
      <c r="BL212" s="15" t="s">
        <v>129</v>
      </c>
      <c r="BM212" s="189" t="s">
        <v>466</v>
      </c>
    </row>
    <row r="213" s="12" customFormat="1" ht="22.8" customHeight="1">
      <c r="A213" s="12"/>
      <c r="B213" s="163"/>
      <c r="C213" s="12"/>
      <c r="D213" s="164" t="s">
        <v>73</v>
      </c>
      <c r="E213" s="174" t="s">
        <v>134</v>
      </c>
      <c r="F213" s="174" t="s">
        <v>546</v>
      </c>
      <c r="G213" s="12"/>
      <c r="H213" s="12"/>
      <c r="I213" s="166"/>
      <c r="J213" s="175">
        <f>BK213</f>
        <v>0</v>
      </c>
      <c r="K213" s="12"/>
      <c r="L213" s="163"/>
      <c r="M213" s="168"/>
      <c r="N213" s="169"/>
      <c r="O213" s="169"/>
      <c r="P213" s="170">
        <f>SUM(P214:P215)</f>
        <v>0</v>
      </c>
      <c r="Q213" s="169"/>
      <c r="R213" s="170">
        <f>SUM(R214:R215)</f>
        <v>0</v>
      </c>
      <c r="S213" s="169"/>
      <c r="T213" s="171">
        <f>SUM(T214:T215)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64" t="s">
        <v>82</v>
      </c>
      <c r="AT213" s="172" t="s">
        <v>73</v>
      </c>
      <c r="AU213" s="172" t="s">
        <v>82</v>
      </c>
      <c r="AY213" s="164" t="s">
        <v>123</v>
      </c>
      <c r="BK213" s="173">
        <f>SUM(BK214:BK215)</f>
        <v>0</v>
      </c>
    </row>
    <row r="214" s="2" customFormat="1" ht="24.15" customHeight="1">
      <c r="A214" s="34"/>
      <c r="B214" s="176"/>
      <c r="C214" s="177" t="s">
        <v>280</v>
      </c>
      <c r="D214" s="177" t="s">
        <v>125</v>
      </c>
      <c r="E214" s="178" t="s">
        <v>547</v>
      </c>
      <c r="F214" s="179" t="s">
        <v>548</v>
      </c>
      <c r="G214" s="180" t="s">
        <v>223</v>
      </c>
      <c r="H214" s="181">
        <v>24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40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129</v>
      </c>
      <c r="AT214" s="189" t="s">
        <v>125</v>
      </c>
      <c r="AU214" s="189" t="s">
        <v>130</v>
      </c>
      <c r="AY214" s="15" t="s">
        <v>123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130</v>
      </c>
      <c r="BK214" s="190">
        <f>ROUND(I214*H214,2)</f>
        <v>0</v>
      </c>
      <c r="BL214" s="15" t="s">
        <v>129</v>
      </c>
      <c r="BM214" s="189" t="s">
        <v>468</v>
      </c>
    </row>
    <row r="215" s="2" customFormat="1" ht="24.15" customHeight="1">
      <c r="A215" s="34"/>
      <c r="B215" s="176"/>
      <c r="C215" s="191" t="s">
        <v>467</v>
      </c>
      <c r="D215" s="191" t="s">
        <v>131</v>
      </c>
      <c r="E215" s="192" t="s">
        <v>549</v>
      </c>
      <c r="F215" s="193" t="s">
        <v>550</v>
      </c>
      <c r="G215" s="194" t="s">
        <v>138</v>
      </c>
      <c r="H215" s="195">
        <v>55.68</v>
      </c>
      <c r="I215" s="196"/>
      <c r="J215" s="197">
        <f>ROUND(I215*H215,2)</f>
        <v>0</v>
      </c>
      <c r="K215" s="198"/>
      <c r="L215" s="199"/>
      <c r="M215" s="200" t="s">
        <v>1</v>
      </c>
      <c r="N215" s="201" t="s">
        <v>40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134</v>
      </c>
      <c r="AT215" s="189" t="s">
        <v>131</v>
      </c>
      <c r="AU215" s="189" t="s">
        <v>130</v>
      </c>
      <c r="AY215" s="15" t="s">
        <v>123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130</v>
      </c>
      <c r="BK215" s="190">
        <f>ROUND(I215*H215,2)</f>
        <v>0</v>
      </c>
      <c r="BL215" s="15" t="s">
        <v>129</v>
      </c>
      <c r="BM215" s="189" t="s">
        <v>469</v>
      </c>
    </row>
    <row r="216" s="12" customFormat="1" ht="22.8" customHeight="1">
      <c r="A216" s="12"/>
      <c r="B216" s="163"/>
      <c r="C216" s="12"/>
      <c r="D216" s="164" t="s">
        <v>73</v>
      </c>
      <c r="E216" s="174" t="s">
        <v>156</v>
      </c>
      <c r="F216" s="174" t="s">
        <v>212</v>
      </c>
      <c r="G216" s="12"/>
      <c r="H216" s="12"/>
      <c r="I216" s="166"/>
      <c r="J216" s="175">
        <f>BK216</f>
        <v>0</v>
      </c>
      <c r="K216" s="12"/>
      <c r="L216" s="163"/>
      <c r="M216" s="168"/>
      <c r="N216" s="169"/>
      <c r="O216" s="169"/>
      <c r="P216" s="170">
        <f>SUM(P217:P243)</f>
        <v>0</v>
      </c>
      <c r="Q216" s="169"/>
      <c r="R216" s="170">
        <f>SUM(R217:R243)</f>
        <v>132.96789480000001</v>
      </c>
      <c r="S216" s="169"/>
      <c r="T216" s="171">
        <f>SUM(T217:T243)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4" t="s">
        <v>82</v>
      </c>
      <c r="AT216" s="172" t="s">
        <v>73</v>
      </c>
      <c r="AU216" s="172" t="s">
        <v>82</v>
      </c>
      <c r="AY216" s="164" t="s">
        <v>123</v>
      </c>
      <c r="BK216" s="173">
        <f>SUM(BK217:BK243)</f>
        <v>0</v>
      </c>
    </row>
    <row r="217" s="2" customFormat="1" ht="33" customHeight="1">
      <c r="A217" s="34"/>
      <c r="B217" s="176"/>
      <c r="C217" s="177" t="s">
        <v>284</v>
      </c>
      <c r="D217" s="177" t="s">
        <v>125</v>
      </c>
      <c r="E217" s="178" t="s">
        <v>551</v>
      </c>
      <c r="F217" s="179" t="s">
        <v>552</v>
      </c>
      <c r="G217" s="180" t="s">
        <v>215</v>
      </c>
      <c r="H217" s="181">
        <v>308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40</v>
      </c>
      <c r="O217" s="78"/>
      <c r="P217" s="187">
        <f>O217*H217</f>
        <v>0</v>
      </c>
      <c r="Q217" s="187">
        <v>0.12662000000000001</v>
      </c>
      <c r="R217" s="187">
        <f>Q217*H217</f>
        <v>38.998960000000004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129</v>
      </c>
      <c r="AT217" s="189" t="s">
        <v>125</v>
      </c>
      <c r="AU217" s="189" t="s">
        <v>130</v>
      </c>
      <c r="AY217" s="15" t="s">
        <v>123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130</v>
      </c>
      <c r="BK217" s="190">
        <f>ROUND(I217*H217,2)</f>
        <v>0</v>
      </c>
      <c r="BL217" s="15" t="s">
        <v>129</v>
      </c>
      <c r="BM217" s="189" t="s">
        <v>553</v>
      </c>
    </row>
    <row r="218" s="2" customFormat="1" ht="16.5" customHeight="1">
      <c r="A218" s="34"/>
      <c r="B218" s="176"/>
      <c r="C218" s="191" t="s">
        <v>470</v>
      </c>
      <c r="D218" s="191" t="s">
        <v>131</v>
      </c>
      <c r="E218" s="192" t="s">
        <v>554</v>
      </c>
      <c r="F218" s="193" t="s">
        <v>555</v>
      </c>
      <c r="G218" s="194" t="s">
        <v>138</v>
      </c>
      <c r="H218" s="195">
        <v>240.40000000000001</v>
      </c>
      <c r="I218" s="196"/>
      <c r="J218" s="197">
        <f>ROUND(I218*H218,2)</f>
        <v>0</v>
      </c>
      <c r="K218" s="198"/>
      <c r="L218" s="199"/>
      <c r="M218" s="200" t="s">
        <v>1</v>
      </c>
      <c r="N218" s="201" t="s">
        <v>40</v>
      </c>
      <c r="O218" s="78"/>
      <c r="P218" s="187">
        <f>O218*H218</f>
        <v>0</v>
      </c>
      <c r="Q218" s="187">
        <v>0.048000000000000001</v>
      </c>
      <c r="R218" s="187">
        <f>Q218*H218</f>
        <v>11.539200000000001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134</v>
      </c>
      <c r="AT218" s="189" t="s">
        <v>131</v>
      </c>
      <c r="AU218" s="189" t="s">
        <v>130</v>
      </c>
      <c r="AY218" s="15" t="s">
        <v>123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130</v>
      </c>
      <c r="BK218" s="190">
        <f>ROUND(I218*H218,2)</f>
        <v>0</v>
      </c>
      <c r="BL218" s="15" t="s">
        <v>129</v>
      </c>
      <c r="BM218" s="189" t="s">
        <v>556</v>
      </c>
    </row>
    <row r="219" s="2" customFormat="1" ht="16.5" customHeight="1">
      <c r="A219" s="34"/>
      <c r="B219" s="176"/>
      <c r="C219" s="191" t="s">
        <v>350</v>
      </c>
      <c r="D219" s="191" t="s">
        <v>131</v>
      </c>
      <c r="E219" s="192" t="s">
        <v>557</v>
      </c>
      <c r="F219" s="193" t="s">
        <v>558</v>
      </c>
      <c r="G219" s="194" t="s">
        <v>138</v>
      </c>
      <c r="H219" s="195">
        <v>70.700000000000003</v>
      </c>
      <c r="I219" s="196"/>
      <c r="J219" s="197">
        <f>ROUND(I219*H219,2)</f>
        <v>0</v>
      </c>
      <c r="K219" s="198"/>
      <c r="L219" s="199"/>
      <c r="M219" s="200" t="s">
        <v>1</v>
      </c>
      <c r="N219" s="201" t="s">
        <v>40</v>
      </c>
      <c r="O219" s="78"/>
      <c r="P219" s="187">
        <f>O219*H219</f>
        <v>0</v>
      </c>
      <c r="Q219" s="187">
        <v>0.0079000000000000008</v>
      </c>
      <c r="R219" s="187">
        <f>Q219*H219</f>
        <v>0.55853000000000008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134</v>
      </c>
      <c r="AT219" s="189" t="s">
        <v>131</v>
      </c>
      <c r="AU219" s="189" t="s">
        <v>130</v>
      </c>
      <c r="AY219" s="15" t="s">
        <v>123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130</v>
      </c>
      <c r="BK219" s="190">
        <f>ROUND(I219*H219,2)</f>
        <v>0</v>
      </c>
      <c r="BL219" s="15" t="s">
        <v>129</v>
      </c>
      <c r="BM219" s="189" t="s">
        <v>559</v>
      </c>
    </row>
    <row r="220" s="2" customFormat="1" ht="33" customHeight="1">
      <c r="A220" s="34"/>
      <c r="B220" s="176"/>
      <c r="C220" s="177" t="s">
        <v>473</v>
      </c>
      <c r="D220" s="177" t="s">
        <v>125</v>
      </c>
      <c r="E220" s="178" t="s">
        <v>221</v>
      </c>
      <c r="F220" s="179" t="s">
        <v>222</v>
      </c>
      <c r="G220" s="180" t="s">
        <v>223</v>
      </c>
      <c r="H220" s="181">
        <v>36.960000000000001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40</v>
      </c>
      <c r="O220" s="78"/>
      <c r="P220" s="187">
        <f>O220*H220</f>
        <v>0</v>
      </c>
      <c r="Q220" s="187">
        <v>2.2151299999999998</v>
      </c>
      <c r="R220" s="187">
        <f>Q220*H220</f>
        <v>81.871204800000001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129</v>
      </c>
      <c r="AT220" s="189" t="s">
        <v>125</v>
      </c>
      <c r="AU220" s="189" t="s">
        <v>130</v>
      </c>
      <c r="AY220" s="15" t="s">
        <v>123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130</v>
      </c>
      <c r="BK220" s="190">
        <f>ROUND(I220*H220,2)</f>
        <v>0</v>
      </c>
      <c r="BL220" s="15" t="s">
        <v>129</v>
      </c>
      <c r="BM220" s="189" t="s">
        <v>560</v>
      </c>
    </row>
    <row r="221" s="2" customFormat="1" ht="16.5" customHeight="1">
      <c r="A221" s="34"/>
      <c r="B221" s="176"/>
      <c r="C221" s="177" t="s">
        <v>353</v>
      </c>
      <c r="D221" s="177" t="s">
        <v>125</v>
      </c>
      <c r="E221" s="178" t="s">
        <v>561</v>
      </c>
      <c r="F221" s="179" t="s">
        <v>562</v>
      </c>
      <c r="G221" s="180" t="s">
        <v>138</v>
      </c>
      <c r="H221" s="181">
        <v>6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40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129</v>
      </c>
      <c r="AT221" s="189" t="s">
        <v>125</v>
      </c>
      <c r="AU221" s="189" t="s">
        <v>130</v>
      </c>
      <c r="AY221" s="15" t="s">
        <v>123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130</v>
      </c>
      <c r="BK221" s="190">
        <f>ROUND(I221*H221,2)</f>
        <v>0</v>
      </c>
      <c r="BL221" s="15" t="s">
        <v>129</v>
      </c>
      <c r="BM221" s="189" t="s">
        <v>471</v>
      </c>
    </row>
    <row r="222" s="2" customFormat="1" ht="16.5" customHeight="1">
      <c r="A222" s="34"/>
      <c r="B222" s="176"/>
      <c r="C222" s="191" t="s">
        <v>476</v>
      </c>
      <c r="D222" s="191" t="s">
        <v>131</v>
      </c>
      <c r="E222" s="192" t="s">
        <v>563</v>
      </c>
      <c r="F222" s="193" t="s">
        <v>564</v>
      </c>
      <c r="G222" s="194" t="s">
        <v>138</v>
      </c>
      <c r="H222" s="195">
        <v>1</v>
      </c>
      <c r="I222" s="196"/>
      <c r="J222" s="197">
        <f>ROUND(I222*H222,2)</f>
        <v>0</v>
      </c>
      <c r="K222" s="198"/>
      <c r="L222" s="199"/>
      <c r="M222" s="200" t="s">
        <v>1</v>
      </c>
      <c r="N222" s="201" t="s">
        <v>40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134</v>
      </c>
      <c r="AT222" s="189" t="s">
        <v>131</v>
      </c>
      <c r="AU222" s="189" t="s">
        <v>130</v>
      </c>
      <c r="AY222" s="15" t="s">
        <v>123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130</v>
      </c>
      <c r="BK222" s="190">
        <f>ROUND(I222*H222,2)</f>
        <v>0</v>
      </c>
      <c r="BL222" s="15" t="s">
        <v>129</v>
      </c>
      <c r="BM222" s="189" t="s">
        <v>472</v>
      </c>
    </row>
    <row r="223" s="2" customFormat="1" ht="16.5" customHeight="1">
      <c r="A223" s="34"/>
      <c r="B223" s="176"/>
      <c r="C223" s="191" t="s">
        <v>357</v>
      </c>
      <c r="D223" s="191" t="s">
        <v>131</v>
      </c>
      <c r="E223" s="192" t="s">
        <v>565</v>
      </c>
      <c r="F223" s="193" t="s">
        <v>566</v>
      </c>
      <c r="G223" s="194" t="s">
        <v>138</v>
      </c>
      <c r="H223" s="195">
        <v>1</v>
      </c>
      <c r="I223" s="196"/>
      <c r="J223" s="197">
        <f>ROUND(I223*H223,2)</f>
        <v>0</v>
      </c>
      <c r="K223" s="198"/>
      <c r="L223" s="199"/>
      <c r="M223" s="200" t="s">
        <v>1</v>
      </c>
      <c r="N223" s="201" t="s">
        <v>40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134</v>
      </c>
      <c r="AT223" s="189" t="s">
        <v>131</v>
      </c>
      <c r="AU223" s="189" t="s">
        <v>130</v>
      </c>
      <c r="AY223" s="15" t="s">
        <v>123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130</v>
      </c>
      <c r="BK223" s="190">
        <f>ROUND(I223*H223,2)</f>
        <v>0</v>
      </c>
      <c r="BL223" s="15" t="s">
        <v>129</v>
      </c>
      <c r="BM223" s="189" t="s">
        <v>474</v>
      </c>
    </row>
    <row r="224" s="2" customFormat="1" ht="16.5" customHeight="1">
      <c r="A224" s="34"/>
      <c r="B224" s="176"/>
      <c r="C224" s="191" t="s">
        <v>479</v>
      </c>
      <c r="D224" s="191" t="s">
        <v>131</v>
      </c>
      <c r="E224" s="192" t="s">
        <v>567</v>
      </c>
      <c r="F224" s="193" t="s">
        <v>568</v>
      </c>
      <c r="G224" s="194" t="s">
        <v>138</v>
      </c>
      <c r="H224" s="195">
        <v>1</v>
      </c>
      <c r="I224" s="196"/>
      <c r="J224" s="197">
        <f>ROUND(I224*H224,2)</f>
        <v>0</v>
      </c>
      <c r="K224" s="198"/>
      <c r="L224" s="199"/>
      <c r="M224" s="200" t="s">
        <v>1</v>
      </c>
      <c r="N224" s="201" t="s">
        <v>40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134</v>
      </c>
      <c r="AT224" s="189" t="s">
        <v>131</v>
      </c>
      <c r="AU224" s="189" t="s">
        <v>130</v>
      </c>
      <c r="AY224" s="15" t="s">
        <v>123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130</v>
      </c>
      <c r="BK224" s="190">
        <f>ROUND(I224*H224,2)</f>
        <v>0</v>
      </c>
      <c r="BL224" s="15" t="s">
        <v>129</v>
      </c>
      <c r="BM224" s="189" t="s">
        <v>475</v>
      </c>
    </row>
    <row r="225" s="2" customFormat="1" ht="21.75" customHeight="1">
      <c r="A225" s="34"/>
      <c r="B225" s="176"/>
      <c r="C225" s="191" t="s">
        <v>360</v>
      </c>
      <c r="D225" s="191" t="s">
        <v>131</v>
      </c>
      <c r="E225" s="192" t="s">
        <v>569</v>
      </c>
      <c r="F225" s="193" t="s">
        <v>570</v>
      </c>
      <c r="G225" s="194" t="s">
        <v>138</v>
      </c>
      <c r="H225" s="195">
        <v>1</v>
      </c>
      <c r="I225" s="196"/>
      <c r="J225" s="197">
        <f>ROUND(I225*H225,2)</f>
        <v>0</v>
      </c>
      <c r="K225" s="198"/>
      <c r="L225" s="199"/>
      <c r="M225" s="200" t="s">
        <v>1</v>
      </c>
      <c r="N225" s="201" t="s">
        <v>40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134</v>
      </c>
      <c r="AT225" s="189" t="s">
        <v>131</v>
      </c>
      <c r="AU225" s="189" t="s">
        <v>130</v>
      </c>
      <c r="AY225" s="15" t="s">
        <v>123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130</v>
      </c>
      <c r="BK225" s="190">
        <f>ROUND(I225*H225,2)</f>
        <v>0</v>
      </c>
      <c r="BL225" s="15" t="s">
        <v>129</v>
      </c>
      <c r="BM225" s="189" t="s">
        <v>477</v>
      </c>
    </row>
    <row r="226" s="2" customFormat="1" ht="16.5" customHeight="1">
      <c r="A226" s="34"/>
      <c r="B226" s="176"/>
      <c r="C226" s="191" t="s">
        <v>482</v>
      </c>
      <c r="D226" s="191" t="s">
        <v>131</v>
      </c>
      <c r="E226" s="192" t="s">
        <v>571</v>
      </c>
      <c r="F226" s="193" t="s">
        <v>572</v>
      </c>
      <c r="G226" s="194" t="s">
        <v>138</v>
      </c>
      <c r="H226" s="195">
        <v>2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40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134</v>
      </c>
      <c r="AT226" s="189" t="s">
        <v>131</v>
      </c>
      <c r="AU226" s="189" t="s">
        <v>130</v>
      </c>
      <c r="AY226" s="15" t="s">
        <v>123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130</v>
      </c>
      <c r="BK226" s="190">
        <f>ROUND(I226*H226,2)</f>
        <v>0</v>
      </c>
      <c r="BL226" s="15" t="s">
        <v>129</v>
      </c>
      <c r="BM226" s="189" t="s">
        <v>478</v>
      </c>
    </row>
    <row r="227" s="2" customFormat="1" ht="16.5" customHeight="1">
      <c r="A227" s="34"/>
      <c r="B227" s="176"/>
      <c r="C227" s="177" t="s">
        <v>364</v>
      </c>
      <c r="D227" s="177" t="s">
        <v>125</v>
      </c>
      <c r="E227" s="178" t="s">
        <v>394</v>
      </c>
      <c r="F227" s="179" t="s">
        <v>395</v>
      </c>
      <c r="G227" s="180" t="s">
        <v>138</v>
      </c>
      <c r="H227" s="181">
        <v>2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40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129</v>
      </c>
      <c r="AT227" s="189" t="s">
        <v>125</v>
      </c>
      <c r="AU227" s="189" t="s">
        <v>130</v>
      </c>
      <c r="AY227" s="15" t="s">
        <v>123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130</v>
      </c>
      <c r="BK227" s="190">
        <f>ROUND(I227*H227,2)</f>
        <v>0</v>
      </c>
      <c r="BL227" s="15" t="s">
        <v>129</v>
      </c>
      <c r="BM227" s="189" t="s">
        <v>480</v>
      </c>
    </row>
    <row r="228" s="2" customFormat="1" ht="37.8" customHeight="1">
      <c r="A228" s="34"/>
      <c r="B228" s="176"/>
      <c r="C228" s="191" t="s">
        <v>573</v>
      </c>
      <c r="D228" s="191" t="s">
        <v>131</v>
      </c>
      <c r="E228" s="192" t="s">
        <v>398</v>
      </c>
      <c r="F228" s="193" t="s">
        <v>399</v>
      </c>
      <c r="G228" s="194" t="s">
        <v>138</v>
      </c>
      <c r="H228" s="195">
        <v>2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40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134</v>
      </c>
      <c r="AT228" s="189" t="s">
        <v>131</v>
      </c>
      <c r="AU228" s="189" t="s">
        <v>130</v>
      </c>
      <c r="AY228" s="15" t="s">
        <v>123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130</v>
      </c>
      <c r="BK228" s="190">
        <f>ROUND(I228*H228,2)</f>
        <v>0</v>
      </c>
      <c r="BL228" s="15" t="s">
        <v>129</v>
      </c>
      <c r="BM228" s="189" t="s">
        <v>481</v>
      </c>
    </row>
    <row r="229" s="2" customFormat="1" ht="16.5" customHeight="1">
      <c r="A229" s="34"/>
      <c r="B229" s="176"/>
      <c r="C229" s="177" t="s">
        <v>367</v>
      </c>
      <c r="D229" s="177" t="s">
        <v>125</v>
      </c>
      <c r="E229" s="178" t="s">
        <v>444</v>
      </c>
      <c r="F229" s="179" t="s">
        <v>445</v>
      </c>
      <c r="G229" s="180" t="s">
        <v>138</v>
      </c>
      <c r="H229" s="181">
        <v>4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40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129</v>
      </c>
      <c r="AT229" s="189" t="s">
        <v>125</v>
      </c>
      <c r="AU229" s="189" t="s">
        <v>130</v>
      </c>
      <c r="AY229" s="15" t="s">
        <v>123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130</v>
      </c>
      <c r="BK229" s="190">
        <f>ROUND(I229*H229,2)</f>
        <v>0</v>
      </c>
      <c r="BL229" s="15" t="s">
        <v>129</v>
      </c>
      <c r="BM229" s="189" t="s">
        <v>483</v>
      </c>
    </row>
    <row r="230" s="2" customFormat="1" ht="37.8" customHeight="1">
      <c r="A230" s="34"/>
      <c r="B230" s="176"/>
      <c r="C230" s="191" t="s">
        <v>574</v>
      </c>
      <c r="D230" s="191" t="s">
        <v>131</v>
      </c>
      <c r="E230" s="192" t="s">
        <v>448</v>
      </c>
      <c r="F230" s="193" t="s">
        <v>449</v>
      </c>
      <c r="G230" s="194" t="s">
        <v>138</v>
      </c>
      <c r="H230" s="195">
        <v>4</v>
      </c>
      <c r="I230" s="196"/>
      <c r="J230" s="197">
        <f>ROUND(I230*H230,2)</f>
        <v>0</v>
      </c>
      <c r="K230" s="198"/>
      <c r="L230" s="199"/>
      <c r="M230" s="200" t="s">
        <v>1</v>
      </c>
      <c r="N230" s="201" t="s">
        <v>40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134</v>
      </c>
      <c r="AT230" s="189" t="s">
        <v>131</v>
      </c>
      <c r="AU230" s="189" t="s">
        <v>130</v>
      </c>
      <c r="AY230" s="15" t="s">
        <v>123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130</v>
      </c>
      <c r="BK230" s="190">
        <f>ROUND(I230*H230,2)</f>
        <v>0</v>
      </c>
      <c r="BL230" s="15" t="s">
        <v>129</v>
      </c>
      <c r="BM230" s="189" t="s">
        <v>575</v>
      </c>
    </row>
    <row r="231" s="2" customFormat="1" ht="37.8" customHeight="1">
      <c r="A231" s="34"/>
      <c r="B231" s="176"/>
      <c r="C231" s="177" t="s">
        <v>371</v>
      </c>
      <c r="D231" s="177" t="s">
        <v>125</v>
      </c>
      <c r="E231" s="178" t="s">
        <v>576</v>
      </c>
      <c r="F231" s="179" t="s">
        <v>577</v>
      </c>
      <c r="G231" s="180" t="s">
        <v>138</v>
      </c>
      <c r="H231" s="181">
        <v>2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40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129</v>
      </c>
      <c r="AT231" s="189" t="s">
        <v>125</v>
      </c>
      <c r="AU231" s="189" t="s">
        <v>130</v>
      </c>
      <c r="AY231" s="15" t="s">
        <v>123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130</v>
      </c>
      <c r="BK231" s="190">
        <f>ROUND(I231*H231,2)</f>
        <v>0</v>
      </c>
      <c r="BL231" s="15" t="s">
        <v>129</v>
      </c>
      <c r="BM231" s="189" t="s">
        <v>578</v>
      </c>
    </row>
    <row r="232" s="2" customFormat="1" ht="33" customHeight="1">
      <c r="A232" s="34"/>
      <c r="B232" s="176"/>
      <c r="C232" s="191" t="s">
        <v>579</v>
      </c>
      <c r="D232" s="191" t="s">
        <v>131</v>
      </c>
      <c r="E232" s="192" t="s">
        <v>580</v>
      </c>
      <c r="F232" s="193" t="s">
        <v>581</v>
      </c>
      <c r="G232" s="194" t="s">
        <v>138</v>
      </c>
      <c r="H232" s="195">
        <v>2</v>
      </c>
      <c r="I232" s="196"/>
      <c r="J232" s="197">
        <f>ROUND(I232*H232,2)</f>
        <v>0</v>
      </c>
      <c r="K232" s="198"/>
      <c r="L232" s="199"/>
      <c r="M232" s="200" t="s">
        <v>1</v>
      </c>
      <c r="N232" s="201" t="s">
        <v>40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134</v>
      </c>
      <c r="AT232" s="189" t="s">
        <v>131</v>
      </c>
      <c r="AU232" s="189" t="s">
        <v>130</v>
      </c>
      <c r="AY232" s="15" t="s">
        <v>123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130</v>
      </c>
      <c r="BK232" s="190">
        <f>ROUND(I232*H232,2)</f>
        <v>0</v>
      </c>
      <c r="BL232" s="15" t="s">
        <v>129</v>
      </c>
      <c r="BM232" s="189" t="s">
        <v>582</v>
      </c>
    </row>
    <row r="233" s="2" customFormat="1" ht="16.5" customHeight="1">
      <c r="A233" s="34"/>
      <c r="B233" s="176"/>
      <c r="C233" s="177" t="s">
        <v>374</v>
      </c>
      <c r="D233" s="177" t="s">
        <v>125</v>
      </c>
      <c r="E233" s="178" t="s">
        <v>583</v>
      </c>
      <c r="F233" s="179" t="s">
        <v>584</v>
      </c>
      <c r="G233" s="180" t="s">
        <v>138</v>
      </c>
      <c r="H233" s="181">
        <v>2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40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129</v>
      </c>
      <c r="AT233" s="189" t="s">
        <v>125</v>
      </c>
      <c r="AU233" s="189" t="s">
        <v>130</v>
      </c>
      <c r="AY233" s="15" t="s">
        <v>123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130</v>
      </c>
      <c r="BK233" s="190">
        <f>ROUND(I233*H233,2)</f>
        <v>0</v>
      </c>
      <c r="BL233" s="15" t="s">
        <v>129</v>
      </c>
      <c r="BM233" s="189" t="s">
        <v>585</v>
      </c>
    </row>
    <row r="234" s="2" customFormat="1" ht="24.15" customHeight="1">
      <c r="A234" s="34"/>
      <c r="B234" s="176"/>
      <c r="C234" s="191" t="s">
        <v>586</v>
      </c>
      <c r="D234" s="191" t="s">
        <v>131</v>
      </c>
      <c r="E234" s="192" t="s">
        <v>587</v>
      </c>
      <c r="F234" s="193" t="s">
        <v>588</v>
      </c>
      <c r="G234" s="194" t="s">
        <v>138</v>
      </c>
      <c r="H234" s="195">
        <v>2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40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134</v>
      </c>
      <c r="AT234" s="189" t="s">
        <v>131</v>
      </c>
      <c r="AU234" s="189" t="s">
        <v>130</v>
      </c>
      <c r="AY234" s="15" t="s">
        <v>123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130</v>
      </c>
      <c r="BK234" s="190">
        <f>ROUND(I234*H234,2)</f>
        <v>0</v>
      </c>
      <c r="BL234" s="15" t="s">
        <v>129</v>
      </c>
      <c r="BM234" s="189" t="s">
        <v>589</v>
      </c>
    </row>
    <row r="235" s="2" customFormat="1" ht="37.8" customHeight="1">
      <c r="A235" s="34"/>
      <c r="B235" s="176"/>
      <c r="C235" s="177" t="s">
        <v>378</v>
      </c>
      <c r="D235" s="177" t="s">
        <v>125</v>
      </c>
      <c r="E235" s="178" t="s">
        <v>226</v>
      </c>
      <c r="F235" s="179" t="s">
        <v>227</v>
      </c>
      <c r="G235" s="180" t="s">
        <v>223</v>
      </c>
      <c r="H235" s="181">
        <v>0.98999999999999999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40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129</v>
      </c>
      <c r="AT235" s="189" t="s">
        <v>125</v>
      </c>
      <c r="AU235" s="189" t="s">
        <v>130</v>
      </c>
      <c r="AY235" s="15" t="s">
        <v>123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130</v>
      </c>
      <c r="BK235" s="190">
        <f>ROUND(I235*H235,2)</f>
        <v>0</v>
      </c>
      <c r="BL235" s="15" t="s">
        <v>129</v>
      </c>
      <c r="BM235" s="189" t="s">
        <v>590</v>
      </c>
    </row>
    <row r="236" s="2" customFormat="1" ht="24.15" customHeight="1">
      <c r="A236" s="34"/>
      <c r="B236" s="176"/>
      <c r="C236" s="177" t="s">
        <v>246</v>
      </c>
      <c r="D236" s="177" t="s">
        <v>125</v>
      </c>
      <c r="E236" s="178" t="s">
        <v>229</v>
      </c>
      <c r="F236" s="179" t="s">
        <v>230</v>
      </c>
      <c r="G236" s="180" t="s">
        <v>138</v>
      </c>
      <c r="H236" s="181">
        <v>5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40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129</v>
      </c>
      <c r="AT236" s="189" t="s">
        <v>125</v>
      </c>
      <c r="AU236" s="189" t="s">
        <v>130</v>
      </c>
      <c r="AY236" s="15" t="s">
        <v>123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130</v>
      </c>
      <c r="BK236" s="190">
        <f>ROUND(I236*H236,2)</f>
        <v>0</v>
      </c>
      <c r="BL236" s="15" t="s">
        <v>129</v>
      </c>
      <c r="BM236" s="189" t="s">
        <v>591</v>
      </c>
    </row>
    <row r="237" s="2" customFormat="1" ht="24.15" customHeight="1">
      <c r="A237" s="34"/>
      <c r="B237" s="176"/>
      <c r="C237" s="177" t="s">
        <v>381</v>
      </c>
      <c r="D237" s="177" t="s">
        <v>125</v>
      </c>
      <c r="E237" s="178" t="s">
        <v>233</v>
      </c>
      <c r="F237" s="179" t="s">
        <v>234</v>
      </c>
      <c r="G237" s="180" t="s">
        <v>138</v>
      </c>
      <c r="H237" s="181">
        <v>3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40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129</v>
      </c>
      <c r="AT237" s="189" t="s">
        <v>125</v>
      </c>
      <c r="AU237" s="189" t="s">
        <v>130</v>
      </c>
      <c r="AY237" s="15" t="s">
        <v>123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130</v>
      </c>
      <c r="BK237" s="190">
        <f>ROUND(I237*H237,2)</f>
        <v>0</v>
      </c>
      <c r="BL237" s="15" t="s">
        <v>129</v>
      </c>
      <c r="BM237" s="189" t="s">
        <v>592</v>
      </c>
    </row>
    <row r="238" s="2" customFormat="1" ht="24.15" customHeight="1">
      <c r="A238" s="34"/>
      <c r="B238" s="176"/>
      <c r="C238" s="177" t="s">
        <v>593</v>
      </c>
      <c r="D238" s="177" t="s">
        <v>125</v>
      </c>
      <c r="E238" s="178" t="s">
        <v>594</v>
      </c>
      <c r="F238" s="179" t="s">
        <v>595</v>
      </c>
      <c r="G238" s="180" t="s">
        <v>138</v>
      </c>
      <c r="H238" s="181">
        <v>2</v>
      </c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40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129</v>
      </c>
      <c r="AT238" s="189" t="s">
        <v>125</v>
      </c>
      <c r="AU238" s="189" t="s">
        <v>130</v>
      </c>
      <c r="AY238" s="15" t="s">
        <v>123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130</v>
      </c>
      <c r="BK238" s="190">
        <f>ROUND(I238*H238,2)</f>
        <v>0</v>
      </c>
      <c r="BL238" s="15" t="s">
        <v>129</v>
      </c>
      <c r="BM238" s="189" t="s">
        <v>596</v>
      </c>
    </row>
    <row r="239" s="2" customFormat="1" ht="16.5" customHeight="1">
      <c r="A239" s="34"/>
      <c r="B239" s="176"/>
      <c r="C239" s="177" t="s">
        <v>385</v>
      </c>
      <c r="D239" s="177" t="s">
        <v>125</v>
      </c>
      <c r="E239" s="178" t="s">
        <v>597</v>
      </c>
      <c r="F239" s="179" t="s">
        <v>598</v>
      </c>
      <c r="G239" s="180" t="s">
        <v>138</v>
      </c>
      <c r="H239" s="181">
        <v>14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40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129</v>
      </c>
      <c r="AT239" s="189" t="s">
        <v>125</v>
      </c>
      <c r="AU239" s="189" t="s">
        <v>130</v>
      </c>
      <c r="AY239" s="15" t="s">
        <v>123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130</v>
      </c>
      <c r="BK239" s="190">
        <f>ROUND(I239*H239,2)</f>
        <v>0</v>
      </c>
      <c r="BL239" s="15" t="s">
        <v>129</v>
      </c>
      <c r="BM239" s="189" t="s">
        <v>599</v>
      </c>
    </row>
    <row r="240" s="2" customFormat="1" ht="24.15" customHeight="1">
      <c r="A240" s="34"/>
      <c r="B240" s="176"/>
      <c r="C240" s="177" t="s">
        <v>600</v>
      </c>
      <c r="D240" s="177" t="s">
        <v>125</v>
      </c>
      <c r="E240" s="178" t="s">
        <v>463</v>
      </c>
      <c r="F240" s="179" t="s">
        <v>464</v>
      </c>
      <c r="G240" s="180" t="s">
        <v>215</v>
      </c>
      <c r="H240" s="181">
        <v>55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40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129</v>
      </c>
      <c r="AT240" s="189" t="s">
        <v>125</v>
      </c>
      <c r="AU240" s="189" t="s">
        <v>130</v>
      </c>
      <c r="AY240" s="15" t="s">
        <v>123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130</v>
      </c>
      <c r="BK240" s="190">
        <f>ROUND(I240*H240,2)</f>
        <v>0</v>
      </c>
      <c r="BL240" s="15" t="s">
        <v>129</v>
      </c>
      <c r="BM240" s="189" t="s">
        <v>601</v>
      </c>
    </row>
    <row r="241" s="2" customFormat="1" ht="33" customHeight="1">
      <c r="A241" s="34"/>
      <c r="B241" s="176"/>
      <c r="C241" s="177" t="s">
        <v>388</v>
      </c>
      <c r="D241" s="177" t="s">
        <v>125</v>
      </c>
      <c r="E241" s="178" t="s">
        <v>236</v>
      </c>
      <c r="F241" s="179" t="s">
        <v>237</v>
      </c>
      <c r="G241" s="180" t="s">
        <v>180</v>
      </c>
      <c r="H241" s="181">
        <v>105.50100000000001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40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129</v>
      </c>
      <c r="AT241" s="189" t="s">
        <v>125</v>
      </c>
      <c r="AU241" s="189" t="s">
        <v>130</v>
      </c>
      <c r="AY241" s="15" t="s">
        <v>123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130</v>
      </c>
      <c r="BK241" s="190">
        <f>ROUND(I241*H241,2)</f>
        <v>0</v>
      </c>
      <c r="BL241" s="15" t="s">
        <v>129</v>
      </c>
      <c r="BM241" s="189" t="s">
        <v>602</v>
      </c>
    </row>
    <row r="242" s="2" customFormat="1" ht="24.15" customHeight="1">
      <c r="A242" s="34"/>
      <c r="B242" s="176"/>
      <c r="C242" s="177" t="s">
        <v>603</v>
      </c>
      <c r="D242" s="177" t="s">
        <v>125</v>
      </c>
      <c r="E242" s="178" t="s">
        <v>240</v>
      </c>
      <c r="F242" s="179" t="s">
        <v>241</v>
      </c>
      <c r="G242" s="180" t="s">
        <v>180</v>
      </c>
      <c r="H242" s="181">
        <v>105.50100000000001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40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129</v>
      </c>
      <c r="AT242" s="189" t="s">
        <v>125</v>
      </c>
      <c r="AU242" s="189" t="s">
        <v>130</v>
      </c>
      <c r="AY242" s="15" t="s">
        <v>123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130</v>
      </c>
      <c r="BK242" s="190">
        <f>ROUND(I242*H242,2)</f>
        <v>0</v>
      </c>
      <c r="BL242" s="15" t="s">
        <v>129</v>
      </c>
      <c r="BM242" s="189" t="s">
        <v>604</v>
      </c>
    </row>
    <row r="243" s="2" customFormat="1" ht="24.15" customHeight="1">
      <c r="A243" s="34"/>
      <c r="B243" s="176"/>
      <c r="C243" s="177" t="s">
        <v>396</v>
      </c>
      <c r="D243" s="177" t="s">
        <v>125</v>
      </c>
      <c r="E243" s="178" t="s">
        <v>243</v>
      </c>
      <c r="F243" s="179" t="s">
        <v>244</v>
      </c>
      <c r="G243" s="180" t="s">
        <v>180</v>
      </c>
      <c r="H243" s="181">
        <v>105.50100000000001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40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129</v>
      </c>
      <c r="AT243" s="189" t="s">
        <v>125</v>
      </c>
      <c r="AU243" s="189" t="s">
        <v>130</v>
      </c>
      <c r="AY243" s="15" t="s">
        <v>123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130</v>
      </c>
      <c r="BK243" s="190">
        <f>ROUND(I243*H243,2)</f>
        <v>0</v>
      </c>
      <c r="BL243" s="15" t="s">
        <v>129</v>
      </c>
      <c r="BM243" s="189" t="s">
        <v>605</v>
      </c>
    </row>
    <row r="244" s="12" customFormat="1" ht="22.8" customHeight="1">
      <c r="A244" s="12"/>
      <c r="B244" s="163"/>
      <c r="C244" s="12"/>
      <c r="D244" s="164" t="s">
        <v>73</v>
      </c>
      <c r="E244" s="174" t="s">
        <v>246</v>
      </c>
      <c r="F244" s="174" t="s">
        <v>247</v>
      </c>
      <c r="G244" s="12"/>
      <c r="H244" s="12"/>
      <c r="I244" s="166"/>
      <c r="J244" s="175">
        <f>BK244</f>
        <v>0</v>
      </c>
      <c r="K244" s="12"/>
      <c r="L244" s="163"/>
      <c r="M244" s="168"/>
      <c r="N244" s="169"/>
      <c r="O244" s="169"/>
      <c r="P244" s="170">
        <f>P245</f>
        <v>0</v>
      </c>
      <c r="Q244" s="169"/>
      <c r="R244" s="170">
        <f>R245</f>
        <v>0</v>
      </c>
      <c r="S244" s="169"/>
      <c r="T244" s="171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64" t="s">
        <v>82</v>
      </c>
      <c r="AT244" s="172" t="s">
        <v>73</v>
      </c>
      <c r="AU244" s="172" t="s">
        <v>82</v>
      </c>
      <c r="AY244" s="164" t="s">
        <v>123</v>
      </c>
      <c r="BK244" s="173">
        <f>BK245</f>
        <v>0</v>
      </c>
    </row>
    <row r="245" s="2" customFormat="1" ht="33" customHeight="1">
      <c r="A245" s="34"/>
      <c r="B245" s="176"/>
      <c r="C245" s="177" t="s">
        <v>606</v>
      </c>
      <c r="D245" s="177" t="s">
        <v>125</v>
      </c>
      <c r="E245" s="178" t="s">
        <v>249</v>
      </c>
      <c r="F245" s="179" t="s">
        <v>250</v>
      </c>
      <c r="G245" s="180" t="s">
        <v>180</v>
      </c>
      <c r="H245" s="181">
        <v>1408.405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40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129</v>
      </c>
      <c r="AT245" s="189" t="s">
        <v>125</v>
      </c>
      <c r="AU245" s="189" t="s">
        <v>130</v>
      </c>
      <c r="AY245" s="15" t="s">
        <v>123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130</v>
      </c>
      <c r="BK245" s="190">
        <f>ROUND(I245*H245,2)</f>
        <v>0</v>
      </c>
      <c r="BL245" s="15" t="s">
        <v>129</v>
      </c>
      <c r="BM245" s="189" t="s">
        <v>607</v>
      </c>
    </row>
    <row r="246" s="12" customFormat="1" ht="25.92" customHeight="1">
      <c r="A246" s="12"/>
      <c r="B246" s="163"/>
      <c r="C246" s="12"/>
      <c r="D246" s="164" t="s">
        <v>73</v>
      </c>
      <c r="E246" s="165" t="s">
        <v>608</v>
      </c>
      <c r="F246" s="165" t="s">
        <v>609</v>
      </c>
      <c r="G246" s="12"/>
      <c r="H246" s="12"/>
      <c r="I246" s="166"/>
      <c r="J246" s="167">
        <f>BK246</f>
        <v>0</v>
      </c>
      <c r="K246" s="12"/>
      <c r="L246" s="163"/>
      <c r="M246" s="168"/>
      <c r="N246" s="169"/>
      <c r="O246" s="169"/>
      <c r="P246" s="170">
        <f>P247</f>
        <v>0</v>
      </c>
      <c r="Q246" s="169"/>
      <c r="R246" s="170">
        <f>R247</f>
        <v>0</v>
      </c>
      <c r="S246" s="169"/>
      <c r="T246" s="171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64" t="s">
        <v>130</v>
      </c>
      <c r="AT246" s="172" t="s">
        <v>73</v>
      </c>
      <c r="AU246" s="172" t="s">
        <v>74</v>
      </c>
      <c r="AY246" s="164" t="s">
        <v>123</v>
      </c>
      <c r="BK246" s="173">
        <f>BK247</f>
        <v>0</v>
      </c>
    </row>
    <row r="247" s="12" customFormat="1" ht="22.8" customHeight="1">
      <c r="A247" s="12"/>
      <c r="B247" s="163"/>
      <c r="C247" s="12"/>
      <c r="D247" s="164" t="s">
        <v>73</v>
      </c>
      <c r="E247" s="174" t="s">
        <v>610</v>
      </c>
      <c r="F247" s="174" t="s">
        <v>611</v>
      </c>
      <c r="G247" s="12"/>
      <c r="H247" s="12"/>
      <c r="I247" s="166"/>
      <c r="J247" s="175">
        <f>BK247</f>
        <v>0</v>
      </c>
      <c r="K247" s="12"/>
      <c r="L247" s="163"/>
      <c r="M247" s="168"/>
      <c r="N247" s="169"/>
      <c r="O247" s="169"/>
      <c r="P247" s="170">
        <f>SUM(P248:P252)</f>
        <v>0</v>
      </c>
      <c r="Q247" s="169"/>
      <c r="R247" s="170">
        <f>SUM(R248:R252)</f>
        <v>0</v>
      </c>
      <c r="S247" s="169"/>
      <c r="T247" s="171">
        <f>SUM(T248:T252)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64" t="s">
        <v>130</v>
      </c>
      <c r="AT247" s="172" t="s">
        <v>73</v>
      </c>
      <c r="AU247" s="172" t="s">
        <v>82</v>
      </c>
      <c r="AY247" s="164" t="s">
        <v>123</v>
      </c>
      <c r="BK247" s="173">
        <f>SUM(BK248:BK252)</f>
        <v>0</v>
      </c>
    </row>
    <row r="248" s="2" customFormat="1" ht="24.15" customHeight="1">
      <c r="A248" s="34"/>
      <c r="B248" s="176"/>
      <c r="C248" s="177" t="s">
        <v>400</v>
      </c>
      <c r="D248" s="177" t="s">
        <v>125</v>
      </c>
      <c r="E248" s="178" t="s">
        <v>612</v>
      </c>
      <c r="F248" s="179" t="s">
        <v>613</v>
      </c>
      <c r="G248" s="180" t="s">
        <v>215</v>
      </c>
      <c r="H248" s="181">
        <v>67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40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155</v>
      </c>
      <c r="AT248" s="189" t="s">
        <v>125</v>
      </c>
      <c r="AU248" s="189" t="s">
        <v>130</v>
      </c>
      <c r="AY248" s="15" t="s">
        <v>123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130</v>
      </c>
      <c r="BK248" s="190">
        <f>ROUND(I248*H248,2)</f>
        <v>0</v>
      </c>
      <c r="BL248" s="15" t="s">
        <v>155</v>
      </c>
      <c r="BM248" s="189" t="s">
        <v>614</v>
      </c>
    </row>
    <row r="249" s="2" customFormat="1" ht="37.8" customHeight="1">
      <c r="A249" s="34"/>
      <c r="B249" s="176"/>
      <c r="C249" s="191" t="s">
        <v>615</v>
      </c>
      <c r="D249" s="191" t="s">
        <v>131</v>
      </c>
      <c r="E249" s="192" t="s">
        <v>616</v>
      </c>
      <c r="F249" s="193" t="s">
        <v>617</v>
      </c>
      <c r="G249" s="194" t="s">
        <v>138</v>
      </c>
      <c r="H249" s="195">
        <v>25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40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184</v>
      </c>
      <c r="AT249" s="189" t="s">
        <v>131</v>
      </c>
      <c r="AU249" s="189" t="s">
        <v>130</v>
      </c>
      <c r="AY249" s="15" t="s">
        <v>123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130</v>
      </c>
      <c r="BK249" s="190">
        <f>ROUND(I249*H249,2)</f>
        <v>0</v>
      </c>
      <c r="BL249" s="15" t="s">
        <v>155</v>
      </c>
      <c r="BM249" s="189" t="s">
        <v>618</v>
      </c>
    </row>
    <row r="250" s="2" customFormat="1" ht="33" customHeight="1">
      <c r="A250" s="34"/>
      <c r="B250" s="176"/>
      <c r="C250" s="177" t="s">
        <v>404</v>
      </c>
      <c r="D250" s="177" t="s">
        <v>125</v>
      </c>
      <c r="E250" s="178" t="s">
        <v>619</v>
      </c>
      <c r="F250" s="179" t="s">
        <v>620</v>
      </c>
      <c r="G250" s="180" t="s">
        <v>138</v>
      </c>
      <c r="H250" s="181">
        <v>2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40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155</v>
      </c>
      <c r="AT250" s="189" t="s">
        <v>125</v>
      </c>
      <c r="AU250" s="189" t="s">
        <v>130</v>
      </c>
      <c r="AY250" s="15" t="s">
        <v>123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130</v>
      </c>
      <c r="BK250" s="190">
        <f>ROUND(I250*H250,2)</f>
        <v>0</v>
      </c>
      <c r="BL250" s="15" t="s">
        <v>155</v>
      </c>
      <c r="BM250" s="189" t="s">
        <v>621</v>
      </c>
    </row>
    <row r="251" s="2" customFormat="1" ht="33" customHeight="1">
      <c r="A251" s="34"/>
      <c r="B251" s="176"/>
      <c r="C251" s="191" t="s">
        <v>622</v>
      </c>
      <c r="D251" s="191" t="s">
        <v>131</v>
      </c>
      <c r="E251" s="192" t="s">
        <v>623</v>
      </c>
      <c r="F251" s="193" t="s">
        <v>624</v>
      </c>
      <c r="G251" s="194" t="s">
        <v>138</v>
      </c>
      <c r="H251" s="195">
        <v>2</v>
      </c>
      <c r="I251" s="196"/>
      <c r="J251" s="197">
        <f>ROUND(I251*H251,2)</f>
        <v>0</v>
      </c>
      <c r="K251" s="198"/>
      <c r="L251" s="199"/>
      <c r="M251" s="200" t="s">
        <v>1</v>
      </c>
      <c r="N251" s="201" t="s">
        <v>40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184</v>
      </c>
      <c r="AT251" s="189" t="s">
        <v>131</v>
      </c>
      <c r="AU251" s="189" t="s">
        <v>130</v>
      </c>
      <c r="AY251" s="15" t="s">
        <v>123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130</v>
      </c>
      <c r="BK251" s="190">
        <f>ROUND(I251*H251,2)</f>
        <v>0</v>
      </c>
      <c r="BL251" s="15" t="s">
        <v>155</v>
      </c>
      <c r="BM251" s="189" t="s">
        <v>625</v>
      </c>
    </row>
    <row r="252" s="2" customFormat="1" ht="24.15" customHeight="1">
      <c r="A252" s="34"/>
      <c r="B252" s="176"/>
      <c r="C252" s="177" t="s">
        <v>408</v>
      </c>
      <c r="D252" s="177" t="s">
        <v>125</v>
      </c>
      <c r="E252" s="178" t="s">
        <v>626</v>
      </c>
      <c r="F252" s="179" t="s">
        <v>627</v>
      </c>
      <c r="G252" s="180" t="s">
        <v>180</v>
      </c>
      <c r="H252" s="181">
        <v>0.71499999999999997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40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155</v>
      </c>
      <c r="AT252" s="189" t="s">
        <v>125</v>
      </c>
      <c r="AU252" s="189" t="s">
        <v>130</v>
      </c>
      <c r="AY252" s="15" t="s">
        <v>123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130</v>
      </c>
      <c r="BK252" s="190">
        <f>ROUND(I252*H252,2)</f>
        <v>0</v>
      </c>
      <c r="BL252" s="15" t="s">
        <v>155</v>
      </c>
      <c r="BM252" s="189" t="s">
        <v>628</v>
      </c>
    </row>
    <row r="253" s="12" customFormat="1" ht="25.92" customHeight="1">
      <c r="A253" s="12"/>
      <c r="B253" s="163"/>
      <c r="C253" s="12"/>
      <c r="D253" s="164" t="s">
        <v>73</v>
      </c>
      <c r="E253" s="165" t="s">
        <v>131</v>
      </c>
      <c r="F253" s="165" t="s">
        <v>252</v>
      </c>
      <c r="G253" s="12"/>
      <c r="H253" s="12"/>
      <c r="I253" s="166"/>
      <c r="J253" s="167">
        <f>BK253</f>
        <v>0</v>
      </c>
      <c r="K253" s="12"/>
      <c r="L253" s="163"/>
      <c r="M253" s="168"/>
      <c r="N253" s="169"/>
      <c r="O253" s="169"/>
      <c r="P253" s="170">
        <f>P254</f>
        <v>0</v>
      </c>
      <c r="Q253" s="169"/>
      <c r="R253" s="170">
        <f>R254</f>
        <v>0</v>
      </c>
      <c r="S253" s="169"/>
      <c r="T253" s="171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64" t="s">
        <v>135</v>
      </c>
      <c r="AT253" s="172" t="s">
        <v>73</v>
      </c>
      <c r="AU253" s="172" t="s">
        <v>74</v>
      </c>
      <c r="AY253" s="164" t="s">
        <v>123</v>
      </c>
      <c r="BK253" s="173">
        <f>BK254</f>
        <v>0</v>
      </c>
    </row>
    <row r="254" s="12" customFormat="1" ht="22.8" customHeight="1">
      <c r="A254" s="12"/>
      <c r="B254" s="163"/>
      <c r="C254" s="12"/>
      <c r="D254" s="164" t="s">
        <v>73</v>
      </c>
      <c r="E254" s="174" t="s">
        <v>253</v>
      </c>
      <c r="F254" s="174" t="s">
        <v>254</v>
      </c>
      <c r="G254" s="12"/>
      <c r="H254" s="12"/>
      <c r="I254" s="166"/>
      <c r="J254" s="175">
        <f>BK254</f>
        <v>0</v>
      </c>
      <c r="K254" s="12"/>
      <c r="L254" s="163"/>
      <c r="M254" s="168"/>
      <c r="N254" s="169"/>
      <c r="O254" s="169"/>
      <c r="P254" s="170">
        <f>SUM(P255:P262)</f>
        <v>0</v>
      </c>
      <c r="Q254" s="169"/>
      <c r="R254" s="170">
        <f>SUM(R255:R262)</f>
        <v>0</v>
      </c>
      <c r="S254" s="169"/>
      <c r="T254" s="171">
        <f>SUM(T255:T262)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64" t="s">
        <v>135</v>
      </c>
      <c r="AT254" s="172" t="s">
        <v>73</v>
      </c>
      <c r="AU254" s="172" t="s">
        <v>82</v>
      </c>
      <c r="AY254" s="164" t="s">
        <v>123</v>
      </c>
      <c r="BK254" s="173">
        <f>SUM(BK255:BK262)</f>
        <v>0</v>
      </c>
    </row>
    <row r="255" s="2" customFormat="1" ht="21.75" customHeight="1">
      <c r="A255" s="34"/>
      <c r="B255" s="176"/>
      <c r="C255" s="177" t="s">
        <v>629</v>
      </c>
      <c r="D255" s="177" t="s">
        <v>125</v>
      </c>
      <c r="E255" s="178" t="s">
        <v>255</v>
      </c>
      <c r="F255" s="179" t="s">
        <v>256</v>
      </c>
      <c r="G255" s="180" t="s">
        <v>138</v>
      </c>
      <c r="H255" s="181">
        <v>5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40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251</v>
      </c>
      <c r="AT255" s="189" t="s">
        <v>125</v>
      </c>
      <c r="AU255" s="189" t="s">
        <v>130</v>
      </c>
      <c r="AY255" s="15" t="s">
        <v>123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130</v>
      </c>
      <c r="BK255" s="190">
        <f>ROUND(I255*H255,2)</f>
        <v>0</v>
      </c>
      <c r="BL255" s="15" t="s">
        <v>251</v>
      </c>
      <c r="BM255" s="189" t="s">
        <v>630</v>
      </c>
    </row>
    <row r="256" s="2" customFormat="1" ht="24.15" customHeight="1">
      <c r="A256" s="34"/>
      <c r="B256" s="176"/>
      <c r="C256" s="191" t="s">
        <v>411</v>
      </c>
      <c r="D256" s="191" t="s">
        <v>131</v>
      </c>
      <c r="E256" s="192" t="s">
        <v>259</v>
      </c>
      <c r="F256" s="193" t="s">
        <v>260</v>
      </c>
      <c r="G256" s="194" t="s">
        <v>138</v>
      </c>
      <c r="H256" s="195">
        <v>5</v>
      </c>
      <c r="I256" s="196"/>
      <c r="J256" s="197">
        <f>ROUND(I256*H256,2)</f>
        <v>0</v>
      </c>
      <c r="K256" s="198"/>
      <c r="L256" s="199"/>
      <c r="M256" s="200" t="s">
        <v>1</v>
      </c>
      <c r="N256" s="201" t="s">
        <v>40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261</v>
      </c>
      <c r="AT256" s="189" t="s">
        <v>131</v>
      </c>
      <c r="AU256" s="189" t="s">
        <v>130</v>
      </c>
      <c r="AY256" s="15" t="s">
        <v>123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130</v>
      </c>
      <c r="BK256" s="190">
        <f>ROUND(I256*H256,2)</f>
        <v>0</v>
      </c>
      <c r="BL256" s="15" t="s">
        <v>251</v>
      </c>
      <c r="BM256" s="189" t="s">
        <v>631</v>
      </c>
    </row>
    <row r="257" s="2" customFormat="1" ht="16.5" customHeight="1">
      <c r="A257" s="34"/>
      <c r="B257" s="176"/>
      <c r="C257" s="177" t="s">
        <v>632</v>
      </c>
      <c r="D257" s="177" t="s">
        <v>125</v>
      </c>
      <c r="E257" s="178" t="s">
        <v>263</v>
      </c>
      <c r="F257" s="179" t="s">
        <v>264</v>
      </c>
      <c r="G257" s="180" t="s">
        <v>138</v>
      </c>
      <c r="H257" s="181">
        <v>5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40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251</v>
      </c>
      <c r="AT257" s="189" t="s">
        <v>125</v>
      </c>
      <c r="AU257" s="189" t="s">
        <v>130</v>
      </c>
      <c r="AY257" s="15" t="s">
        <v>123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130</v>
      </c>
      <c r="BK257" s="190">
        <f>ROUND(I257*H257,2)</f>
        <v>0</v>
      </c>
      <c r="BL257" s="15" t="s">
        <v>251</v>
      </c>
      <c r="BM257" s="189" t="s">
        <v>633</v>
      </c>
    </row>
    <row r="258" s="2" customFormat="1" ht="24.15" customHeight="1">
      <c r="A258" s="34"/>
      <c r="B258" s="176"/>
      <c r="C258" s="177" t="s">
        <v>415</v>
      </c>
      <c r="D258" s="177" t="s">
        <v>125</v>
      </c>
      <c r="E258" s="178" t="s">
        <v>267</v>
      </c>
      <c r="F258" s="179" t="s">
        <v>268</v>
      </c>
      <c r="G258" s="180" t="s">
        <v>138</v>
      </c>
      <c r="H258" s="181">
        <v>5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40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251</v>
      </c>
      <c r="AT258" s="189" t="s">
        <v>125</v>
      </c>
      <c r="AU258" s="189" t="s">
        <v>130</v>
      </c>
      <c r="AY258" s="15" t="s">
        <v>123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130</v>
      </c>
      <c r="BK258" s="190">
        <f>ROUND(I258*H258,2)</f>
        <v>0</v>
      </c>
      <c r="BL258" s="15" t="s">
        <v>251</v>
      </c>
      <c r="BM258" s="189" t="s">
        <v>634</v>
      </c>
    </row>
    <row r="259" s="2" customFormat="1" ht="24.15" customHeight="1">
      <c r="A259" s="34"/>
      <c r="B259" s="176"/>
      <c r="C259" s="177" t="s">
        <v>635</v>
      </c>
      <c r="D259" s="177" t="s">
        <v>125</v>
      </c>
      <c r="E259" s="178" t="s">
        <v>270</v>
      </c>
      <c r="F259" s="179" t="s">
        <v>271</v>
      </c>
      <c r="G259" s="180" t="s">
        <v>138</v>
      </c>
      <c r="H259" s="181">
        <v>5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40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251</v>
      </c>
      <c r="AT259" s="189" t="s">
        <v>125</v>
      </c>
      <c r="AU259" s="189" t="s">
        <v>130</v>
      </c>
      <c r="AY259" s="15" t="s">
        <v>123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130</v>
      </c>
      <c r="BK259" s="190">
        <f>ROUND(I259*H259,2)</f>
        <v>0</v>
      </c>
      <c r="BL259" s="15" t="s">
        <v>251</v>
      </c>
      <c r="BM259" s="189" t="s">
        <v>636</v>
      </c>
    </row>
    <row r="260" s="2" customFormat="1" ht="16.5" customHeight="1">
      <c r="A260" s="34"/>
      <c r="B260" s="176"/>
      <c r="C260" s="177" t="s">
        <v>418</v>
      </c>
      <c r="D260" s="177" t="s">
        <v>125</v>
      </c>
      <c r="E260" s="178" t="s">
        <v>274</v>
      </c>
      <c r="F260" s="179" t="s">
        <v>275</v>
      </c>
      <c r="G260" s="180" t="s">
        <v>276</v>
      </c>
      <c r="H260" s="202"/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40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251</v>
      </c>
      <c r="AT260" s="189" t="s">
        <v>125</v>
      </c>
      <c r="AU260" s="189" t="s">
        <v>130</v>
      </c>
      <c r="AY260" s="15" t="s">
        <v>123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130</v>
      </c>
      <c r="BK260" s="190">
        <f>ROUND(I260*H260,2)</f>
        <v>0</v>
      </c>
      <c r="BL260" s="15" t="s">
        <v>251</v>
      </c>
      <c r="BM260" s="189" t="s">
        <v>637</v>
      </c>
    </row>
    <row r="261" s="2" customFormat="1" ht="16.5" customHeight="1">
      <c r="A261" s="34"/>
      <c r="B261" s="176"/>
      <c r="C261" s="177" t="s">
        <v>638</v>
      </c>
      <c r="D261" s="177" t="s">
        <v>125</v>
      </c>
      <c r="E261" s="178" t="s">
        <v>278</v>
      </c>
      <c r="F261" s="179" t="s">
        <v>279</v>
      </c>
      <c r="G261" s="180" t="s">
        <v>276</v>
      </c>
      <c r="H261" s="202"/>
      <c r="I261" s="182"/>
      <c r="J261" s="183">
        <f>ROUND(I261*H261,2)</f>
        <v>0</v>
      </c>
      <c r="K261" s="184"/>
      <c r="L261" s="35"/>
      <c r="M261" s="185" t="s">
        <v>1</v>
      </c>
      <c r="N261" s="186" t="s">
        <v>40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251</v>
      </c>
      <c r="AT261" s="189" t="s">
        <v>125</v>
      </c>
      <c r="AU261" s="189" t="s">
        <v>130</v>
      </c>
      <c r="AY261" s="15" t="s">
        <v>123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130</v>
      </c>
      <c r="BK261" s="190">
        <f>ROUND(I261*H261,2)</f>
        <v>0</v>
      </c>
      <c r="BL261" s="15" t="s">
        <v>251</v>
      </c>
      <c r="BM261" s="189" t="s">
        <v>639</v>
      </c>
    </row>
    <row r="262" s="2" customFormat="1" ht="16.5" customHeight="1">
      <c r="A262" s="34"/>
      <c r="B262" s="176"/>
      <c r="C262" s="177" t="s">
        <v>422</v>
      </c>
      <c r="D262" s="177" t="s">
        <v>125</v>
      </c>
      <c r="E262" s="178" t="s">
        <v>282</v>
      </c>
      <c r="F262" s="179" t="s">
        <v>283</v>
      </c>
      <c r="G262" s="180" t="s">
        <v>276</v>
      </c>
      <c r="H262" s="202"/>
      <c r="I262" s="182"/>
      <c r="J262" s="183">
        <f>ROUND(I262*H262,2)</f>
        <v>0</v>
      </c>
      <c r="K262" s="184"/>
      <c r="L262" s="35"/>
      <c r="M262" s="203" t="s">
        <v>1</v>
      </c>
      <c r="N262" s="204" t="s">
        <v>40</v>
      </c>
      <c r="O262" s="205"/>
      <c r="P262" s="206">
        <f>O262*H262</f>
        <v>0</v>
      </c>
      <c r="Q262" s="206">
        <v>0</v>
      </c>
      <c r="R262" s="206">
        <f>Q262*H262</f>
        <v>0</v>
      </c>
      <c r="S262" s="206">
        <v>0</v>
      </c>
      <c r="T262" s="20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251</v>
      </c>
      <c r="AT262" s="189" t="s">
        <v>125</v>
      </c>
      <c r="AU262" s="189" t="s">
        <v>130</v>
      </c>
      <c r="AY262" s="15" t="s">
        <v>123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130</v>
      </c>
      <c r="BK262" s="190">
        <f>ROUND(I262*H262,2)</f>
        <v>0</v>
      </c>
      <c r="BL262" s="15" t="s">
        <v>251</v>
      </c>
      <c r="BM262" s="189" t="s">
        <v>640</v>
      </c>
    </row>
    <row r="263" s="2" customFormat="1" ht="6.96" customHeight="1">
      <c r="A263" s="34"/>
      <c r="B263" s="61"/>
      <c r="C263" s="62"/>
      <c r="D263" s="62"/>
      <c r="E263" s="62"/>
      <c r="F263" s="62"/>
      <c r="G263" s="62"/>
      <c r="H263" s="62"/>
      <c r="I263" s="62"/>
      <c r="J263" s="62"/>
      <c r="K263" s="62"/>
      <c r="L263" s="35"/>
      <c r="M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</row>
  </sheetData>
  <autoFilter ref="C128:K26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93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22" t="str">
        <f>'Rekapitulácia stavby'!K6</f>
        <v xml:space="preserve"> Regenerácia vnutroblokov na ul., SNP a Hlavna, Krompachy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94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641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26. 10. 2022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26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34</v>
      </c>
      <c r="E30" s="34"/>
      <c r="F30" s="34"/>
      <c r="G30" s="34"/>
      <c r="H30" s="34"/>
      <c r="I30" s="34"/>
      <c r="J30" s="97">
        <f>ROUND(J128,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38</v>
      </c>
      <c r="E33" s="41" t="s">
        <v>39</v>
      </c>
      <c r="F33" s="128">
        <f>ROUND((SUM(BE128:BE252)),  2)</f>
        <v>0</v>
      </c>
      <c r="G33" s="129"/>
      <c r="H33" s="129"/>
      <c r="I33" s="130">
        <v>0.20000000000000001</v>
      </c>
      <c r="J33" s="128">
        <f>ROUND(((SUM(BE128:BE252))*I33),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40</v>
      </c>
      <c r="F34" s="128">
        <f>ROUND((SUM(BF128:BF252)),  2)</f>
        <v>0</v>
      </c>
      <c r="G34" s="129"/>
      <c r="H34" s="129"/>
      <c r="I34" s="130">
        <v>0.20000000000000001</v>
      </c>
      <c r="J34" s="128">
        <f>ROUND(((SUM(BF128:BF252))*I34),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31">
        <f>ROUND((SUM(BG128:BG252)),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31">
        <f>ROUND((SUM(BH128:BH252)),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43</v>
      </c>
      <c r="F37" s="128">
        <f>ROUND((SUM(BI128:BI252)),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44</v>
      </c>
      <c r="E39" s="82"/>
      <c r="F39" s="82"/>
      <c r="G39" s="135" t="s">
        <v>45</v>
      </c>
      <c r="H39" s="136" t="s">
        <v>46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39" t="s">
        <v>50</v>
      </c>
      <c r="G61" s="59" t="s">
        <v>49</v>
      </c>
      <c r="H61" s="37"/>
      <c r="I61" s="37"/>
      <c r="J61" s="140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39" t="s">
        <v>50</v>
      </c>
      <c r="G76" s="59" t="s">
        <v>49</v>
      </c>
      <c r="H76" s="37"/>
      <c r="I76" s="37"/>
      <c r="J76" s="140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96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 xml:space="preserve"> Regenerácia vnutroblokov na ul., SNP a Hlavna, Krompachy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04 - SO 01.4 ul.SNP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Krompachy </v>
      </c>
      <c r="G89" s="34"/>
      <c r="H89" s="34"/>
      <c r="I89" s="28" t="s">
        <v>21</v>
      </c>
      <c r="J89" s="70" t="str">
        <f>IF(J12="","",J12)</f>
        <v>26. 10. 2022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 xml:space="preserve">Mesto Krompachy </v>
      </c>
      <c r="G91" s="34"/>
      <c r="H91" s="34"/>
      <c r="I91" s="28" t="s">
        <v>29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97</v>
      </c>
      <c r="D94" s="133"/>
      <c r="E94" s="133"/>
      <c r="F94" s="133"/>
      <c r="G94" s="133"/>
      <c r="H94" s="133"/>
      <c r="I94" s="133"/>
      <c r="J94" s="142" t="s">
        <v>98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99</v>
      </c>
      <c r="D96" s="34"/>
      <c r="E96" s="34"/>
      <c r="F96" s="34"/>
      <c r="G96" s="34"/>
      <c r="H96" s="34"/>
      <c r="I96" s="34"/>
      <c r="J96" s="97">
        <f>J128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100</v>
      </c>
    </row>
    <row r="97" hidden="1" s="9" customFormat="1" ht="24.96" customHeight="1">
      <c r="A97" s="9"/>
      <c r="B97" s="144"/>
      <c r="C97" s="9"/>
      <c r="D97" s="145" t="s">
        <v>101</v>
      </c>
      <c r="E97" s="146"/>
      <c r="F97" s="146"/>
      <c r="G97" s="146"/>
      <c r="H97" s="146"/>
      <c r="I97" s="146"/>
      <c r="J97" s="147">
        <f>J129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102</v>
      </c>
      <c r="E98" s="150"/>
      <c r="F98" s="150"/>
      <c r="G98" s="150"/>
      <c r="H98" s="150"/>
      <c r="I98" s="150"/>
      <c r="J98" s="151">
        <f>J130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48"/>
      <c r="C99" s="10"/>
      <c r="D99" s="149" t="s">
        <v>286</v>
      </c>
      <c r="E99" s="150"/>
      <c r="F99" s="150"/>
      <c r="G99" s="150"/>
      <c r="H99" s="150"/>
      <c r="I99" s="150"/>
      <c r="J99" s="151">
        <f>J166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48"/>
      <c r="C100" s="10"/>
      <c r="D100" s="149" t="s">
        <v>287</v>
      </c>
      <c r="E100" s="150"/>
      <c r="F100" s="150"/>
      <c r="G100" s="150"/>
      <c r="H100" s="150"/>
      <c r="I100" s="150"/>
      <c r="J100" s="151">
        <f>J169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103</v>
      </c>
      <c r="E101" s="150"/>
      <c r="F101" s="150"/>
      <c r="G101" s="150"/>
      <c r="H101" s="150"/>
      <c r="I101" s="150"/>
      <c r="J101" s="151">
        <f>J176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104</v>
      </c>
      <c r="E102" s="150"/>
      <c r="F102" s="150"/>
      <c r="G102" s="150"/>
      <c r="H102" s="150"/>
      <c r="I102" s="150"/>
      <c r="J102" s="151">
        <f>J179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105</v>
      </c>
      <c r="E103" s="150"/>
      <c r="F103" s="150"/>
      <c r="G103" s="150"/>
      <c r="H103" s="150"/>
      <c r="I103" s="150"/>
      <c r="J103" s="151">
        <f>J196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106</v>
      </c>
      <c r="E104" s="150"/>
      <c r="F104" s="150"/>
      <c r="G104" s="150"/>
      <c r="H104" s="150"/>
      <c r="I104" s="150"/>
      <c r="J104" s="151">
        <f>J231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4"/>
      <c r="C105" s="9"/>
      <c r="D105" s="145" t="s">
        <v>486</v>
      </c>
      <c r="E105" s="146"/>
      <c r="F105" s="146"/>
      <c r="G105" s="146"/>
      <c r="H105" s="146"/>
      <c r="I105" s="146"/>
      <c r="J105" s="147">
        <f>J233</f>
        <v>0</v>
      </c>
      <c r="K105" s="9"/>
      <c r="L105" s="14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8"/>
      <c r="C106" s="10"/>
      <c r="D106" s="149" t="s">
        <v>487</v>
      </c>
      <c r="E106" s="150"/>
      <c r="F106" s="150"/>
      <c r="G106" s="150"/>
      <c r="H106" s="150"/>
      <c r="I106" s="150"/>
      <c r="J106" s="151">
        <f>J234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44"/>
      <c r="C107" s="9"/>
      <c r="D107" s="145" t="s">
        <v>107</v>
      </c>
      <c r="E107" s="146"/>
      <c r="F107" s="146"/>
      <c r="G107" s="146"/>
      <c r="H107" s="146"/>
      <c r="I107" s="146"/>
      <c r="J107" s="147">
        <f>J243</f>
        <v>0</v>
      </c>
      <c r="K107" s="9"/>
      <c r="L107" s="14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148"/>
      <c r="C108" s="10"/>
      <c r="D108" s="149" t="s">
        <v>108</v>
      </c>
      <c r="E108" s="150"/>
      <c r="F108" s="150"/>
      <c r="G108" s="150"/>
      <c r="H108" s="150"/>
      <c r="I108" s="150"/>
      <c r="J108" s="151">
        <f>J244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hidden="1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idden="1"/>
    <row r="112" hidden="1"/>
    <row r="113" hidden="1"/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109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22" t="str">
        <f>E7</f>
        <v xml:space="preserve"> Regenerácia vnutroblokov na ul., SNP a Hlavna, Krompachy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94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68" t="str">
        <f>E9</f>
        <v>04 - SO 01.4 ul.SNP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19</v>
      </c>
      <c r="D122" s="34"/>
      <c r="E122" s="34"/>
      <c r="F122" s="23" t="str">
        <f>F12</f>
        <v xml:space="preserve">Krompachy </v>
      </c>
      <c r="G122" s="34"/>
      <c r="H122" s="34"/>
      <c r="I122" s="28" t="s">
        <v>21</v>
      </c>
      <c r="J122" s="70" t="str">
        <f>IF(J12="","",J12)</f>
        <v>26. 10. 2022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23</v>
      </c>
      <c r="D124" s="34"/>
      <c r="E124" s="34"/>
      <c r="F124" s="23" t="str">
        <f>E15</f>
        <v xml:space="preserve">Mesto Krompachy </v>
      </c>
      <c r="G124" s="34"/>
      <c r="H124" s="34"/>
      <c r="I124" s="28" t="s">
        <v>29</v>
      </c>
      <c r="J124" s="32" t="str">
        <f>E21</f>
        <v xml:space="preserve"> 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27</v>
      </c>
      <c r="D125" s="34"/>
      <c r="E125" s="34"/>
      <c r="F125" s="23" t="str">
        <f>IF(E18="","",E18)</f>
        <v>Vyplň údaj</v>
      </c>
      <c r="G125" s="34"/>
      <c r="H125" s="34"/>
      <c r="I125" s="28" t="s">
        <v>32</v>
      </c>
      <c r="J125" s="32" t="str">
        <f>E24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52"/>
      <c r="B127" s="153"/>
      <c r="C127" s="154" t="s">
        <v>110</v>
      </c>
      <c r="D127" s="155" t="s">
        <v>59</v>
      </c>
      <c r="E127" s="155" t="s">
        <v>55</v>
      </c>
      <c r="F127" s="155" t="s">
        <v>56</v>
      </c>
      <c r="G127" s="155" t="s">
        <v>111</v>
      </c>
      <c r="H127" s="155" t="s">
        <v>112</v>
      </c>
      <c r="I127" s="155" t="s">
        <v>113</v>
      </c>
      <c r="J127" s="156" t="s">
        <v>98</v>
      </c>
      <c r="K127" s="157" t="s">
        <v>114</v>
      </c>
      <c r="L127" s="158"/>
      <c r="M127" s="87" t="s">
        <v>1</v>
      </c>
      <c r="N127" s="88" t="s">
        <v>38</v>
      </c>
      <c r="O127" s="88" t="s">
        <v>115</v>
      </c>
      <c r="P127" s="88" t="s">
        <v>116</v>
      </c>
      <c r="Q127" s="88" t="s">
        <v>117</v>
      </c>
      <c r="R127" s="88" t="s">
        <v>118</v>
      </c>
      <c r="S127" s="88" t="s">
        <v>119</v>
      </c>
      <c r="T127" s="89" t="s">
        <v>120</v>
      </c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="2" customFormat="1" ht="22.8" customHeight="1">
      <c r="A128" s="34"/>
      <c r="B128" s="35"/>
      <c r="C128" s="94" t="s">
        <v>99</v>
      </c>
      <c r="D128" s="34"/>
      <c r="E128" s="34"/>
      <c r="F128" s="34"/>
      <c r="G128" s="34"/>
      <c r="H128" s="34"/>
      <c r="I128" s="34"/>
      <c r="J128" s="159">
        <f>BK128</f>
        <v>0</v>
      </c>
      <c r="K128" s="34"/>
      <c r="L128" s="35"/>
      <c r="M128" s="90"/>
      <c r="N128" s="74"/>
      <c r="O128" s="91"/>
      <c r="P128" s="160">
        <f>P129+P233+P243</f>
        <v>0</v>
      </c>
      <c r="Q128" s="91"/>
      <c r="R128" s="160">
        <f>R129+R233+R243</f>
        <v>178.4253008</v>
      </c>
      <c r="S128" s="91"/>
      <c r="T128" s="161">
        <f>T129+T233+T243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73</v>
      </c>
      <c r="AU128" s="15" t="s">
        <v>100</v>
      </c>
      <c r="BK128" s="162">
        <f>BK129+BK233+BK243</f>
        <v>0</v>
      </c>
    </row>
    <row r="129" s="12" customFormat="1" ht="25.92" customHeight="1">
      <c r="A129" s="12"/>
      <c r="B129" s="163"/>
      <c r="C129" s="12"/>
      <c r="D129" s="164" t="s">
        <v>73</v>
      </c>
      <c r="E129" s="165" t="s">
        <v>121</v>
      </c>
      <c r="F129" s="165" t="s">
        <v>122</v>
      </c>
      <c r="G129" s="12"/>
      <c r="H129" s="12"/>
      <c r="I129" s="166"/>
      <c r="J129" s="167">
        <f>BK129</f>
        <v>0</v>
      </c>
      <c r="K129" s="12"/>
      <c r="L129" s="163"/>
      <c r="M129" s="168"/>
      <c r="N129" s="169"/>
      <c r="O129" s="169"/>
      <c r="P129" s="170">
        <f>P130+P166+P169+P176+P179+P196+P231</f>
        <v>0</v>
      </c>
      <c r="Q129" s="169"/>
      <c r="R129" s="170">
        <f>R130+R166+R169+R176+R179+R196+R231</f>
        <v>178.4253008</v>
      </c>
      <c r="S129" s="169"/>
      <c r="T129" s="171">
        <f>T130+T166+T169+T176+T179+T196+T231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82</v>
      </c>
      <c r="AT129" s="172" t="s">
        <v>73</v>
      </c>
      <c r="AU129" s="172" t="s">
        <v>74</v>
      </c>
      <c r="AY129" s="164" t="s">
        <v>123</v>
      </c>
      <c r="BK129" s="173">
        <f>BK130+BK166+BK169+BK176+BK179+BK196+BK231</f>
        <v>0</v>
      </c>
    </row>
    <row r="130" s="12" customFormat="1" ht="22.8" customHeight="1">
      <c r="A130" s="12"/>
      <c r="B130" s="163"/>
      <c r="C130" s="12"/>
      <c r="D130" s="164" t="s">
        <v>73</v>
      </c>
      <c r="E130" s="174" t="s">
        <v>82</v>
      </c>
      <c r="F130" s="174" t="s">
        <v>124</v>
      </c>
      <c r="G130" s="12"/>
      <c r="H130" s="12"/>
      <c r="I130" s="166"/>
      <c r="J130" s="175">
        <f>BK130</f>
        <v>0</v>
      </c>
      <c r="K130" s="12"/>
      <c r="L130" s="163"/>
      <c r="M130" s="168"/>
      <c r="N130" s="169"/>
      <c r="O130" s="169"/>
      <c r="P130" s="170">
        <f>SUM(P131:P165)</f>
        <v>0</v>
      </c>
      <c r="Q130" s="169"/>
      <c r="R130" s="170">
        <f>SUM(R131:R165)</f>
        <v>0</v>
      </c>
      <c r="S130" s="169"/>
      <c r="T130" s="171">
        <f>SUM(T131:T165)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4" t="s">
        <v>82</v>
      </c>
      <c r="AT130" s="172" t="s">
        <v>73</v>
      </c>
      <c r="AU130" s="172" t="s">
        <v>82</v>
      </c>
      <c r="AY130" s="164" t="s">
        <v>123</v>
      </c>
      <c r="BK130" s="173">
        <f>SUM(BK131:BK165)</f>
        <v>0</v>
      </c>
    </row>
    <row r="131" s="2" customFormat="1" ht="33" customHeight="1">
      <c r="A131" s="34"/>
      <c r="B131" s="176"/>
      <c r="C131" s="177" t="s">
        <v>82</v>
      </c>
      <c r="D131" s="177" t="s">
        <v>125</v>
      </c>
      <c r="E131" s="178" t="s">
        <v>288</v>
      </c>
      <c r="F131" s="179" t="s">
        <v>289</v>
      </c>
      <c r="G131" s="180" t="s">
        <v>128</v>
      </c>
      <c r="H131" s="181">
        <v>85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40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129</v>
      </c>
      <c r="AT131" s="189" t="s">
        <v>125</v>
      </c>
      <c r="AU131" s="189" t="s">
        <v>130</v>
      </c>
      <c r="AY131" s="15" t="s">
        <v>123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130</v>
      </c>
      <c r="BK131" s="190">
        <f>ROUND(I131*H131,2)</f>
        <v>0</v>
      </c>
      <c r="BL131" s="15" t="s">
        <v>129</v>
      </c>
      <c r="BM131" s="189" t="s">
        <v>130</v>
      </c>
    </row>
    <row r="132" s="2" customFormat="1" ht="33" customHeight="1">
      <c r="A132" s="34"/>
      <c r="B132" s="176"/>
      <c r="C132" s="177" t="s">
        <v>130</v>
      </c>
      <c r="D132" s="177" t="s">
        <v>125</v>
      </c>
      <c r="E132" s="178" t="s">
        <v>642</v>
      </c>
      <c r="F132" s="179" t="s">
        <v>643</v>
      </c>
      <c r="G132" s="180" t="s">
        <v>128</v>
      </c>
      <c r="H132" s="181">
        <v>95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40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129</v>
      </c>
      <c r="AT132" s="189" t="s">
        <v>125</v>
      </c>
      <c r="AU132" s="189" t="s">
        <v>130</v>
      </c>
      <c r="AY132" s="15" t="s">
        <v>123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130</v>
      </c>
      <c r="BK132" s="190">
        <f>ROUND(I132*H132,2)</f>
        <v>0</v>
      </c>
      <c r="BL132" s="15" t="s">
        <v>129</v>
      </c>
      <c r="BM132" s="189" t="s">
        <v>129</v>
      </c>
    </row>
    <row r="133" s="2" customFormat="1" ht="33" customHeight="1">
      <c r="A133" s="34"/>
      <c r="B133" s="176"/>
      <c r="C133" s="177" t="s">
        <v>135</v>
      </c>
      <c r="D133" s="177" t="s">
        <v>125</v>
      </c>
      <c r="E133" s="178" t="s">
        <v>290</v>
      </c>
      <c r="F133" s="179" t="s">
        <v>291</v>
      </c>
      <c r="G133" s="180" t="s">
        <v>128</v>
      </c>
      <c r="H133" s="181">
        <v>85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40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129</v>
      </c>
      <c r="AT133" s="189" t="s">
        <v>125</v>
      </c>
      <c r="AU133" s="189" t="s">
        <v>130</v>
      </c>
      <c r="AY133" s="15" t="s">
        <v>123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130</v>
      </c>
      <c r="BK133" s="190">
        <f>ROUND(I133*H133,2)</f>
        <v>0</v>
      </c>
      <c r="BL133" s="15" t="s">
        <v>129</v>
      </c>
      <c r="BM133" s="189" t="s">
        <v>139</v>
      </c>
    </row>
    <row r="134" s="2" customFormat="1" ht="33" customHeight="1">
      <c r="A134" s="34"/>
      <c r="B134" s="176"/>
      <c r="C134" s="177" t="s">
        <v>129</v>
      </c>
      <c r="D134" s="177" t="s">
        <v>125</v>
      </c>
      <c r="E134" s="178" t="s">
        <v>644</v>
      </c>
      <c r="F134" s="179" t="s">
        <v>645</v>
      </c>
      <c r="G134" s="180" t="s">
        <v>128</v>
      </c>
      <c r="H134" s="181">
        <v>10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40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129</v>
      </c>
      <c r="AT134" s="189" t="s">
        <v>125</v>
      </c>
      <c r="AU134" s="189" t="s">
        <v>130</v>
      </c>
      <c r="AY134" s="15" t="s">
        <v>123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130</v>
      </c>
      <c r="BK134" s="190">
        <f>ROUND(I134*H134,2)</f>
        <v>0</v>
      </c>
      <c r="BL134" s="15" t="s">
        <v>129</v>
      </c>
      <c r="BM134" s="189" t="s">
        <v>134</v>
      </c>
    </row>
    <row r="135" s="2" customFormat="1" ht="24.15" customHeight="1">
      <c r="A135" s="34"/>
      <c r="B135" s="176"/>
      <c r="C135" s="177" t="s">
        <v>142</v>
      </c>
      <c r="D135" s="177" t="s">
        <v>125</v>
      </c>
      <c r="E135" s="178" t="s">
        <v>646</v>
      </c>
      <c r="F135" s="179" t="s">
        <v>647</v>
      </c>
      <c r="G135" s="180" t="s">
        <v>128</v>
      </c>
      <c r="H135" s="181">
        <v>95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40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129</v>
      </c>
      <c r="AT135" s="189" t="s">
        <v>125</v>
      </c>
      <c r="AU135" s="189" t="s">
        <v>130</v>
      </c>
      <c r="AY135" s="15" t="s">
        <v>123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130</v>
      </c>
      <c r="BK135" s="190">
        <f>ROUND(I135*H135,2)</f>
        <v>0</v>
      </c>
      <c r="BL135" s="15" t="s">
        <v>129</v>
      </c>
      <c r="BM135" s="189" t="s">
        <v>145</v>
      </c>
    </row>
    <row r="136" s="2" customFormat="1" ht="24.15" customHeight="1">
      <c r="A136" s="34"/>
      <c r="B136" s="176"/>
      <c r="C136" s="177" t="s">
        <v>139</v>
      </c>
      <c r="D136" s="177" t="s">
        <v>125</v>
      </c>
      <c r="E136" s="178" t="s">
        <v>294</v>
      </c>
      <c r="F136" s="179" t="s">
        <v>295</v>
      </c>
      <c r="G136" s="180" t="s">
        <v>215</v>
      </c>
      <c r="H136" s="181">
        <v>30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40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129</v>
      </c>
      <c r="AT136" s="189" t="s">
        <v>125</v>
      </c>
      <c r="AU136" s="189" t="s">
        <v>130</v>
      </c>
      <c r="AY136" s="15" t="s">
        <v>123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130</v>
      </c>
      <c r="BK136" s="190">
        <f>ROUND(I136*H136,2)</f>
        <v>0</v>
      </c>
      <c r="BL136" s="15" t="s">
        <v>129</v>
      </c>
      <c r="BM136" s="189" t="s">
        <v>148</v>
      </c>
    </row>
    <row r="137" s="2" customFormat="1" ht="24.15" customHeight="1">
      <c r="A137" s="34"/>
      <c r="B137" s="176"/>
      <c r="C137" s="177" t="s">
        <v>149</v>
      </c>
      <c r="D137" s="177" t="s">
        <v>125</v>
      </c>
      <c r="E137" s="178" t="s">
        <v>296</v>
      </c>
      <c r="F137" s="179" t="s">
        <v>297</v>
      </c>
      <c r="G137" s="180" t="s">
        <v>223</v>
      </c>
      <c r="H137" s="181">
        <v>376.19999999999999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40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129</v>
      </c>
      <c r="AT137" s="189" t="s">
        <v>125</v>
      </c>
      <c r="AU137" s="189" t="s">
        <v>130</v>
      </c>
      <c r="AY137" s="15" t="s">
        <v>123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130</v>
      </c>
      <c r="BK137" s="190">
        <f>ROUND(I137*H137,2)</f>
        <v>0</v>
      </c>
      <c r="BL137" s="15" t="s">
        <v>129</v>
      </c>
      <c r="BM137" s="189" t="s">
        <v>152</v>
      </c>
    </row>
    <row r="138" s="2" customFormat="1" ht="24.15" customHeight="1">
      <c r="A138" s="34"/>
      <c r="B138" s="176"/>
      <c r="C138" s="177" t="s">
        <v>134</v>
      </c>
      <c r="D138" s="177" t="s">
        <v>125</v>
      </c>
      <c r="E138" s="178" t="s">
        <v>298</v>
      </c>
      <c r="F138" s="179" t="s">
        <v>299</v>
      </c>
      <c r="G138" s="180" t="s">
        <v>223</v>
      </c>
      <c r="H138" s="181">
        <v>376.19999999999999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40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129</v>
      </c>
      <c r="AT138" s="189" t="s">
        <v>125</v>
      </c>
      <c r="AU138" s="189" t="s">
        <v>130</v>
      </c>
      <c r="AY138" s="15" t="s">
        <v>123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130</v>
      </c>
      <c r="BK138" s="190">
        <f>ROUND(I138*H138,2)</f>
        <v>0</v>
      </c>
      <c r="BL138" s="15" t="s">
        <v>129</v>
      </c>
      <c r="BM138" s="189" t="s">
        <v>155</v>
      </c>
    </row>
    <row r="139" s="2" customFormat="1" ht="21.75" customHeight="1">
      <c r="A139" s="34"/>
      <c r="B139" s="176"/>
      <c r="C139" s="177" t="s">
        <v>156</v>
      </c>
      <c r="D139" s="177" t="s">
        <v>125</v>
      </c>
      <c r="E139" s="178" t="s">
        <v>300</v>
      </c>
      <c r="F139" s="179" t="s">
        <v>301</v>
      </c>
      <c r="G139" s="180" t="s">
        <v>223</v>
      </c>
      <c r="H139" s="181">
        <v>11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40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129</v>
      </c>
      <c r="AT139" s="189" t="s">
        <v>125</v>
      </c>
      <c r="AU139" s="189" t="s">
        <v>130</v>
      </c>
      <c r="AY139" s="15" t="s">
        <v>123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130</v>
      </c>
      <c r="BK139" s="190">
        <f>ROUND(I139*H139,2)</f>
        <v>0</v>
      </c>
      <c r="BL139" s="15" t="s">
        <v>129</v>
      </c>
      <c r="BM139" s="189" t="s">
        <v>159</v>
      </c>
    </row>
    <row r="140" s="2" customFormat="1" ht="33" customHeight="1">
      <c r="A140" s="34"/>
      <c r="B140" s="176"/>
      <c r="C140" s="177" t="s">
        <v>145</v>
      </c>
      <c r="D140" s="177" t="s">
        <v>125</v>
      </c>
      <c r="E140" s="178" t="s">
        <v>302</v>
      </c>
      <c r="F140" s="179" t="s">
        <v>303</v>
      </c>
      <c r="G140" s="180" t="s">
        <v>223</v>
      </c>
      <c r="H140" s="181">
        <v>352.94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40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129</v>
      </c>
      <c r="AT140" s="189" t="s">
        <v>125</v>
      </c>
      <c r="AU140" s="189" t="s">
        <v>130</v>
      </c>
      <c r="AY140" s="15" t="s">
        <v>123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130</v>
      </c>
      <c r="BK140" s="190">
        <f>ROUND(I140*H140,2)</f>
        <v>0</v>
      </c>
      <c r="BL140" s="15" t="s">
        <v>129</v>
      </c>
      <c r="BM140" s="189" t="s">
        <v>7</v>
      </c>
    </row>
    <row r="141" s="2" customFormat="1" ht="24.15" customHeight="1">
      <c r="A141" s="34"/>
      <c r="B141" s="176"/>
      <c r="C141" s="177" t="s">
        <v>162</v>
      </c>
      <c r="D141" s="177" t="s">
        <v>125</v>
      </c>
      <c r="E141" s="178" t="s">
        <v>304</v>
      </c>
      <c r="F141" s="179" t="s">
        <v>305</v>
      </c>
      <c r="G141" s="180" t="s">
        <v>223</v>
      </c>
      <c r="H141" s="181">
        <v>387.19999999999999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40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129</v>
      </c>
      <c r="AT141" s="189" t="s">
        <v>125</v>
      </c>
      <c r="AU141" s="189" t="s">
        <v>130</v>
      </c>
      <c r="AY141" s="15" t="s">
        <v>123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130</v>
      </c>
      <c r="BK141" s="190">
        <f>ROUND(I141*H141,2)</f>
        <v>0</v>
      </c>
      <c r="BL141" s="15" t="s">
        <v>129</v>
      </c>
      <c r="BM141" s="189" t="s">
        <v>165</v>
      </c>
    </row>
    <row r="142" s="2" customFormat="1" ht="21.75" customHeight="1">
      <c r="A142" s="34"/>
      <c r="B142" s="176"/>
      <c r="C142" s="177" t="s">
        <v>148</v>
      </c>
      <c r="D142" s="177" t="s">
        <v>125</v>
      </c>
      <c r="E142" s="178" t="s">
        <v>306</v>
      </c>
      <c r="F142" s="179" t="s">
        <v>307</v>
      </c>
      <c r="G142" s="180" t="s">
        <v>223</v>
      </c>
      <c r="H142" s="181">
        <v>387.19999999999999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40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129</v>
      </c>
      <c r="AT142" s="189" t="s">
        <v>125</v>
      </c>
      <c r="AU142" s="189" t="s">
        <v>130</v>
      </c>
      <c r="AY142" s="15" t="s">
        <v>123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130</v>
      </c>
      <c r="BK142" s="190">
        <f>ROUND(I142*H142,2)</f>
        <v>0</v>
      </c>
      <c r="BL142" s="15" t="s">
        <v>129</v>
      </c>
      <c r="BM142" s="189" t="s">
        <v>168</v>
      </c>
    </row>
    <row r="143" s="2" customFormat="1" ht="24.15" customHeight="1">
      <c r="A143" s="34"/>
      <c r="B143" s="176"/>
      <c r="C143" s="177" t="s">
        <v>169</v>
      </c>
      <c r="D143" s="177" t="s">
        <v>125</v>
      </c>
      <c r="E143" s="178" t="s">
        <v>308</v>
      </c>
      <c r="F143" s="179" t="s">
        <v>309</v>
      </c>
      <c r="G143" s="180" t="s">
        <v>180</v>
      </c>
      <c r="H143" s="181">
        <v>716.32000000000005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40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129</v>
      </c>
      <c r="AT143" s="189" t="s">
        <v>125</v>
      </c>
      <c r="AU143" s="189" t="s">
        <v>130</v>
      </c>
      <c r="AY143" s="15" t="s">
        <v>123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130</v>
      </c>
      <c r="BK143" s="190">
        <f>ROUND(I143*H143,2)</f>
        <v>0</v>
      </c>
      <c r="BL143" s="15" t="s">
        <v>129</v>
      </c>
      <c r="BM143" s="189" t="s">
        <v>173</v>
      </c>
    </row>
    <row r="144" s="2" customFormat="1" ht="33" customHeight="1">
      <c r="A144" s="34"/>
      <c r="B144" s="176"/>
      <c r="C144" s="177" t="s">
        <v>152</v>
      </c>
      <c r="D144" s="177" t="s">
        <v>125</v>
      </c>
      <c r="E144" s="178" t="s">
        <v>492</v>
      </c>
      <c r="F144" s="179" t="s">
        <v>493</v>
      </c>
      <c r="G144" s="180" t="s">
        <v>223</v>
      </c>
      <c r="H144" s="181">
        <v>29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40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129</v>
      </c>
      <c r="AT144" s="189" t="s">
        <v>125</v>
      </c>
      <c r="AU144" s="189" t="s">
        <v>130</v>
      </c>
      <c r="AY144" s="15" t="s">
        <v>123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130</v>
      </c>
      <c r="BK144" s="190">
        <f>ROUND(I144*H144,2)</f>
        <v>0</v>
      </c>
      <c r="BL144" s="15" t="s">
        <v>129</v>
      </c>
      <c r="BM144" s="189" t="s">
        <v>176</v>
      </c>
    </row>
    <row r="145" s="2" customFormat="1" ht="16.5" customHeight="1">
      <c r="A145" s="34"/>
      <c r="B145" s="176"/>
      <c r="C145" s="191" t="s">
        <v>177</v>
      </c>
      <c r="D145" s="191" t="s">
        <v>131</v>
      </c>
      <c r="E145" s="192" t="s">
        <v>494</v>
      </c>
      <c r="F145" s="193" t="s">
        <v>495</v>
      </c>
      <c r="G145" s="194" t="s">
        <v>180</v>
      </c>
      <c r="H145" s="195">
        <v>54.810000000000002</v>
      </c>
      <c r="I145" s="196"/>
      <c r="J145" s="197">
        <f>ROUND(I145*H145,2)</f>
        <v>0</v>
      </c>
      <c r="K145" s="198"/>
      <c r="L145" s="199"/>
      <c r="M145" s="200" t="s">
        <v>1</v>
      </c>
      <c r="N145" s="201" t="s">
        <v>40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134</v>
      </c>
      <c r="AT145" s="189" t="s">
        <v>131</v>
      </c>
      <c r="AU145" s="189" t="s">
        <v>130</v>
      </c>
      <c r="AY145" s="15" t="s">
        <v>123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130</v>
      </c>
      <c r="BK145" s="190">
        <f>ROUND(I145*H145,2)</f>
        <v>0</v>
      </c>
      <c r="BL145" s="15" t="s">
        <v>129</v>
      </c>
      <c r="BM145" s="189" t="s">
        <v>181</v>
      </c>
    </row>
    <row r="146" s="2" customFormat="1" ht="24.15" customHeight="1">
      <c r="A146" s="34"/>
      <c r="B146" s="176"/>
      <c r="C146" s="177" t="s">
        <v>155</v>
      </c>
      <c r="D146" s="177" t="s">
        <v>125</v>
      </c>
      <c r="E146" s="178" t="s">
        <v>500</v>
      </c>
      <c r="F146" s="179" t="s">
        <v>501</v>
      </c>
      <c r="G146" s="180" t="s">
        <v>128</v>
      </c>
      <c r="H146" s="181">
        <v>29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40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129</v>
      </c>
      <c r="AT146" s="189" t="s">
        <v>125</v>
      </c>
      <c r="AU146" s="189" t="s">
        <v>130</v>
      </c>
      <c r="AY146" s="15" t="s">
        <v>123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130</v>
      </c>
      <c r="BK146" s="190">
        <f>ROUND(I146*H146,2)</f>
        <v>0</v>
      </c>
      <c r="BL146" s="15" t="s">
        <v>129</v>
      </c>
      <c r="BM146" s="189" t="s">
        <v>184</v>
      </c>
    </row>
    <row r="147" s="2" customFormat="1" ht="16.5" customHeight="1">
      <c r="A147" s="34"/>
      <c r="B147" s="176"/>
      <c r="C147" s="191" t="s">
        <v>185</v>
      </c>
      <c r="D147" s="191" t="s">
        <v>131</v>
      </c>
      <c r="E147" s="192" t="s">
        <v>502</v>
      </c>
      <c r="F147" s="193" t="s">
        <v>503</v>
      </c>
      <c r="G147" s="194" t="s">
        <v>314</v>
      </c>
      <c r="H147" s="195">
        <v>0.89600000000000002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40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134</v>
      </c>
      <c r="AT147" s="189" t="s">
        <v>131</v>
      </c>
      <c r="AU147" s="189" t="s">
        <v>130</v>
      </c>
      <c r="AY147" s="15" t="s">
        <v>123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130</v>
      </c>
      <c r="BK147" s="190">
        <f>ROUND(I147*H147,2)</f>
        <v>0</v>
      </c>
      <c r="BL147" s="15" t="s">
        <v>129</v>
      </c>
      <c r="BM147" s="189" t="s">
        <v>188</v>
      </c>
    </row>
    <row r="148" s="2" customFormat="1" ht="33" customHeight="1">
      <c r="A148" s="34"/>
      <c r="B148" s="176"/>
      <c r="C148" s="177" t="s">
        <v>159</v>
      </c>
      <c r="D148" s="177" t="s">
        <v>125</v>
      </c>
      <c r="E148" s="178" t="s">
        <v>310</v>
      </c>
      <c r="F148" s="179" t="s">
        <v>311</v>
      </c>
      <c r="G148" s="180" t="s">
        <v>128</v>
      </c>
      <c r="H148" s="181">
        <v>91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40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129</v>
      </c>
      <c r="AT148" s="189" t="s">
        <v>125</v>
      </c>
      <c r="AU148" s="189" t="s">
        <v>130</v>
      </c>
      <c r="AY148" s="15" t="s">
        <v>123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130</v>
      </c>
      <c r="BK148" s="190">
        <f>ROUND(I148*H148,2)</f>
        <v>0</v>
      </c>
      <c r="BL148" s="15" t="s">
        <v>129</v>
      </c>
      <c r="BM148" s="189" t="s">
        <v>191</v>
      </c>
    </row>
    <row r="149" s="2" customFormat="1" ht="16.5" customHeight="1">
      <c r="A149" s="34"/>
      <c r="B149" s="176"/>
      <c r="C149" s="191" t="s">
        <v>192</v>
      </c>
      <c r="D149" s="191" t="s">
        <v>131</v>
      </c>
      <c r="E149" s="192" t="s">
        <v>648</v>
      </c>
      <c r="F149" s="193" t="s">
        <v>649</v>
      </c>
      <c r="G149" s="194" t="s">
        <v>314</v>
      </c>
      <c r="H149" s="195">
        <v>8.8000000000000007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40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134</v>
      </c>
      <c r="AT149" s="189" t="s">
        <v>131</v>
      </c>
      <c r="AU149" s="189" t="s">
        <v>130</v>
      </c>
      <c r="AY149" s="15" t="s">
        <v>123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130</v>
      </c>
      <c r="BK149" s="190">
        <f>ROUND(I149*H149,2)</f>
        <v>0</v>
      </c>
      <c r="BL149" s="15" t="s">
        <v>129</v>
      </c>
      <c r="BM149" s="189" t="s">
        <v>195</v>
      </c>
    </row>
    <row r="150" s="2" customFormat="1" ht="21.75" customHeight="1">
      <c r="A150" s="34"/>
      <c r="B150" s="176"/>
      <c r="C150" s="177" t="s">
        <v>7</v>
      </c>
      <c r="D150" s="177" t="s">
        <v>125</v>
      </c>
      <c r="E150" s="178" t="s">
        <v>315</v>
      </c>
      <c r="F150" s="179" t="s">
        <v>316</v>
      </c>
      <c r="G150" s="180" t="s">
        <v>128</v>
      </c>
      <c r="H150" s="181">
        <v>1045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40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129</v>
      </c>
      <c r="AT150" s="189" t="s">
        <v>125</v>
      </c>
      <c r="AU150" s="189" t="s">
        <v>130</v>
      </c>
      <c r="AY150" s="15" t="s">
        <v>123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130</v>
      </c>
      <c r="BK150" s="190">
        <f>ROUND(I150*H150,2)</f>
        <v>0</v>
      </c>
      <c r="BL150" s="15" t="s">
        <v>129</v>
      </c>
      <c r="BM150" s="189" t="s">
        <v>199</v>
      </c>
    </row>
    <row r="151" s="2" customFormat="1" ht="24.15" customHeight="1">
      <c r="A151" s="34"/>
      <c r="B151" s="176"/>
      <c r="C151" s="177" t="s">
        <v>200</v>
      </c>
      <c r="D151" s="177" t="s">
        <v>125</v>
      </c>
      <c r="E151" s="178" t="s">
        <v>504</v>
      </c>
      <c r="F151" s="179" t="s">
        <v>505</v>
      </c>
      <c r="G151" s="180" t="s">
        <v>128</v>
      </c>
      <c r="H151" s="181">
        <v>29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40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129</v>
      </c>
      <c r="AT151" s="189" t="s">
        <v>125</v>
      </c>
      <c r="AU151" s="189" t="s">
        <v>130</v>
      </c>
      <c r="AY151" s="15" t="s">
        <v>123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130</v>
      </c>
      <c r="BK151" s="190">
        <f>ROUND(I151*H151,2)</f>
        <v>0</v>
      </c>
      <c r="BL151" s="15" t="s">
        <v>129</v>
      </c>
      <c r="BM151" s="189" t="s">
        <v>203</v>
      </c>
    </row>
    <row r="152" s="2" customFormat="1" ht="33" customHeight="1">
      <c r="A152" s="34"/>
      <c r="B152" s="176"/>
      <c r="C152" s="177" t="s">
        <v>165</v>
      </c>
      <c r="D152" s="177" t="s">
        <v>125</v>
      </c>
      <c r="E152" s="178" t="s">
        <v>506</v>
      </c>
      <c r="F152" s="179" t="s">
        <v>507</v>
      </c>
      <c r="G152" s="180" t="s">
        <v>128</v>
      </c>
      <c r="H152" s="181">
        <v>29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40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129</v>
      </c>
      <c r="AT152" s="189" t="s">
        <v>125</v>
      </c>
      <c r="AU152" s="189" t="s">
        <v>130</v>
      </c>
      <c r="AY152" s="15" t="s">
        <v>123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130</v>
      </c>
      <c r="BK152" s="190">
        <f>ROUND(I152*H152,2)</f>
        <v>0</v>
      </c>
      <c r="BL152" s="15" t="s">
        <v>129</v>
      </c>
      <c r="BM152" s="189" t="s">
        <v>206</v>
      </c>
    </row>
    <row r="153" s="2" customFormat="1" ht="24.15" customHeight="1">
      <c r="A153" s="34"/>
      <c r="B153" s="176"/>
      <c r="C153" s="177" t="s">
        <v>208</v>
      </c>
      <c r="D153" s="177" t="s">
        <v>125</v>
      </c>
      <c r="E153" s="178" t="s">
        <v>319</v>
      </c>
      <c r="F153" s="179" t="s">
        <v>320</v>
      </c>
      <c r="G153" s="180" t="s">
        <v>138</v>
      </c>
      <c r="H153" s="181">
        <v>90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40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129</v>
      </c>
      <c r="AT153" s="189" t="s">
        <v>125</v>
      </c>
      <c r="AU153" s="189" t="s">
        <v>130</v>
      </c>
      <c r="AY153" s="15" t="s">
        <v>123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130</v>
      </c>
      <c r="BK153" s="190">
        <f>ROUND(I153*H153,2)</f>
        <v>0</v>
      </c>
      <c r="BL153" s="15" t="s">
        <v>129</v>
      </c>
      <c r="BM153" s="189" t="s">
        <v>211</v>
      </c>
    </row>
    <row r="154" s="2" customFormat="1" ht="24.15" customHeight="1">
      <c r="A154" s="34"/>
      <c r="B154" s="176"/>
      <c r="C154" s="177" t="s">
        <v>168</v>
      </c>
      <c r="D154" s="177" t="s">
        <v>125</v>
      </c>
      <c r="E154" s="178" t="s">
        <v>650</v>
      </c>
      <c r="F154" s="179" t="s">
        <v>651</v>
      </c>
      <c r="G154" s="180" t="s">
        <v>138</v>
      </c>
      <c r="H154" s="181">
        <v>912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40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129</v>
      </c>
      <c r="AT154" s="189" t="s">
        <v>125</v>
      </c>
      <c r="AU154" s="189" t="s">
        <v>130</v>
      </c>
      <c r="AY154" s="15" t="s">
        <v>123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130</v>
      </c>
      <c r="BK154" s="190">
        <f>ROUND(I154*H154,2)</f>
        <v>0</v>
      </c>
      <c r="BL154" s="15" t="s">
        <v>129</v>
      </c>
      <c r="BM154" s="189" t="s">
        <v>216</v>
      </c>
    </row>
    <row r="155" s="2" customFormat="1" ht="24.15" customHeight="1">
      <c r="A155" s="34"/>
      <c r="B155" s="176"/>
      <c r="C155" s="191" t="s">
        <v>217</v>
      </c>
      <c r="D155" s="191" t="s">
        <v>131</v>
      </c>
      <c r="E155" s="192" t="s">
        <v>327</v>
      </c>
      <c r="F155" s="193" t="s">
        <v>328</v>
      </c>
      <c r="G155" s="194" t="s">
        <v>138</v>
      </c>
      <c r="H155" s="195">
        <v>912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40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134</v>
      </c>
      <c r="AT155" s="189" t="s">
        <v>131</v>
      </c>
      <c r="AU155" s="189" t="s">
        <v>130</v>
      </c>
      <c r="AY155" s="15" t="s">
        <v>123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130</v>
      </c>
      <c r="BK155" s="190">
        <f>ROUND(I155*H155,2)</f>
        <v>0</v>
      </c>
      <c r="BL155" s="15" t="s">
        <v>129</v>
      </c>
      <c r="BM155" s="189" t="s">
        <v>329</v>
      </c>
    </row>
    <row r="156" s="2" customFormat="1" ht="33" customHeight="1">
      <c r="A156" s="34"/>
      <c r="B156" s="176"/>
      <c r="C156" s="177" t="s">
        <v>173</v>
      </c>
      <c r="D156" s="177" t="s">
        <v>125</v>
      </c>
      <c r="E156" s="178" t="s">
        <v>321</v>
      </c>
      <c r="F156" s="179" t="s">
        <v>322</v>
      </c>
      <c r="G156" s="180" t="s">
        <v>138</v>
      </c>
      <c r="H156" s="181">
        <v>48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40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129</v>
      </c>
      <c r="AT156" s="189" t="s">
        <v>125</v>
      </c>
      <c r="AU156" s="189" t="s">
        <v>130</v>
      </c>
      <c r="AY156" s="15" t="s">
        <v>123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130</v>
      </c>
      <c r="BK156" s="190">
        <f>ROUND(I156*H156,2)</f>
        <v>0</v>
      </c>
      <c r="BL156" s="15" t="s">
        <v>129</v>
      </c>
      <c r="BM156" s="189" t="s">
        <v>228</v>
      </c>
    </row>
    <row r="157" s="2" customFormat="1" ht="21.75" customHeight="1">
      <c r="A157" s="34"/>
      <c r="B157" s="176"/>
      <c r="C157" s="191" t="s">
        <v>225</v>
      </c>
      <c r="D157" s="191" t="s">
        <v>131</v>
      </c>
      <c r="E157" s="192" t="s">
        <v>323</v>
      </c>
      <c r="F157" s="193" t="s">
        <v>324</v>
      </c>
      <c r="G157" s="194" t="s">
        <v>138</v>
      </c>
      <c r="H157" s="195">
        <v>48</v>
      </c>
      <c r="I157" s="196"/>
      <c r="J157" s="197">
        <f>ROUND(I157*H157,2)</f>
        <v>0</v>
      </c>
      <c r="K157" s="198"/>
      <c r="L157" s="199"/>
      <c r="M157" s="200" t="s">
        <v>1</v>
      </c>
      <c r="N157" s="201" t="s">
        <v>40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134</v>
      </c>
      <c r="AT157" s="189" t="s">
        <v>131</v>
      </c>
      <c r="AU157" s="189" t="s">
        <v>130</v>
      </c>
      <c r="AY157" s="15" t="s">
        <v>123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130</v>
      </c>
      <c r="BK157" s="190">
        <f>ROUND(I157*H157,2)</f>
        <v>0</v>
      </c>
      <c r="BL157" s="15" t="s">
        <v>129</v>
      </c>
      <c r="BM157" s="189" t="s">
        <v>231</v>
      </c>
    </row>
    <row r="158" s="2" customFormat="1" ht="33" customHeight="1">
      <c r="A158" s="34"/>
      <c r="B158" s="176"/>
      <c r="C158" s="177" t="s">
        <v>176</v>
      </c>
      <c r="D158" s="177" t="s">
        <v>125</v>
      </c>
      <c r="E158" s="178" t="s">
        <v>325</v>
      </c>
      <c r="F158" s="179" t="s">
        <v>326</v>
      </c>
      <c r="G158" s="180" t="s">
        <v>138</v>
      </c>
      <c r="H158" s="181">
        <v>42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40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129</v>
      </c>
      <c r="AT158" s="189" t="s">
        <v>125</v>
      </c>
      <c r="AU158" s="189" t="s">
        <v>130</v>
      </c>
      <c r="AY158" s="15" t="s">
        <v>123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130</v>
      </c>
      <c r="BK158" s="190">
        <f>ROUND(I158*H158,2)</f>
        <v>0</v>
      </c>
      <c r="BL158" s="15" t="s">
        <v>129</v>
      </c>
      <c r="BM158" s="189" t="s">
        <v>235</v>
      </c>
    </row>
    <row r="159" s="2" customFormat="1" ht="24.15" customHeight="1">
      <c r="A159" s="34"/>
      <c r="B159" s="176"/>
      <c r="C159" s="191" t="s">
        <v>232</v>
      </c>
      <c r="D159" s="191" t="s">
        <v>131</v>
      </c>
      <c r="E159" s="192" t="s">
        <v>327</v>
      </c>
      <c r="F159" s="193" t="s">
        <v>328</v>
      </c>
      <c r="G159" s="194" t="s">
        <v>138</v>
      </c>
      <c r="H159" s="195">
        <v>42</v>
      </c>
      <c r="I159" s="196"/>
      <c r="J159" s="197">
        <f>ROUND(I159*H159,2)</f>
        <v>0</v>
      </c>
      <c r="K159" s="198"/>
      <c r="L159" s="199"/>
      <c r="M159" s="200" t="s">
        <v>1</v>
      </c>
      <c r="N159" s="201" t="s">
        <v>40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134</v>
      </c>
      <c r="AT159" s="189" t="s">
        <v>131</v>
      </c>
      <c r="AU159" s="189" t="s">
        <v>130</v>
      </c>
      <c r="AY159" s="15" t="s">
        <v>123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130</v>
      </c>
      <c r="BK159" s="190">
        <f>ROUND(I159*H159,2)</f>
        <v>0</v>
      </c>
      <c r="BL159" s="15" t="s">
        <v>129</v>
      </c>
      <c r="BM159" s="189" t="s">
        <v>238</v>
      </c>
    </row>
    <row r="160" s="2" customFormat="1" ht="24.15" customHeight="1">
      <c r="A160" s="34"/>
      <c r="B160" s="176"/>
      <c r="C160" s="177" t="s">
        <v>181</v>
      </c>
      <c r="D160" s="177" t="s">
        <v>125</v>
      </c>
      <c r="E160" s="178" t="s">
        <v>166</v>
      </c>
      <c r="F160" s="179" t="s">
        <v>167</v>
      </c>
      <c r="G160" s="180" t="s">
        <v>128</v>
      </c>
      <c r="H160" s="181">
        <v>91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40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129</v>
      </c>
      <c r="AT160" s="189" t="s">
        <v>125</v>
      </c>
      <c r="AU160" s="189" t="s">
        <v>130</v>
      </c>
      <c r="AY160" s="15" t="s">
        <v>123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130</v>
      </c>
      <c r="BK160" s="190">
        <f>ROUND(I160*H160,2)</f>
        <v>0</v>
      </c>
      <c r="BL160" s="15" t="s">
        <v>129</v>
      </c>
      <c r="BM160" s="189" t="s">
        <v>242</v>
      </c>
    </row>
    <row r="161" s="2" customFormat="1" ht="16.5" customHeight="1">
      <c r="A161" s="34"/>
      <c r="B161" s="176"/>
      <c r="C161" s="191" t="s">
        <v>239</v>
      </c>
      <c r="D161" s="191" t="s">
        <v>131</v>
      </c>
      <c r="E161" s="192" t="s">
        <v>170</v>
      </c>
      <c r="F161" s="193" t="s">
        <v>171</v>
      </c>
      <c r="G161" s="194" t="s">
        <v>172</v>
      </c>
      <c r="H161" s="195">
        <v>0.035999999999999997</v>
      </c>
      <c r="I161" s="196"/>
      <c r="J161" s="197">
        <f>ROUND(I161*H161,2)</f>
        <v>0</v>
      </c>
      <c r="K161" s="198"/>
      <c r="L161" s="199"/>
      <c r="M161" s="200" t="s">
        <v>1</v>
      </c>
      <c r="N161" s="201" t="s">
        <v>40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134</v>
      </c>
      <c r="AT161" s="189" t="s">
        <v>131</v>
      </c>
      <c r="AU161" s="189" t="s">
        <v>130</v>
      </c>
      <c r="AY161" s="15" t="s">
        <v>123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130</v>
      </c>
      <c r="BK161" s="190">
        <f>ROUND(I161*H161,2)</f>
        <v>0</v>
      </c>
      <c r="BL161" s="15" t="s">
        <v>129</v>
      </c>
      <c r="BM161" s="189" t="s">
        <v>245</v>
      </c>
    </row>
    <row r="162" s="2" customFormat="1" ht="24.15" customHeight="1">
      <c r="A162" s="34"/>
      <c r="B162" s="176"/>
      <c r="C162" s="177" t="s">
        <v>184</v>
      </c>
      <c r="D162" s="177" t="s">
        <v>125</v>
      </c>
      <c r="E162" s="178" t="s">
        <v>174</v>
      </c>
      <c r="F162" s="179" t="s">
        <v>175</v>
      </c>
      <c r="G162" s="180" t="s">
        <v>128</v>
      </c>
      <c r="H162" s="181">
        <v>91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40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129</v>
      </c>
      <c r="AT162" s="189" t="s">
        <v>125</v>
      </c>
      <c r="AU162" s="189" t="s">
        <v>130</v>
      </c>
      <c r="AY162" s="15" t="s">
        <v>123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130</v>
      </c>
      <c r="BK162" s="190">
        <f>ROUND(I162*H162,2)</f>
        <v>0</v>
      </c>
      <c r="BL162" s="15" t="s">
        <v>129</v>
      </c>
      <c r="BM162" s="189" t="s">
        <v>251</v>
      </c>
    </row>
    <row r="163" s="2" customFormat="1" ht="24.15" customHeight="1">
      <c r="A163" s="34"/>
      <c r="B163" s="176"/>
      <c r="C163" s="191" t="s">
        <v>248</v>
      </c>
      <c r="D163" s="191" t="s">
        <v>131</v>
      </c>
      <c r="E163" s="192" t="s">
        <v>178</v>
      </c>
      <c r="F163" s="193" t="s">
        <v>179</v>
      </c>
      <c r="G163" s="194" t="s">
        <v>180</v>
      </c>
      <c r="H163" s="195">
        <v>0.002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40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134</v>
      </c>
      <c r="AT163" s="189" t="s">
        <v>131</v>
      </c>
      <c r="AU163" s="189" t="s">
        <v>130</v>
      </c>
      <c r="AY163" s="15" t="s">
        <v>123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130</v>
      </c>
      <c r="BK163" s="190">
        <f>ROUND(I163*H163,2)</f>
        <v>0</v>
      </c>
      <c r="BL163" s="15" t="s">
        <v>129</v>
      </c>
      <c r="BM163" s="189" t="s">
        <v>257</v>
      </c>
    </row>
    <row r="164" s="2" customFormat="1" ht="21.75" customHeight="1">
      <c r="A164" s="34"/>
      <c r="B164" s="176"/>
      <c r="C164" s="177" t="s">
        <v>188</v>
      </c>
      <c r="D164" s="177" t="s">
        <v>125</v>
      </c>
      <c r="E164" s="178" t="s">
        <v>189</v>
      </c>
      <c r="F164" s="179" t="s">
        <v>190</v>
      </c>
      <c r="G164" s="180" t="s">
        <v>128</v>
      </c>
      <c r="H164" s="181">
        <v>91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40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129</v>
      </c>
      <c r="AT164" s="189" t="s">
        <v>125</v>
      </c>
      <c r="AU164" s="189" t="s">
        <v>130</v>
      </c>
      <c r="AY164" s="15" t="s">
        <v>123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130</v>
      </c>
      <c r="BK164" s="190">
        <f>ROUND(I164*H164,2)</f>
        <v>0</v>
      </c>
      <c r="BL164" s="15" t="s">
        <v>129</v>
      </c>
      <c r="BM164" s="189" t="s">
        <v>262</v>
      </c>
    </row>
    <row r="165" s="2" customFormat="1" ht="21.75" customHeight="1">
      <c r="A165" s="34"/>
      <c r="B165" s="176"/>
      <c r="C165" s="177" t="s">
        <v>258</v>
      </c>
      <c r="D165" s="177" t="s">
        <v>125</v>
      </c>
      <c r="E165" s="178" t="s">
        <v>193</v>
      </c>
      <c r="F165" s="179" t="s">
        <v>194</v>
      </c>
      <c r="G165" s="180" t="s">
        <v>128</v>
      </c>
      <c r="H165" s="181">
        <v>91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40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129</v>
      </c>
      <c r="AT165" s="189" t="s">
        <v>125</v>
      </c>
      <c r="AU165" s="189" t="s">
        <v>130</v>
      </c>
      <c r="AY165" s="15" t="s">
        <v>123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130</v>
      </c>
      <c r="BK165" s="190">
        <f>ROUND(I165*H165,2)</f>
        <v>0</v>
      </c>
      <c r="BL165" s="15" t="s">
        <v>129</v>
      </c>
      <c r="BM165" s="189" t="s">
        <v>265</v>
      </c>
    </row>
    <row r="166" s="12" customFormat="1" ht="22.8" customHeight="1">
      <c r="A166" s="12"/>
      <c r="B166" s="163"/>
      <c r="C166" s="12"/>
      <c r="D166" s="164" t="s">
        <v>73</v>
      </c>
      <c r="E166" s="174" t="s">
        <v>130</v>
      </c>
      <c r="F166" s="174" t="s">
        <v>330</v>
      </c>
      <c r="G166" s="12"/>
      <c r="H166" s="12"/>
      <c r="I166" s="166"/>
      <c r="J166" s="175">
        <f>BK166</f>
        <v>0</v>
      </c>
      <c r="K166" s="12"/>
      <c r="L166" s="163"/>
      <c r="M166" s="168"/>
      <c r="N166" s="169"/>
      <c r="O166" s="169"/>
      <c r="P166" s="170">
        <f>SUM(P167:P168)</f>
        <v>0</v>
      </c>
      <c r="Q166" s="169"/>
      <c r="R166" s="170">
        <f>SUM(R167:R168)</f>
        <v>0</v>
      </c>
      <c r="S166" s="169"/>
      <c r="T166" s="171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4" t="s">
        <v>82</v>
      </c>
      <c r="AT166" s="172" t="s">
        <v>73</v>
      </c>
      <c r="AU166" s="172" t="s">
        <v>82</v>
      </c>
      <c r="AY166" s="164" t="s">
        <v>123</v>
      </c>
      <c r="BK166" s="173">
        <f>SUM(BK167:BK168)</f>
        <v>0</v>
      </c>
    </row>
    <row r="167" s="2" customFormat="1" ht="33" customHeight="1">
      <c r="A167" s="34"/>
      <c r="B167" s="176"/>
      <c r="C167" s="177" t="s">
        <v>191</v>
      </c>
      <c r="D167" s="177" t="s">
        <v>125</v>
      </c>
      <c r="E167" s="178" t="s">
        <v>331</v>
      </c>
      <c r="F167" s="179" t="s">
        <v>332</v>
      </c>
      <c r="G167" s="180" t="s">
        <v>128</v>
      </c>
      <c r="H167" s="181">
        <v>1045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40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129</v>
      </c>
      <c r="AT167" s="189" t="s">
        <v>125</v>
      </c>
      <c r="AU167" s="189" t="s">
        <v>130</v>
      </c>
      <c r="AY167" s="15" t="s">
        <v>123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130</v>
      </c>
      <c r="BK167" s="190">
        <f>ROUND(I167*H167,2)</f>
        <v>0</v>
      </c>
      <c r="BL167" s="15" t="s">
        <v>129</v>
      </c>
      <c r="BM167" s="189" t="s">
        <v>269</v>
      </c>
    </row>
    <row r="168" s="2" customFormat="1" ht="16.5" customHeight="1">
      <c r="A168" s="34"/>
      <c r="B168" s="176"/>
      <c r="C168" s="177" t="s">
        <v>266</v>
      </c>
      <c r="D168" s="177" t="s">
        <v>125</v>
      </c>
      <c r="E168" s="178" t="s">
        <v>333</v>
      </c>
      <c r="F168" s="179" t="s">
        <v>334</v>
      </c>
      <c r="G168" s="180" t="s">
        <v>223</v>
      </c>
      <c r="H168" s="181">
        <v>11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40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129</v>
      </c>
      <c r="AT168" s="189" t="s">
        <v>125</v>
      </c>
      <c r="AU168" s="189" t="s">
        <v>130</v>
      </c>
      <c r="AY168" s="15" t="s">
        <v>123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130</v>
      </c>
      <c r="BK168" s="190">
        <f>ROUND(I168*H168,2)</f>
        <v>0</v>
      </c>
      <c r="BL168" s="15" t="s">
        <v>129</v>
      </c>
      <c r="BM168" s="189" t="s">
        <v>272</v>
      </c>
    </row>
    <row r="169" s="12" customFormat="1" ht="22.8" customHeight="1">
      <c r="A169" s="12"/>
      <c r="B169" s="163"/>
      <c r="C169" s="12"/>
      <c r="D169" s="164" t="s">
        <v>73</v>
      </c>
      <c r="E169" s="174" t="s">
        <v>135</v>
      </c>
      <c r="F169" s="174" t="s">
        <v>335</v>
      </c>
      <c r="G169" s="12"/>
      <c r="H169" s="12"/>
      <c r="I169" s="166"/>
      <c r="J169" s="175">
        <f>BK169</f>
        <v>0</v>
      </c>
      <c r="K169" s="12"/>
      <c r="L169" s="163"/>
      <c r="M169" s="168"/>
      <c r="N169" s="169"/>
      <c r="O169" s="169"/>
      <c r="P169" s="170">
        <f>SUM(P170:P175)</f>
        <v>0</v>
      </c>
      <c r="Q169" s="169"/>
      <c r="R169" s="170">
        <f>SUM(R170:R175)</f>
        <v>0</v>
      </c>
      <c r="S169" s="169"/>
      <c r="T169" s="171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4" t="s">
        <v>82</v>
      </c>
      <c r="AT169" s="172" t="s">
        <v>73</v>
      </c>
      <c r="AU169" s="172" t="s">
        <v>82</v>
      </c>
      <c r="AY169" s="164" t="s">
        <v>123</v>
      </c>
      <c r="BK169" s="173">
        <f>SUM(BK170:BK175)</f>
        <v>0</v>
      </c>
    </row>
    <row r="170" s="2" customFormat="1" ht="37.8" customHeight="1">
      <c r="A170" s="34"/>
      <c r="B170" s="176"/>
      <c r="C170" s="177" t="s">
        <v>195</v>
      </c>
      <c r="D170" s="177" t="s">
        <v>125</v>
      </c>
      <c r="E170" s="178" t="s">
        <v>336</v>
      </c>
      <c r="F170" s="179" t="s">
        <v>337</v>
      </c>
      <c r="G170" s="180" t="s">
        <v>223</v>
      </c>
      <c r="H170" s="181">
        <v>7.2000000000000002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40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129</v>
      </c>
      <c r="AT170" s="189" t="s">
        <v>125</v>
      </c>
      <c r="AU170" s="189" t="s">
        <v>130</v>
      </c>
      <c r="AY170" s="15" t="s">
        <v>123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130</v>
      </c>
      <c r="BK170" s="190">
        <f>ROUND(I170*H170,2)</f>
        <v>0</v>
      </c>
      <c r="BL170" s="15" t="s">
        <v>129</v>
      </c>
      <c r="BM170" s="189" t="s">
        <v>277</v>
      </c>
    </row>
    <row r="171" s="2" customFormat="1" ht="44.25" customHeight="1">
      <c r="A171" s="34"/>
      <c r="B171" s="176"/>
      <c r="C171" s="191" t="s">
        <v>273</v>
      </c>
      <c r="D171" s="191" t="s">
        <v>131</v>
      </c>
      <c r="E171" s="192" t="s">
        <v>338</v>
      </c>
      <c r="F171" s="193" t="s">
        <v>339</v>
      </c>
      <c r="G171" s="194" t="s">
        <v>223</v>
      </c>
      <c r="H171" s="195">
        <v>7.2000000000000002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40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134</v>
      </c>
      <c r="AT171" s="189" t="s">
        <v>131</v>
      </c>
      <c r="AU171" s="189" t="s">
        <v>130</v>
      </c>
      <c r="AY171" s="15" t="s">
        <v>123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130</v>
      </c>
      <c r="BK171" s="190">
        <f>ROUND(I171*H171,2)</f>
        <v>0</v>
      </c>
      <c r="BL171" s="15" t="s">
        <v>129</v>
      </c>
      <c r="BM171" s="189" t="s">
        <v>280</v>
      </c>
    </row>
    <row r="172" s="2" customFormat="1" ht="16.5" customHeight="1">
      <c r="A172" s="34"/>
      <c r="B172" s="176"/>
      <c r="C172" s="191" t="s">
        <v>199</v>
      </c>
      <c r="D172" s="191" t="s">
        <v>131</v>
      </c>
      <c r="E172" s="192" t="s">
        <v>340</v>
      </c>
      <c r="F172" s="193" t="s">
        <v>341</v>
      </c>
      <c r="G172" s="194" t="s">
        <v>180</v>
      </c>
      <c r="H172" s="195">
        <v>0.087999999999999995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40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134</v>
      </c>
      <c r="AT172" s="189" t="s">
        <v>131</v>
      </c>
      <c r="AU172" s="189" t="s">
        <v>130</v>
      </c>
      <c r="AY172" s="15" t="s">
        <v>123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130</v>
      </c>
      <c r="BK172" s="190">
        <f>ROUND(I172*H172,2)</f>
        <v>0</v>
      </c>
      <c r="BL172" s="15" t="s">
        <v>129</v>
      </c>
      <c r="BM172" s="189" t="s">
        <v>284</v>
      </c>
    </row>
    <row r="173" s="2" customFormat="1" ht="24.15" customHeight="1">
      <c r="A173" s="34"/>
      <c r="B173" s="176"/>
      <c r="C173" s="191" t="s">
        <v>281</v>
      </c>
      <c r="D173" s="191" t="s">
        <v>131</v>
      </c>
      <c r="E173" s="192" t="s">
        <v>342</v>
      </c>
      <c r="F173" s="193" t="s">
        <v>343</v>
      </c>
      <c r="G173" s="194" t="s">
        <v>223</v>
      </c>
      <c r="H173" s="195">
        <v>7.2000000000000002</v>
      </c>
      <c r="I173" s="196"/>
      <c r="J173" s="197">
        <f>ROUND(I173*H173,2)</f>
        <v>0</v>
      </c>
      <c r="K173" s="198"/>
      <c r="L173" s="199"/>
      <c r="M173" s="200" t="s">
        <v>1</v>
      </c>
      <c r="N173" s="201" t="s">
        <v>40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134</v>
      </c>
      <c r="AT173" s="189" t="s">
        <v>131</v>
      </c>
      <c r="AU173" s="189" t="s">
        <v>130</v>
      </c>
      <c r="AY173" s="15" t="s">
        <v>123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130</v>
      </c>
      <c r="BK173" s="190">
        <f>ROUND(I173*H173,2)</f>
        <v>0</v>
      </c>
      <c r="BL173" s="15" t="s">
        <v>129</v>
      </c>
      <c r="BM173" s="189" t="s">
        <v>350</v>
      </c>
    </row>
    <row r="174" s="2" customFormat="1" ht="37.8" customHeight="1">
      <c r="A174" s="34"/>
      <c r="B174" s="176"/>
      <c r="C174" s="177" t="s">
        <v>203</v>
      </c>
      <c r="D174" s="177" t="s">
        <v>125</v>
      </c>
      <c r="E174" s="178" t="s">
        <v>652</v>
      </c>
      <c r="F174" s="179" t="s">
        <v>653</v>
      </c>
      <c r="G174" s="180" t="s">
        <v>138</v>
      </c>
      <c r="H174" s="181">
        <v>35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40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129</v>
      </c>
      <c r="AT174" s="189" t="s">
        <v>125</v>
      </c>
      <c r="AU174" s="189" t="s">
        <v>130</v>
      </c>
      <c r="AY174" s="15" t="s">
        <v>123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130</v>
      </c>
      <c r="BK174" s="190">
        <f>ROUND(I174*H174,2)</f>
        <v>0</v>
      </c>
      <c r="BL174" s="15" t="s">
        <v>129</v>
      </c>
      <c r="BM174" s="189" t="s">
        <v>353</v>
      </c>
    </row>
    <row r="175" s="2" customFormat="1" ht="24.15" customHeight="1">
      <c r="A175" s="34"/>
      <c r="B175" s="176"/>
      <c r="C175" s="191" t="s">
        <v>354</v>
      </c>
      <c r="D175" s="191" t="s">
        <v>131</v>
      </c>
      <c r="E175" s="192" t="s">
        <v>654</v>
      </c>
      <c r="F175" s="193" t="s">
        <v>655</v>
      </c>
      <c r="G175" s="194" t="s">
        <v>138</v>
      </c>
      <c r="H175" s="195">
        <v>35</v>
      </c>
      <c r="I175" s="196"/>
      <c r="J175" s="197">
        <f>ROUND(I175*H175,2)</f>
        <v>0</v>
      </c>
      <c r="K175" s="198"/>
      <c r="L175" s="199"/>
      <c r="M175" s="200" t="s">
        <v>1</v>
      </c>
      <c r="N175" s="201" t="s">
        <v>40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134</v>
      </c>
      <c r="AT175" s="189" t="s">
        <v>131</v>
      </c>
      <c r="AU175" s="189" t="s">
        <v>130</v>
      </c>
      <c r="AY175" s="15" t="s">
        <v>123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130</v>
      </c>
      <c r="BK175" s="190">
        <f>ROUND(I175*H175,2)</f>
        <v>0</v>
      </c>
      <c r="BL175" s="15" t="s">
        <v>129</v>
      </c>
      <c r="BM175" s="189" t="s">
        <v>357</v>
      </c>
    </row>
    <row r="176" s="12" customFormat="1" ht="22.8" customHeight="1">
      <c r="A176" s="12"/>
      <c r="B176" s="163"/>
      <c r="C176" s="12"/>
      <c r="D176" s="164" t="s">
        <v>73</v>
      </c>
      <c r="E176" s="174" t="s">
        <v>129</v>
      </c>
      <c r="F176" s="174" t="s">
        <v>196</v>
      </c>
      <c r="G176" s="12"/>
      <c r="H176" s="12"/>
      <c r="I176" s="166"/>
      <c r="J176" s="175">
        <f>BK176</f>
        <v>0</v>
      </c>
      <c r="K176" s="12"/>
      <c r="L176" s="163"/>
      <c r="M176" s="168"/>
      <c r="N176" s="169"/>
      <c r="O176" s="169"/>
      <c r="P176" s="170">
        <f>SUM(P177:P178)</f>
        <v>0</v>
      </c>
      <c r="Q176" s="169"/>
      <c r="R176" s="170">
        <f>SUM(R177:R178)</f>
        <v>0</v>
      </c>
      <c r="S176" s="169"/>
      <c r="T176" s="171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4" t="s">
        <v>82</v>
      </c>
      <c r="AT176" s="172" t="s">
        <v>73</v>
      </c>
      <c r="AU176" s="172" t="s">
        <v>82</v>
      </c>
      <c r="AY176" s="164" t="s">
        <v>123</v>
      </c>
      <c r="BK176" s="173">
        <f>SUM(BK177:BK178)</f>
        <v>0</v>
      </c>
    </row>
    <row r="177" s="2" customFormat="1" ht="37.8" customHeight="1">
      <c r="A177" s="34"/>
      <c r="B177" s="176"/>
      <c r="C177" s="177" t="s">
        <v>206</v>
      </c>
      <c r="D177" s="177" t="s">
        <v>125</v>
      </c>
      <c r="E177" s="178" t="s">
        <v>197</v>
      </c>
      <c r="F177" s="179" t="s">
        <v>198</v>
      </c>
      <c r="G177" s="180" t="s">
        <v>128</v>
      </c>
      <c r="H177" s="181">
        <v>629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40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129</v>
      </c>
      <c r="AT177" s="189" t="s">
        <v>125</v>
      </c>
      <c r="AU177" s="189" t="s">
        <v>130</v>
      </c>
      <c r="AY177" s="15" t="s">
        <v>123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130</v>
      </c>
      <c r="BK177" s="190">
        <f>ROUND(I177*H177,2)</f>
        <v>0</v>
      </c>
      <c r="BL177" s="15" t="s">
        <v>129</v>
      </c>
      <c r="BM177" s="189" t="s">
        <v>360</v>
      </c>
    </row>
    <row r="178" s="2" customFormat="1" ht="24.15" customHeight="1">
      <c r="A178" s="34"/>
      <c r="B178" s="176"/>
      <c r="C178" s="191" t="s">
        <v>361</v>
      </c>
      <c r="D178" s="191" t="s">
        <v>131</v>
      </c>
      <c r="E178" s="192" t="s">
        <v>201</v>
      </c>
      <c r="F178" s="193" t="s">
        <v>202</v>
      </c>
      <c r="G178" s="194" t="s">
        <v>128</v>
      </c>
      <c r="H178" s="195">
        <v>641.58000000000004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40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134</v>
      </c>
      <c r="AT178" s="189" t="s">
        <v>131</v>
      </c>
      <c r="AU178" s="189" t="s">
        <v>130</v>
      </c>
      <c r="AY178" s="15" t="s">
        <v>123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130</v>
      </c>
      <c r="BK178" s="190">
        <f>ROUND(I178*H178,2)</f>
        <v>0</v>
      </c>
      <c r="BL178" s="15" t="s">
        <v>129</v>
      </c>
      <c r="BM178" s="189" t="s">
        <v>364</v>
      </c>
    </row>
    <row r="179" s="12" customFormat="1" ht="22.8" customHeight="1">
      <c r="A179" s="12"/>
      <c r="B179" s="163"/>
      <c r="C179" s="12"/>
      <c r="D179" s="164" t="s">
        <v>73</v>
      </c>
      <c r="E179" s="174" t="s">
        <v>142</v>
      </c>
      <c r="F179" s="174" t="s">
        <v>207</v>
      </c>
      <c r="G179" s="12"/>
      <c r="H179" s="12"/>
      <c r="I179" s="166"/>
      <c r="J179" s="175">
        <f>BK179</f>
        <v>0</v>
      </c>
      <c r="K179" s="12"/>
      <c r="L179" s="163"/>
      <c r="M179" s="168"/>
      <c r="N179" s="169"/>
      <c r="O179" s="169"/>
      <c r="P179" s="170">
        <f>SUM(P180:P195)</f>
        <v>0</v>
      </c>
      <c r="Q179" s="169"/>
      <c r="R179" s="170">
        <f>SUM(R180:R195)</f>
        <v>0</v>
      </c>
      <c r="S179" s="169"/>
      <c r="T179" s="171">
        <f>SUM(T180:T195)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64" t="s">
        <v>82</v>
      </c>
      <c r="AT179" s="172" t="s">
        <v>73</v>
      </c>
      <c r="AU179" s="172" t="s">
        <v>82</v>
      </c>
      <c r="AY179" s="164" t="s">
        <v>123</v>
      </c>
      <c r="BK179" s="173">
        <f>SUM(BK180:BK195)</f>
        <v>0</v>
      </c>
    </row>
    <row r="180" s="2" customFormat="1" ht="37.8" customHeight="1">
      <c r="A180" s="34"/>
      <c r="B180" s="176"/>
      <c r="C180" s="177" t="s">
        <v>211</v>
      </c>
      <c r="D180" s="177" t="s">
        <v>125</v>
      </c>
      <c r="E180" s="178" t="s">
        <v>536</v>
      </c>
      <c r="F180" s="179" t="s">
        <v>537</v>
      </c>
      <c r="G180" s="180" t="s">
        <v>128</v>
      </c>
      <c r="H180" s="181">
        <v>55.439999999999998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40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129</v>
      </c>
      <c r="AT180" s="189" t="s">
        <v>125</v>
      </c>
      <c r="AU180" s="189" t="s">
        <v>130</v>
      </c>
      <c r="AY180" s="15" t="s">
        <v>123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130</v>
      </c>
      <c r="BK180" s="190">
        <f>ROUND(I180*H180,2)</f>
        <v>0</v>
      </c>
      <c r="BL180" s="15" t="s">
        <v>129</v>
      </c>
      <c r="BM180" s="189" t="s">
        <v>367</v>
      </c>
    </row>
    <row r="181" s="2" customFormat="1" ht="33" customHeight="1">
      <c r="A181" s="34"/>
      <c r="B181" s="176"/>
      <c r="C181" s="177" t="s">
        <v>368</v>
      </c>
      <c r="D181" s="177" t="s">
        <v>125</v>
      </c>
      <c r="E181" s="178" t="s">
        <v>346</v>
      </c>
      <c r="F181" s="179" t="s">
        <v>347</v>
      </c>
      <c r="G181" s="180" t="s">
        <v>128</v>
      </c>
      <c r="H181" s="181">
        <v>253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40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129</v>
      </c>
      <c r="AT181" s="189" t="s">
        <v>125</v>
      </c>
      <c r="AU181" s="189" t="s">
        <v>130</v>
      </c>
      <c r="AY181" s="15" t="s">
        <v>123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130</v>
      </c>
      <c r="BK181" s="190">
        <f>ROUND(I181*H181,2)</f>
        <v>0</v>
      </c>
      <c r="BL181" s="15" t="s">
        <v>129</v>
      </c>
      <c r="BM181" s="189" t="s">
        <v>371</v>
      </c>
    </row>
    <row r="182" s="2" customFormat="1" ht="33" customHeight="1">
      <c r="A182" s="34"/>
      <c r="B182" s="176"/>
      <c r="C182" s="177" t="s">
        <v>216</v>
      </c>
      <c r="D182" s="177" t="s">
        <v>125</v>
      </c>
      <c r="E182" s="178" t="s">
        <v>656</v>
      </c>
      <c r="F182" s="179" t="s">
        <v>657</v>
      </c>
      <c r="G182" s="180" t="s">
        <v>128</v>
      </c>
      <c r="H182" s="181">
        <v>416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40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129</v>
      </c>
      <c r="AT182" s="189" t="s">
        <v>125</v>
      </c>
      <c r="AU182" s="189" t="s">
        <v>130</v>
      </c>
      <c r="AY182" s="15" t="s">
        <v>123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130</v>
      </c>
      <c r="BK182" s="190">
        <f>ROUND(I182*H182,2)</f>
        <v>0</v>
      </c>
      <c r="BL182" s="15" t="s">
        <v>129</v>
      </c>
      <c r="BM182" s="189" t="s">
        <v>374</v>
      </c>
    </row>
    <row r="183" s="2" customFormat="1" ht="33" customHeight="1">
      <c r="A183" s="34"/>
      <c r="B183" s="176"/>
      <c r="C183" s="177" t="s">
        <v>375</v>
      </c>
      <c r="D183" s="177" t="s">
        <v>125</v>
      </c>
      <c r="E183" s="178" t="s">
        <v>658</v>
      </c>
      <c r="F183" s="179" t="s">
        <v>659</v>
      </c>
      <c r="G183" s="180" t="s">
        <v>128</v>
      </c>
      <c r="H183" s="181">
        <v>416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40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129</v>
      </c>
      <c r="AT183" s="189" t="s">
        <v>125</v>
      </c>
      <c r="AU183" s="189" t="s">
        <v>130</v>
      </c>
      <c r="AY183" s="15" t="s">
        <v>123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130</v>
      </c>
      <c r="BK183" s="190">
        <f>ROUND(I183*H183,2)</f>
        <v>0</v>
      </c>
      <c r="BL183" s="15" t="s">
        <v>129</v>
      </c>
      <c r="BM183" s="189" t="s">
        <v>378</v>
      </c>
    </row>
    <row r="184" s="2" customFormat="1" ht="33" customHeight="1">
      <c r="A184" s="34"/>
      <c r="B184" s="176"/>
      <c r="C184" s="177" t="s">
        <v>329</v>
      </c>
      <c r="D184" s="177" t="s">
        <v>125</v>
      </c>
      <c r="E184" s="178" t="s">
        <v>348</v>
      </c>
      <c r="F184" s="179" t="s">
        <v>349</v>
      </c>
      <c r="G184" s="180" t="s">
        <v>128</v>
      </c>
      <c r="H184" s="181">
        <v>376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40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129</v>
      </c>
      <c r="AT184" s="189" t="s">
        <v>125</v>
      </c>
      <c r="AU184" s="189" t="s">
        <v>130</v>
      </c>
      <c r="AY184" s="15" t="s">
        <v>123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130</v>
      </c>
      <c r="BK184" s="190">
        <f>ROUND(I184*H184,2)</f>
        <v>0</v>
      </c>
      <c r="BL184" s="15" t="s">
        <v>129</v>
      </c>
      <c r="BM184" s="189" t="s">
        <v>381</v>
      </c>
    </row>
    <row r="185" s="2" customFormat="1" ht="24.15" customHeight="1">
      <c r="A185" s="34"/>
      <c r="B185" s="176"/>
      <c r="C185" s="177" t="s">
        <v>382</v>
      </c>
      <c r="D185" s="177" t="s">
        <v>125</v>
      </c>
      <c r="E185" s="178" t="s">
        <v>351</v>
      </c>
      <c r="F185" s="179" t="s">
        <v>352</v>
      </c>
      <c r="G185" s="180" t="s">
        <v>128</v>
      </c>
      <c r="H185" s="181">
        <v>376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40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129</v>
      </c>
      <c r="AT185" s="189" t="s">
        <v>125</v>
      </c>
      <c r="AU185" s="189" t="s">
        <v>130</v>
      </c>
      <c r="AY185" s="15" t="s">
        <v>123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130</v>
      </c>
      <c r="BK185" s="190">
        <f>ROUND(I185*H185,2)</f>
        <v>0</v>
      </c>
      <c r="BL185" s="15" t="s">
        <v>129</v>
      </c>
      <c r="BM185" s="189" t="s">
        <v>385</v>
      </c>
    </row>
    <row r="186" s="2" customFormat="1" ht="24.15" customHeight="1">
      <c r="A186" s="34"/>
      <c r="B186" s="176"/>
      <c r="C186" s="177" t="s">
        <v>228</v>
      </c>
      <c r="D186" s="177" t="s">
        <v>125</v>
      </c>
      <c r="E186" s="178" t="s">
        <v>355</v>
      </c>
      <c r="F186" s="179" t="s">
        <v>356</v>
      </c>
      <c r="G186" s="180" t="s">
        <v>128</v>
      </c>
      <c r="H186" s="181">
        <v>669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40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129</v>
      </c>
      <c r="AT186" s="189" t="s">
        <v>125</v>
      </c>
      <c r="AU186" s="189" t="s">
        <v>130</v>
      </c>
      <c r="AY186" s="15" t="s">
        <v>123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130</v>
      </c>
      <c r="BK186" s="190">
        <f>ROUND(I186*H186,2)</f>
        <v>0</v>
      </c>
      <c r="BL186" s="15" t="s">
        <v>129</v>
      </c>
      <c r="BM186" s="189" t="s">
        <v>388</v>
      </c>
    </row>
    <row r="187" s="2" customFormat="1" ht="16.5" customHeight="1">
      <c r="A187" s="34"/>
      <c r="B187" s="176"/>
      <c r="C187" s="177" t="s">
        <v>389</v>
      </c>
      <c r="D187" s="177" t="s">
        <v>125</v>
      </c>
      <c r="E187" s="178" t="s">
        <v>660</v>
      </c>
      <c r="F187" s="179" t="s">
        <v>661</v>
      </c>
      <c r="G187" s="180" t="s">
        <v>128</v>
      </c>
      <c r="H187" s="181">
        <v>416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40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129</v>
      </c>
      <c r="AT187" s="189" t="s">
        <v>125</v>
      </c>
      <c r="AU187" s="189" t="s">
        <v>130</v>
      </c>
      <c r="AY187" s="15" t="s">
        <v>123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130</v>
      </c>
      <c r="BK187" s="190">
        <f>ROUND(I187*H187,2)</f>
        <v>0</v>
      </c>
      <c r="BL187" s="15" t="s">
        <v>129</v>
      </c>
      <c r="BM187" s="189" t="s">
        <v>396</v>
      </c>
    </row>
    <row r="188" s="2" customFormat="1" ht="37.8" customHeight="1">
      <c r="A188" s="34"/>
      <c r="B188" s="176"/>
      <c r="C188" s="191" t="s">
        <v>231</v>
      </c>
      <c r="D188" s="191" t="s">
        <v>131</v>
      </c>
      <c r="E188" s="192" t="s">
        <v>662</v>
      </c>
      <c r="F188" s="193" t="s">
        <v>663</v>
      </c>
      <c r="G188" s="194" t="s">
        <v>128</v>
      </c>
      <c r="H188" s="195">
        <v>416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40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134</v>
      </c>
      <c r="AT188" s="189" t="s">
        <v>131</v>
      </c>
      <c r="AU188" s="189" t="s">
        <v>130</v>
      </c>
      <c r="AY188" s="15" t="s">
        <v>123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130</v>
      </c>
      <c r="BK188" s="190">
        <f>ROUND(I188*H188,2)</f>
        <v>0</v>
      </c>
      <c r="BL188" s="15" t="s">
        <v>129</v>
      </c>
      <c r="BM188" s="189" t="s">
        <v>400</v>
      </c>
    </row>
    <row r="189" s="2" customFormat="1" ht="24.15" customHeight="1">
      <c r="A189" s="34"/>
      <c r="B189" s="176"/>
      <c r="C189" s="177" t="s">
        <v>392</v>
      </c>
      <c r="D189" s="177" t="s">
        <v>125</v>
      </c>
      <c r="E189" s="178" t="s">
        <v>362</v>
      </c>
      <c r="F189" s="179" t="s">
        <v>363</v>
      </c>
      <c r="G189" s="180" t="s">
        <v>128</v>
      </c>
      <c r="H189" s="181">
        <v>253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40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129</v>
      </c>
      <c r="AT189" s="189" t="s">
        <v>125</v>
      </c>
      <c r="AU189" s="189" t="s">
        <v>130</v>
      </c>
      <c r="AY189" s="15" t="s">
        <v>123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130</v>
      </c>
      <c r="BK189" s="190">
        <f>ROUND(I189*H189,2)</f>
        <v>0</v>
      </c>
      <c r="BL189" s="15" t="s">
        <v>129</v>
      </c>
      <c r="BM189" s="189" t="s">
        <v>404</v>
      </c>
    </row>
    <row r="190" s="2" customFormat="1" ht="33" customHeight="1">
      <c r="A190" s="34"/>
      <c r="B190" s="176"/>
      <c r="C190" s="191" t="s">
        <v>235</v>
      </c>
      <c r="D190" s="191" t="s">
        <v>131</v>
      </c>
      <c r="E190" s="192" t="s">
        <v>365</v>
      </c>
      <c r="F190" s="193" t="s">
        <v>366</v>
      </c>
      <c r="G190" s="194" t="s">
        <v>314</v>
      </c>
      <c r="H190" s="195">
        <v>2530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40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134</v>
      </c>
      <c r="AT190" s="189" t="s">
        <v>131</v>
      </c>
      <c r="AU190" s="189" t="s">
        <v>130</v>
      </c>
      <c r="AY190" s="15" t="s">
        <v>123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130</v>
      </c>
      <c r="BK190" s="190">
        <f>ROUND(I190*H190,2)</f>
        <v>0</v>
      </c>
      <c r="BL190" s="15" t="s">
        <v>129</v>
      </c>
      <c r="BM190" s="189" t="s">
        <v>408</v>
      </c>
    </row>
    <row r="191" s="2" customFormat="1" ht="24.15" customHeight="1">
      <c r="A191" s="34"/>
      <c r="B191" s="176"/>
      <c r="C191" s="177" t="s">
        <v>397</v>
      </c>
      <c r="D191" s="177" t="s">
        <v>125</v>
      </c>
      <c r="E191" s="178" t="s">
        <v>369</v>
      </c>
      <c r="F191" s="179" t="s">
        <v>370</v>
      </c>
      <c r="G191" s="180" t="s">
        <v>128</v>
      </c>
      <c r="H191" s="181">
        <v>253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40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129</v>
      </c>
      <c r="AT191" s="189" t="s">
        <v>125</v>
      </c>
      <c r="AU191" s="189" t="s">
        <v>130</v>
      </c>
      <c r="AY191" s="15" t="s">
        <v>123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130</v>
      </c>
      <c r="BK191" s="190">
        <f>ROUND(I191*H191,2)</f>
        <v>0</v>
      </c>
      <c r="BL191" s="15" t="s">
        <v>129</v>
      </c>
      <c r="BM191" s="189" t="s">
        <v>411</v>
      </c>
    </row>
    <row r="192" s="2" customFormat="1" ht="24.15" customHeight="1">
      <c r="A192" s="34"/>
      <c r="B192" s="176"/>
      <c r="C192" s="191" t="s">
        <v>238</v>
      </c>
      <c r="D192" s="191" t="s">
        <v>131</v>
      </c>
      <c r="E192" s="192" t="s">
        <v>372</v>
      </c>
      <c r="F192" s="193" t="s">
        <v>373</v>
      </c>
      <c r="G192" s="194" t="s">
        <v>314</v>
      </c>
      <c r="H192" s="195">
        <v>7590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40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134</v>
      </c>
      <c r="AT192" s="189" t="s">
        <v>131</v>
      </c>
      <c r="AU192" s="189" t="s">
        <v>130</v>
      </c>
      <c r="AY192" s="15" t="s">
        <v>123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130</v>
      </c>
      <c r="BK192" s="190">
        <f>ROUND(I192*H192,2)</f>
        <v>0</v>
      </c>
      <c r="BL192" s="15" t="s">
        <v>129</v>
      </c>
      <c r="BM192" s="189" t="s">
        <v>415</v>
      </c>
    </row>
    <row r="193" s="2" customFormat="1" ht="16.5" customHeight="1">
      <c r="A193" s="34"/>
      <c r="B193" s="176"/>
      <c r="C193" s="177" t="s">
        <v>405</v>
      </c>
      <c r="D193" s="177" t="s">
        <v>125</v>
      </c>
      <c r="E193" s="178" t="s">
        <v>664</v>
      </c>
      <c r="F193" s="179" t="s">
        <v>665</v>
      </c>
      <c r="G193" s="180" t="s">
        <v>223</v>
      </c>
      <c r="H193" s="181">
        <v>41.600000000000001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40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129</v>
      </c>
      <c r="AT193" s="189" t="s">
        <v>125</v>
      </c>
      <c r="AU193" s="189" t="s">
        <v>130</v>
      </c>
      <c r="AY193" s="15" t="s">
        <v>123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130</v>
      </c>
      <c r="BK193" s="190">
        <f>ROUND(I193*H193,2)</f>
        <v>0</v>
      </c>
      <c r="BL193" s="15" t="s">
        <v>129</v>
      </c>
      <c r="BM193" s="189" t="s">
        <v>418</v>
      </c>
    </row>
    <row r="194" s="2" customFormat="1" ht="44.25" customHeight="1">
      <c r="A194" s="34"/>
      <c r="B194" s="176"/>
      <c r="C194" s="177" t="s">
        <v>242</v>
      </c>
      <c r="D194" s="177" t="s">
        <v>125</v>
      </c>
      <c r="E194" s="178" t="s">
        <v>376</v>
      </c>
      <c r="F194" s="179" t="s">
        <v>377</v>
      </c>
      <c r="G194" s="180" t="s">
        <v>128</v>
      </c>
      <c r="H194" s="181">
        <v>376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40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129</v>
      </c>
      <c r="AT194" s="189" t="s">
        <v>125</v>
      </c>
      <c r="AU194" s="189" t="s">
        <v>130</v>
      </c>
      <c r="AY194" s="15" t="s">
        <v>123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130</v>
      </c>
      <c r="BK194" s="190">
        <f>ROUND(I194*H194,2)</f>
        <v>0</v>
      </c>
      <c r="BL194" s="15" t="s">
        <v>129</v>
      </c>
      <c r="BM194" s="189" t="s">
        <v>422</v>
      </c>
    </row>
    <row r="195" s="2" customFormat="1" ht="24.15" customHeight="1">
      <c r="A195" s="34"/>
      <c r="B195" s="176"/>
      <c r="C195" s="191" t="s">
        <v>412</v>
      </c>
      <c r="D195" s="191" t="s">
        <v>131</v>
      </c>
      <c r="E195" s="192" t="s">
        <v>379</v>
      </c>
      <c r="F195" s="193" t="s">
        <v>380</v>
      </c>
      <c r="G195" s="194" t="s">
        <v>128</v>
      </c>
      <c r="H195" s="195">
        <v>383.51999999999998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40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134</v>
      </c>
      <c r="AT195" s="189" t="s">
        <v>131</v>
      </c>
      <c r="AU195" s="189" t="s">
        <v>130</v>
      </c>
      <c r="AY195" s="15" t="s">
        <v>123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130</v>
      </c>
      <c r="BK195" s="190">
        <f>ROUND(I195*H195,2)</f>
        <v>0</v>
      </c>
      <c r="BL195" s="15" t="s">
        <v>129</v>
      </c>
      <c r="BM195" s="189" t="s">
        <v>425</v>
      </c>
    </row>
    <row r="196" s="12" customFormat="1" ht="22.8" customHeight="1">
      <c r="A196" s="12"/>
      <c r="B196" s="163"/>
      <c r="C196" s="12"/>
      <c r="D196" s="164" t="s">
        <v>73</v>
      </c>
      <c r="E196" s="174" t="s">
        <v>156</v>
      </c>
      <c r="F196" s="174" t="s">
        <v>212</v>
      </c>
      <c r="G196" s="12"/>
      <c r="H196" s="12"/>
      <c r="I196" s="166"/>
      <c r="J196" s="175">
        <f>BK196</f>
        <v>0</v>
      </c>
      <c r="K196" s="12"/>
      <c r="L196" s="163"/>
      <c r="M196" s="168"/>
      <c r="N196" s="169"/>
      <c r="O196" s="169"/>
      <c r="P196" s="170">
        <f>SUM(P197:P230)</f>
        <v>0</v>
      </c>
      <c r="Q196" s="169"/>
      <c r="R196" s="170">
        <f>SUM(R197:R230)</f>
        <v>178.4253008</v>
      </c>
      <c r="S196" s="169"/>
      <c r="T196" s="171">
        <f>SUM(T197:T230)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4" t="s">
        <v>82</v>
      </c>
      <c r="AT196" s="172" t="s">
        <v>73</v>
      </c>
      <c r="AU196" s="172" t="s">
        <v>82</v>
      </c>
      <c r="AY196" s="164" t="s">
        <v>123</v>
      </c>
      <c r="BK196" s="173">
        <f>SUM(BK197:BK230)</f>
        <v>0</v>
      </c>
    </row>
    <row r="197" s="2" customFormat="1" ht="24.15" customHeight="1">
      <c r="A197" s="34"/>
      <c r="B197" s="176"/>
      <c r="C197" s="177" t="s">
        <v>245</v>
      </c>
      <c r="D197" s="177" t="s">
        <v>125</v>
      </c>
      <c r="E197" s="178" t="s">
        <v>213</v>
      </c>
      <c r="F197" s="179" t="s">
        <v>214</v>
      </c>
      <c r="G197" s="180" t="s">
        <v>215</v>
      </c>
      <c r="H197" s="181">
        <v>140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40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129</v>
      </c>
      <c r="AT197" s="189" t="s">
        <v>125</v>
      </c>
      <c r="AU197" s="189" t="s">
        <v>130</v>
      </c>
      <c r="AY197" s="15" t="s">
        <v>123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130</v>
      </c>
      <c r="BK197" s="190">
        <f>ROUND(I197*H197,2)</f>
        <v>0</v>
      </c>
      <c r="BL197" s="15" t="s">
        <v>129</v>
      </c>
      <c r="BM197" s="189" t="s">
        <v>666</v>
      </c>
    </row>
    <row r="198" s="2" customFormat="1" ht="16.5" customHeight="1">
      <c r="A198" s="34"/>
      <c r="B198" s="176"/>
      <c r="C198" s="191" t="s">
        <v>419</v>
      </c>
      <c r="D198" s="191" t="s">
        <v>131</v>
      </c>
      <c r="E198" s="192" t="s">
        <v>218</v>
      </c>
      <c r="F198" s="193" t="s">
        <v>219</v>
      </c>
      <c r="G198" s="194" t="s">
        <v>138</v>
      </c>
      <c r="H198" s="195">
        <v>1285.2000000000001</v>
      </c>
      <c r="I198" s="196"/>
      <c r="J198" s="197">
        <f>ROUND(I198*H198,2)</f>
        <v>0</v>
      </c>
      <c r="K198" s="198"/>
      <c r="L198" s="199"/>
      <c r="M198" s="200" t="s">
        <v>1</v>
      </c>
      <c r="N198" s="201" t="s">
        <v>40</v>
      </c>
      <c r="O198" s="78"/>
      <c r="P198" s="187">
        <f>O198*H198</f>
        <v>0</v>
      </c>
      <c r="Q198" s="187">
        <v>0.021299999999999999</v>
      </c>
      <c r="R198" s="187">
        <f>Q198*H198</f>
        <v>27.374760000000002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134</v>
      </c>
      <c r="AT198" s="189" t="s">
        <v>131</v>
      </c>
      <c r="AU198" s="189" t="s">
        <v>130</v>
      </c>
      <c r="AY198" s="15" t="s">
        <v>123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130</v>
      </c>
      <c r="BK198" s="190">
        <f>ROUND(I198*H198,2)</f>
        <v>0</v>
      </c>
      <c r="BL198" s="15" t="s">
        <v>129</v>
      </c>
      <c r="BM198" s="189" t="s">
        <v>667</v>
      </c>
    </row>
    <row r="199" s="2" customFormat="1" ht="33" customHeight="1">
      <c r="A199" s="34"/>
      <c r="B199" s="176"/>
      <c r="C199" s="177" t="s">
        <v>251</v>
      </c>
      <c r="D199" s="177" t="s">
        <v>125</v>
      </c>
      <c r="E199" s="178" t="s">
        <v>551</v>
      </c>
      <c r="F199" s="179" t="s">
        <v>552</v>
      </c>
      <c r="G199" s="180" t="s">
        <v>215</v>
      </c>
      <c r="H199" s="181">
        <v>304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40</v>
      </c>
      <c r="O199" s="78"/>
      <c r="P199" s="187">
        <f>O199*H199</f>
        <v>0</v>
      </c>
      <c r="Q199" s="187">
        <v>0.12662000000000001</v>
      </c>
      <c r="R199" s="187">
        <f>Q199*H199</f>
        <v>38.49248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129</v>
      </c>
      <c r="AT199" s="189" t="s">
        <v>125</v>
      </c>
      <c r="AU199" s="189" t="s">
        <v>130</v>
      </c>
      <c r="AY199" s="15" t="s">
        <v>123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130</v>
      </c>
      <c r="BK199" s="190">
        <f>ROUND(I199*H199,2)</f>
        <v>0</v>
      </c>
      <c r="BL199" s="15" t="s">
        <v>129</v>
      </c>
      <c r="BM199" s="189" t="s">
        <v>668</v>
      </c>
    </row>
    <row r="200" s="2" customFormat="1" ht="16.5" customHeight="1">
      <c r="A200" s="34"/>
      <c r="B200" s="176"/>
      <c r="C200" s="191" t="s">
        <v>426</v>
      </c>
      <c r="D200" s="191" t="s">
        <v>131</v>
      </c>
      <c r="E200" s="192" t="s">
        <v>554</v>
      </c>
      <c r="F200" s="193" t="s">
        <v>555</v>
      </c>
      <c r="G200" s="194" t="s">
        <v>138</v>
      </c>
      <c r="H200" s="195">
        <v>307.04000000000002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40</v>
      </c>
      <c r="O200" s="78"/>
      <c r="P200" s="187">
        <f>O200*H200</f>
        <v>0</v>
      </c>
      <c r="Q200" s="187">
        <v>0.048000000000000001</v>
      </c>
      <c r="R200" s="187">
        <f>Q200*H200</f>
        <v>14.737920000000001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134</v>
      </c>
      <c r="AT200" s="189" t="s">
        <v>131</v>
      </c>
      <c r="AU200" s="189" t="s">
        <v>130</v>
      </c>
      <c r="AY200" s="15" t="s">
        <v>123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130</v>
      </c>
      <c r="BK200" s="190">
        <f>ROUND(I200*H200,2)</f>
        <v>0</v>
      </c>
      <c r="BL200" s="15" t="s">
        <v>129</v>
      </c>
      <c r="BM200" s="189" t="s">
        <v>669</v>
      </c>
    </row>
    <row r="201" s="2" customFormat="1" ht="33" customHeight="1">
      <c r="A201" s="34"/>
      <c r="B201" s="176"/>
      <c r="C201" s="177" t="s">
        <v>257</v>
      </c>
      <c r="D201" s="177" t="s">
        <v>125</v>
      </c>
      <c r="E201" s="178" t="s">
        <v>221</v>
      </c>
      <c r="F201" s="179" t="s">
        <v>222</v>
      </c>
      <c r="G201" s="180" t="s">
        <v>223</v>
      </c>
      <c r="H201" s="181">
        <v>44.159999999999997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40</v>
      </c>
      <c r="O201" s="78"/>
      <c r="P201" s="187">
        <f>O201*H201</f>
        <v>0</v>
      </c>
      <c r="Q201" s="187">
        <v>2.2151299999999998</v>
      </c>
      <c r="R201" s="187">
        <f>Q201*H201</f>
        <v>97.82014079999999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129</v>
      </c>
      <c r="AT201" s="189" t="s">
        <v>125</v>
      </c>
      <c r="AU201" s="189" t="s">
        <v>130</v>
      </c>
      <c r="AY201" s="15" t="s">
        <v>123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130</v>
      </c>
      <c r="BK201" s="190">
        <f>ROUND(I201*H201,2)</f>
        <v>0</v>
      </c>
      <c r="BL201" s="15" t="s">
        <v>129</v>
      </c>
      <c r="BM201" s="189" t="s">
        <v>670</v>
      </c>
    </row>
    <row r="202" s="2" customFormat="1" ht="33" customHeight="1">
      <c r="A202" s="34"/>
      <c r="B202" s="176"/>
      <c r="C202" s="177" t="s">
        <v>433</v>
      </c>
      <c r="D202" s="177" t="s">
        <v>125</v>
      </c>
      <c r="E202" s="178" t="s">
        <v>671</v>
      </c>
      <c r="F202" s="179" t="s">
        <v>672</v>
      </c>
      <c r="G202" s="180" t="s">
        <v>223</v>
      </c>
      <c r="H202" s="181">
        <v>5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40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129</v>
      </c>
      <c r="AT202" s="189" t="s">
        <v>125</v>
      </c>
      <c r="AU202" s="189" t="s">
        <v>130</v>
      </c>
      <c r="AY202" s="15" t="s">
        <v>123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130</v>
      </c>
      <c r="BK202" s="190">
        <f>ROUND(I202*H202,2)</f>
        <v>0</v>
      </c>
      <c r="BL202" s="15" t="s">
        <v>129</v>
      </c>
      <c r="BM202" s="189" t="s">
        <v>429</v>
      </c>
    </row>
    <row r="203" s="2" customFormat="1" ht="24.15" customHeight="1">
      <c r="A203" s="34"/>
      <c r="B203" s="176"/>
      <c r="C203" s="177" t="s">
        <v>262</v>
      </c>
      <c r="D203" s="177" t="s">
        <v>125</v>
      </c>
      <c r="E203" s="178" t="s">
        <v>673</v>
      </c>
      <c r="F203" s="179" t="s">
        <v>674</v>
      </c>
      <c r="G203" s="180" t="s">
        <v>215</v>
      </c>
      <c r="H203" s="181">
        <v>50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40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129</v>
      </c>
      <c r="AT203" s="189" t="s">
        <v>125</v>
      </c>
      <c r="AU203" s="189" t="s">
        <v>130</v>
      </c>
      <c r="AY203" s="15" t="s">
        <v>123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130</v>
      </c>
      <c r="BK203" s="190">
        <f>ROUND(I203*H203,2)</f>
        <v>0</v>
      </c>
      <c r="BL203" s="15" t="s">
        <v>129</v>
      </c>
      <c r="BM203" s="189" t="s">
        <v>432</v>
      </c>
    </row>
    <row r="204" s="2" customFormat="1" ht="24.15" customHeight="1">
      <c r="A204" s="34"/>
      <c r="B204" s="176"/>
      <c r="C204" s="191" t="s">
        <v>440</v>
      </c>
      <c r="D204" s="191" t="s">
        <v>131</v>
      </c>
      <c r="E204" s="192" t="s">
        <v>675</v>
      </c>
      <c r="F204" s="193" t="s">
        <v>676</v>
      </c>
      <c r="G204" s="194" t="s">
        <v>138</v>
      </c>
      <c r="H204" s="195">
        <v>168</v>
      </c>
      <c r="I204" s="196"/>
      <c r="J204" s="197">
        <f>ROUND(I204*H204,2)</f>
        <v>0</v>
      </c>
      <c r="K204" s="198"/>
      <c r="L204" s="199"/>
      <c r="M204" s="200" t="s">
        <v>1</v>
      </c>
      <c r="N204" s="201" t="s">
        <v>40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134</v>
      </c>
      <c r="AT204" s="189" t="s">
        <v>131</v>
      </c>
      <c r="AU204" s="189" t="s">
        <v>130</v>
      </c>
      <c r="AY204" s="15" t="s">
        <v>123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130</v>
      </c>
      <c r="BK204" s="190">
        <f>ROUND(I204*H204,2)</f>
        <v>0</v>
      </c>
      <c r="BL204" s="15" t="s">
        <v>129</v>
      </c>
      <c r="BM204" s="189" t="s">
        <v>436</v>
      </c>
    </row>
    <row r="205" s="2" customFormat="1" ht="16.5" customHeight="1">
      <c r="A205" s="34"/>
      <c r="B205" s="176"/>
      <c r="C205" s="177" t="s">
        <v>265</v>
      </c>
      <c r="D205" s="177" t="s">
        <v>125</v>
      </c>
      <c r="E205" s="178" t="s">
        <v>394</v>
      </c>
      <c r="F205" s="179" t="s">
        <v>395</v>
      </c>
      <c r="G205" s="180" t="s">
        <v>138</v>
      </c>
      <c r="H205" s="181">
        <v>1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40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129</v>
      </c>
      <c r="AT205" s="189" t="s">
        <v>125</v>
      </c>
      <c r="AU205" s="189" t="s">
        <v>130</v>
      </c>
      <c r="AY205" s="15" t="s">
        <v>123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130</v>
      </c>
      <c r="BK205" s="190">
        <f>ROUND(I205*H205,2)</f>
        <v>0</v>
      </c>
      <c r="BL205" s="15" t="s">
        <v>129</v>
      </c>
      <c r="BM205" s="189" t="s">
        <v>439</v>
      </c>
    </row>
    <row r="206" s="2" customFormat="1" ht="37.8" customHeight="1">
      <c r="A206" s="34"/>
      <c r="B206" s="176"/>
      <c r="C206" s="191" t="s">
        <v>447</v>
      </c>
      <c r="D206" s="191" t="s">
        <v>131</v>
      </c>
      <c r="E206" s="192" t="s">
        <v>398</v>
      </c>
      <c r="F206" s="193" t="s">
        <v>399</v>
      </c>
      <c r="G206" s="194" t="s">
        <v>138</v>
      </c>
      <c r="H206" s="195">
        <v>1</v>
      </c>
      <c r="I206" s="196"/>
      <c r="J206" s="197">
        <f>ROUND(I206*H206,2)</f>
        <v>0</v>
      </c>
      <c r="K206" s="198"/>
      <c r="L206" s="199"/>
      <c r="M206" s="200" t="s">
        <v>1</v>
      </c>
      <c r="N206" s="201" t="s">
        <v>40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134</v>
      </c>
      <c r="AT206" s="189" t="s">
        <v>131</v>
      </c>
      <c r="AU206" s="189" t="s">
        <v>130</v>
      </c>
      <c r="AY206" s="15" t="s">
        <v>123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130</v>
      </c>
      <c r="BK206" s="190">
        <f>ROUND(I206*H206,2)</f>
        <v>0</v>
      </c>
      <c r="BL206" s="15" t="s">
        <v>129</v>
      </c>
      <c r="BM206" s="189" t="s">
        <v>443</v>
      </c>
    </row>
    <row r="207" s="2" customFormat="1" ht="33" customHeight="1">
      <c r="A207" s="34"/>
      <c r="B207" s="176"/>
      <c r="C207" s="177" t="s">
        <v>269</v>
      </c>
      <c r="D207" s="177" t="s">
        <v>125</v>
      </c>
      <c r="E207" s="178" t="s">
        <v>677</v>
      </c>
      <c r="F207" s="179" t="s">
        <v>678</v>
      </c>
      <c r="G207" s="180" t="s">
        <v>403</v>
      </c>
      <c r="H207" s="181">
        <v>1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40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129</v>
      </c>
      <c r="AT207" s="189" t="s">
        <v>125</v>
      </c>
      <c r="AU207" s="189" t="s">
        <v>130</v>
      </c>
      <c r="AY207" s="15" t="s">
        <v>123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130</v>
      </c>
      <c r="BK207" s="190">
        <f>ROUND(I207*H207,2)</f>
        <v>0</v>
      </c>
      <c r="BL207" s="15" t="s">
        <v>129</v>
      </c>
      <c r="BM207" s="189" t="s">
        <v>446</v>
      </c>
    </row>
    <row r="208" s="2" customFormat="1" ht="33" customHeight="1">
      <c r="A208" s="34"/>
      <c r="B208" s="176"/>
      <c r="C208" s="191" t="s">
        <v>454</v>
      </c>
      <c r="D208" s="191" t="s">
        <v>131</v>
      </c>
      <c r="E208" s="192" t="s">
        <v>679</v>
      </c>
      <c r="F208" s="193" t="s">
        <v>680</v>
      </c>
      <c r="G208" s="194" t="s">
        <v>138</v>
      </c>
      <c r="H208" s="195">
        <v>1</v>
      </c>
      <c r="I208" s="196"/>
      <c r="J208" s="197">
        <f>ROUND(I208*H208,2)</f>
        <v>0</v>
      </c>
      <c r="K208" s="198"/>
      <c r="L208" s="199"/>
      <c r="M208" s="200" t="s">
        <v>1</v>
      </c>
      <c r="N208" s="201" t="s">
        <v>40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134</v>
      </c>
      <c r="AT208" s="189" t="s">
        <v>131</v>
      </c>
      <c r="AU208" s="189" t="s">
        <v>130</v>
      </c>
      <c r="AY208" s="15" t="s">
        <v>123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130</v>
      </c>
      <c r="BK208" s="190">
        <f>ROUND(I208*H208,2)</f>
        <v>0</v>
      </c>
      <c r="BL208" s="15" t="s">
        <v>129</v>
      </c>
      <c r="BM208" s="189" t="s">
        <v>450</v>
      </c>
    </row>
    <row r="209" s="2" customFormat="1" ht="33" customHeight="1">
      <c r="A209" s="34"/>
      <c r="B209" s="176"/>
      <c r="C209" s="177" t="s">
        <v>272</v>
      </c>
      <c r="D209" s="177" t="s">
        <v>125</v>
      </c>
      <c r="E209" s="178" t="s">
        <v>681</v>
      </c>
      <c r="F209" s="179" t="s">
        <v>682</v>
      </c>
      <c r="G209" s="180" t="s">
        <v>403</v>
      </c>
      <c r="H209" s="181">
        <v>1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40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129</v>
      </c>
      <c r="AT209" s="189" t="s">
        <v>125</v>
      </c>
      <c r="AU209" s="189" t="s">
        <v>130</v>
      </c>
      <c r="AY209" s="15" t="s">
        <v>123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130</v>
      </c>
      <c r="BK209" s="190">
        <f>ROUND(I209*H209,2)</f>
        <v>0</v>
      </c>
      <c r="BL209" s="15" t="s">
        <v>129</v>
      </c>
      <c r="BM209" s="189" t="s">
        <v>453</v>
      </c>
    </row>
    <row r="210" s="2" customFormat="1" ht="24.15" customHeight="1">
      <c r="A210" s="34"/>
      <c r="B210" s="176"/>
      <c r="C210" s="191" t="s">
        <v>459</v>
      </c>
      <c r="D210" s="191" t="s">
        <v>131</v>
      </c>
      <c r="E210" s="192" t="s">
        <v>683</v>
      </c>
      <c r="F210" s="193" t="s">
        <v>684</v>
      </c>
      <c r="G210" s="194" t="s">
        <v>138</v>
      </c>
      <c r="H210" s="195">
        <v>1</v>
      </c>
      <c r="I210" s="196"/>
      <c r="J210" s="197">
        <f>ROUND(I210*H210,2)</f>
        <v>0</v>
      </c>
      <c r="K210" s="198"/>
      <c r="L210" s="199"/>
      <c r="M210" s="200" t="s">
        <v>1</v>
      </c>
      <c r="N210" s="201" t="s">
        <v>40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134</v>
      </c>
      <c r="AT210" s="189" t="s">
        <v>131</v>
      </c>
      <c r="AU210" s="189" t="s">
        <v>130</v>
      </c>
      <c r="AY210" s="15" t="s">
        <v>123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130</v>
      </c>
      <c r="BK210" s="190">
        <f>ROUND(I210*H210,2)</f>
        <v>0</v>
      </c>
      <c r="BL210" s="15" t="s">
        <v>129</v>
      </c>
      <c r="BM210" s="189" t="s">
        <v>457</v>
      </c>
    </row>
    <row r="211" s="2" customFormat="1" ht="33" customHeight="1">
      <c r="A211" s="34"/>
      <c r="B211" s="176"/>
      <c r="C211" s="177" t="s">
        <v>277</v>
      </c>
      <c r="D211" s="177" t="s">
        <v>125</v>
      </c>
      <c r="E211" s="178" t="s">
        <v>685</v>
      </c>
      <c r="F211" s="179" t="s">
        <v>686</v>
      </c>
      <c r="G211" s="180" t="s">
        <v>403</v>
      </c>
      <c r="H211" s="181">
        <v>1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40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129</v>
      </c>
      <c r="AT211" s="189" t="s">
        <v>125</v>
      </c>
      <c r="AU211" s="189" t="s">
        <v>130</v>
      </c>
      <c r="AY211" s="15" t="s">
        <v>123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130</v>
      </c>
      <c r="BK211" s="190">
        <f>ROUND(I211*H211,2)</f>
        <v>0</v>
      </c>
      <c r="BL211" s="15" t="s">
        <v>129</v>
      </c>
      <c r="BM211" s="189" t="s">
        <v>458</v>
      </c>
    </row>
    <row r="212" s="2" customFormat="1" ht="16.5" customHeight="1">
      <c r="A212" s="34"/>
      <c r="B212" s="176"/>
      <c r="C212" s="191" t="s">
        <v>462</v>
      </c>
      <c r="D212" s="191" t="s">
        <v>131</v>
      </c>
      <c r="E212" s="192" t="s">
        <v>687</v>
      </c>
      <c r="F212" s="193" t="s">
        <v>688</v>
      </c>
      <c r="G212" s="194" t="s">
        <v>138</v>
      </c>
      <c r="H212" s="195">
        <v>1</v>
      </c>
      <c r="I212" s="196"/>
      <c r="J212" s="197">
        <f>ROUND(I212*H212,2)</f>
        <v>0</v>
      </c>
      <c r="K212" s="198"/>
      <c r="L212" s="199"/>
      <c r="M212" s="200" t="s">
        <v>1</v>
      </c>
      <c r="N212" s="201" t="s">
        <v>40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134</v>
      </c>
      <c r="AT212" s="189" t="s">
        <v>131</v>
      </c>
      <c r="AU212" s="189" t="s">
        <v>130</v>
      </c>
      <c r="AY212" s="15" t="s">
        <v>123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130</v>
      </c>
      <c r="BK212" s="190">
        <f>ROUND(I212*H212,2)</f>
        <v>0</v>
      </c>
      <c r="BL212" s="15" t="s">
        <v>129</v>
      </c>
      <c r="BM212" s="189" t="s">
        <v>460</v>
      </c>
    </row>
    <row r="213" s="2" customFormat="1" ht="33" customHeight="1">
      <c r="A213" s="34"/>
      <c r="B213" s="176"/>
      <c r="C213" s="177" t="s">
        <v>280</v>
      </c>
      <c r="D213" s="177" t="s">
        <v>125</v>
      </c>
      <c r="E213" s="178" t="s">
        <v>689</v>
      </c>
      <c r="F213" s="179" t="s">
        <v>690</v>
      </c>
      <c r="G213" s="180" t="s">
        <v>403</v>
      </c>
      <c r="H213" s="181">
        <v>1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40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129</v>
      </c>
      <c r="AT213" s="189" t="s">
        <v>125</v>
      </c>
      <c r="AU213" s="189" t="s">
        <v>130</v>
      </c>
      <c r="AY213" s="15" t="s">
        <v>123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130</v>
      </c>
      <c r="BK213" s="190">
        <f>ROUND(I213*H213,2)</f>
        <v>0</v>
      </c>
      <c r="BL213" s="15" t="s">
        <v>129</v>
      </c>
      <c r="BM213" s="189" t="s">
        <v>461</v>
      </c>
    </row>
    <row r="214" s="2" customFormat="1" ht="21.75" customHeight="1">
      <c r="A214" s="34"/>
      <c r="B214" s="176"/>
      <c r="C214" s="191" t="s">
        <v>467</v>
      </c>
      <c r="D214" s="191" t="s">
        <v>131</v>
      </c>
      <c r="E214" s="192" t="s">
        <v>691</v>
      </c>
      <c r="F214" s="193" t="s">
        <v>692</v>
      </c>
      <c r="G214" s="194" t="s">
        <v>138</v>
      </c>
      <c r="H214" s="195">
        <v>1</v>
      </c>
      <c r="I214" s="196"/>
      <c r="J214" s="197">
        <f>ROUND(I214*H214,2)</f>
        <v>0</v>
      </c>
      <c r="K214" s="198"/>
      <c r="L214" s="199"/>
      <c r="M214" s="200" t="s">
        <v>1</v>
      </c>
      <c r="N214" s="201" t="s">
        <v>40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134</v>
      </c>
      <c r="AT214" s="189" t="s">
        <v>131</v>
      </c>
      <c r="AU214" s="189" t="s">
        <v>130</v>
      </c>
      <c r="AY214" s="15" t="s">
        <v>123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130</v>
      </c>
      <c r="BK214" s="190">
        <f>ROUND(I214*H214,2)</f>
        <v>0</v>
      </c>
      <c r="BL214" s="15" t="s">
        <v>129</v>
      </c>
      <c r="BM214" s="189" t="s">
        <v>465</v>
      </c>
    </row>
    <row r="215" s="2" customFormat="1" ht="33" customHeight="1">
      <c r="A215" s="34"/>
      <c r="B215" s="176"/>
      <c r="C215" s="177" t="s">
        <v>284</v>
      </c>
      <c r="D215" s="177" t="s">
        <v>125</v>
      </c>
      <c r="E215" s="178" t="s">
        <v>693</v>
      </c>
      <c r="F215" s="179" t="s">
        <v>694</v>
      </c>
      <c r="G215" s="180" t="s">
        <v>403</v>
      </c>
      <c r="H215" s="181">
        <v>2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40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129</v>
      </c>
      <c r="AT215" s="189" t="s">
        <v>125</v>
      </c>
      <c r="AU215" s="189" t="s">
        <v>130</v>
      </c>
      <c r="AY215" s="15" t="s">
        <v>123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130</v>
      </c>
      <c r="BK215" s="190">
        <f>ROUND(I215*H215,2)</f>
        <v>0</v>
      </c>
      <c r="BL215" s="15" t="s">
        <v>129</v>
      </c>
      <c r="BM215" s="189" t="s">
        <v>466</v>
      </c>
    </row>
    <row r="216" s="2" customFormat="1" ht="16.5" customHeight="1">
      <c r="A216" s="34"/>
      <c r="B216" s="176"/>
      <c r="C216" s="191" t="s">
        <v>470</v>
      </c>
      <c r="D216" s="191" t="s">
        <v>131</v>
      </c>
      <c r="E216" s="192" t="s">
        <v>695</v>
      </c>
      <c r="F216" s="193" t="s">
        <v>696</v>
      </c>
      <c r="G216" s="194" t="s">
        <v>138</v>
      </c>
      <c r="H216" s="195">
        <v>2</v>
      </c>
      <c r="I216" s="196"/>
      <c r="J216" s="197">
        <f>ROUND(I216*H216,2)</f>
        <v>0</v>
      </c>
      <c r="K216" s="198"/>
      <c r="L216" s="199"/>
      <c r="M216" s="200" t="s">
        <v>1</v>
      </c>
      <c r="N216" s="201" t="s">
        <v>40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134</v>
      </c>
      <c r="AT216" s="189" t="s">
        <v>131</v>
      </c>
      <c r="AU216" s="189" t="s">
        <v>130</v>
      </c>
      <c r="AY216" s="15" t="s">
        <v>123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130</v>
      </c>
      <c r="BK216" s="190">
        <f>ROUND(I216*H216,2)</f>
        <v>0</v>
      </c>
      <c r="BL216" s="15" t="s">
        <v>129</v>
      </c>
      <c r="BM216" s="189" t="s">
        <v>468</v>
      </c>
    </row>
    <row r="217" s="2" customFormat="1" ht="16.5" customHeight="1">
      <c r="A217" s="34"/>
      <c r="B217" s="176"/>
      <c r="C217" s="177" t="s">
        <v>350</v>
      </c>
      <c r="D217" s="177" t="s">
        <v>125</v>
      </c>
      <c r="E217" s="178" t="s">
        <v>444</v>
      </c>
      <c r="F217" s="179" t="s">
        <v>445</v>
      </c>
      <c r="G217" s="180" t="s">
        <v>138</v>
      </c>
      <c r="H217" s="181">
        <v>10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40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129</v>
      </c>
      <c r="AT217" s="189" t="s">
        <v>125</v>
      </c>
      <c r="AU217" s="189" t="s">
        <v>130</v>
      </c>
      <c r="AY217" s="15" t="s">
        <v>123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130</v>
      </c>
      <c r="BK217" s="190">
        <f>ROUND(I217*H217,2)</f>
        <v>0</v>
      </c>
      <c r="BL217" s="15" t="s">
        <v>129</v>
      </c>
      <c r="BM217" s="189" t="s">
        <v>469</v>
      </c>
    </row>
    <row r="218" s="2" customFormat="1" ht="37.8" customHeight="1">
      <c r="A218" s="34"/>
      <c r="B218" s="176"/>
      <c r="C218" s="191" t="s">
        <v>473</v>
      </c>
      <c r="D218" s="191" t="s">
        <v>131</v>
      </c>
      <c r="E218" s="192" t="s">
        <v>448</v>
      </c>
      <c r="F218" s="193" t="s">
        <v>449</v>
      </c>
      <c r="G218" s="194" t="s">
        <v>138</v>
      </c>
      <c r="H218" s="195">
        <v>10</v>
      </c>
      <c r="I218" s="196"/>
      <c r="J218" s="197">
        <f>ROUND(I218*H218,2)</f>
        <v>0</v>
      </c>
      <c r="K218" s="198"/>
      <c r="L218" s="199"/>
      <c r="M218" s="200" t="s">
        <v>1</v>
      </c>
      <c r="N218" s="201" t="s">
        <v>40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134</v>
      </c>
      <c r="AT218" s="189" t="s">
        <v>131</v>
      </c>
      <c r="AU218" s="189" t="s">
        <v>130</v>
      </c>
      <c r="AY218" s="15" t="s">
        <v>123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130</v>
      </c>
      <c r="BK218" s="190">
        <f>ROUND(I218*H218,2)</f>
        <v>0</v>
      </c>
      <c r="BL218" s="15" t="s">
        <v>129</v>
      </c>
      <c r="BM218" s="189" t="s">
        <v>471</v>
      </c>
    </row>
    <row r="219" s="2" customFormat="1" ht="24.15" customHeight="1">
      <c r="A219" s="34"/>
      <c r="B219" s="176"/>
      <c r="C219" s="177" t="s">
        <v>353</v>
      </c>
      <c r="D219" s="177" t="s">
        <v>125</v>
      </c>
      <c r="E219" s="178" t="s">
        <v>451</v>
      </c>
      <c r="F219" s="179" t="s">
        <v>452</v>
      </c>
      <c r="G219" s="180" t="s">
        <v>138</v>
      </c>
      <c r="H219" s="181">
        <v>1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40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129</v>
      </c>
      <c r="AT219" s="189" t="s">
        <v>125</v>
      </c>
      <c r="AU219" s="189" t="s">
        <v>130</v>
      </c>
      <c r="AY219" s="15" t="s">
        <v>123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130</v>
      </c>
      <c r="BK219" s="190">
        <f>ROUND(I219*H219,2)</f>
        <v>0</v>
      </c>
      <c r="BL219" s="15" t="s">
        <v>129</v>
      </c>
      <c r="BM219" s="189" t="s">
        <v>472</v>
      </c>
    </row>
    <row r="220" s="2" customFormat="1" ht="24.15" customHeight="1">
      <c r="A220" s="34"/>
      <c r="B220" s="176"/>
      <c r="C220" s="191" t="s">
        <v>476</v>
      </c>
      <c r="D220" s="191" t="s">
        <v>131</v>
      </c>
      <c r="E220" s="192" t="s">
        <v>455</v>
      </c>
      <c r="F220" s="193" t="s">
        <v>456</v>
      </c>
      <c r="G220" s="194" t="s">
        <v>138</v>
      </c>
      <c r="H220" s="195">
        <v>1</v>
      </c>
      <c r="I220" s="196"/>
      <c r="J220" s="197">
        <f>ROUND(I220*H220,2)</f>
        <v>0</v>
      </c>
      <c r="K220" s="198"/>
      <c r="L220" s="199"/>
      <c r="M220" s="200" t="s">
        <v>1</v>
      </c>
      <c r="N220" s="201" t="s">
        <v>40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134</v>
      </c>
      <c r="AT220" s="189" t="s">
        <v>131</v>
      </c>
      <c r="AU220" s="189" t="s">
        <v>130</v>
      </c>
      <c r="AY220" s="15" t="s">
        <v>123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130</v>
      </c>
      <c r="BK220" s="190">
        <f>ROUND(I220*H220,2)</f>
        <v>0</v>
      </c>
      <c r="BL220" s="15" t="s">
        <v>129</v>
      </c>
      <c r="BM220" s="189" t="s">
        <v>474</v>
      </c>
    </row>
    <row r="221" s="2" customFormat="1" ht="16.5" customHeight="1">
      <c r="A221" s="34"/>
      <c r="B221" s="176"/>
      <c r="C221" s="177" t="s">
        <v>357</v>
      </c>
      <c r="D221" s="177" t="s">
        <v>125</v>
      </c>
      <c r="E221" s="178" t="s">
        <v>697</v>
      </c>
      <c r="F221" s="179" t="s">
        <v>698</v>
      </c>
      <c r="G221" s="180" t="s">
        <v>138</v>
      </c>
      <c r="H221" s="181">
        <v>1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40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129</v>
      </c>
      <c r="AT221" s="189" t="s">
        <v>125</v>
      </c>
      <c r="AU221" s="189" t="s">
        <v>130</v>
      </c>
      <c r="AY221" s="15" t="s">
        <v>123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130</v>
      </c>
      <c r="BK221" s="190">
        <f>ROUND(I221*H221,2)</f>
        <v>0</v>
      </c>
      <c r="BL221" s="15" t="s">
        <v>129</v>
      </c>
      <c r="BM221" s="189" t="s">
        <v>475</v>
      </c>
    </row>
    <row r="222" s="2" customFormat="1" ht="21.75" customHeight="1">
      <c r="A222" s="34"/>
      <c r="B222" s="176"/>
      <c r="C222" s="191" t="s">
        <v>479</v>
      </c>
      <c r="D222" s="191" t="s">
        <v>131</v>
      </c>
      <c r="E222" s="192" t="s">
        <v>699</v>
      </c>
      <c r="F222" s="193" t="s">
        <v>700</v>
      </c>
      <c r="G222" s="194" t="s">
        <v>138</v>
      </c>
      <c r="H222" s="195">
        <v>1</v>
      </c>
      <c r="I222" s="196"/>
      <c r="J222" s="197">
        <f>ROUND(I222*H222,2)</f>
        <v>0</v>
      </c>
      <c r="K222" s="198"/>
      <c r="L222" s="199"/>
      <c r="M222" s="200" t="s">
        <v>1</v>
      </c>
      <c r="N222" s="201" t="s">
        <v>40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134</v>
      </c>
      <c r="AT222" s="189" t="s">
        <v>131</v>
      </c>
      <c r="AU222" s="189" t="s">
        <v>130</v>
      </c>
      <c r="AY222" s="15" t="s">
        <v>123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130</v>
      </c>
      <c r="BK222" s="190">
        <f>ROUND(I222*H222,2)</f>
        <v>0</v>
      </c>
      <c r="BL222" s="15" t="s">
        <v>129</v>
      </c>
      <c r="BM222" s="189" t="s">
        <v>477</v>
      </c>
    </row>
    <row r="223" s="2" customFormat="1" ht="37.8" customHeight="1">
      <c r="A223" s="34"/>
      <c r="B223" s="176"/>
      <c r="C223" s="177" t="s">
        <v>360</v>
      </c>
      <c r="D223" s="177" t="s">
        <v>125</v>
      </c>
      <c r="E223" s="178" t="s">
        <v>226</v>
      </c>
      <c r="F223" s="179" t="s">
        <v>227</v>
      </c>
      <c r="G223" s="180" t="s">
        <v>223</v>
      </c>
      <c r="H223" s="181">
        <v>0.98999999999999999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40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129</v>
      </c>
      <c r="AT223" s="189" t="s">
        <v>125</v>
      </c>
      <c r="AU223" s="189" t="s">
        <v>130</v>
      </c>
      <c r="AY223" s="15" t="s">
        <v>123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130</v>
      </c>
      <c r="BK223" s="190">
        <f>ROUND(I223*H223,2)</f>
        <v>0</v>
      </c>
      <c r="BL223" s="15" t="s">
        <v>129</v>
      </c>
      <c r="BM223" s="189" t="s">
        <v>478</v>
      </c>
    </row>
    <row r="224" s="2" customFormat="1" ht="24.15" customHeight="1">
      <c r="A224" s="34"/>
      <c r="B224" s="176"/>
      <c r="C224" s="177" t="s">
        <v>482</v>
      </c>
      <c r="D224" s="177" t="s">
        <v>125</v>
      </c>
      <c r="E224" s="178" t="s">
        <v>229</v>
      </c>
      <c r="F224" s="179" t="s">
        <v>230</v>
      </c>
      <c r="G224" s="180" t="s">
        <v>138</v>
      </c>
      <c r="H224" s="181">
        <v>3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40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129</v>
      </c>
      <c r="AT224" s="189" t="s">
        <v>125</v>
      </c>
      <c r="AU224" s="189" t="s">
        <v>130</v>
      </c>
      <c r="AY224" s="15" t="s">
        <v>123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130</v>
      </c>
      <c r="BK224" s="190">
        <f>ROUND(I224*H224,2)</f>
        <v>0</v>
      </c>
      <c r="BL224" s="15" t="s">
        <v>129</v>
      </c>
      <c r="BM224" s="189" t="s">
        <v>480</v>
      </c>
    </row>
    <row r="225" s="2" customFormat="1" ht="24.15" customHeight="1">
      <c r="A225" s="34"/>
      <c r="B225" s="176"/>
      <c r="C225" s="177" t="s">
        <v>364</v>
      </c>
      <c r="D225" s="177" t="s">
        <v>125</v>
      </c>
      <c r="E225" s="178" t="s">
        <v>233</v>
      </c>
      <c r="F225" s="179" t="s">
        <v>234</v>
      </c>
      <c r="G225" s="180" t="s">
        <v>138</v>
      </c>
      <c r="H225" s="181">
        <v>2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40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129</v>
      </c>
      <c r="AT225" s="189" t="s">
        <v>125</v>
      </c>
      <c r="AU225" s="189" t="s">
        <v>130</v>
      </c>
      <c r="AY225" s="15" t="s">
        <v>123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130</v>
      </c>
      <c r="BK225" s="190">
        <f>ROUND(I225*H225,2)</f>
        <v>0</v>
      </c>
      <c r="BL225" s="15" t="s">
        <v>129</v>
      </c>
      <c r="BM225" s="189" t="s">
        <v>481</v>
      </c>
    </row>
    <row r="226" s="2" customFormat="1" ht="24.15" customHeight="1">
      <c r="A226" s="34"/>
      <c r="B226" s="176"/>
      <c r="C226" s="177" t="s">
        <v>573</v>
      </c>
      <c r="D226" s="177" t="s">
        <v>125</v>
      </c>
      <c r="E226" s="178" t="s">
        <v>594</v>
      </c>
      <c r="F226" s="179" t="s">
        <v>595</v>
      </c>
      <c r="G226" s="180" t="s">
        <v>138</v>
      </c>
      <c r="H226" s="181">
        <v>2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40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129</v>
      </c>
      <c r="AT226" s="189" t="s">
        <v>125</v>
      </c>
      <c r="AU226" s="189" t="s">
        <v>130</v>
      </c>
      <c r="AY226" s="15" t="s">
        <v>123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130</v>
      </c>
      <c r="BK226" s="190">
        <f>ROUND(I226*H226,2)</f>
        <v>0</v>
      </c>
      <c r="BL226" s="15" t="s">
        <v>129</v>
      </c>
      <c r="BM226" s="189" t="s">
        <v>483</v>
      </c>
    </row>
    <row r="227" s="2" customFormat="1" ht="16.5" customHeight="1">
      <c r="A227" s="34"/>
      <c r="B227" s="176"/>
      <c r="C227" s="177" t="s">
        <v>367</v>
      </c>
      <c r="D227" s="177" t="s">
        <v>125</v>
      </c>
      <c r="E227" s="178" t="s">
        <v>597</v>
      </c>
      <c r="F227" s="179" t="s">
        <v>598</v>
      </c>
      <c r="G227" s="180" t="s">
        <v>138</v>
      </c>
      <c r="H227" s="181">
        <v>3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40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129</v>
      </c>
      <c r="AT227" s="189" t="s">
        <v>125</v>
      </c>
      <c r="AU227" s="189" t="s">
        <v>130</v>
      </c>
      <c r="AY227" s="15" t="s">
        <v>123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130</v>
      </c>
      <c r="BK227" s="190">
        <f>ROUND(I227*H227,2)</f>
        <v>0</v>
      </c>
      <c r="BL227" s="15" t="s">
        <v>129</v>
      </c>
      <c r="BM227" s="189" t="s">
        <v>575</v>
      </c>
    </row>
    <row r="228" s="2" customFormat="1" ht="33" customHeight="1">
      <c r="A228" s="34"/>
      <c r="B228" s="176"/>
      <c r="C228" s="177" t="s">
        <v>574</v>
      </c>
      <c r="D228" s="177" t="s">
        <v>125</v>
      </c>
      <c r="E228" s="178" t="s">
        <v>236</v>
      </c>
      <c r="F228" s="179" t="s">
        <v>237</v>
      </c>
      <c r="G228" s="180" t="s">
        <v>180</v>
      </c>
      <c r="H228" s="181">
        <v>77.322999999999993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40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129</v>
      </c>
      <c r="AT228" s="189" t="s">
        <v>125</v>
      </c>
      <c r="AU228" s="189" t="s">
        <v>130</v>
      </c>
      <c r="AY228" s="15" t="s">
        <v>123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130</v>
      </c>
      <c r="BK228" s="190">
        <f>ROUND(I228*H228,2)</f>
        <v>0</v>
      </c>
      <c r="BL228" s="15" t="s">
        <v>129</v>
      </c>
      <c r="BM228" s="189" t="s">
        <v>578</v>
      </c>
    </row>
    <row r="229" s="2" customFormat="1" ht="24.15" customHeight="1">
      <c r="A229" s="34"/>
      <c r="B229" s="176"/>
      <c r="C229" s="177" t="s">
        <v>371</v>
      </c>
      <c r="D229" s="177" t="s">
        <v>125</v>
      </c>
      <c r="E229" s="178" t="s">
        <v>240</v>
      </c>
      <c r="F229" s="179" t="s">
        <v>241</v>
      </c>
      <c r="G229" s="180" t="s">
        <v>180</v>
      </c>
      <c r="H229" s="181">
        <v>77.322999999999993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40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129</v>
      </c>
      <c r="AT229" s="189" t="s">
        <v>125</v>
      </c>
      <c r="AU229" s="189" t="s">
        <v>130</v>
      </c>
      <c r="AY229" s="15" t="s">
        <v>123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130</v>
      </c>
      <c r="BK229" s="190">
        <f>ROUND(I229*H229,2)</f>
        <v>0</v>
      </c>
      <c r="BL229" s="15" t="s">
        <v>129</v>
      </c>
      <c r="BM229" s="189" t="s">
        <v>582</v>
      </c>
    </row>
    <row r="230" s="2" customFormat="1" ht="24.15" customHeight="1">
      <c r="A230" s="34"/>
      <c r="B230" s="176"/>
      <c r="C230" s="177" t="s">
        <v>579</v>
      </c>
      <c r="D230" s="177" t="s">
        <v>125</v>
      </c>
      <c r="E230" s="178" t="s">
        <v>243</v>
      </c>
      <c r="F230" s="179" t="s">
        <v>244</v>
      </c>
      <c r="G230" s="180" t="s">
        <v>180</v>
      </c>
      <c r="H230" s="181">
        <v>77.322999999999993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40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129</v>
      </c>
      <c r="AT230" s="189" t="s">
        <v>125</v>
      </c>
      <c r="AU230" s="189" t="s">
        <v>130</v>
      </c>
      <c r="AY230" s="15" t="s">
        <v>123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130</v>
      </c>
      <c r="BK230" s="190">
        <f>ROUND(I230*H230,2)</f>
        <v>0</v>
      </c>
      <c r="BL230" s="15" t="s">
        <v>129</v>
      </c>
      <c r="BM230" s="189" t="s">
        <v>585</v>
      </c>
    </row>
    <row r="231" s="12" customFormat="1" ht="22.8" customHeight="1">
      <c r="A231" s="12"/>
      <c r="B231" s="163"/>
      <c r="C231" s="12"/>
      <c r="D231" s="164" t="s">
        <v>73</v>
      </c>
      <c r="E231" s="174" t="s">
        <v>246</v>
      </c>
      <c r="F231" s="174" t="s">
        <v>247</v>
      </c>
      <c r="G231" s="12"/>
      <c r="H231" s="12"/>
      <c r="I231" s="166"/>
      <c r="J231" s="175">
        <f>BK231</f>
        <v>0</v>
      </c>
      <c r="K231" s="12"/>
      <c r="L231" s="163"/>
      <c r="M231" s="168"/>
      <c r="N231" s="169"/>
      <c r="O231" s="169"/>
      <c r="P231" s="170">
        <f>P232</f>
        <v>0</v>
      </c>
      <c r="Q231" s="169"/>
      <c r="R231" s="170">
        <f>R232</f>
        <v>0</v>
      </c>
      <c r="S231" s="169"/>
      <c r="T231" s="171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64" t="s">
        <v>82</v>
      </c>
      <c r="AT231" s="172" t="s">
        <v>73</v>
      </c>
      <c r="AU231" s="172" t="s">
        <v>82</v>
      </c>
      <c r="AY231" s="164" t="s">
        <v>123</v>
      </c>
      <c r="BK231" s="173">
        <f>BK232</f>
        <v>0</v>
      </c>
    </row>
    <row r="232" s="2" customFormat="1" ht="33" customHeight="1">
      <c r="A232" s="34"/>
      <c r="B232" s="176"/>
      <c r="C232" s="177" t="s">
        <v>374</v>
      </c>
      <c r="D232" s="177" t="s">
        <v>125</v>
      </c>
      <c r="E232" s="178" t="s">
        <v>249</v>
      </c>
      <c r="F232" s="179" t="s">
        <v>250</v>
      </c>
      <c r="G232" s="180" t="s">
        <v>180</v>
      </c>
      <c r="H232" s="181">
        <v>935.81200000000001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40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129</v>
      </c>
      <c r="AT232" s="189" t="s">
        <v>125</v>
      </c>
      <c r="AU232" s="189" t="s">
        <v>130</v>
      </c>
      <c r="AY232" s="15" t="s">
        <v>123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130</v>
      </c>
      <c r="BK232" s="190">
        <f>ROUND(I232*H232,2)</f>
        <v>0</v>
      </c>
      <c r="BL232" s="15" t="s">
        <v>129</v>
      </c>
      <c r="BM232" s="189" t="s">
        <v>589</v>
      </c>
    </row>
    <row r="233" s="12" customFormat="1" ht="25.92" customHeight="1">
      <c r="A233" s="12"/>
      <c r="B233" s="163"/>
      <c r="C233" s="12"/>
      <c r="D233" s="164" t="s">
        <v>73</v>
      </c>
      <c r="E233" s="165" t="s">
        <v>608</v>
      </c>
      <c r="F233" s="165" t="s">
        <v>609</v>
      </c>
      <c r="G233" s="12"/>
      <c r="H233" s="12"/>
      <c r="I233" s="166"/>
      <c r="J233" s="167">
        <f>BK233</f>
        <v>0</v>
      </c>
      <c r="K233" s="12"/>
      <c r="L233" s="163"/>
      <c r="M233" s="168"/>
      <c r="N233" s="169"/>
      <c r="O233" s="169"/>
      <c r="P233" s="170">
        <f>P234</f>
        <v>0</v>
      </c>
      <c r="Q233" s="169"/>
      <c r="R233" s="170">
        <f>R234</f>
        <v>0</v>
      </c>
      <c r="S233" s="169"/>
      <c r="T233" s="171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64" t="s">
        <v>130</v>
      </c>
      <c r="AT233" s="172" t="s">
        <v>73</v>
      </c>
      <c r="AU233" s="172" t="s">
        <v>74</v>
      </c>
      <c r="AY233" s="164" t="s">
        <v>123</v>
      </c>
      <c r="BK233" s="173">
        <f>BK234</f>
        <v>0</v>
      </c>
    </row>
    <row r="234" s="12" customFormat="1" ht="22.8" customHeight="1">
      <c r="A234" s="12"/>
      <c r="B234" s="163"/>
      <c r="C234" s="12"/>
      <c r="D234" s="164" t="s">
        <v>73</v>
      </c>
      <c r="E234" s="174" t="s">
        <v>610</v>
      </c>
      <c r="F234" s="174" t="s">
        <v>611</v>
      </c>
      <c r="G234" s="12"/>
      <c r="H234" s="12"/>
      <c r="I234" s="166"/>
      <c r="J234" s="175">
        <f>BK234</f>
        <v>0</v>
      </c>
      <c r="K234" s="12"/>
      <c r="L234" s="163"/>
      <c r="M234" s="168"/>
      <c r="N234" s="169"/>
      <c r="O234" s="169"/>
      <c r="P234" s="170">
        <f>SUM(P235:P242)</f>
        <v>0</v>
      </c>
      <c r="Q234" s="169"/>
      <c r="R234" s="170">
        <f>SUM(R235:R242)</f>
        <v>0</v>
      </c>
      <c r="S234" s="169"/>
      <c r="T234" s="171">
        <f>SUM(T235:T242)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64" t="s">
        <v>130</v>
      </c>
      <c r="AT234" s="172" t="s">
        <v>73</v>
      </c>
      <c r="AU234" s="172" t="s">
        <v>82</v>
      </c>
      <c r="AY234" s="164" t="s">
        <v>123</v>
      </c>
      <c r="BK234" s="173">
        <f>SUM(BK235:BK242)</f>
        <v>0</v>
      </c>
    </row>
    <row r="235" s="2" customFormat="1" ht="24.15" customHeight="1">
      <c r="A235" s="34"/>
      <c r="B235" s="176"/>
      <c r="C235" s="177" t="s">
        <v>586</v>
      </c>
      <c r="D235" s="177" t="s">
        <v>125</v>
      </c>
      <c r="E235" s="178" t="s">
        <v>701</v>
      </c>
      <c r="F235" s="179" t="s">
        <v>702</v>
      </c>
      <c r="G235" s="180" t="s">
        <v>128</v>
      </c>
      <c r="H235" s="181">
        <v>368.05000000000001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40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155</v>
      </c>
      <c r="AT235" s="189" t="s">
        <v>125</v>
      </c>
      <c r="AU235" s="189" t="s">
        <v>130</v>
      </c>
      <c r="AY235" s="15" t="s">
        <v>123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130</v>
      </c>
      <c r="BK235" s="190">
        <f>ROUND(I235*H235,2)</f>
        <v>0</v>
      </c>
      <c r="BL235" s="15" t="s">
        <v>155</v>
      </c>
      <c r="BM235" s="189" t="s">
        <v>590</v>
      </c>
    </row>
    <row r="236" s="2" customFormat="1" ht="37.8" customHeight="1">
      <c r="A236" s="34"/>
      <c r="B236" s="176"/>
      <c r="C236" s="191" t="s">
        <v>378</v>
      </c>
      <c r="D236" s="191" t="s">
        <v>131</v>
      </c>
      <c r="E236" s="192" t="s">
        <v>703</v>
      </c>
      <c r="F236" s="193" t="s">
        <v>704</v>
      </c>
      <c r="G236" s="194" t="s">
        <v>138</v>
      </c>
      <c r="H236" s="195">
        <v>68</v>
      </c>
      <c r="I236" s="196"/>
      <c r="J236" s="197">
        <f>ROUND(I236*H236,2)</f>
        <v>0</v>
      </c>
      <c r="K236" s="198"/>
      <c r="L236" s="199"/>
      <c r="M236" s="200" t="s">
        <v>1</v>
      </c>
      <c r="N236" s="201" t="s">
        <v>40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184</v>
      </c>
      <c r="AT236" s="189" t="s">
        <v>131</v>
      </c>
      <c r="AU236" s="189" t="s">
        <v>130</v>
      </c>
      <c r="AY236" s="15" t="s">
        <v>123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130</v>
      </c>
      <c r="BK236" s="190">
        <f>ROUND(I236*H236,2)</f>
        <v>0</v>
      </c>
      <c r="BL236" s="15" t="s">
        <v>155</v>
      </c>
      <c r="BM236" s="189" t="s">
        <v>591</v>
      </c>
    </row>
    <row r="237" s="2" customFormat="1" ht="33" customHeight="1">
      <c r="A237" s="34"/>
      <c r="B237" s="176"/>
      <c r="C237" s="177" t="s">
        <v>246</v>
      </c>
      <c r="D237" s="177" t="s">
        <v>125</v>
      </c>
      <c r="E237" s="178" t="s">
        <v>705</v>
      </c>
      <c r="F237" s="179" t="s">
        <v>706</v>
      </c>
      <c r="G237" s="180" t="s">
        <v>215</v>
      </c>
      <c r="H237" s="181">
        <v>196.34999999999999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40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155</v>
      </c>
      <c r="AT237" s="189" t="s">
        <v>125</v>
      </c>
      <c r="AU237" s="189" t="s">
        <v>130</v>
      </c>
      <c r="AY237" s="15" t="s">
        <v>123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130</v>
      </c>
      <c r="BK237" s="190">
        <f>ROUND(I237*H237,2)</f>
        <v>0</v>
      </c>
      <c r="BL237" s="15" t="s">
        <v>155</v>
      </c>
      <c r="BM237" s="189" t="s">
        <v>592</v>
      </c>
    </row>
    <row r="238" s="2" customFormat="1" ht="33" customHeight="1">
      <c r="A238" s="34"/>
      <c r="B238" s="176"/>
      <c r="C238" s="191" t="s">
        <v>381</v>
      </c>
      <c r="D238" s="191" t="s">
        <v>131</v>
      </c>
      <c r="E238" s="192" t="s">
        <v>707</v>
      </c>
      <c r="F238" s="193" t="s">
        <v>708</v>
      </c>
      <c r="G238" s="194" t="s">
        <v>180</v>
      </c>
      <c r="H238" s="195">
        <v>1.087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40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184</v>
      </c>
      <c r="AT238" s="189" t="s">
        <v>131</v>
      </c>
      <c r="AU238" s="189" t="s">
        <v>130</v>
      </c>
      <c r="AY238" s="15" t="s">
        <v>123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130</v>
      </c>
      <c r="BK238" s="190">
        <f>ROUND(I238*H238,2)</f>
        <v>0</v>
      </c>
      <c r="BL238" s="15" t="s">
        <v>155</v>
      </c>
      <c r="BM238" s="189" t="s">
        <v>596</v>
      </c>
    </row>
    <row r="239" s="2" customFormat="1" ht="33" customHeight="1">
      <c r="A239" s="34"/>
      <c r="B239" s="176"/>
      <c r="C239" s="191" t="s">
        <v>593</v>
      </c>
      <c r="D239" s="191" t="s">
        <v>131</v>
      </c>
      <c r="E239" s="192" t="s">
        <v>709</v>
      </c>
      <c r="F239" s="193" t="s">
        <v>710</v>
      </c>
      <c r="G239" s="194" t="s">
        <v>180</v>
      </c>
      <c r="H239" s="195">
        <v>0.27600000000000002</v>
      </c>
      <c r="I239" s="196"/>
      <c r="J239" s="197">
        <f>ROUND(I239*H239,2)</f>
        <v>0</v>
      </c>
      <c r="K239" s="198"/>
      <c r="L239" s="199"/>
      <c r="M239" s="200" t="s">
        <v>1</v>
      </c>
      <c r="N239" s="201" t="s">
        <v>40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184</v>
      </c>
      <c r="AT239" s="189" t="s">
        <v>131</v>
      </c>
      <c r="AU239" s="189" t="s">
        <v>130</v>
      </c>
      <c r="AY239" s="15" t="s">
        <v>123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130</v>
      </c>
      <c r="BK239" s="190">
        <f>ROUND(I239*H239,2)</f>
        <v>0</v>
      </c>
      <c r="BL239" s="15" t="s">
        <v>155</v>
      </c>
      <c r="BM239" s="189" t="s">
        <v>599</v>
      </c>
    </row>
    <row r="240" s="2" customFormat="1" ht="33" customHeight="1">
      <c r="A240" s="34"/>
      <c r="B240" s="176"/>
      <c r="C240" s="177" t="s">
        <v>385</v>
      </c>
      <c r="D240" s="177" t="s">
        <v>125</v>
      </c>
      <c r="E240" s="178" t="s">
        <v>619</v>
      </c>
      <c r="F240" s="179" t="s">
        <v>620</v>
      </c>
      <c r="G240" s="180" t="s">
        <v>138</v>
      </c>
      <c r="H240" s="181">
        <v>1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40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155</v>
      </c>
      <c r="AT240" s="189" t="s">
        <v>125</v>
      </c>
      <c r="AU240" s="189" t="s">
        <v>130</v>
      </c>
      <c r="AY240" s="15" t="s">
        <v>123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130</v>
      </c>
      <c r="BK240" s="190">
        <f>ROUND(I240*H240,2)</f>
        <v>0</v>
      </c>
      <c r="BL240" s="15" t="s">
        <v>155</v>
      </c>
      <c r="BM240" s="189" t="s">
        <v>601</v>
      </c>
    </row>
    <row r="241" s="2" customFormat="1" ht="33" customHeight="1">
      <c r="A241" s="34"/>
      <c r="B241" s="176"/>
      <c r="C241" s="191" t="s">
        <v>600</v>
      </c>
      <c r="D241" s="191" t="s">
        <v>131</v>
      </c>
      <c r="E241" s="192" t="s">
        <v>623</v>
      </c>
      <c r="F241" s="193" t="s">
        <v>624</v>
      </c>
      <c r="G241" s="194" t="s">
        <v>138</v>
      </c>
      <c r="H241" s="195">
        <v>1</v>
      </c>
      <c r="I241" s="196"/>
      <c r="J241" s="197">
        <f>ROUND(I241*H241,2)</f>
        <v>0</v>
      </c>
      <c r="K241" s="198"/>
      <c r="L241" s="199"/>
      <c r="M241" s="200" t="s">
        <v>1</v>
      </c>
      <c r="N241" s="201" t="s">
        <v>40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184</v>
      </c>
      <c r="AT241" s="189" t="s">
        <v>131</v>
      </c>
      <c r="AU241" s="189" t="s">
        <v>130</v>
      </c>
      <c r="AY241" s="15" t="s">
        <v>123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130</v>
      </c>
      <c r="BK241" s="190">
        <f>ROUND(I241*H241,2)</f>
        <v>0</v>
      </c>
      <c r="BL241" s="15" t="s">
        <v>155</v>
      </c>
      <c r="BM241" s="189" t="s">
        <v>602</v>
      </c>
    </row>
    <row r="242" s="2" customFormat="1" ht="24.15" customHeight="1">
      <c r="A242" s="34"/>
      <c r="B242" s="176"/>
      <c r="C242" s="177" t="s">
        <v>388</v>
      </c>
      <c r="D242" s="177" t="s">
        <v>125</v>
      </c>
      <c r="E242" s="178" t="s">
        <v>626</v>
      </c>
      <c r="F242" s="179" t="s">
        <v>627</v>
      </c>
      <c r="G242" s="180" t="s">
        <v>180</v>
      </c>
      <c r="H242" s="181">
        <v>4.4930000000000003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40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155</v>
      </c>
      <c r="AT242" s="189" t="s">
        <v>125</v>
      </c>
      <c r="AU242" s="189" t="s">
        <v>130</v>
      </c>
      <c r="AY242" s="15" t="s">
        <v>123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130</v>
      </c>
      <c r="BK242" s="190">
        <f>ROUND(I242*H242,2)</f>
        <v>0</v>
      </c>
      <c r="BL242" s="15" t="s">
        <v>155</v>
      </c>
      <c r="BM242" s="189" t="s">
        <v>604</v>
      </c>
    </row>
    <row r="243" s="12" customFormat="1" ht="25.92" customHeight="1">
      <c r="A243" s="12"/>
      <c r="B243" s="163"/>
      <c r="C243" s="12"/>
      <c r="D243" s="164" t="s">
        <v>73</v>
      </c>
      <c r="E243" s="165" t="s">
        <v>131</v>
      </c>
      <c r="F243" s="165" t="s">
        <v>252</v>
      </c>
      <c r="G243" s="12"/>
      <c r="H243" s="12"/>
      <c r="I243" s="166"/>
      <c r="J243" s="167">
        <f>BK243</f>
        <v>0</v>
      </c>
      <c r="K243" s="12"/>
      <c r="L243" s="163"/>
      <c r="M243" s="168"/>
      <c r="N243" s="169"/>
      <c r="O243" s="169"/>
      <c r="P243" s="170">
        <f>P244</f>
        <v>0</v>
      </c>
      <c r="Q243" s="169"/>
      <c r="R243" s="170">
        <f>R244</f>
        <v>0</v>
      </c>
      <c r="S243" s="169"/>
      <c r="T243" s="171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64" t="s">
        <v>135</v>
      </c>
      <c r="AT243" s="172" t="s">
        <v>73</v>
      </c>
      <c r="AU243" s="172" t="s">
        <v>74</v>
      </c>
      <c r="AY243" s="164" t="s">
        <v>123</v>
      </c>
      <c r="BK243" s="173">
        <f>BK244</f>
        <v>0</v>
      </c>
    </row>
    <row r="244" s="12" customFormat="1" ht="22.8" customHeight="1">
      <c r="A244" s="12"/>
      <c r="B244" s="163"/>
      <c r="C244" s="12"/>
      <c r="D244" s="164" t="s">
        <v>73</v>
      </c>
      <c r="E244" s="174" t="s">
        <v>253</v>
      </c>
      <c r="F244" s="174" t="s">
        <v>254</v>
      </c>
      <c r="G244" s="12"/>
      <c r="H244" s="12"/>
      <c r="I244" s="166"/>
      <c r="J244" s="175">
        <f>BK244</f>
        <v>0</v>
      </c>
      <c r="K244" s="12"/>
      <c r="L244" s="163"/>
      <c r="M244" s="168"/>
      <c r="N244" s="169"/>
      <c r="O244" s="169"/>
      <c r="P244" s="170">
        <f>SUM(P245:P252)</f>
        <v>0</v>
      </c>
      <c r="Q244" s="169"/>
      <c r="R244" s="170">
        <f>SUM(R245:R252)</f>
        <v>0</v>
      </c>
      <c r="S244" s="169"/>
      <c r="T244" s="171">
        <f>SUM(T245:T252)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64" t="s">
        <v>135</v>
      </c>
      <c r="AT244" s="172" t="s">
        <v>73</v>
      </c>
      <c r="AU244" s="172" t="s">
        <v>82</v>
      </c>
      <c r="AY244" s="164" t="s">
        <v>123</v>
      </c>
      <c r="BK244" s="173">
        <f>SUM(BK245:BK252)</f>
        <v>0</v>
      </c>
    </row>
    <row r="245" s="2" customFormat="1" ht="21.75" customHeight="1">
      <c r="A245" s="34"/>
      <c r="B245" s="176"/>
      <c r="C245" s="177" t="s">
        <v>603</v>
      </c>
      <c r="D245" s="177" t="s">
        <v>125</v>
      </c>
      <c r="E245" s="178" t="s">
        <v>255</v>
      </c>
      <c r="F245" s="179" t="s">
        <v>256</v>
      </c>
      <c r="G245" s="180" t="s">
        <v>138</v>
      </c>
      <c r="H245" s="181">
        <v>6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40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251</v>
      </c>
      <c r="AT245" s="189" t="s">
        <v>125</v>
      </c>
      <c r="AU245" s="189" t="s">
        <v>130</v>
      </c>
      <c r="AY245" s="15" t="s">
        <v>123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130</v>
      </c>
      <c r="BK245" s="190">
        <f>ROUND(I245*H245,2)</f>
        <v>0</v>
      </c>
      <c r="BL245" s="15" t="s">
        <v>251</v>
      </c>
      <c r="BM245" s="189" t="s">
        <v>605</v>
      </c>
    </row>
    <row r="246" s="2" customFormat="1" ht="24.15" customHeight="1">
      <c r="A246" s="34"/>
      <c r="B246" s="176"/>
      <c r="C246" s="191" t="s">
        <v>396</v>
      </c>
      <c r="D246" s="191" t="s">
        <v>131</v>
      </c>
      <c r="E246" s="192" t="s">
        <v>259</v>
      </c>
      <c r="F246" s="193" t="s">
        <v>260</v>
      </c>
      <c r="G246" s="194" t="s">
        <v>138</v>
      </c>
      <c r="H246" s="195">
        <v>6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40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261</v>
      </c>
      <c r="AT246" s="189" t="s">
        <v>131</v>
      </c>
      <c r="AU246" s="189" t="s">
        <v>130</v>
      </c>
      <c r="AY246" s="15" t="s">
        <v>123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130</v>
      </c>
      <c r="BK246" s="190">
        <f>ROUND(I246*H246,2)</f>
        <v>0</v>
      </c>
      <c r="BL246" s="15" t="s">
        <v>251</v>
      </c>
      <c r="BM246" s="189" t="s">
        <v>607</v>
      </c>
    </row>
    <row r="247" s="2" customFormat="1" ht="16.5" customHeight="1">
      <c r="A247" s="34"/>
      <c r="B247" s="176"/>
      <c r="C247" s="177" t="s">
        <v>606</v>
      </c>
      <c r="D247" s="177" t="s">
        <v>125</v>
      </c>
      <c r="E247" s="178" t="s">
        <v>263</v>
      </c>
      <c r="F247" s="179" t="s">
        <v>264</v>
      </c>
      <c r="G247" s="180" t="s">
        <v>138</v>
      </c>
      <c r="H247" s="181">
        <v>6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40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251</v>
      </c>
      <c r="AT247" s="189" t="s">
        <v>125</v>
      </c>
      <c r="AU247" s="189" t="s">
        <v>130</v>
      </c>
      <c r="AY247" s="15" t="s">
        <v>123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130</v>
      </c>
      <c r="BK247" s="190">
        <f>ROUND(I247*H247,2)</f>
        <v>0</v>
      </c>
      <c r="BL247" s="15" t="s">
        <v>251</v>
      </c>
      <c r="BM247" s="189" t="s">
        <v>614</v>
      </c>
    </row>
    <row r="248" s="2" customFormat="1" ht="24.15" customHeight="1">
      <c r="A248" s="34"/>
      <c r="B248" s="176"/>
      <c r="C248" s="177" t="s">
        <v>400</v>
      </c>
      <c r="D248" s="177" t="s">
        <v>125</v>
      </c>
      <c r="E248" s="178" t="s">
        <v>267</v>
      </c>
      <c r="F248" s="179" t="s">
        <v>268</v>
      </c>
      <c r="G248" s="180" t="s">
        <v>138</v>
      </c>
      <c r="H248" s="181">
        <v>6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40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251</v>
      </c>
      <c r="AT248" s="189" t="s">
        <v>125</v>
      </c>
      <c r="AU248" s="189" t="s">
        <v>130</v>
      </c>
      <c r="AY248" s="15" t="s">
        <v>123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130</v>
      </c>
      <c r="BK248" s="190">
        <f>ROUND(I248*H248,2)</f>
        <v>0</v>
      </c>
      <c r="BL248" s="15" t="s">
        <v>251</v>
      </c>
      <c r="BM248" s="189" t="s">
        <v>618</v>
      </c>
    </row>
    <row r="249" s="2" customFormat="1" ht="24.15" customHeight="1">
      <c r="A249" s="34"/>
      <c r="B249" s="176"/>
      <c r="C249" s="177" t="s">
        <v>615</v>
      </c>
      <c r="D249" s="177" t="s">
        <v>125</v>
      </c>
      <c r="E249" s="178" t="s">
        <v>270</v>
      </c>
      <c r="F249" s="179" t="s">
        <v>271</v>
      </c>
      <c r="G249" s="180" t="s">
        <v>138</v>
      </c>
      <c r="H249" s="181">
        <v>6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40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251</v>
      </c>
      <c r="AT249" s="189" t="s">
        <v>125</v>
      </c>
      <c r="AU249" s="189" t="s">
        <v>130</v>
      </c>
      <c r="AY249" s="15" t="s">
        <v>123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130</v>
      </c>
      <c r="BK249" s="190">
        <f>ROUND(I249*H249,2)</f>
        <v>0</v>
      </c>
      <c r="BL249" s="15" t="s">
        <v>251</v>
      </c>
      <c r="BM249" s="189" t="s">
        <v>621</v>
      </c>
    </row>
    <row r="250" s="2" customFormat="1" ht="16.5" customHeight="1">
      <c r="A250" s="34"/>
      <c r="B250" s="176"/>
      <c r="C250" s="177" t="s">
        <v>404</v>
      </c>
      <c r="D250" s="177" t="s">
        <v>125</v>
      </c>
      <c r="E250" s="178" t="s">
        <v>274</v>
      </c>
      <c r="F250" s="179" t="s">
        <v>275</v>
      </c>
      <c r="G250" s="180" t="s">
        <v>276</v>
      </c>
      <c r="H250" s="202"/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40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251</v>
      </c>
      <c r="AT250" s="189" t="s">
        <v>125</v>
      </c>
      <c r="AU250" s="189" t="s">
        <v>130</v>
      </c>
      <c r="AY250" s="15" t="s">
        <v>123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130</v>
      </c>
      <c r="BK250" s="190">
        <f>ROUND(I250*H250,2)</f>
        <v>0</v>
      </c>
      <c r="BL250" s="15" t="s">
        <v>251</v>
      </c>
      <c r="BM250" s="189" t="s">
        <v>625</v>
      </c>
    </row>
    <row r="251" s="2" customFormat="1" ht="16.5" customHeight="1">
      <c r="A251" s="34"/>
      <c r="B251" s="176"/>
      <c r="C251" s="177" t="s">
        <v>622</v>
      </c>
      <c r="D251" s="177" t="s">
        <v>125</v>
      </c>
      <c r="E251" s="178" t="s">
        <v>278</v>
      </c>
      <c r="F251" s="179" t="s">
        <v>279</v>
      </c>
      <c r="G251" s="180" t="s">
        <v>276</v>
      </c>
      <c r="H251" s="202"/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40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251</v>
      </c>
      <c r="AT251" s="189" t="s">
        <v>125</v>
      </c>
      <c r="AU251" s="189" t="s">
        <v>130</v>
      </c>
      <c r="AY251" s="15" t="s">
        <v>123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130</v>
      </c>
      <c r="BK251" s="190">
        <f>ROUND(I251*H251,2)</f>
        <v>0</v>
      </c>
      <c r="BL251" s="15" t="s">
        <v>251</v>
      </c>
      <c r="BM251" s="189" t="s">
        <v>628</v>
      </c>
    </row>
    <row r="252" s="2" customFormat="1" ht="16.5" customHeight="1">
      <c r="A252" s="34"/>
      <c r="B252" s="176"/>
      <c r="C252" s="177" t="s">
        <v>408</v>
      </c>
      <c r="D252" s="177" t="s">
        <v>125</v>
      </c>
      <c r="E252" s="178" t="s">
        <v>282</v>
      </c>
      <c r="F252" s="179" t="s">
        <v>283</v>
      </c>
      <c r="G252" s="180" t="s">
        <v>276</v>
      </c>
      <c r="H252" s="202"/>
      <c r="I252" s="182"/>
      <c r="J252" s="183">
        <f>ROUND(I252*H252,2)</f>
        <v>0</v>
      </c>
      <c r="K252" s="184"/>
      <c r="L252" s="35"/>
      <c r="M252" s="203" t="s">
        <v>1</v>
      </c>
      <c r="N252" s="204" t="s">
        <v>40</v>
      </c>
      <c r="O252" s="205"/>
      <c r="P252" s="206">
        <f>O252*H252</f>
        <v>0</v>
      </c>
      <c r="Q252" s="206">
        <v>0</v>
      </c>
      <c r="R252" s="206">
        <f>Q252*H252</f>
        <v>0</v>
      </c>
      <c r="S252" s="206">
        <v>0</v>
      </c>
      <c r="T252" s="207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251</v>
      </c>
      <c r="AT252" s="189" t="s">
        <v>125</v>
      </c>
      <c r="AU252" s="189" t="s">
        <v>130</v>
      </c>
      <c r="AY252" s="15" t="s">
        <v>123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130</v>
      </c>
      <c r="BK252" s="190">
        <f>ROUND(I252*H252,2)</f>
        <v>0</v>
      </c>
      <c r="BL252" s="15" t="s">
        <v>251</v>
      </c>
      <c r="BM252" s="189" t="s">
        <v>630</v>
      </c>
    </row>
    <row r="253" s="2" customFormat="1" ht="6.96" customHeight="1">
      <c r="A253" s="34"/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35"/>
      <c r="M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</sheetData>
  <autoFilter ref="C127:K25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DESKTOP-SD9UK27\HP</dc:creator>
  <cp:lastModifiedBy>DESKTOP-SD9UK27\HP</cp:lastModifiedBy>
  <dcterms:created xsi:type="dcterms:W3CDTF">2022-10-26T09:15:57Z</dcterms:created>
  <dcterms:modified xsi:type="dcterms:W3CDTF">2022-10-26T09:16:00Z</dcterms:modified>
</cp:coreProperties>
</file>