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29AC3FD3-11ED-4D75-9954-843B54FE6F03}" xr6:coauthVersionLast="47" xr6:coauthVersionMax="47" xr10:uidLastSave="{00000000-0000-0000-0000-000000000000}"/>
  <bookViews>
    <workbookView xWindow="105" yWindow="105" windowWidth="17340" windowHeight="1506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6" i="3" l="1"/>
  <c r="E167" i="3"/>
  <c r="G167" i="3" s="1"/>
  <c r="E168" i="3"/>
  <c r="G168" i="3" s="1"/>
  <c r="G140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<sst xmlns="http://schemas.openxmlformats.org/spreadsheetml/2006/main" count="610" uniqueCount="264">
  <si>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</si>
  <si>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</si>
  <si>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</si>
  <si>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</si>
  <si>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</si>
  <si>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</si>
  <si>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</si>
  <si>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</si>
  <si>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</si>
  <si>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</si>
  <si>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</si>
  <si>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</si>
  <si>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</si>
  <si>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</si>
  <si>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</si>
  <si>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</si>
  <si>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</si>
  <si>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</si>
  <si>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</si>
  <si>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</si>
  <si>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</si>
  <si>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</si>
  <si>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</si>
  <si>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</si>
  <si>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</si>
  <si>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</si>
  <si>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</si>
  <si>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</si>
  <si>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</si>
  <si>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</si>
  <si>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</si>
  <si>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</si>
  <si>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</si>
  <si>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</si>
  <si>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</si>
  <si>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</si>
  <si>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</si>
  <si>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</si>
  <si>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</si>
  <si>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</si>
  <si>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</si>
  <si>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</si>
  <si>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</si>
  <si>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</si>
  <si>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</si>
  <si>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</si>
  <si>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</si>
  <si>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</si>
  <si>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</si>
  <si>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</si>
  <si>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</si>
  <si>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</si>
  <si>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</si>
  <si>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</si>
  <si>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</si>
  <si>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</si>
  <si>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</si>
  <si>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</si>
  <si>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</si>
  <si>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</si>
  <si>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</si>
  <si>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</si>
  <si>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</si>
  <si>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</si>
  <si>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</si>
  <si>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</si>
  <si>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</si>
  <si>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</si>
  <si>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</si>
  <si>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</si>
  <si>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</si>
  <si>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</si>
  <si>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</si>
  <si>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</si>
  <si>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</si>
  <si>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</si>
  <si>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</si>
  <si>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</si>
  <si>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</si>
  <si>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</si>
  <si>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</si>
  <si>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</si>
  <si>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</si>
  <si>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</si>
  <si>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</si>
  <si>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</si>
  <si>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</si>
  <si>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</si>
  <si>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</si>
  <si>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</si>
  <si>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</si>
  <si>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</si>
  <si>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</si>
  <si>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</si>
  <si>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</si>
  <si>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</si>
  <si>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</si>
  <si>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</si>
  <si>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</si>
  <si>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</si>
  <si>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</si>
  <si>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</si>
  <si>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</si>
  <si>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</si>
  <si>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</si>
  <si>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</si>
  <si>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</si>
  <si>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</si>
  <si>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</si>
  <si>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</si>
  <si>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</si>
  <si>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</si>
  <si>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</si>
  <si>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</si>
  <si>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</si>
  <si>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</si>
  <si>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</si>
  <si>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</si>
  <si>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</si>
  <si>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</si>
  <si>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</si>
  <si>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</si>
  <si>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</si>
  <si>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</si>
  <si>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</si>
  <si>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</si>
  <si>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</si>
  <si>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</si>
  <si>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</si>
  <si>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</si>
  <si>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</si>
  <si>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</si>
  <si>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</si>
  <si>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</si>
  <si>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</si>
  <si>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</si>
  <si>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</si>
  <si>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</si>
  <si>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</si>
  <si>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</si>
  <si>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</si>
  <si>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</si>
  <si>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</si>
  <si>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</si>
  <si>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</si>
  <si>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</si>
  <si>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</si>
  <si>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</si>
  <si>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</si>
  <si>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</si>
  <si>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</si>
  <si>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</si>
  <si>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</si>
  <si>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</si>
  <si>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</si>
  <si>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</si>
  <si>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</si>
  <si>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</si>
  <si>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</si>
  <si>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</si>
  <si>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</si>
  <si>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</si>
  <si>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</si>
  <si>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</si>
  <si>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</si>
  <si>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</si>
  <si>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</si>
  <si>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</si>
  <si>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</si>
  <si>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</si>
  <si>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</si>
  <si>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</si>
  <si>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</si>
  <si>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</si>
  <si>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</si>
  <si>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</si>
  <si>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</si>
  <si>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</si>
  <si>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</si>
  <si>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</si>
  <si>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</si>
  <si>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</si>
  <si>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</si>
  <si>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</si>
  <si>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</si>
  <si>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</si>
  <si>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</si>
  <si>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</si>
  <si>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</si>
  <si>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</si>
  <si>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</si>
  <si>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</si>
  <si>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</si>
  <si>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</si>
  <si>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</si>
  <si>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</si>
  <si>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</si>
  <si>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</si>
  <si>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</si>
  <si>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</si>
  <si>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</si>
  <si>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</si>
  <si>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</si>
  <si>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</si>
  <si>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</si>
  <si>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</si>
  <si>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</si>
  <si>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</si>
  <si>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</si>
  <si>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</si>
  <si>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</si>
  <si>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</si>
  <si>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</si>
  <si>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</si>
  <si>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Tvrdoň smrekový, lykokaz sadenicový - Odkôrňovanie pňov ručne</t>
  </si>
  <si>
    <t>Tvrdoň smrekový, lykokaz sadenicový - Odkôrňovanie pňov mechanizovane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</si>
  <si>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</si>
  <si>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</si>
  <si>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</si>
  <si>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</si>
  <si>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</si>
  <si>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</si>
  <si>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</si>
  <si>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</si>
  <si>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</si>
  <si>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</si>
  <si>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</si>
  <si>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</si>
  <si>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</si>
  <si>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</si>
  <si>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</si>
  <si>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</si>
  <si>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</si>
  <si>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</si>
  <si>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</si>
  <si>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</si>
  <si>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</si>
  <si>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</si>
  <si>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</si>
  <si>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</si>
  <si>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</si>
  <si>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</si>
  <si>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</si>
  <si>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</si>
  <si>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</si>
  <si>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</si>
  <si>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</si>
  <si>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cm, hĺbka prekopania 10 cm</t>
  </si>
  <si>
    <t>priemer plôšky 80 cm, výška buriny nad 60 cm, výška strniska 10-20 cm</t>
  </si>
  <si>
    <t>dĺžka pletiva 125 cm, počet kolíkov 3 ks</t>
  </si>
  <si>
    <t xml:space="preserve"> zmiešané dreviny, šírka linky 3 m</t>
  </si>
  <si>
    <t>drevina (jedľa, smrek ap.), výška vyvetvovania 250 cm</t>
  </si>
  <si>
    <t>rozostup kolov 3 m, hĺbka jám 50 cm, počet priečných žrdí 3 ks</t>
  </si>
  <si>
    <t>Názov predmetu zákazky: Lesnícke služby v pestovnej činnosti na organizačnej zložke OZ Tatry na obdobie 2023 - 2026, Časť č. 16 - Výrobný celok Oravský Podzámok II.</t>
  </si>
  <si>
    <t>Rozvoz a uskladňovanie sadeníc na lesnej správe</t>
  </si>
  <si>
    <t>Čistenie plôch od zvyškov po ťažbe ručne bez pálenia</t>
  </si>
  <si>
    <t>rozostup kolov 3 m, hĺbka jám 50 cm+, výška pletiva 180-200 cm, uchytenie pletiva pri zemi v rozostupe  2m, ryha hĺbky 15 cm</t>
  </si>
  <si>
    <t>Lapačová metóda - Kontrola lapačov</t>
  </si>
  <si>
    <t>Ochrana zásob dreva proti škodcom v porastoch, na odvoznom mieste a expedičnom sklade -chemicky motorovým postrekovačom hromady</t>
  </si>
  <si>
    <t>Zriaďovanie a údržba ochranných chodníkov ručne - kopaním</t>
  </si>
  <si>
    <t>Údržba ochranných chodníkov ručne - hrabaním</t>
  </si>
  <si>
    <t>Cena za celý predmet zákazky v EUR bez DPH za danú časť:</t>
  </si>
  <si>
    <t>Cenová ponuka za technológiu</t>
  </si>
  <si>
    <t>Požadovaný počet pracovníkov:  19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</si>
</sst>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7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4"/>
  <sheetViews>
    <sheetView tabSelected="1" view="pageBreakPreview" zoomScale="70" zoomScaleNormal="80" zoomScaleSheetLayoutView="70" workbookViewId="0">
      <selection activeCell="H7" sqref="H7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85546875" style="5" customWidth="1"/>
    <col min="5" max="5" width="14.7109375" style="4" customWidth="1"/>
    <col min="6" max="6" width="15.7109375" style="4" customWidth="1"/>
    <col min="7" max="7" width="18.7109375" style="4" customWidth="1"/>
    <col min="8" max="8" width="19.5703125" style="81" customWidth="1"/>
    <col min="9" max="17" width="19.5703125" style="77" customWidth="1"/>
    <col min="18" max="29" width="19.5703125" style="4" customWidth="1"/>
    <col min="3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7" s="1" customFormat="1" ht="15.75" x14ac:dyDescent="0.25">
      <c r="A1" s="1" t="s">
        <v>186</v>
      </c>
      <c r="D1" s="2"/>
      <c r="G1" s="53" t="s">
        <v>246</v>
      </c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2" customHeight="1" x14ac:dyDescent="0.25">
      <c r="D2" s="2"/>
      <c r="G2" s="5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s="3" customFormat="1" ht="48" customHeight="1" x14ac:dyDescent="0.2">
      <c r="A3" s="109" t="s">
        <v>253</v>
      </c>
      <c r="B3" s="109"/>
      <c r="C3" s="109"/>
      <c r="D3" s="109"/>
      <c r="E3" s="109"/>
      <c r="F3" s="109"/>
      <c r="G3" s="109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" customFormat="1" ht="18.75" customHeight="1" x14ac:dyDescent="0.25">
      <c r="A4" s="6" t="s">
        <v>263</v>
      </c>
      <c r="B4" s="6"/>
      <c r="C4" s="6"/>
      <c r="D4" s="7"/>
      <c r="E4" s="6"/>
      <c r="F4" s="6"/>
      <c r="G4" s="55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s="3" customFormat="1" ht="18" customHeight="1" x14ac:dyDescent="0.25">
      <c r="A5" s="8" t="s">
        <v>205</v>
      </c>
      <c r="B5" s="6"/>
      <c r="C5" s="6"/>
      <c r="D5" s="7"/>
      <c r="E5" s="6"/>
      <c r="F5" s="6"/>
      <c r="G5" s="5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194</v>
      </c>
      <c r="E6" s="13" t="s">
        <v>243</v>
      </c>
      <c r="F6" s="13" t="s">
        <v>245</v>
      </c>
      <c r="G6" s="56" t="s">
        <v>244</v>
      </c>
      <c r="H6" s="76" t="s">
        <v>238</v>
      </c>
      <c r="I6" s="76"/>
      <c r="J6" s="76"/>
      <c r="K6" s="76"/>
      <c r="L6" s="76"/>
      <c r="M6" s="76"/>
      <c r="N6" s="76"/>
      <c r="O6" s="76"/>
      <c r="P6" s="76"/>
      <c r="Q6" s="76"/>
    </row>
    <row r="7" spans="1:17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9">
        <v>1076.3999999999999</v>
      </c>
      <c r="F7" s="58">
        <v>56.015819999999998</v>
      </c>
      <c r="G7" s="70">
        <f t="shared" ref="G7:G38" si="0">F7*E7</f>
        <v>60295.428647999994</v>
      </c>
      <c r="H7" s="77" t="s">
        <v>239</v>
      </c>
    </row>
    <row r="8" spans="1:17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9">
        <v>92</v>
      </c>
      <c r="F8" s="58">
        <v>59.002964999999996</v>
      </c>
      <c r="G8" s="70">
        <f t="shared" si="0"/>
        <v>5428.2727799999993</v>
      </c>
      <c r="H8" s="77" t="s">
        <v>239</v>
      </c>
    </row>
    <row r="9" spans="1:17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9">
        <v>46</v>
      </c>
      <c r="F9" s="58">
        <v>39.434055000000001</v>
      </c>
      <c r="G9" s="70">
        <f t="shared" si="0"/>
        <v>1813.9665300000001</v>
      </c>
      <c r="H9" s="77" t="s">
        <v>239</v>
      </c>
    </row>
    <row r="10" spans="1:17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9">
        <v>1679</v>
      </c>
      <c r="F10" s="58">
        <v>39.499739999999996</v>
      </c>
      <c r="G10" s="70">
        <f t="shared" si="0"/>
        <v>66320.06345999999</v>
      </c>
      <c r="H10" s="77" t="s">
        <v>239</v>
      </c>
    </row>
    <row r="11" spans="1:17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9">
        <v>0</v>
      </c>
      <c r="F11" s="58">
        <v>0</v>
      </c>
      <c r="G11" s="70">
        <f t="shared" si="0"/>
        <v>0</v>
      </c>
      <c r="H11" s="77" t="s">
        <v>239</v>
      </c>
    </row>
    <row r="12" spans="1:17" ht="28.5" customHeight="1" x14ac:dyDescent="0.25">
      <c r="A12" s="14">
        <v>6</v>
      </c>
      <c r="B12" s="26" t="s">
        <v>206</v>
      </c>
      <c r="C12" s="60" t="s">
        <v>193</v>
      </c>
      <c r="D12" s="9" t="s">
        <v>8</v>
      </c>
      <c r="E12" s="69">
        <v>0</v>
      </c>
      <c r="F12" s="58">
        <v>0</v>
      </c>
      <c r="G12" s="70">
        <f t="shared" si="0"/>
        <v>0</v>
      </c>
      <c r="H12" s="77" t="s">
        <v>239</v>
      </c>
    </row>
    <row r="13" spans="1:17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9">
        <v>0</v>
      </c>
      <c r="F13" s="58">
        <v>0</v>
      </c>
      <c r="G13" s="70">
        <f t="shared" si="0"/>
        <v>0</v>
      </c>
      <c r="H13" s="77" t="s">
        <v>239</v>
      </c>
    </row>
    <row r="14" spans="1:17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9">
        <v>0</v>
      </c>
      <c r="F14" s="58">
        <v>0</v>
      </c>
      <c r="G14" s="70">
        <f t="shared" si="0"/>
        <v>0</v>
      </c>
      <c r="H14" s="77" t="s">
        <v>239</v>
      </c>
    </row>
    <row r="15" spans="1:17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9">
        <v>0</v>
      </c>
      <c r="F15" s="58">
        <v>0</v>
      </c>
      <c r="G15" s="70">
        <f t="shared" si="0"/>
        <v>0</v>
      </c>
      <c r="H15" s="77" t="s">
        <v>240</v>
      </c>
    </row>
    <row r="16" spans="1:17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9">
        <v>0</v>
      </c>
      <c r="F16" s="58">
        <v>0</v>
      </c>
      <c r="G16" s="70">
        <f t="shared" si="0"/>
        <v>0</v>
      </c>
      <c r="H16" s="77" t="s">
        <v>240</v>
      </c>
    </row>
    <row r="17" spans="1:8" ht="28.5" customHeight="1" x14ac:dyDescent="0.25">
      <c r="A17" s="14" t="s">
        <v>191</v>
      </c>
      <c r="B17" s="26" t="s">
        <v>12</v>
      </c>
      <c r="C17" s="61" t="s">
        <v>40</v>
      </c>
      <c r="D17" s="9" t="s">
        <v>8</v>
      </c>
      <c r="E17" s="69">
        <v>0</v>
      </c>
      <c r="F17" s="58">
        <v>0</v>
      </c>
      <c r="G17" s="70">
        <f t="shared" si="0"/>
        <v>0</v>
      </c>
      <c r="H17" s="77" t="s">
        <v>239</v>
      </c>
    </row>
    <row r="18" spans="1:8" ht="28.5" customHeight="1" x14ac:dyDescent="0.25">
      <c r="A18" s="14" t="s">
        <v>192</v>
      </c>
      <c r="B18" s="26" t="s">
        <v>12</v>
      </c>
      <c r="C18" s="61" t="s">
        <v>41</v>
      </c>
      <c r="D18" s="9" t="s">
        <v>8</v>
      </c>
      <c r="E18" s="69">
        <v>0</v>
      </c>
      <c r="F18" s="58">
        <v>0</v>
      </c>
      <c r="G18" s="70">
        <f t="shared" si="0"/>
        <v>0</v>
      </c>
      <c r="H18" s="77" t="s">
        <v>239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9">
        <v>0</v>
      </c>
      <c r="F19" s="58">
        <v>0</v>
      </c>
      <c r="G19" s="70">
        <f t="shared" si="0"/>
        <v>0</v>
      </c>
      <c r="H19" s="77" t="s">
        <v>239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9">
        <v>0</v>
      </c>
      <c r="F20" s="58">
        <v>0</v>
      </c>
      <c r="G20" s="70">
        <f t="shared" si="0"/>
        <v>0</v>
      </c>
      <c r="H20" s="77" t="s">
        <v>239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9">
        <v>0</v>
      </c>
      <c r="F21" s="58">
        <v>0</v>
      </c>
      <c r="G21" s="70">
        <f t="shared" si="0"/>
        <v>0</v>
      </c>
      <c r="H21" s="77" t="s">
        <v>239</v>
      </c>
    </row>
    <row r="22" spans="1:8" ht="28.5" customHeight="1" x14ac:dyDescent="0.25">
      <c r="A22" s="14">
        <v>14</v>
      </c>
      <c r="B22" s="67" t="s">
        <v>254</v>
      </c>
      <c r="C22" s="60" t="s">
        <v>48</v>
      </c>
      <c r="D22" s="9" t="s">
        <v>14</v>
      </c>
      <c r="E22" s="69">
        <v>322</v>
      </c>
      <c r="F22" s="58">
        <v>8.6999999999999993</v>
      </c>
      <c r="G22" s="70">
        <f t="shared" si="0"/>
        <v>2801.3999999999996</v>
      </c>
      <c r="H22" s="77" t="s">
        <v>239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9">
        <v>322</v>
      </c>
      <c r="F23" s="58">
        <v>8.6999999999999993</v>
      </c>
      <c r="G23" s="70">
        <f t="shared" si="0"/>
        <v>2801.3999999999996</v>
      </c>
      <c r="H23" s="77" t="s">
        <v>239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9">
        <v>0</v>
      </c>
      <c r="F24" s="58">
        <v>0</v>
      </c>
      <c r="G24" s="70">
        <f t="shared" si="0"/>
        <v>0</v>
      </c>
      <c r="H24" s="77" t="s">
        <v>240</v>
      </c>
    </row>
    <row r="25" spans="1:8" ht="28.5" customHeight="1" x14ac:dyDescent="0.25">
      <c r="A25" s="19">
        <v>17</v>
      </c>
      <c r="B25" s="26" t="s">
        <v>50</v>
      </c>
      <c r="C25" s="62" t="s">
        <v>247</v>
      </c>
      <c r="D25" s="9" t="s">
        <v>13</v>
      </c>
      <c r="E25" s="69">
        <v>89.24</v>
      </c>
      <c r="F25" s="58">
        <v>62.963999999999999</v>
      </c>
      <c r="G25" s="70">
        <f t="shared" si="0"/>
        <v>5618.9073599999992</v>
      </c>
      <c r="H25" s="77" t="s">
        <v>239</v>
      </c>
    </row>
    <row r="26" spans="1:8" ht="28.5" customHeight="1" x14ac:dyDescent="0.25">
      <c r="A26" s="19">
        <v>18</v>
      </c>
      <c r="B26" s="27" t="s">
        <v>140</v>
      </c>
      <c r="C26" s="63" t="s">
        <v>51</v>
      </c>
      <c r="D26" s="9" t="s">
        <v>17</v>
      </c>
      <c r="E26" s="69">
        <v>0</v>
      </c>
      <c r="F26" s="58">
        <v>0</v>
      </c>
      <c r="G26" s="70">
        <f t="shared" si="0"/>
        <v>0</v>
      </c>
      <c r="H26" s="77" t="s">
        <v>240</v>
      </c>
    </row>
    <row r="27" spans="1:8" ht="28.5" customHeight="1" x14ac:dyDescent="0.25">
      <c r="A27" s="19">
        <v>19</v>
      </c>
      <c r="B27" s="27" t="s">
        <v>141</v>
      </c>
      <c r="C27" s="62" t="s">
        <v>52</v>
      </c>
      <c r="D27" s="9" t="s">
        <v>17</v>
      </c>
      <c r="E27" s="69">
        <v>0</v>
      </c>
      <c r="F27" s="58">
        <v>0</v>
      </c>
      <c r="G27" s="70">
        <f t="shared" si="0"/>
        <v>0</v>
      </c>
      <c r="H27" s="77" t="s">
        <v>240</v>
      </c>
    </row>
    <row r="28" spans="1:8" ht="28.5" customHeight="1" x14ac:dyDescent="0.25">
      <c r="A28" s="19">
        <v>20</v>
      </c>
      <c r="B28" s="68" t="s">
        <v>255</v>
      </c>
      <c r="C28" s="63" t="s">
        <v>53</v>
      </c>
      <c r="D28" s="9" t="s">
        <v>20</v>
      </c>
      <c r="E28" s="69">
        <v>38500</v>
      </c>
      <c r="F28" s="58">
        <v>5.0022239999999991</v>
      </c>
      <c r="G28" s="70">
        <f t="shared" si="0"/>
        <v>192585.62399999995</v>
      </c>
      <c r="H28" s="77" t="s">
        <v>241</v>
      </c>
    </row>
    <row r="29" spans="1:8" ht="28.5" customHeight="1" x14ac:dyDescent="0.25">
      <c r="A29" s="19">
        <v>21</v>
      </c>
      <c r="B29" s="29" t="s">
        <v>54</v>
      </c>
      <c r="C29" s="63" t="s">
        <v>53</v>
      </c>
      <c r="D29" s="9" t="s">
        <v>20</v>
      </c>
      <c r="E29" s="69">
        <v>5500</v>
      </c>
      <c r="F29" s="58">
        <v>6.8473759999999997</v>
      </c>
      <c r="G29" s="70">
        <f t="shared" si="0"/>
        <v>37660.567999999999</v>
      </c>
      <c r="H29" s="77" t="s">
        <v>241</v>
      </c>
    </row>
    <row r="30" spans="1:8" ht="28.5" customHeight="1" x14ac:dyDescent="0.25">
      <c r="A30" s="14">
        <v>22</v>
      </c>
      <c r="B30" s="28" t="s">
        <v>190</v>
      </c>
      <c r="C30" s="63" t="s">
        <v>53</v>
      </c>
      <c r="D30" s="9" t="s">
        <v>20</v>
      </c>
      <c r="E30" s="69">
        <v>0</v>
      </c>
      <c r="F30" s="58">
        <v>0</v>
      </c>
      <c r="G30" s="70">
        <f t="shared" si="0"/>
        <v>0</v>
      </c>
      <c r="H30" s="77" t="s">
        <v>239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9">
        <v>1100</v>
      </c>
      <c r="F31" s="58">
        <v>3.2094299999999998</v>
      </c>
      <c r="G31" s="70">
        <f t="shared" si="0"/>
        <v>3530.3729999999996</v>
      </c>
      <c r="H31" s="77" t="s">
        <v>239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9">
        <v>0</v>
      </c>
      <c r="F32" s="58">
        <v>0</v>
      </c>
      <c r="G32" s="70">
        <f t="shared" si="0"/>
        <v>0</v>
      </c>
      <c r="H32" s="77" t="s">
        <v>239</v>
      </c>
    </row>
    <row r="33" spans="1:8" ht="28.5" customHeight="1" x14ac:dyDescent="0.25">
      <c r="A33" s="19">
        <v>25</v>
      </c>
      <c r="B33" s="27" t="s">
        <v>142</v>
      </c>
      <c r="C33" s="63" t="s">
        <v>51</v>
      </c>
      <c r="D33" s="9" t="s">
        <v>17</v>
      </c>
      <c r="E33" s="69">
        <v>0</v>
      </c>
      <c r="F33" s="58">
        <v>0</v>
      </c>
      <c r="G33" s="70">
        <f t="shared" si="0"/>
        <v>0</v>
      </c>
      <c r="H33" s="77" t="s">
        <v>240</v>
      </c>
    </row>
    <row r="34" spans="1:8" ht="28.5" customHeight="1" x14ac:dyDescent="0.25">
      <c r="A34" s="19">
        <v>26</v>
      </c>
      <c r="B34" s="27" t="s">
        <v>143</v>
      </c>
      <c r="C34" s="63" t="s">
        <v>51</v>
      </c>
      <c r="D34" s="9" t="s">
        <v>17</v>
      </c>
      <c r="E34" s="69">
        <v>0</v>
      </c>
      <c r="F34" s="58">
        <v>0</v>
      </c>
      <c r="G34" s="70">
        <f t="shared" si="0"/>
        <v>0</v>
      </c>
      <c r="H34" s="77" t="s">
        <v>240</v>
      </c>
    </row>
    <row r="35" spans="1:8" ht="28.5" customHeight="1" x14ac:dyDescent="0.25">
      <c r="A35" s="19">
        <v>27</v>
      </c>
      <c r="B35" s="26" t="s">
        <v>55</v>
      </c>
      <c r="C35" s="62" t="s">
        <v>248</v>
      </c>
      <c r="D35" s="9" t="s">
        <v>13</v>
      </c>
      <c r="E35" s="69">
        <v>12168</v>
      </c>
      <c r="F35" s="58">
        <v>8.8483499999999999</v>
      </c>
      <c r="G35" s="70">
        <f t="shared" si="0"/>
        <v>107666.7228</v>
      </c>
      <c r="H35" s="77" t="s">
        <v>239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9">
        <v>0</v>
      </c>
      <c r="F36" s="58">
        <v>0</v>
      </c>
      <c r="G36" s="70">
        <f t="shared" si="0"/>
        <v>0</v>
      </c>
      <c r="H36" s="77" t="s">
        <v>239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9">
        <v>0</v>
      </c>
      <c r="F37" s="58">
        <v>0</v>
      </c>
      <c r="G37" s="70">
        <f t="shared" si="0"/>
        <v>0</v>
      </c>
      <c r="H37" s="77" t="s">
        <v>239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9">
        <v>0</v>
      </c>
      <c r="F38" s="58">
        <v>0</v>
      </c>
      <c r="G38" s="70">
        <f t="shared" si="0"/>
        <v>0</v>
      </c>
      <c r="H38" s="77" t="s">
        <v>239</v>
      </c>
    </row>
    <row r="39" spans="1:8" ht="28.5" customHeight="1" x14ac:dyDescent="0.25">
      <c r="A39" s="14" t="s">
        <v>196</v>
      </c>
      <c r="B39" s="26" t="s">
        <v>62</v>
      </c>
      <c r="C39" s="61" t="s">
        <v>63</v>
      </c>
      <c r="D39" s="9" t="s">
        <v>21</v>
      </c>
      <c r="E39" s="69">
        <v>0</v>
      </c>
      <c r="F39" s="58">
        <v>0</v>
      </c>
      <c r="G39" s="70">
        <f t="shared" ref="G39:G70" si="1">F39*E39</f>
        <v>0</v>
      </c>
      <c r="H39" s="77" t="s">
        <v>239</v>
      </c>
    </row>
    <row r="40" spans="1:8" ht="28.5" customHeight="1" x14ac:dyDescent="0.25">
      <c r="A40" s="14" t="s">
        <v>195</v>
      </c>
      <c r="B40" s="29" t="s">
        <v>62</v>
      </c>
      <c r="C40" s="61" t="s">
        <v>64</v>
      </c>
      <c r="D40" s="9" t="s">
        <v>21</v>
      </c>
      <c r="E40" s="69">
        <v>0</v>
      </c>
      <c r="F40" s="58">
        <v>0</v>
      </c>
      <c r="G40" s="70">
        <f t="shared" si="1"/>
        <v>0</v>
      </c>
      <c r="H40" s="77" t="s">
        <v>241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9">
        <v>0</v>
      </c>
      <c r="F41" s="58">
        <v>0</v>
      </c>
      <c r="G41" s="70">
        <f t="shared" si="1"/>
        <v>0</v>
      </c>
      <c r="H41" s="77" t="s">
        <v>239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9">
        <v>0</v>
      </c>
      <c r="F42" s="58">
        <v>0</v>
      </c>
      <c r="G42" s="70">
        <f t="shared" si="1"/>
        <v>0</v>
      </c>
      <c r="H42" s="77" t="s">
        <v>239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9">
        <v>0</v>
      </c>
      <c r="F43" s="58">
        <v>0</v>
      </c>
      <c r="G43" s="70">
        <f t="shared" si="1"/>
        <v>0</v>
      </c>
      <c r="H43" s="77" t="s">
        <v>239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9">
        <v>15787.199999999999</v>
      </c>
      <c r="F44" s="58">
        <v>4.2993600000000001</v>
      </c>
      <c r="G44" s="70">
        <f t="shared" si="1"/>
        <v>67874.856191999992</v>
      </c>
      <c r="H44" s="77" t="s">
        <v>239</v>
      </c>
    </row>
    <row r="45" spans="1:8" ht="28.5" customHeight="1" x14ac:dyDescent="0.25">
      <c r="A45" s="14">
        <v>36</v>
      </c>
      <c r="B45" s="26" t="s">
        <v>71</v>
      </c>
      <c r="C45" s="61" t="s">
        <v>249</v>
      </c>
      <c r="D45" s="9" t="s">
        <v>8</v>
      </c>
      <c r="E45" s="69">
        <v>32.200000000000003</v>
      </c>
      <c r="F45" s="58">
        <v>734.83244999999988</v>
      </c>
      <c r="G45" s="70">
        <f t="shared" si="1"/>
        <v>23661.604889999999</v>
      </c>
      <c r="H45" s="77" t="s">
        <v>239</v>
      </c>
    </row>
    <row r="46" spans="1:8" ht="48" customHeight="1" x14ac:dyDescent="0.25">
      <c r="A46" s="14">
        <v>37</v>
      </c>
      <c r="B46" s="26" t="s">
        <v>208</v>
      </c>
      <c r="C46" s="61" t="s">
        <v>256</v>
      </c>
      <c r="D46" s="9" t="s">
        <v>209</v>
      </c>
      <c r="E46" s="69">
        <v>14</v>
      </c>
      <c r="F46" s="58">
        <v>547.27350000000001</v>
      </c>
      <c r="G46" s="70">
        <f t="shared" si="1"/>
        <v>7661.8289999999997</v>
      </c>
      <c r="H46" s="77" t="s">
        <v>239</v>
      </c>
    </row>
    <row r="47" spans="1:8" ht="28.5" customHeight="1" x14ac:dyDescent="0.25">
      <c r="A47" s="14">
        <v>38</v>
      </c>
      <c r="B47" s="26" t="s">
        <v>210</v>
      </c>
      <c r="C47" s="61" t="s">
        <v>211</v>
      </c>
      <c r="D47" s="9" t="s">
        <v>209</v>
      </c>
      <c r="E47" s="69">
        <v>0</v>
      </c>
      <c r="F47" s="58">
        <v>0</v>
      </c>
      <c r="G47" s="70">
        <f t="shared" si="1"/>
        <v>0</v>
      </c>
      <c r="H47" s="77" t="s">
        <v>239</v>
      </c>
    </row>
    <row r="48" spans="1:8" ht="28.5" customHeight="1" x14ac:dyDescent="0.25">
      <c r="A48" s="14">
        <v>39</v>
      </c>
      <c r="B48" s="26" t="s">
        <v>212</v>
      </c>
      <c r="C48" s="61" t="s">
        <v>213</v>
      </c>
      <c r="D48" s="9" t="s">
        <v>209</v>
      </c>
      <c r="E48" s="69">
        <v>0</v>
      </c>
      <c r="F48" s="58">
        <v>0</v>
      </c>
      <c r="G48" s="70">
        <f t="shared" si="1"/>
        <v>0</v>
      </c>
      <c r="H48" s="77" t="s">
        <v>239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9">
        <v>0</v>
      </c>
      <c r="F49" s="58">
        <v>0</v>
      </c>
      <c r="G49" s="70">
        <f t="shared" si="1"/>
        <v>0</v>
      </c>
      <c r="H49" s="77" t="s">
        <v>239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9">
        <v>0</v>
      </c>
      <c r="F50" s="58">
        <v>0</v>
      </c>
      <c r="G50" s="70">
        <f t="shared" si="1"/>
        <v>0</v>
      </c>
      <c r="H50" s="77" t="s">
        <v>239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9">
        <v>0</v>
      </c>
      <c r="F51" s="58">
        <v>0</v>
      </c>
      <c r="G51" s="70">
        <f t="shared" si="1"/>
        <v>0</v>
      </c>
      <c r="H51" s="77" t="s">
        <v>239</v>
      </c>
    </row>
    <row r="52" spans="1:8" ht="28.5" customHeight="1" x14ac:dyDescent="0.25">
      <c r="A52" s="14" t="s">
        <v>148</v>
      </c>
      <c r="B52" s="26" t="s">
        <v>150</v>
      </c>
      <c r="C52" s="61" t="s">
        <v>187</v>
      </c>
      <c r="D52" s="9" t="s">
        <v>18</v>
      </c>
      <c r="E52" s="69">
        <v>0</v>
      </c>
      <c r="F52" s="58">
        <v>0</v>
      </c>
      <c r="G52" s="70">
        <f t="shared" si="1"/>
        <v>0</v>
      </c>
      <c r="H52" s="77" t="s">
        <v>239</v>
      </c>
    </row>
    <row r="53" spans="1:8" ht="28.5" customHeight="1" x14ac:dyDescent="0.25">
      <c r="A53" s="14" t="s">
        <v>149</v>
      </c>
      <c r="B53" s="29" t="s">
        <v>151</v>
      </c>
      <c r="C53" s="61" t="s">
        <v>187</v>
      </c>
      <c r="D53" s="9" t="s">
        <v>18</v>
      </c>
      <c r="E53" s="69">
        <v>0</v>
      </c>
      <c r="F53" s="58">
        <v>0</v>
      </c>
      <c r="G53" s="70">
        <f t="shared" si="1"/>
        <v>0</v>
      </c>
      <c r="H53" s="77" t="s">
        <v>241</v>
      </c>
    </row>
    <row r="54" spans="1:8" ht="28.5" customHeight="1" x14ac:dyDescent="0.25">
      <c r="A54" s="14">
        <v>44</v>
      </c>
      <c r="B54" s="29" t="s">
        <v>75</v>
      </c>
      <c r="C54" s="61" t="s">
        <v>187</v>
      </c>
      <c r="D54" s="9" t="s">
        <v>18</v>
      </c>
      <c r="E54" s="69">
        <v>0</v>
      </c>
      <c r="F54" s="58">
        <v>0</v>
      </c>
      <c r="G54" s="70">
        <f t="shared" si="1"/>
        <v>0</v>
      </c>
      <c r="H54" s="77" t="s">
        <v>241</v>
      </c>
    </row>
    <row r="55" spans="1:8" ht="28.5" customHeight="1" x14ac:dyDescent="0.25">
      <c r="A55" s="14">
        <v>45</v>
      </c>
      <c r="B55" s="26" t="s">
        <v>76</v>
      </c>
      <c r="C55" s="61" t="s">
        <v>187</v>
      </c>
      <c r="D55" s="9" t="s">
        <v>21</v>
      </c>
      <c r="E55" s="69">
        <v>0</v>
      </c>
      <c r="F55" s="58">
        <v>0</v>
      </c>
      <c r="G55" s="70">
        <f t="shared" si="1"/>
        <v>0</v>
      </c>
      <c r="H55" s="77" t="s">
        <v>239</v>
      </c>
    </row>
    <row r="56" spans="1:8" ht="28.5" customHeight="1" x14ac:dyDescent="0.25">
      <c r="A56" s="14" t="s">
        <v>152</v>
      </c>
      <c r="B56" s="26" t="s">
        <v>154</v>
      </c>
      <c r="C56" s="61" t="s">
        <v>187</v>
      </c>
      <c r="D56" s="9" t="s">
        <v>18</v>
      </c>
      <c r="E56" s="69">
        <v>0</v>
      </c>
      <c r="F56" s="58">
        <v>0</v>
      </c>
      <c r="G56" s="70">
        <f t="shared" si="1"/>
        <v>0</v>
      </c>
      <c r="H56" s="77" t="s">
        <v>239</v>
      </c>
    </row>
    <row r="57" spans="1:8" ht="28.5" customHeight="1" x14ac:dyDescent="0.25">
      <c r="A57" s="14" t="s">
        <v>153</v>
      </c>
      <c r="B57" s="29" t="s">
        <v>155</v>
      </c>
      <c r="C57" s="61" t="s">
        <v>187</v>
      </c>
      <c r="D57" s="9" t="s">
        <v>18</v>
      </c>
      <c r="E57" s="69">
        <v>0</v>
      </c>
      <c r="F57" s="58">
        <v>0</v>
      </c>
      <c r="G57" s="70">
        <f t="shared" si="1"/>
        <v>0</v>
      </c>
      <c r="H57" s="77" t="s">
        <v>241</v>
      </c>
    </row>
    <row r="58" spans="1:8" ht="28.5" customHeight="1" x14ac:dyDescent="0.25">
      <c r="A58" s="14" t="s">
        <v>156</v>
      </c>
      <c r="B58" s="26" t="s">
        <v>158</v>
      </c>
      <c r="C58" s="61" t="s">
        <v>187</v>
      </c>
      <c r="D58" s="9" t="s">
        <v>18</v>
      </c>
      <c r="E58" s="69">
        <v>0</v>
      </c>
      <c r="F58" s="58">
        <v>0</v>
      </c>
      <c r="G58" s="70">
        <f t="shared" si="1"/>
        <v>0</v>
      </c>
      <c r="H58" s="77" t="s">
        <v>239</v>
      </c>
    </row>
    <row r="59" spans="1:8" ht="28.5" customHeight="1" x14ac:dyDescent="0.25">
      <c r="A59" s="14" t="s">
        <v>157</v>
      </c>
      <c r="B59" s="29" t="s">
        <v>161</v>
      </c>
      <c r="C59" s="61" t="s">
        <v>187</v>
      </c>
      <c r="D59" s="9" t="s">
        <v>18</v>
      </c>
      <c r="E59" s="69">
        <v>280.5</v>
      </c>
      <c r="F59" s="58">
        <v>5.9904000000000002</v>
      </c>
      <c r="G59" s="70">
        <f t="shared" si="1"/>
        <v>1680.3072</v>
      </c>
      <c r="H59" s="77" t="s">
        <v>241</v>
      </c>
    </row>
    <row r="60" spans="1:8" ht="28.5" customHeight="1" x14ac:dyDescent="0.25">
      <c r="A60" s="14" t="s">
        <v>162</v>
      </c>
      <c r="B60" s="26" t="s">
        <v>160</v>
      </c>
      <c r="C60" s="61" t="s">
        <v>187</v>
      </c>
      <c r="D60" s="9" t="s">
        <v>18</v>
      </c>
      <c r="E60" s="69">
        <v>0</v>
      </c>
      <c r="F60" s="58">
        <v>0</v>
      </c>
      <c r="G60" s="70">
        <f t="shared" si="1"/>
        <v>0</v>
      </c>
      <c r="H60" s="77" t="s">
        <v>239</v>
      </c>
    </row>
    <row r="61" spans="1:8" ht="28.5" customHeight="1" x14ac:dyDescent="0.25">
      <c r="A61" s="14" t="s">
        <v>163</v>
      </c>
      <c r="B61" s="29" t="s">
        <v>159</v>
      </c>
      <c r="C61" s="61" t="s">
        <v>187</v>
      </c>
      <c r="D61" s="9" t="s">
        <v>18</v>
      </c>
      <c r="E61" s="69">
        <v>0</v>
      </c>
      <c r="F61" s="58">
        <v>0</v>
      </c>
      <c r="G61" s="70">
        <f t="shared" si="1"/>
        <v>0</v>
      </c>
      <c r="H61" s="77" t="s">
        <v>241</v>
      </c>
    </row>
    <row r="62" spans="1:8" ht="28.5" customHeight="1" x14ac:dyDescent="0.25">
      <c r="A62" s="14">
        <v>49</v>
      </c>
      <c r="B62" s="26" t="s">
        <v>77</v>
      </c>
      <c r="C62" s="61" t="s">
        <v>187</v>
      </c>
      <c r="D62" s="9" t="s">
        <v>21</v>
      </c>
      <c r="E62" s="69">
        <v>0</v>
      </c>
      <c r="F62" s="58">
        <v>0</v>
      </c>
      <c r="G62" s="70">
        <f t="shared" si="1"/>
        <v>0</v>
      </c>
      <c r="H62" s="77" t="s">
        <v>239</v>
      </c>
    </row>
    <row r="63" spans="1:8" ht="28.5" customHeight="1" x14ac:dyDescent="0.25">
      <c r="A63" s="14" t="s">
        <v>164</v>
      </c>
      <c r="B63" s="26" t="s">
        <v>170</v>
      </c>
      <c r="C63" s="61" t="s">
        <v>68</v>
      </c>
      <c r="D63" s="9" t="s">
        <v>18</v>
      </c>
      <c r="E63" s="69">
        <v>0</v>
      </c>
      <c r="F63" s="58">
        <v>0</v>
      </c>
      <c r="G63" s="70">
        <f t="shared" si="1"/>
        <v>0</v>
      </c>
      <c r="H63" s="77" t="s">
        <v>239</v>
      </c>
    </row>
    <row r="64" spans="1:8" ht="28.5" customHeight="1" x14ac:dyDescent="0.25">
      <c r="A64" s="14" t="s">
        <v>165</v>
      </c>
      <c r="B64" s="29" t="s">
        <v>171</v>
      </c>
      <c r="C64" s="61" t="s">
        <v>68</v>
      </c>
      <c r="D64" s="9" t="s">
        <v>18</v>
      </c>
      <c r="E64" s="69">
        <v>0</v>
      </c>
      <c r="F64" s="58">
        <v>0</v>
      </c>
      <c r="G64" s="70">
        <f t="shared" si="1"/>
        <v>0</v>
      </c>
      <c r="H64" s="77" t="s">
        <v>241</v>
      </c>
    </row>
    <row r="65" spans="1:8" ht="28.5" customHeight="1" x14ac:dyDescent="0.25">
      <c r="A65" s="14" t="s">
        <v>166</v>
      </c>
      <c r="B65" s="26" t="s">
        <v>174</v>
      </c>
      <c r="C65" s="61" t="s">
        <v>68</v>
      </c>
      <c r="D65" s="9" t="s">
        <v>18</v>
      </c>
      <c r="E65" s="69">
        <v>0</v>
      </c>
      <c r="F65" s="58">
        <v>0</v>
      </c>
      <c r="G65" s="70">
        <f t="shared" si="1"/>
        <v>0</v>
      </c>
      <c r="H65" s="77" t="s">
        <v>239</v>
      </c>
    </row>
    <row r="66" spans="1:8" ht="28.5" customHeight="1" x14ac:dyDescent="0.25">
      <c r="A66" s="14" t="s">
        <v>167</v>
      </c>
      <c r="B66" s="29" t="s">
        <v>172</v>
      </c>
      <c r="C66" s="61" t="s">
        <v>68</v>
      </c>
      <c r="D66" s="9" t="s">
        <v>18</v>
      </c>
      <c r="E66" s="69">
        <v>560</v>
      </c>
      <c r="F66" s="58">
        <v>5.58</v>
      </c>
      <c r="G66" s="70">
        <f t="shared" si="1"/>
        <v>3124.8</v>
      </c>
      <c r="H66" s="77" t="s">
        <v>241</v>
      </c>
    </row>
    <row r="67" spans="1:8" ht="28.5" customHeight="1" x14ac:dyDescent="0.25">
      <c r="A67" s="14" t="s">
        <v>168</v>
      </c>
      <c r="B67" s="26" t="s">
        <v>175</v>
      </c>
      <c r="C67" s="61" t="s">
        <v>68</v>
      </c>
      <c r="D67" s="9" t="s">
        <v>18</v>
      </c>
      <c r="E67" s="69">
        <v>0</v>
      </c>
      <c r="F67" s="58">
        <v>0</v>
      </c>
      <c r="G67" s="70">
        <f t="shared" si="1"/>
        <v>0</v>
      </c>
      <c r="H67" s="77" t="s">
        <v>239</v>
      </c>
    </row>
    <row r="68" spans="1:8" ht="28.5" customHeight="1" x14ac:dyDescent="0.25">
      <c r="A68" s="14" t="s">
        <v>169</v>
      </c>
      <c r="B68" s="29" t="s">
        <v>173</v>
      </c>
      <c r="C68" s="61" t="s">
        <v>68</v>
      </c>
      <c r="D68" s="9" t="s">
        <v>18</v>
      </c>
      <c r="E68" s="69">
        <v>2108</v>
      </c>
      <c r="F68" s="58">
        <v>6.4512</v>
      </c>
      <c r="G68" s="70">
        <f t="shared" si="1"/>
        <v>13599.1296</v>
      </c>
      <c r="H68" s="77" t="s">
        <v>241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9">
        <v>944</v>
      </c>
      <c r="F69" s="58">
        <v>7.9401000000000002</v>
      </c>
      <c r="G69" s="70">
        <f t="shared" si="1"/>
        <v>7495.4544000000005</v>
      </c>
      <c r="H69" s="77" t="s">
        <v>241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9">
        <v>2004.3</v>
      </c>
      <c r="F70" s="58">
        <v>14.005619999999999</v>
      </c>
      <c r="G70" s="70">
        <f t="shared" si="1"/>
        <v>28071.464165999998</v>
      </c>
      <c r="H70" s="77" t="s">
        <v>241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9">
        <v>867.13</v>
      </c>
      <c r="F71" s="58">
        <v>21.499959999999998</v>
      </c>
      <c r="G71" s="70">
        <f t="shared" ref="G71:G102" si="2">F71*E71</f>
        <v>18643.260314799998</v>
      </c>
      <c r="H71" s="77" t="s">
        <v>241</v>
      </c>
    </row>
    <row r="72" spans="1:8" ht="28.5" customHeight="1" x14ac:dyDescent="0.25">
      <c r="A72" s="14">
        <v>56</v>
      </c>
      <c r="B72" s="29" t="s">
        <v>78</v>
      </c>
      <c r="C72" s="61" t="s">
        <v>250</v>
      </c>
      <c r="D72" s="9" t="s">
        <v>18</v>
      </c>
      <c r="E72" s="69">
        <v>462</v>
      </c>
      <c r="F72" s="58">
        <v>8.4724249999999994</v>
      </c>
      <c r="G72" s="70">
        <f t="shared" si="2"/>
        <v>3914.2603499999996</v>
      </c>
      <c r="H72" s="77" t="s">
        <v>241</v>
      </c>
    </row>
    <row r="73" spans="1:8" ht="28.5" customHeight="1" x14ac:dyDescent="0.25">
      <c r="A73" s="14">
        <v>57</v>
      </c>
      <c r="B73" s="29" t="s">
        <v>79</v>
      </c>
      <c r="C73" s="61" t="s">
        <v>250</v>
      </c>
      <c r="D73" s="9" t="s">
        <v>18</v>
      </c>
      <c r="E73" s="69">
        <v>126</v>
      </c>
      <c r="F73" s="58">
        <v>7.4624999999999995</v>
      </c>
      <c r="G73" s="70">
        <f t="shared" si="2"/>
        <v>940.27499999999998</v>
      </c>
      <c r="H73" s="77" t="s">
        <v>241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9">
        <v>0</v>
      </c>
      <c r="F74" s="58">
        <v>0</v>
      </c>
      <c r="G74" s="70">
        <f t="shared" si="2"/>
        <v>0</v>
      </c>
      <c r="H74" s="77" t="s">
        <v>241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9">
        <v>160</v>
      </c>
      <c r="F75" s="58">
        <v>8.0414250000000003</v>
      </c>
      <c r="G75" s="70">
        <f t="shared" si="2"/>
        <v>1286.6280000000002</v>
      </c>
      <c r="H75" s="77" t="s">
        <v>239</v>
      </c>
    </row>
    <row r="76" spans="1:8" ht="28.5" customHeight="1" x14ac:dyDescent="0.25">
      <c r="A76" s="43">
        <v>70</v>
      </c>
      <c r="B76" s="47" t="s">
        <v>144</v>
      </c>
      <c r="C76" s="61" t="s">
        <v>82</v>
      </c>
      <c r="D76" s="9" t="s">
        <v>21</v>
      </c>
      <c r="E76" s="69">
        <v>0</v>
      </c>
      <c r="F76" s="58">
        <v>0</v>
      </c>
      <c r="G76" s="70">
        <f t="shared" si="2"/>
        <v>0</v>
      </c>
      <c r="H76" s="77" t="s">
        <v>241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9">
        <v>0</v>
      </c>
      <c r="F77" s="58">
        <v>0</v>
      </c>
      <c r="G77" s="70">
        <f t="shared" si="2"/>
        <v>0</v>
      </c>
      <c r="H77" s="77" t="s">
        <v>240</v>
      </c>
    </row>
    <row r="78" spans="1:8" ht="28.5" customHeight="1" x14ac:dyDescent="0.25">
      <c r="A78" s="43" t="s">
        <v>225</v>
      </c>
      <c r="B78" s="49" t="s">
        <v>84</v>
      </c>
      <c r="C78" s="61" t="s">
        <v>85</v>
      </c>
      <c r="D78" s="9" t="s">
        <v>21</v>
      </c>
      <c r="E78" s="69">
        <v>0</v>
      </c>
      <c r="F78" s="58">
        <v>0</v>
      </c>
      <c r="G78" s="70">
        <f t="shared" si="2"/>
        <v>0</v>
      </c>
      <c r="H78" s="77" t="s">
        <v>239</v>
      </c>
    </row>
    <row r="79" spans="1:8" ht="28.5" customHeight="1" x14ac:dyDescent="0.25">
      <c r="A79" s="43" t="s">
        <v>226</v>
      </c>
      <c r="B79" s="47" t="s">
        <v>84</v>
      </c>
      <c r="C79" s="61" t="s">
        <v>86</v>
      </c>
      <c r="D79" s="9" t="s">
        <v>21</v>
      </c>
      <c r="E79" s="69">
        <v>0</v>
      </c>
      <c r="F79" s="58">
        <v>0</v>
      </c>
      <c r="G79" s="70">
        <f t="shared" si="2"/>
        <v>0</v>
      </c>
      <c r="H79" s="77" t="s">
        <v>241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9">
        <v>0</v>
      </c>
      <c r="F80" s="58">
        <v>0</v>
      </c>
      <c r="G80" s="70">
        <f t="shared" si="2"/>
        <v>0</v>
      </c>
      <c r="H80" s="77" t="s">
        <v>240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9">
        <v>0</v>
      </c>
      <c r="F81" s="58">
        <v>0</v>
      </c>
      <c r="G81" s="70">
        <f t="shared" si="2"/>
        <v>0</v>
      </c>
      <c r="H81" s="77" t="s">
        <v>239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9">
        <v>0</v>
      </c>
      <c r="F82" s="58">
        <v>0</v>
      </c>
      <c r="G82" s="70">
        <f t="shared" si="2"/>
        <v>0</v>
      </c>
      <c r="H82" s="77" t="s">
        <v>239</v>
      </c>
    </row>
    <row r="83" spans="1:8" ht="28.5" customHeight="1" x14ac:dyDescent="0.25">
      <c r="A83" s="43" t="s">
        <v>227</v>
      </c>
      <c r="B83" s="49" t="s">
        <v>176</v>
      </c>
      <c r="C83" s="60" t="s">
        <v>112</v>
      </c>
      <c r="D83" s="9" t="s">
        <v>18</v>
      </c>
      <c r="E83" s="69">
        <v>0</v>
      </c>
      <c r="F83" s="58">
        <v>0</v>
      </c>
      <c r="G83" s="70">
        <f t="shared" si="2"/>
        <v>0</v>
      </c>
      <c r="H83" s="77" t="s">
        <v>239</v>
      </c>
    </row>
    <row r="84" spans="1:8" ht="28.5" customHeight="1" x14ac:dyDescent="0.25">
      <c r="A84" s="43" t="s">
        <v>228</v>
      </c>
      <c r="B84" s="47" t="s">
        <v>177</v>
      </c>
      <c r="C84" s="60" t="s">
        <v>112</v>
      </c>
      <c r="D84" s="9" t="s">
        <v>18</v>
      </c>
      <c r="E84" s="69">
        <v>180</v>
      </c>
      <c r="F84" s="58">
        <v>11.2896</v>
      </c>
      <c r="G84" s="70">
        <f t="shared" si="2"/>
        <v>2032.1279999999999</v>
      </c>
      <c r="H84" s="77" t="s">
        <v>241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9">
        <v>0</v>
      </c>
      <c r="F85" s="58">
        <v>0</v>
      </c>
      <c r="G85" s="70">
        <f t="shared" si="2"/>
        <v>0</v>
      </c>
      <c r="H85" s="77" t="s">
        <v>241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9">
        <v>0</v>
      </c>
      <c r="F86" s="58">
        <v>0</v>
      </c>
      <c r="G86" s="70">
        <f t="shared" si="2"/>
        <v>0</v>
      </c>
      <c r="H86" s="77" t="s">
        <v>239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9">
        <v>0</v>
      </c>
      <c r="F87" s="58">
        <v>0</v>
      </c>
      <c r="G87" s="70">
        <f t="shared" si="2"/>
        <v>0</v>
      </c>
      <c r="H87" s="77" t="s">
        <v>240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9">
        <v>0</v>
      </c>
      <c r="F88" s="58">
        <v>0</v>
      </c>
      <c r="G88" s="70">
        <f t="shared" si="2"/>
        <v>0</v>
      </c>
      <c r="H88" s="77" t="s">
        <v>239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9">
        <v>0</v>
      </c>
      <c r="F89" s="58">
        <v>0</v>
      </c>
      <c r="G89" s="70">
        <f t="shared" si="2"/>
        <v>0</v>
      </c>
      <c r="H89" s="77" t="s">
        <v>239</v>
      </c>
    </row>
    <row r="90" spans="1:8" ht="28.5" customHeight="1" x14ac:dyDescent="0.25">
      <c r="A90" s="43">
        <v>82</v>
      </c>
      <c r="B90" s="49" t="s">
        <v>19</v>
      </c>
      <c r="C90" s="61" t="s">
        <v>251</v>
      </c>
      <c r="D90" s="9" t="s">
        <v>94</v>
      </c>
      <c r="E90" s="69">
        <v>5100</v>
      </c>
      <c r="F90" s="58">
        <v>0.83713500000000007</v>
      </c>
      <c r="G90" s="70">
        <f t="shared" si="2"/>
        <v>4269.3885</v>
      </c>
      <c r="H90" s="77" t="s">
        <v>239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9">
        <v>0</v>
      </c>
      <c r="F91" s="58">
        <v>0</v>
      </c>
      <c r="G91" s="70">
        <f t="shared" si="2"/>
        <v>0</v>
      </c>
      <c r="H91" s="77" t="s">
        <v>239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9">
        <v>310</v>
      </c>
      <c r="F92" s="58">
        <v>7.95</v>
      </c>
      <c r="G92" s="70">
        <f t="shared" si="2"/>
        <v>2464.5</v>
      </c>
      <c r="H92" s="77" t="s">
        <v>239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9">
        <v>645</v>
      </c>
      <c r="F93" s="58">
        <v>9.8000000000000007</v>
      </c>
      <c r="G93" s="70">
        <f t="shared" si="2"/>
        <v>6321.0000000000009</v>
      </c>
      <c r="H93" s="77" t="s">
        <v>241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9">
        <v>0</v>
      </c>
      <c r="F94" s="58">
        <v>0</v>
      </c>
      <c r="G94" s="70">
        <f t="shared" si="2"/>
        <v>0</v>
      </c>
      <c r="H94" s="77" t="s">
        <v>240</v>
      </c>
    </row>
    <row r="95" spans="1:8" ht="28.5" customHeight="1" x14ac:dyDescent="0.25">
      <c r="A95" s="43" t="s">
        <v>229</v>
      </c>
      <c r="B95" s="26" t="s">
        <v>178</v>
      </c>
      <c r="C95" s="60" t="s">
        <v>48</v>
      </c>
      <c r="D95" s="9" t="s">
        <v>14</v>
      </c>
      <c r="E95" s="69">
        <v>0</v>
      </c>
      <c r="F95" s="58">
        <v>0</v>
      </c>
      <c r="G95" s="70">
        <f t="shared" si="2"/>
        <v>0</v>
      </c>
      <c r="H95" s="77" t="s">
        <v>239</v>
      </c>
    </row>
    <row r="96" spans="1:8" ht="28.5" customHeight="1" x14ac:dyDescent="0.25">
      <c r="A96" s="43" t="s">
        <v>230</v>
      </c>
      <c r="B96" s="29" t="s">
        <v>179</v>
      </c>
      <c r="C96" s="60" t="s">
        <v>48</v>
      </c>
      <c r="D96" s="9" t="s">
        <v>14</v>
      </c>
      <c r="E96" s="69">
        <v>0</v>
      </c>
      <c r="F96" s="58">
        <v>0</v>
      </c>
      <c r="G96" s="70">
        <f t="shared" si="2"/>
        <v>0</v>
      </c>
      <c r="H96" s="77" t="s">
        <v>241</v>
      </c>
    </row>
    <row r="97" spans="1:8" ht="28.5" customHeight="1" x14ac:dyDescent="0.25">
      <c r="A97" s="43" t="s">
        <v>231</v>
      </c>
      <c r="B97" s="26" t="s">
        <v>182</v>
      </c>
      <c r="C97" s="60" t="s">
        <v>48</v>
      </c>
      <c r="D97" s="9" t="s">
        <v>14</v>
      </c>
      <c r="E97" s="69">
        <v>0</v>
      </c>
      <c r="F97" s="58">
        <v>0</v>
      </c>
      <c r="G97" s="70">
        <f t="shared" si="2"/>
        <v>0</v>
      </c>
      <c r="H97" s="77" t="s">
        <v>239</v>
      </c>
    </row>
    <row r="98" spans="1:8" ht="28.5" customHeight="1" x14ac:dyDescent="0.25">
      <c r="A98" s="43" t="s">
        <v>232</v>
      </c>
      <c r="B98" s="29" t="s">
        <v>183</v>
      </c>
      <c r="C98" s="60" t="s">
        <v>48</v>
      </c>
      <c r="D98" s="9" t="s">
        <v>14</v>
      </c>
      <c r="E98" s="69">
        <v>0</v>
      </c>
      <c r="F98" s="58">
        <v>0</v>
      </c>
      <c r="G98" s="70">
        <f t="shared" si="2"/>
        <v>0</v>
      </c>
      <c r="H98" s="77" t="s">
        <v>241</v>
      </c>
    </row>
    <row r="99" spans="1:8" ht="28.5" customHeight="1" x14ac:dyDescent="0.25">
      <c r="A99" s="43" t="s">
        <v>233</v>
      </c>
      <c r="B99" s="26" t="s">
        <v>184</v>
      </c>
      <c r="C99" s="60" t="s">
        <v>48</v>
      </c>
      <c r="D99" s="9" t="s">
        <v>14</v>
      </c>
      <c r="E99" s="69">
        <v>0</v>
      </c>
      <c r="F99" s="58">
        <v>0</v>
      </c>
      <c r="G99" s="70">
        <f t="shared" si="2"/>
        <v>0</v>
      </c>
      <c r="H99" s="77" t="s">
        <v>239</v>
      </c>
    </row>
    <row r="100" spans="1:8" ht="28.5" customHeight="1" x14ac:dyDescent="0.25">
      <c r="A100" s="43" t="s">
        <v>234</v>
      </c>
      <c r="B100" s="29" t="s">
        <v>185</v>
      </c>
      <c r="C100" s="60" t="s">
        <v>48</v>
      </c>
      <c r="D100" s="9" t="s">
        <v>14</v>
      </c>
      <c r="E100" s="69">
        <v>0</v>
      </c>
      <c r="F100" s="58">
        <v>0</v>
      </c>
      <c r="G100" s="70">
        <f t="shared" si="2"/>
        <v>0</v>
      </c>
      <c r="H100" s="77" t="s">
        <v>241</v>
      </c>
    </row>
    <row r="101" spans="1:8" ht="28.5" customHeight="1" x14ac:dyDescent="0.25">
      <c r="A101" s="44">
        <v>90</v>
      </c>
      <c r="B101" s="41" t="s">
        <v>180</v>
      </c>
      <c r="C101" s="60" t="s">
        <v>96</v>
      </c>
      <c r="D101" s="9" t="s">
        <v>17</v>
      </c>
      <c r="E101" s="69">
        <v>0</v>
      </c>
      <c r="F101" s="58">
        <v>0</v>
      </c>
      <c r="G101" s="70">
        <f t="shared" si="2"/>
        <v>0</v>
      </c>
      <c r="H101" s="77" t="s">
        <v>240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9">
        <v>690</v>
      </c>
      <c r="F102" s="58">
        <v>8.6999999999999993</v>
      </c>
      <c r="G102" s="70">
        <f t="shared" si="2"/>
        <v>6002.9999999999991</v>
      </c>
      <c r="H102" s="77" t="s">
        <v>239</v>
      </c>
    </row>
    <row r="103" spans="1:8" ht="29.25" customHeight="1" x14ac:dyDescent="0.25">
      <c r="A103" s="44">
        <v>92</v>
      </c>
      <c r="B103" s="29" t="s">
        <v>181</v>
      </c>
      <c r="C103" s="60" t="s">
        <v>48</v>
      </c>
      <c r="D103" s="9" t="s">
        <v>14</v>
      </c>
      <c r="E103" s="69">
        <v>1380</v>
      </c>
      <c r="F103" s="58">
        <v>9.6</v>
      </c>
      <c r="G103" s="70">
        <f t="shared" ref="G103:G134" si="3">F103*E103</f>
        <v>13248</v>
      </c>
      <c r="H103" s="77" t="s">
        <v>241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9">
        <v>0</v>
      </c>
      <c r="F104" s="58">
        <v>0</v>
      </c>
      <c r="G104" s="70">
        <f t="shared" si="3"/>
        <v>0</v>
      </c>
      <c r="H104" s="77" t="s">
        <v>239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9">
        <v>0</v>
      </c>
      <c r="F105" s="58">
        <v>0</v>
      </c>
      <c r="G105" s="70">
        <f t="shared" si="3"/>
        <v>0</v>
      </c>
      <c r="H105" s="77" t="s">
        <v>239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9">
        <v>0</v>
      </c>
      <c r="F106" s="58">
        <v>0</v>
      </c>
      <c r="G106" s="70">
        <f t="shared" si="3"/>
        <v>0</v>
      </c>
      <c r="H106" s="77" t="s">
        <v>239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9">
        <v>138</v>
      </c>
      <c r="F107" s="58">
        <v>8.6999999999999993</v>
      </c>
      <c r="G107" s="70">
        <f t="shared" si="3"/>
        <v>1200.5999999999999</v>
      </c>
      <c r="H107" s="77" t="s">
        <v>239</v>
      </c>
    </row>
    <row r="108" spans="1:8" ht="29.25" customHeight="1" x14ac:dyDescent="0.25">
      <c r="A108" s="43">
        <v>97</v>
      </c>
      <c r="B108" s="67" t="s">
        <v>257</v>
      </c>
      <c r="C108" s="65" t="s">
        <v>48</v>
      </c>
      <c r="D108" s="9" t="s">
        <v>133</v>
      </c>
      <c r="E108" s="69">
        <v>138</v>
      </c>
      <c r="F108" s="58">
        <v>8.6999999999999993</v>
      </c>
      <c r="G108" s="70">
        <f t="shared" si="3"/>
        <v>1200.5999999999999</v>
      </c>
      <c r="H108" s="77" t="s">
        <v>239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9">
        <v>180</v>
      </c>
      <c r="F109" s="58">
        <v>7.2982800000000001</v>
      </c>
      <c r="G109" s="70">
        <f t="shared" si="3"/>
        <v>1313.6904</v>
      </c>
      <c r="H109" s="77" t="s">
        <v>241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9">
        <v>158</v>
      </c>
      <c r="F110" s="58">
        <v>7.95</v>
      </c>
      <c r="G110" s="70">
        <f t="shared" si="3"/>
        <v>1256.1000000000001</v>
      </c>
      <c r="H110" s="77" t="s">
        <v>239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9">
        <v>92</v>
      </c>
      <c r="F111" s="58">
        <v>8.6999999999999993</v>
      </c>
      <c r="G111" s="70">
        <f t="shared" si="3"/>
        <v>800.4</v>
      </c>
      <c r="H111" s="77" t="s">
        <v>239</v>
      </c>
    </row>
    <row r="112" spans="1:8" ht="29.25" customHeight="1" x14ac:dyDescent="0.25">
      <c r="A112" s="43">
        <v>101</v>
      </c>
      <c r="B112" s="26" t="s">
        <v>117</v>
      </c>
      <c r="C112" s="65" t="s">
        <v>48</v>
      </c>
      <c r="D112" s="9" t="s">
        <v>135</v>
      </c>
      <c r="E112" s="69">
        <v>147</v>
      </c>
      <c r="F112" s="58">
        <v>3.9161250000000001</v>
      </c>
      <c r="G112" s="70">
        <f t="shared" si="3"/>
        <v>575.67037500000004</v>
      </c>
      <c r="H112" s="77" t="s">
        <v>239</v>
      </c>
    </row>
    <row r="113" spans="1:8" ht="29.25" customHeight="1" x14ac:dyDescent="0.25">
      <c r="A113" s="43">
        <v>102</v>
      </c>
      <c r="B113" s="26" t="s">
        <v>118</v>
      </c>
      <c r="C113" s="65" t="s">
        <v>48</v>
      </c>
      <c r="D113" s="9" t="s">
        <v>135</v>
      </c>
      <c r="E113" s="69">
        <v>33</v>
      </c>
      <c r="F113" s="58">
        <v>11.266499999999999</v>
      </c>
      <c r="G113" s="70">
        <f t="shared" si="3"/>
        <v>371.79449999999997</v>
      </c>
      <c r="H113" s="77" t="s">
        <v>239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9">
        <v>4600</v>
      </c>
      <c r="F114" s="58">
        <v>5.0022239999999991</v>
      </c>
      <c r="G114" s="70">
        <f t="shared" si="3"/>
        <v>23010.230399999997</v>
      </c>
      <c r="H114" s="77" t="s">
        <v>241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9">
        <v>3680</v>
      </c>
      <c r="F115" s="58">
        <v>3.0467399999999998</v>
      </c>
      <c r="G115" s="70">
        <f t="shared" si="3"/>
        <v>11212.003199999999</v>
      </c>
      <c r="H115" s="77" t="s">
        <v>239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9">
        <v>920</v>
      </c>
      <c r="F116" s="58">
        <v>3.1408649999999998</v>
      </c>
      <c r="G116" s="70">
        <f t="shared" si="3"/>
        <v>2889.5957999999996</v>
      </c>
      <c r="H116" s="77" t="s">
        <v>239</v>
      </c>
    </row>
    <row r="117" spans="1:8" ht="29.25" customHeight="1" x14ac:dyDescent="0.25">
      <c r="A117" s="43">
        <v>106</v>
      </c>
      <c r="B117" s="26" t="s">
        <v>122</v>
      </c>
      <c r="C117" s="65" t="s">
        <v>48</v>
      </c>
      <c r="D117" s="9" t="s">
        <v>135</v>
      </c>
      <c r="E117" s="69">
        <v>46</v>
      </c>
      <c r="F117" s="58">
        <v>11.266499999999999</v>
      </c>
      <c r="G117" s="70">
        <f t="shared" si="3"/>
        <v>518.2589999999999</v>
      </c>
      <c r="H117" s="77" t="s">
        <v>239</v>
      </c>
    </row>
    <row r="118" spans="1:8" ht="29.25" customHeight="1" x14ac:dyDescent="0.25">
      <c r="A118" s="43">
        <v>107</v>
      </c>
      <c r="B118" s="42" t="s">
        <v>237</v>
      </c>
      <c r="C118" s="65" t="s">
        <v>48</v>
      </c>
      <c r="D118" s="9" t="s">
        <v>20</v>
      </c>
      <c r="E118" s="69">
        <v>920</v>
      </c>
      <c r="F118" s="58">
        <v>10.93032</v>
      </c>
      <c r="G118" s="70">
        <f t="shared" si="3"/>
        <v>10055.894399999999</v>
      </c>
      <c r="H118" s="77" t="s">
        <v>242</v>
      </c>
    </row>
    <row r="119" spans="1:8" ht="29.25" customHeight="1" x14ac:dyDescent="0.25">
      <c r="A119" s="43">
        <v>108</v>
      </c>
      <c r="B119" s="68" t="s">
        <v>258</v>
      </c>
      <c r="C119" s="65" t="s">
        <v>48</v>
      </c>
      <c r="D119" s="9" t="s">
        <v>135</v>
      </c>
      <c r="E119" s="69">
        <v>460</v>
      </c>
      <c r="F119" s="58">
        <v>0.8134499999999999</v>
      </c>
      <c r="G119" s="70">
        <f t="shared" si="3"/>
        <v>374.18699999999995</v>
      </c>
      <c r="H119" s="77" t="s">
        <v>241</v>
      </c>
    </row>
    <row r="120" spans="1:8" ht="29.25" customHeight="1" x14ac:dyDescent="0.25">
      <c r="A120" s="43">
        <v>109</v>
      </c>
      <c r="B120" s="26" t="s">
        <v>145</v>
      </c>
      <c r="C120" s="65" t="s">
        <v>48</v>
      </c>
      <c r="D120" s="9" t="s">
        <v>135</v>
      </c>
      <c r="E120" s="69">
        <v>46</v>
      </c>
      <c r="F120" s="58">
        <v>11.266499999999999</v>
      </c>
      <c r="G120" s="70">
        <f t="shared" si="3"/>
        <v>518.2589999999999</v>
      </c>
      <c r="H120" s="77" t="s">
        <v>239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9">
        <v>1.38</v>
      </c>
      <c r="F121" s="58">
        <v>50.601750000000003</v>
      </c>
      <c r="G121" s="70">
        <f t="shared" si="3"/>
        <v>69.830415000000002</v>
      </c>
      <c r="H121" s="77" t="s">
        <v>239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9">
        <v>13.799999999999999</v>
      </c>
      <c r="F122" s="58">
        <v>7.95</v>
      </c>
      <c r="G122" s="70">
        <f t="shared" si="3"/>
        <v>109.71</v>
      </c>
      <c r="H122" s="77" t="s">
        <v>239</v>
      </c>
    </row>
    <row r="123" spans="1:8" ht="29.25" customHeight="1" x14ac:dyDescent="0.25">
      <c r="A123" s="43" t="s">
        <v>235</v>
      </c>
      <c r="B123" s="26" t="s">
        <v>214</v>
      </c>
      <c r="C123" s="65" t="s">
        <v>48</v>
      </c>
      <c r="D123" s="52" t="s">
        <v>133</v>
      </c>
      <c r="E123" s="69">
        <v>0</v>
      </c>
      <c r="F123" s="58">
        <v>0</v>
      </c>
      <c r="G123" s="70">
        <f t="shared" si="3"/>
        <v>0</v>
      </c>
      <c r="H123" s="77" t="s">
        <v>239</v>
      </c>
    </row>
    <row r="124" spans="1:8" ht="29.25" customHeight="1" x14ac:dyDescent="0.25">
      <c r="A124" s="43" t="s">
        <v>236</v>
      </c>
      <c r="B124" s="29" t="s">
        <v>215</v>
      </c>
      <c r="C124" s="65" t="s">
        <v>48</v>
      </c>
      <c r="D124" s="52" t="s">
        <v>133</v>
      </c>
      <c r="E124" s="69">
        <v>0</v>
      </c>
      <c r="F124" s="58">
        <v>0</v>
      </c>
      <c r="G124" s="70">
        <f t="shared" si="3"/>
        <v>0</v>
      </c>
      <c r="H124" s="77" t="s">
        <v>241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9">
        <v>0</v>
      </c>
      <c r="F125" s="59">
        <v>0</v>
      </c>
      <c r="G125" s="70">
        <f t="shared" si="3"/>
        <v>0</v>
      </c>
      <c r="H125" s="77" t="s">
        <v>241</v>
      </c>
    </row>
    <row r="126" spans="1:8" ht="29.25" customHeight="1" x14ac:dyDescent="0.25">
      <c r="A126" s="46">
        <v>114</v>
      </c>
      <c r="B126" s="26" t="s">
        <v>126</v>
      </c>
      <c r="C126" s="65" t="s">
        <v>48</v>
      </c>
      <c r="D126" s="9" t="s">
        <v>136</v>
      </c>
      <c r="E126" s="69">
        <v>1.38</v>
      </c>
      <c r="F126" s="59">
        <v>6.4994399999999999</v>
      </c>
      <c r="G126" s="70">
        <f t="shared" si="3"/>
        <v>8.9692271999999988</v>
      </c>
      <c r="H126" s="77" t="s">
        <v>239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9">
        <v>6375</v>
      </c>
      <c r="F127" s="59">
        <v>1.947114</v>
      </c>
      <c r="G127" s="70">
        <f t="shared" si="3"/>
        <v>12412.85175</v>
      </c>
      <c r="H127" s="77" t="s">
        <v>239</v>
      </c>
    </row>
    <row r="128" spans="1:8" ht="29.25" customHeight="1" x14ac:dyDescent="0.25">
      <c r="A128" s="43">
        <v>116</v>
      </c>
      <c r="B128" s="26" t="s">
        <v>128</v>
      </c>
      <c r="C128" s="65" t="s">
        <v>138</v>
      </c>
      <c r="D128" s="9" t="s">
        <v>94</v>
      </c>
      <c r="E128" s="69">
        <v>4875</v>
      </c>
      <c r="F128" s="59">
        <v>0.79539749999999998</v>
      </c>
      <c r="G128" s="70">
        <f t="shared" si="3"/>
        <v>3877.5628124999998</v>
      </c>
      <c r="H128" s="77" t="s">
        <v>239</v>
      </c>
    </row>
    <row r="129" spans="1:17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9">
        <v>0</v>
      </c>
      <c r="F129" s="59">
        <v>0</v>
      </c>
      <c r="G129" s="70">
        <f t="shared" si="3"/>
        <v>0</v>
      </c>
      <c r="H129" s="77" t="s">
        <v>239</v>
      </c>
    </row>
    <row r="130" spans="1:17" ht="29.25" customHeight="1" x14ac:dyDescent="0.25">
      <c r="A130" s="43">
        <v>118</v>
      </c>
      <c r="B130" s="26" t="s">
        <v>197</v>
      </c>
      <c r="C130" s="65" t="s">
        <v>48</v>
      </c>
      <c r="D130" s="9" t="s">
        <v>133</v>
      </c>
      <c r="E130" s="69">
        <v>480</v>
      </c>
      <c r="F130" s="59">
        <v>7.95</v>
      </c>
      <c r="G130" s="70">
        <f t="shared" si="3"/>
        <v>3816</v>
      </c>
      <c r="H130" s="77" t="s">
        <v>239</v>
      </c>
    </row>
    <row r="131" spans="1:17" ht="29.25" customHeight="1" x14ac:dyDescent="0.25">
      <c r="A131" s="43">
        <v>119</v>
      </c>
      <c r="B131" s="29" t="s">
        <v>146</v>
      </c>
      <c r="C131" s="65" t="s">
        <v>48</v>
      </c>
      <c r="D131" s="9" t="s">
        <v>17</v>
      </c>
      <c r="E131" s="69">
        <v>0</v>
      </c>
      <c r="F131" s="59">
        <v>0</v>
      </c>
      <c r="G131" s="70">
        <f t="shared" si="3"/>
        <v>0</v>
      </c>
      <c r="H131" s="77" t="s">
        <v>241</v>
      </c>
    </row>
    <row r="132" spans="1:17" ht="29.25" customHeight="1" x14ac:dyDescent="0.25">
      <c r="A132" s="43">
        <v>120</v>
      </c>
      <c r="B132" s="29" t="s">
        <v>147</v>
      </c>
      <c r="C132" s="65" t="s">
        <v>48</v>
      </c>
      <c r="D132" s="9" t="s">
        <v>135</v>
      </c>
      <c r="E132" s="69">
        <v>0</v>
      </c>
      <c r="F132" s="59">
        <v>0</v>
      </c>
      <c r="G132" s="70">
        <f t="shared" si="3"/>
        <v>0</v>
      </c>
      <c r="H132" s="77" t="s">
        <v>241</v>
      </c>
    </row>
    <row r="133" spans="1:17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9">
        <v>0</v>
      </c>
      <c r="F133" s="59">
        <v>0</v>
      </c>
      <c r="G133" s="70">
        <f t="shared" si="3"/>
        <v>0</v>
      </c>
      <c r="H133" s="77" t="s">
        <v>239</v>
      </c>
    </row>
    <row r="134" spans="1:17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9">
        <v>0</v>
      </c>
      <c r="F134" s="59">
        <v>0</v>
      </c>
      <c r="G134" s="70">
        <f t="shared" si="3"/>
        <v>0</v>
      </c>
      <c r="H134" s="77" t="s">
        <v>239</v>
      </c>
    </row>
    <row r="135" spans="1:17" ht="29.25" customHeight="1" x14ac:dyDescent="0.25">
      <c r="A135" s="43">
        <v>123</v>
      </c>
      <c r="B135" s="67" t="s">
        <v>259</v>
      </c>
      <c r="C135" s="63" t="s">
        <v>139</v>
      </c>
      <c r="D135" s="9" t="s">
        <v>134</v>
      </c>
      <c r="E135" s="69">
        <v>4.8</v>
      </c>
      <c r="F135" s="59">
        <v>966.08399999999995</v>
      </c>
      <c r="G135" s="70">
        <f t="shared" ref="G135" si="4">F135*E135</f>
        <v>4637.2031999999999</v>
      </c>
      <c r="H135" s="77" t="s">
        <v>239</v>
      </c>
    </row>
    <row r="136" spans="1:17" ht="29.25" customHeight="1" x14ac:dyDescent="0.25">
      <c r="A136" s="43">
        <v>124</v>
      </c>
      <c r="B136" s="67" t="s">
        <v>260</v>
      </c>
      <c r="C136" s="63" t="s">
        <v>139</v>
      </c>
      <c r="D136" s="9" t="s">
        <v>134</v>
      </c>
      <c r="E136" s="69">
        <v>4.8</v>
      </c>
      <c r="F136" s="59">
        <v>117.342</v>
      </c>
      <c r="G136" s="70">
        <f t="shared" ref="G136:G139" si="5">F136*E136</f>
        <v>563.24159999999995</v>
      </c>
      <c r="H136" s="77" t="s">
        <v>239</v>
      </c>
    </row>
    <row r="137" spans="1:17" ht="29.25" customHeight="1" x14ac:dyDescent="0.25">
      <c r="A137" s="43">
        <v>125</v>
      </c>
      <c r="B137" s="29" t="s">
        <v>207</v>
      </c>
      <c r="C137" s="63" t="s">
        <v>139</v>
      </c>
      <c r="D137" s="9" t="s">
        <v>134</v>
      </c>
      <c r="E137" s="69">
        <v>0</v>
      </c>
      <c r="F137" s="59">
        <v>0</v>
      </c>
      <c r="G137" s="70">
        <f t="shared" si="5"/>
        <v>0</v>
      </c>
      <c r="H137" s="77" t="s">
        <v>241</v>
      </c>
    </row>
    <row r="138" spans="1:17" ht="27.75" customHeight="1" x14ac:dyDescent="0.25">
      <c r="A138" s="44">
        <v>126</v>
      </c>
      <c r="B138" s="51" t="s">
        <v>189</v>
      </c>
      <c r="C138" s="66" t="s">
        <v>252</v>
      </c>
      <c r="D138" s="9" t="s">
        <v>134</v>
      </c>
      <c r="E138" s="69">
        <v>0.45999999999999996</v>
      </c>
      <c r="F138" s="59">
        <v>4731.0509000000002</v>
      </c>
      <c r="G138" s="70">
        <f t="shared" si="5"/>
        <v>2176.283414</v>
      </c>
      <c r="H138" s="77" t="s">
        <v>239</v>
      </c>
    </row>
    <row r="139" spans="1:17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9">
        <v>930</v>
      </c>
      <c r="F139" s="59">
        <v>7.95</v>
      </c>
      <c r="G139" s="70">
        <f t="shared" si="5"/>
        <v>7393.5</v>
      </c>
      <c r="H139" s="77" t="s">
        <v>239</v>
      </c>
    </row>
    <row r="140" spans="1:17" s="3" customFormat="1" ht="17.25" customHeight="1" x14ac:dyDescent="0.25">
      <c r="A140" s="90" t="s">
        <v>218</v>
      </c>
      <c r="B140" s="90"/>
      <c r="C140" s="30"/>
      <c r="D140" s="31"/>
      <c r="E140" s="32"/>
      <c r="F140" s="33"/>
      <c r="G140" s="71">
        <f>SUM(G7:G139)</f>
        <v>789177.04868449993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1:17" ht="26.25" customHeight="1" x14ac:dyDescent="0.2">
      <c r="A141" s="85" t="s">
        <v>188</v>
      </c>
      <c r="B141" s="85"/>
      <c r="C141" s="85"/>
      <c r="D141" s="85"/>
      <c r="E141" s="85"/>
      <c r="F141" s="85"/>
      <c r="G141" s="85"/>
      <c r="H141" s="78"/>
      <c r="I141" s="79"/>
    </row>
    <row r="142" spans="1:17" ht="13.5" thickBot="1" x14ac:dyDescent="0.25">
      <c r="A142" s="20"/>
      <c r="B142" s="21"/>
      <c r="C142" s="21"/>
      <c r="D142" s="21"/>
      <c r="E142" s="21"/>
      <c r="F142" s="21"/>
      <c r="G142" s="21"/>
      <c r="H142" s="80"/>
    </row>
    <row r="143" spans="1:17" ht="15.75" customHeight="1" thickTop="1" x14ac:dyDescent="0.2">
      <c r="B143" s="36" t="s">
        <v>2</v>
      </c>
      <c r="C143" s="91"/>
      <c r="D143" s="91"/>
      <c r="E143" s="91"/>
      <c r="F143" s="92"/>
    </row>
    <row r="144" spans="1:17" ht="15.75" customHeight="1" x14ac:dyDescent="0.2">
      <c r="B144" s="37" t="s">
        <v>25</v>
      </c>
      <c r="C144" s="93" t="s">
        <v>219</v>
      </c>
      <c r="D144" s="93"/>
      <c r="E144" s="93"/>
      <c r="F144" s="94"/>
    </row>
    <row r="145" spans="2:6" ht="32.25" customHeight="1" x14ac:dyDescent="0.2">
      <c r="B145" s="96"/>
      <c r="C145" s="95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96"/>
      <c r="C146" s="95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8" t="s">
        <v>261</v>
      </c>
      <c r="C147" s="89"/>
      <c r="D147" s="83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6"/>
      <c r="D149" s="87"/>
      <c r="E149" s="25"/>
      <c r="F149" s="25"/>
    </row>
    <row r="150" spans="2:6" ht="15.75" x14ac:dyDescent="0.25">
      <c r="B150" s="11" t="s">
        <v>3</v>
      </c>
      <c r="C150" s="86"/>
      <c r="D150" s="87"/>
      <c r="E150" s="25"/>
      <c r="F150" s="25"/>
    </row>
    <row r="151" spans="2:6" ht="15.75" customHeight="1" x14ac:dyDescent="0.25">
      <c r="B151" s="24" t="s">
        <v>23</v>
      </c>
      <c r="C151" s="86"/>
      <c r="D151" s="87"/>
      <c r="E151" s="25"/>
      <c r="F151" s="25"/>
    </row>
    <row r="152" spans="2:6" ht="15.75" customHeight="1" x14ac:dyDescent="0.25">
      <c r="B152" s="15" t="s">
        <v>200</v>
      </c>
      <c r="C152" s="86"/>
      <c r="D152" s="87"/>
      <c r="E152" s="25"/>
      <c r="F152" s="25"/>
    </row>
    <row r="153" spans="2:6" ht="15.75" customHeight="1" x14ac:dyDescent="0.25">
      <c r="B153" s="15" t="s">
        <v>201</v>
      </c>
      <c r="C153" s="86"/>
      <c r="D153" s="87"/>
      <c r="E153" s="25"/>
      <c r="F153" s="25"/>
    </row>
    <row r="154" spans="2:6" ht="15.75" customHeight="1" x14ac:dyDescent="0.25">
      <c r="B154" s="15" t="s">
        <v>202</v>
      </c>
      <c r="C154" s="86"/>
      <c r="D154" s="87"/>
      <c r="E154" s="25"/>
      <c r="F154" s="25"/>
    </row>
    <row r="155" spans="2:6" ht="15.75" customHeight="1" x14ac:dyDescent="0.25">
      <c r="B155" s="15" t="s">
        <v>203</v>
      </c>
      <c r="C155" s="86"/>
      <c r="D155" s="87"/>
      <c r="E155" s="25"/>
      <c r="F155" s="25"/>
    </row>
    <row r="156" spans="2:6" ht="15.75" customHeight="1" x14ac:dyDescent="0.25">
      <c r="B156" s="15" t="s">
        <v>198</v>
      </c>
      <c r="C156" s="86"/>
      <c r="D156" s="87"/>
      <c r="E156" s="25"/>
      <c r="F156" s="25"/>
    </row>
    <row r="157" spans="2:6" ht="15.75" customHeight="1" x14ac:dyDescent="0.25">
      <c r="B157" s="15" t="s">
        <v>199</v>
      </c>
      <c r="C157" s="86"/>
      <c r="D157" s="87"/>
      <c r="E157" s="25"/>
      <c r="F157" s="25"/>
    </row>
    <row r="158" spans="2:6" ht="15.75" customHeight="1" x14ac:dyDescent="0.25">
      <c r="B158" s="15" t="s">
        <v>204</v>
      </c>
      <c r="C158" s="86"/>
      <c r="D158" s="87"/>
      <c r="E158" s="25"/>
      <c r="F158" s="25"/>
    </row>
    <row r="159" spans="2:6" ht="15.75" customHeight="1" x14ac:dyDescent="0.25">
      <c r="B159" s="24" t="s">
        <v>22</v>
      </c>
      <c r="C159" s="86"/>
      <c r="D159" s="87"/>
      <c r="E159" s="25"/>
      <c r="F159" s="25"/>
    </row>
    <row r="160" spans="2:6" ht="15.75" x14ac:dyDescent="0.25">
      <c r="B160" s="24" t="s">
        <v>24</v>
      </c>
      <c r="C160" s="86"/>
      <c r="D160" s="87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99" t="s">
        <v>217</v>
      </c>
      <c r="D165" s="100"/>
      <c r="E165" s="34" t="s">
        <v>220</v>
      </c>
      <c r="F165" s="84" t="s">
        <v>262</v>
      </c>
      <c r="G165" s="34" t="s">
        <v>221</v>
      </c>
    </row>
    <row r="166" spans="2:7" ht="29.25" customHeight="1" x14ac:dyDescent="0.25">
      <c r="B166"/>
      <c r="C166" s="97" t="s">
        <v>216</v>
      </c>
      <c r="D166" s="98"/>
      <c r="E166" s="72">
        <f>SUBTOTAL(9,G7,G8,G9,G10,G11,G12,G13,G14,G17,G18,G19,G20,G21,G22,G23,G25,G30,G31,G32,G35,G36,G37,G38,G39,G41,G42,G43,G44,G45,G46,G47,G48,G49,G50,G51,G52,G55,G56,G58,G60,G62,G63,G65,G67,G75,G78,G81,G82,G83,G86,G88,G89,G91,G92,G95,G97,G99,G102,G104,G105,G106,G107,G108,G110,G111,G115,G116,G117,G120,G121,G122,G123,G127,G128,G129,G130,G133,G134,G135,G138,G139,G90,G112,G113,G126,G136)</f>
        <v>425106.77545370004</v>
      </c>
      <c r="F166" s="82">
        <v>0</v>
      </c>
      <c r="G166" s="57">
        <f>ROUND(F166/E166,3)</f>
        <v>0</v>
      </c>
    </row>
    <row r="167" spans="2:7" ht="29.25" customHeight="1" x14ac:dyDescent="0.25">
      <c r="B167"/>
      <c r="C167" s="107" t="s">
        <v>222</v>
      </c>
      <c r="D167" s="108"/>
      <c r="E167" s="72">
        <f>SUBTOTAL(9,G40,G53,G54,G57,G59,G61,G64,G66,G68,G69,G70,G71,G72,G73,G74,G76,G79,G84,G85,G93,G96,G98,G100,G103,G109,G114,G124,G125,G131,G132,G137,G28,G29,G119)</f>
        <v>354014.37883079989</v>
      </c>
      <c r="F167" s="82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105" t="s">
        <v>223</v>
      </c>
      <c r="D168" s="106"/>
      <c r="E168" s="72">
        <f>SUBTOTAL(9,G15,G16,G24,G26,G27,G33,G34,G77,G80,G87,G94,G101)</f>
        <v>0</v>
      </c>
      <c r="F168" s="82">
        <v>0</v>
      </c>
      <c r="G168" s="57" t="e">
        <f t="shared" si="6"/>
        <v>#DIV/0!</v>
      </c>
    </row>
    <row r="169" spans="2:7" ht="29.25" customHeight="1" x14ac:dyDescent="0.25">
      <c r="B169"/>
      <c r="C169" s="103" t="s">
        <v>224</v>
      </c>
      <c r="D169" s="104"/>
      <c r="E169" s="72">
        <f>SUBTOTAL(9,G118)</f>
        <v>10055.894399999999</v>
      </c>
      <c r="F169" s="82">
        <v>0</v>
      </c>
      <c r="G169" s="57">
        <f t="shared" si="6"/>
        <v>0</v>
      </c>
    </row>
    <row r="170" spans="2:7" ht="29.25" customHeight="1" x14ac:dyDescent="0.25">
      <c r="B170"/>
      <c r="C170" s="101" t="s">
        <v>218</v>
      </c>
      <c r="D170" s="102"/>
      <c r="E170" s="73">
        <f>SUM(E166:E169)</f>
        <v>789177.04868449993</v>
      </c>
      <c r="F170" s="73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noMKNUbFpD50GCJTbSuPBkyTwidhkbikZy2vpBvb0Je831nkgCwZdK44M/9STwbENrzK9brqfEn9WbsJ8bT1MQ==" saltValue="8c34xeTnwOGXEYlhS2VDIA==" spinCount="100000" sheet="1" objects="1" scenarios="1"/>
  <autoFilter ref="A6:J141" xr:uid="{00000000-0009-0000-0000-000000000000}"/>
  <mergeCells count="26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4:D154"/>
    <mergeCell ref="C155:D155"/>
    <mergeCell ref="C156:D156"/>
    <mergeCell ref="C157:D157"/>
    <mergeCell ref="C158:D158"/>
    <mergeCell ref="C159:D159"/>
    <mergeCell ref="A3:G3"/>
    <mergeCell ref="A141:G141"/>
    <mergeCell ref="C150:D150"/>
    <mergeCell ref="C152:D152"/>
    <mergeCell ref="C153:D153"/>
    <mergeCell ref="B147:C147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2022-11-17T07:15:28Z</dcterms:modified>
</cp:coreProperties>
</file>