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oProject\VO\SP\"/>
    </mc:Choice>
  </mc:AlternateContent>
  <bookViews>
    <workbookView xWindow="0" yWindow="0" windowWidth="28800" windowHeight="115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44" i="1"/>
  <c r="J32" i="1"/>
  <c r="K32" i="1" s="1"/>
  <c r="J31" i="1"/>
  <c r="K31" i="1" s="1"/>
  <c r="D27" i="1"/>
  <c r="A27" i="1" s="1"/>
  <c r="C13" i="1"/>
  <c r="J33" i="1" l="1"/>
  <c r="A22" i="1"/>
  <c r="A31" i="1"/>
  <c r="A4" i="1"/>
  <c r="A24" i="1"/>
  <c r="A14" i="1"/>
  <c r="A8" i="1"/>
  <c r="A9" i="1"/>
  <c r="A10" i="1"/>
  <c r="A28" i="1"/>
  <c r="A36" i="1"/>
  <c r="A12" i="1"/>
  <c r="A29" i="1"/>
  <c r="A37" i="1"/>
  <c r="A38" i="1" s="1"/>
  <c r="A23" i="1"/>
  <c r="A30" i="1"/>
  <c r="A15" i="1"/>
  <c r="A5" i="1"/>
  <c r="A25" i="1"/>
  <c r="A7" i="1"/>
  <c r="A16" i="1"/>
  <c r="A26" i="1"/>
  <c r="A32" i="1"/>
  <c r="A17" i="1"/>
  <c r="A18" i="1"/>
  <c r="A34" i="1"/>
  <c r="A21" i="1"/>
  <c r="K30" i="1"/>
  <c r="K33" i="1" s="1"/>
  <c r="A41" i="1"/>
  <c r="A20" i="1"/>
  <c r="A13" i="1"/>
  <c r="A6" i="1"/>
  <c r="A33" i="1"/>
  <c r="A11" i="1"/>
  <c r="A19" i="1"/>
  <c r="A35" i="1"/>
  <c r="A39" i="1" l="1"/>
  <c r="A42" i="1"/>
  <c r="A40" i="1"/>
  <c r="A46" i="1"/>
  <c r="A47" i="1" s="1"/>
  <c r="A45" i="1"/>
  <c r="A43" i="1"/>
  <c r="A44" i="1"/>
</calcChain>
</file>

<file path=xl/sharedStrings.xml><?xml version="1.0" encoding="utf-8"?>
<sst xmlns="http://schemas.openxmlformats.org/spreadsheetml/2006/main" count="39" uniqueCount="36">
  <si>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</si>
  <si>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</si>
  <si>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</si>
  <si>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</si>
  <si>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</si>
  <si>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</si>
  <si>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</si>
  <si>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</si>
  <si>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</si>
  <si>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</si>
  <si>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</si>
  <si>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</si>
  <si>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</si>
  <si>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</si>
  <si>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</si>
  <si>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</si>
  <si>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</si>
  <si>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</si>
  <si>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</si>
  <si>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</si>
  <si>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</si>
  <si>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</si>
  <si>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</si>
  <si>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</si>
  <si>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</si>
  <si>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</si>
  <si>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</si>
  <si>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</si>
  <si>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</si>
  <si>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</si>
  <si>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</si>
  <si>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</si>
  <si>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Sejačka</t>
  </si>
  <si>
    <t xml:space="preserve">Príloha č. 2: </t>
  </si>
  <si>
    <t>Kúpna zmluva – Príloha č. 2: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</si>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</sst>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>
      <alignment horizontal="center"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Project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51">
          <cell r="B51" t="str">
            <v>Sejačka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I28" sqref="I28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f>A27*IF(J4="",0,1)</f>
        <v>1</v>
      </c>
      <c r="B4" s="4"/>
      <c r="C4" s="5"/>
      <c r="D4" s="5"/>
      <c r="E4" s="5"/>
      <c r="F4" s="5"/>
      <c r="G4" s="5"/>
      <c r="H4" s="5"/>
      <c r="I4" s="5"/>
      <c r="J4" s="6" t="s">
        <v>33</v>
      </c>
      <c r="K4" s="6"/>
      <c r="M4" s="7"/>
    </row>
    <row r="5" spans="1:13" s="2" customFormat="1" ht="23.25" customHeight="1" x14ac:dyDescent="0.25">
      <c r="A5" s="2">
        <f>A27</f>
        <v>1</v>
      </c>
      <c r="B5" s="8" t="s">
        <v>34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f>A27</f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customHeight="1" x14ac:dyDescent="0.25">
      <c r="A7" s="2">
        <f>A27</f>
        <v>1</v>
      </c>
      <c r="B7" s="8" t="s">
        <v>35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f>A27</f>
        <v>1</v>
      </c>
    </row>
    <row r="9" spans="1:13" ht="15" customHeight="1" x14ac:dyDescent="0.25">
      <c r="A9" s="2">
        <f>A27</f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f>A27</f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f>A27</f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f>A27</f>
        <v>1</v>
      </c>
    </row>
    <row r="13" spans="1:13" s="2" customFormat="1" ht="19.5" customHeight="1" thickBot="1" x14ac:dyDescent="0.3">
      <c r="A13" s="2">
        <f>A27</f>
        <v>1</v>
      </c>
      <c r="C13" s="12" t="str">
        <f>"Identifikačné údaje "&amp;IF([1]summary!$K$23="","navrhovateľa:","dodávateľa:")</f>
        <v>Identifikačné údaje navrhovateľa: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f>A27</f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f>A27</f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f>A27</f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f>A27</f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f>A27</f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f>A27</f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f>A27</f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f>A27</f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f>A27</f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f>A27</f>
        <v>1</v>
      </c>
      <c r="C23" s="25" t="s">
        <v>11</v>
      </c>
      <c r="D23" s="26"/>
      <c r="E23" s="29"/>
      <c r="F23" s="30"/>
      <c r="G23" s="31"/>
      <c r="M23" s="7"/>
    </row>
    <row r="24" spans="1:13" s="2" customFormat="1" ht="19.5" customHeight="1" thickBot="1" x14ac:dyDescent="0.3">
      <c r="A24" s="2">
        <f>A27</f>
        <v>1</v>
      </c>
      <c r="C24" s="32" t="s">
        <v>12</v>
      </c>
      <c r="D24" s="33"/>
      <c r="E24" s="34"/>
      <c r="F24" s="35"/>
      <c r="G24" s="36"/>
      <c r="M24" s="7"/>
    </row>
    <row r="25" spans="1:13" x14ac:dyDescent="0.25">
      <c r="A25" s="2">
        <f>A27</f>
        <v>1</v>
      </c>
    </row>
    <row r="26" spans="1:13" x14ac:dyDescent="0.25">
      <c r="A26" s="2">
        <f>A27</f>
        <v>1</v>
      </c>
    </row>
    <row r="27" spans="1:13" x14ac:dyDescent="0.25">
      <c r="A27">
        <f>IF(D27&lt;&gt;"",1,0)</f>
        <v>1</v>
      </c>
      <c r="B27" s="37" t="s">
        <v>13</v>
      </c>
      <c r="C27" s="37"/>
      <c r="D27" s="38" t="str">
        <f>IF([1]summary!B51&lt;&gt;"",[1]summary!B51,"")</f>
        <v>Sejačka</v>
      </c>
      <c r="E27" s="38"/>
      <c r="F27" s="38"/>
      <c r="G27" s="38"/>
      <c r="H27" s="38"/>
      <c r="I27" s="38"/>
      <c r="J27" s="38"/>
      <c r="K27" s="39"/>
      <c r="M27" s="1">
        <v>1</v>
      </c>
    </row>
    <row r="28" spans="1:13" ht="15.75" thickBot="1" x14ac:dyDescent="0.3">
      <c r="A28" s="2">
        <f>A27</f>
        <v>1</v>
      </c>
    </row>
    <row r="29" spans="1:13" ht="54.95" customHeight="1" thickBot="1" x14ac:dyDescent="0.3">
      <c r="A29" s="2">
        <f>A27</f>
        <v>1</v>
      </c>
      <c r="B29" s="40" t="s">
        <v>14</v>
      </c>
      <c r="C29" s="41"/>
      <c r="D29" s="42"/>
      <c r="E29" s="43" t="s">
        <v>15</v>
      </c>
      <c r="F29" s="44"/>
      <c r="G29" s="45" t="s">
        <v>16</v>
      </c>
      <c r="H29" s="46" t="s">
        <v>17</v>
      </c>
      <c r="I29" s="45" t="s">
        <v>18</v>
      </c>
      <c r="J29" s="47" t="s">
        <v>19</v>
      </c>
      <c r="K29" s="48" t="s">
        <v>20</v>
      </c>
    </row>
    <row r="30" spans="1:13" ht="25.5" customHeight="1" thickBot="1" x14ac:dyDescent="0.3">
      <c r="A30" s="2">
        <f>A27*IF(B30&lt;&gt;"",1,0)</f>
        <v>1</v>
      </c>
      <c r="B30" s="49" t="s">
        <v>32</v>
      </c>
      <c r="C30" s="50"/>
      <c r="D30" s="51"/>
      <c r="E30" s="52"/>
      <c r="F30" s="53"/>
      <c r="G30" s="54" t="s">
        <v>21</v>
      </c>
      <c r="H30" s="55"/>
      <c r="I30" s="56">
        <v>1</v>
      </c>
      <c r="J30" s="57" t="str">
        <f>IF(AND(H30&lt;&gt;"",I30&lt;&gt;""),H30*I30,"")</f>
        <v/>
      </c>
      <c r="K30" s="58" t="str">
        <f t="shared" ref="K30:K32" si="0">IF(J30&lt;&gt;"",J30*IF($E$18="platiteľ DPH",1.2,1),"")</f>
        <v/>
      </c>
    </row>
    <row r="31" spans="1:13" ht="25.5" customHeight="1" x14ac:dyDescent="0.25">
      <c r="A31" s="2">
        <f>A27</f>
        <v>1</v>
      </c>
      <c r="B31" s="64" t="s">
        <v>22</v>
      </c>
      <c r="C31" s="65"/>
      <c r="D31" s="66" t="s">
        <v>23</v>
      </c>
      <c r="E31" s="67" t="s">
        <v>24</v>
      </c>
      <c r="F31" s="68"/>
      <c r="G31" s="54" t="s">
        <v>24</v>
      </c>
      <c r="H31" s="55"/>
      <c r="I31" s="56">
        <v>1</v>
      </c>
      <c r="J31" s="57" t="str">
        <f t="shared" ref="J30:J32" si="1">IF(AND(H31&lt;&gt;"",I31&lt;&gt;""),H31*I31,"")</f>
        <v/>
      </c>
      <c r="K31" s="58" t="str">
        <f t="shared" si="0"/>
        <v/>
      </c>
    </row>
    <row r="32" spans="1:13" ht="25.5" customHeight="1" thickBot="1" x14ac:dyDescent="0.3">
      <c r="A32" s="2">
        <f>A27</f>
        <v>1</v>
      </c>
      <c r="B32" s="69"/>
      <c r="C32" s="70"/>
      <c r="D32" s="71" t="s">
        <v>25</v>
      </c>
      <c r="E32" s="72" t="s">
        <v>24</v>
      </c>
      <c r="F32" s="73"/>
      <c r="G32" s="59" t="s">
        <v>24</v>
      </c>
      <c r="H32" s="60"/>
      <c r="I32" s="61">
        <v>1</v>
      </c>
      <c r="J32" s="62" t="str">
        <f t="shared" si="1"/>
        <v/>
      </c>
      <c r="K32" s="63" t="str">
        <f t="shared" si="0"/>
        <v/>
      </c>
    </row>
    <row r="33" spans="1:13" ht="25.5" customHeight="1" thickBot="1" x14ac:dyDescent="0.3">
      <c r="A33" s="2">
        <f>A27</f>
        <v>1</v>
      </c>
      <c r="B33" s="74"/>
      <c r="C33" s="75"/>
      <c r="D33" s="75"/>
      <c r="E33" s="75"/>
      <c r="F33" s="75"/>
      <c r="G33" s="75"/>
      <c r="H33" s="76"/>
      <c r="I33" s="76" t="s">
        <v>26</v>
      </c>
      <c r="J33" s="77" t="str">
        <f>IF(SUM(J30:J32)&gt;0,SUM(J30:J32),"")</f>
        <v/>
      </c>
      <c r="K33" s="77" t="str">
        <f>IF(SUM(K30:K32)&gt;0,SUM(K30:K32),"")</f>
        <v/>
      </c>
    </row>
    <row r="34" spans="1:13" x14ac:dyDescent="0.25">
      <c r="A34" s="2">
        <f>A27</f>
        <v>1</v>
      </c>
      <c r="B34" s="78" t="s">
        <v>27</v>
      </c>
    </row>
    <row r="35" spans="1:13" x14ac:dyDescent="0.25">
      <c r="A35" s="2">
        <f>A27</f>
        <v>1</v>
      </c>
    </row>
    <row r="36" spans="1:13" x14ac:dyDescent="0.25">
      <c r="A36" s="2">
        <f>A27</f>
        <v>1</v>
      </c>
    </row>
    <row r="37" spans="1:13" x14ac:dyDescent="0.25">
      <c r="A37" s="2">
        <f>A27*IF([1]summary!$K$23="",1,0)</f>
        <v>1</v>
      </c>
      <c r="C37" s="79" t="s">
        <v>28</v>
      </c>
      <c r="D37" s="80"/>
      <c r="E37" s="80"/>
      <c r="F37" s="80"/>
      <c r="G37" s="80"/>
      <c r="H37" s="80"/>
      <c r="I37" s="80"/>
      <c r="J37" s="81"/>
    </row>
    <row r="38" spans="1:13" x14ac:dyDescent="0.25">
      <c r="A38" s="2">
        <f>A37</f>
        <v>1</v>
      </c>
    </row>
    <row r="39" spans="1:13" x14ac:dyDescent="0.25">
      <c r="A39" s="2">
        <f>A37</f>
        <v>1</v>
      </c>
    </row>
    <row r="40" spans="1:13" x14ac:dyDescent="0.25">
      <c r="A40" s="2">
        <f>A41</f>
        <v>1</v>
      </c>
    </row>
    <row r="41" spans="1:13" x14ac:dyDescent="0.25">
      <c r="A41" s="2">
        <f>A27</f>
        <v>1</v>
      </c>
      <c r="C41" s="82" t="s">
        <v>29</v>
      </c>
      <c r="D41" s="83"/>
    </row>
    <row r="42" spans="1:13" s="84" customFormat="1" x14ac:dyDescent="0.25">
      <c r="A42" s="2">
        <f>A41</f>
        <v>1</v>
      </c>
      <c r="C42" s="82"/>
      <c r="M42" s="85"/>
    </row>
    <row r="43" spans="1:13" s="84" customFormat="1" ht="15" customHeight="1" x14ac:dyDescent="0.25">
      <c r="A43" s="2">
        <f>A41</f>
        <v>1</v>
      </c>
      <c r="C43" s="82" t="s">
        <v>30</v>
      </c>
      <c r="D43" s="86"/>
      <c r="G43" s="87"/>
      <c r="H43" s="87"/>
      <c r="I43" s="87"/>
      <c r="J43" s="87"/>
      <c r="K43" s="87"/>
      <c r="M43" s="85"/>
    </row>
    <row r="44" spans="1:13" s="84" customFormat="1" x14ac:dyDescent="0.25">
      <c r="A44" s="2">
        <f>A41</f>
        <v>1</v>
      </c>
      <c r="F44" s="88"/>
      <c r="G44" s="92" t="str">
        <f>"podpis a pečiatka "&amp;IF([1]summary!$K$23="","navrhovateľa","dodávateľa")</f>
        <v>podpis a pečiatka navrhovateľa</v>
      </c>
      <c r="H44" s="92"/>
      <c r="I44" s="92"/>
      <c r="J44" s="92"/>
      <c r="K44" s="92"/>
      <c r="M44" s="85"/>
    </row>
    <row r="45" spans="1:13" s="84" customFormat="1" x14ac:dyDescent="0.25">
      <c r="A45" s="2">
        <f>A41</f>
        <v>1</v>
      </c>
      <c r="F45" s="88"/>
      <c r="G45" s="89"/>
      <c r="H45" s="89"/>
      <c r="I45" s="89"/>
      <c r="J45" s="89"/>
      <c r="K45" s="89"/>
      <c r="M45" s="85"/>
    </row>
    <row r="46" spans="1:13" ht="15" customHeight="1" x14ac:dyDescent="0.25">
      <c r="A46" s="2">
        <f>A41*IF([1]summary!$K$23="",1,0)</f>
        <v>1</v>
      </c>
      <c r="B46" s="90" t="s">
        <v>31</v>
      </c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3" x14ac:dyDescent="0.25">
      <c r="A47" s="2">
        <f>A46</f>
        <v>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</row>
  </sheetData>
  <sheetProtection selectLockedCells="1"/>
  <autoFilter ref="A1:A47"/>
  <mergeCells count="39">
    <mergeCell ref="G44:K44"/>
    <mergeCell ref="B46:K47"/>
    <mergeCell ref="C37:J3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2022-11-11T12:30:16Z</dcterms:created>
  <dcterms:modified xsi:type="dcterms:W3CDTF">2022-11-11T12:32:16Z</dcterms:modified>
</cp:coreProperties>
</file>