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G:\VO\Švošov\Cyklotrasa\nové VO december 2022\new rozpočet\"/>
    </mc:Choice>
  </mc:AlternateContent>
  <xr:revisionPtr revIDLastSave="0" documentId="13_ncr:1_{5DD690D1-3FA4-4B8B-9A9F-2B0EEDF6775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ácia stavby" sheetId="1" state="veryHidden" r:id="rId1"/>
    <sheet name="SVOSOV - LÁVKA PRE PEŠÍCH..." sheetId="2" r:id="rId2"/>
  </sheets>
  <definedNames>
    <definedName name="_xlnm._FilterDatabase" localSheetId="1" hidden="1">'SVOSOV - LÁVKA PRE PEŠÍCH...'!$C$130:$J$494</definedName>
    <definedName name="_xlnm.Print_Titles" localSheetId="0">'Rekapitulácia stavby'!$92:$92</definedName>
    <definedName name="_xlnm.Print_Titles" localSheetId="1">'SVOSOV - LÁVKA PRE PEŠÍCH...'!$130:$130</definedName>
    <definedName name="_xlnm.Print_Area" localSheetId="0">'Rekapitulácia stavby'!$D$4:$AO$76,'Rekapitulácia stavby'!$C$82:$AQ$96</definedName>
    <definedName name="_xlnm.Print_Area" localSheetId="1">'SVOSOV - LÁVKA PRE PEŠÍCH...'!$C$4:$J$76,'SVOSOV - LÁVKA PRE PEŠÍCH...'!$C$82:$J$114,'SVOSOV - LÁVKA PRE PEŠÍCH...'!$C$120:$J$494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F127" i="2"/>
  <c r="F125" i="2"/>
  <c r="E123" i="2"/>
  <c r="F89" i="2"/>
  <c r="F87" i="2"/>
  <c r="E85" i="2"/>
  <c r="J16" i="2"/>
  <c r="E16" i="2"/>
  <c r="F128" i="2" s="1"/>
  <c r="J15" i="2"/>
  <c r="J125" i="2"/>
  <c r="L90" i="1"/>
  <c r="AM90" i="1"/>
  <c r="AM89" i="1"/>
  <c r="L89" i="1"/>
  <c r="AM87" i="1"/>
  <c r="L87" i="1"/>
  <c r="L85" i="1"/>
  <c r="L84" i="1"/>
  <c r="AS94" i="1"/>
  <c r="J33" i="2" l="1"/>
  <c r="AV95" i="1" s="1"/>
  <c r="F35" i="2"/>
  <c r="BB95" i="1" s="1"/>
  <c r="BB94" i="1" s="1"/>
  <c r="W31" i="1" s="1"/>
  <c r="F36" i="2"/>
  <c r="BC95" i="1" s="1"/>
  <c r="BC94" i="1" s="1"/>
  <c r="AY94" i="1" s="1"/>
  <c r="F37" i="2"/>
  <c r="BD95" i="1" s="1"/>
  <c r="BD94" i="1" s="1"/>
  <c r="W33" i="1" s="1"/>
  <c r="F33" i="2"/>
  <c r="AZ95" i="1" s="1"/>
  <c r="AZ94" i="1" s="1"/>
  <c r="AV94" i="1" s="1"/>
  <c r="AK29" i="1" s="1"/>
  <c r="F90" i="2"/>
  <c r="W29" i="1" l="1"/>
  <c r="W32" i="1"/>
  <c r="AX94" i="1"/>
  <c r="AU95" i="1" l="1"/>
  <c r="AU94" i="1" s="1"/>
  <c r="BA95" i="1"/>
  <c r="BA94" i="1" s="1"/>
  <c r="AW94" i="1" s="1"/>
  <c r="AK30" i="1" s="1"/>
  <c r="AW95" i="1" l="1"/>
  <c r="AT95" i="1" s="1"/>
  <c r="W30" i="1"/>
  <c r="AT94" i="1"/>
  <c r="AG95" i="1" l="1"/>
  <c r="AG94" i="1" s="1"/>
  <c r="AK26" i="1" s="1"/>
  <c r="AK35" i="1" s="1"/>
  <c r="AN95" i="1" l="1"/>
  <c r="AN94" i="1"/>
</calcChain>
</file>

<file path=xl/sharedStrings.xml><?xml version="1.0" encoding="utf-8"?>
<sst xmlns="http://schemas.openxmlformats.org/spreadsheetml/2006/main" count="1628" uniqueCount="629">
  <si>
    <t>Export Komplet</t>
  </si>
  <si>
    <t/>
  </si>
  <si>
    <t>2.0</t>
  </si>
  <si>
    <t>False</t>
  </si>
  <si>
    <t>{4ed5f2f4-f41f-4204-aa58-1801e2d3b022}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</si>
  <si>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</si>
  <si>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</si>
  <si>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</si>
  <si>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</si>
  <si>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</si>
  <si>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</si>
  <si>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</si>
  <si>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SVOSOV</t>
  </si>
  <si>
    <t>Stavba:</t>
  </si>
  <si>
    <t>LÁVKA PRE PEŠÍCH CEZ RIEKU VÁH, SVOŠOV</t>
  </si>
  <si>
    <t>JKSO:</t>
  </si>
  <si>
    <t>KS:</t>
  </si>
  <si>
    <t>Miesto:</t>
  </si>
  <si>
    <t>SVOŠOV</t>
  </si>
  <si>
    <t>Dátum:</t>
  </si>
  <si>
    <t>31. 8. 2022</t>
  </si>
  <si>
    <t>Objednávateľ:</t>
  </si>
  <si>
    <t>IČO:</t>
  </si>
  <si>
    <t>Obec SVOŠOV</t>
  </si>
  <si>
    <t>IČ DPH:</t>
  </si>
  <si>
    <t>Zhotoviteľ:</t>
  </si>
  <si>
    <t xml:space="preserve"> </t>
  </si>
  <si>
    <t>Projektant:</t>
  </si>
  <si>
    <t>Ing. Jozef Recký, PhD.</t>
  </si>
  <si>
    <t>True</t>
  </si>
  <si>
    <t>Spracovateľ:</t>
  </si>
  <si>
    <t>Ing. Ľubomír Németh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</si>
  <si>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</si>
  <si>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</si>
  <si>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</si>
  <si>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</si>
  <si>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</si>
  <si>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</si>
  <si>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</si>
  <si>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</si>
  <si>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</si>
  <si>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</si>
  <si>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</si>
  <si>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</si>
  <si>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</si>
  <si>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</si>
  <si>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</si>
  <si>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</si>
  <si>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</si>
  <si>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</si>
  <si>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</si>
  <si>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</si>
  <si>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</si>
  <si>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</si>
  <si>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</si>
  <si>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</si>
  <si>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</si>
  <si>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</si>
  <si>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</si>
  <si>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</si>
  <si>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</si>
  <si>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</si>
  <si>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</si>
  <si>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</si>
  <si>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</si>
  <si>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</si>
  <si>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</si>
  <si>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</si>
  <si>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</si>
  <si>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</si>
  <si>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</si>
  <si>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</si>
  <si>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</si>
  <si>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</si>
  <si>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</si>
  <si>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</si>
  <si>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</si>
  <si>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</si>
  <si>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</si>
  <si>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</si>
  <si>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</si>
  <si>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cesta1</t>
  </si>
  <si>
    <t>KRYCÍ LIST ROZPOČTU</t>
  </si>
  <si>
    <t>jama</t>
  </si>
  <si>
    <t>jama1</t>
  </si>
  <si>
    <t>jama2</t>
  </si>
  <si>
    <t>jama3</t>
  </si>
  <si>
    <t>podsyp1</t>
  </si>
  <si>
    <t>podsyp2</t>
  </si>
  <si>
    <t>33</t>
  </si>
  <si>
    <t>zaklad1</t>
  </si>
  <si>
    <t>zaklad2</t>
  </si>
  <si>
    <t>zasyp1</t>
  </si>
  <si>
    <t>zasyp2</t>
  </si>
  <si>
    <t>plochaSvošov</t>
  </si>
  <si>
    <t>najazdy</t>
  </si>
  <si>
    <t>pätka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</si>
  <si>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</si>
  <si>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</si>
  <si>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</si>
  <si>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</si>
  <si>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</si>
  <si>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</si>
  <si>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</si>
  <si>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</si>
  <si>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</si>
  <si>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</si>
  <si>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</si>
  <si>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</si>
  <si>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</si>
  <si>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</si>
  <si>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</si>
  <si>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</si>
  <si>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</si>
  <si>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</si>
  <si>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33-M - Montáže dopravných zariadení, skladových zariadení a váh</t>
  </si>
  <si>
    <t xml:space="preserve">    46-M - Zemné práce vykonávané pri externých montážnych prácach</t>
  </si>
  <si>
    <t>HZS - Hodinové zúčtovacie sadzby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</si>
  <si>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</si>
  <si>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</si>
  <si>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</si>
  <si>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</si>
  <si>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</si>
  <si>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</si>
  <si>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</si>
  <si>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HSV</t>
  </si>
  <si>
    <t>Práce a dodávky HSV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</si>
  <si>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</si>
  <si>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</si>
  <si>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</si>
  <si>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</si>
  <si>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</si>
  <si>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</si>
  <si>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VV</t>
  </si>
  <si>
    <t>pre skladovú plochu na strane SVOŠOV</t>
  </si>
  <si>
    <t>608,0+16,46+227,07</t>
  </si>
  <si>
    <t xml:space="preserve">brod </t>
  </si>
  <si>
    <t>226,0*2+70,0</t>
  </si>
  <si>
    <t>Súčet</t>
  </si>
  <si>
    <t>121101111.S</t>
  </si>
  <si>
    <t>Odstránenie ornice s vodor. premiestn. na hromady, so zložením na vzdialenosť do 100 m a do 100m3</t>
  </si>
  <si>
    <t>m3</t>
  </si>
  <si>
    <t>3</t>
  </si>
  <si>
    <t>130201001.S</t>
  </si>
  <si>
    <t>Výkop jamy a ryhy v obmedzenom priestore horn. tr.3 ručne</t>
  </si>
  <si>
    <t>pre osadenie dopravných značiek</t>
  </si>
  <si>
    <t>0,3*0,3*0,8*10</t>
  </si>
  <si>
    <t>131201101.S</t>
  </si>
  <si>
    <t>Výkop nezapaženej jamy v hornine 3, do 100 m3</t>
  </si>
  <si>
    <t>pre nájazd na brod strana Svošov</t>
  </si>
  <si>
    <t>7,8*10,4*0,8</t>
  </si>
  <si>
    <t>pre nájazd na brod dtrana Hubová</t>
  </si>
  <si>
    <t>6,0*8,0*0,9</t>
  </si>
  <si>
    <t>5</t>
  </si>
  <si>
    <t>131201102.S</t>
  </si>
  <si>
    <t>Výkop nezapaženej jamy v hornine 3, nad 100 do 1000 m3</t>
  </si>
  <si>
    <t>plochaSvošov*0,3</t>
  </si>
  <si>
    <t>pre cestu</t>
  </si>
  <si>
    <t>50,0*(3,6+0,2*2)</t>
  </si>
  <si>
    <t>6</t>
  </si>
  <si>
    <t>131201109.S</t>
  </si>
  <si>
    <t>Hĺbenie nezapažených jám a zárezov. Príplatok za lepivosť horniny 3</t>
  </si>
  <si>
    <t>najazdy na brod</t>
  </si>
  <si>
    <t>563,555*0,25 'Prepočítané koeficientom množstva</t>
  </si>
  <si>
    <t>7</t>
  </si>
  <si>
    <t>131301202.S</t>
  </si>
  <si>
    <t>Výkop zapaženej jamy v hornine 4, nad 100 do 1000 m3</t>
  </si>
  <si>
    <t>strana Hubová</t>
  </si>
  <si>
    <t>8,0*5,2*2,0</t>
  </si>
  <si>
    <t>strana Svošov</t>
  </si>
  <si>
    <t>21,0*12,0*2,3+12,0*2,2*1,2</t>
  </si>
  <si>
    <t>8</t>
  </si>
  <si>
    <t>131301209.S</t>
  </si>
  <si>
    <t>Príplatok za lepivosť pri hĺbení zapažených jám a zárezov s urovnaním dna v hornine 4</t>
  </si>
  <si>
    <t>jama*0,25</t>
  </si>
  <si>
    <t>9</t>
  </si>
  <si>
    <t>151101201.S</t>
  </si>
  <si>
    <t>Paženie stien bez rozopretia alebo vzopretia, príložné hĺbky do 4m</t>
  </si>
  <si>
    <t>(8,0+5,2)*2*2,0</t>
  </si>
  <si>
    <t>(21,0+12,0)*2*2,3+(12,0+2,2)*2*1,2</t>
  </si>
  <si>
    <t>10</t>
  </si>
  <si>
    <t>151101211.S</t>
  </si>
  <si>
    <t>Odstránenie paženia stien príložné hĺbky do 4 m</t>
  </si>
  <si>
    <t>11</t>
  </si>
  <si>
    <t>151101301.S</t>
  </si>
  <si>
    <t>Rozopretie zapažených stien pri pažení príložnom hĺbky do 4 m</t>
  </si>
  <si>
    <t>12</t>
  </si>
  <si>
    <t>151101311.S</t>
  </si>
  <si>
    <t>Odstránenie rozopretia stien paženia príložného hĺbky do 4 m</t>
  </si>
  <si>
    <t>13</t>
  </si>
  <si>
    <t>162201102.S</t>
  </si>
  <si>
    <t>Vodorovné premiestnenie výkopku z horniny 1-4 nad 20-50m</t>
  </si>
  <si>
    <t>na zložište</t>
  </si>
  <si>
    <t>jama1-zaklad1-podsyp1</t>
  </si>
  <si>
    <t>jama2-zaklad2-podsyp2+plochaSvošov*0,15</t>
  </si>
  <si>
    <t>zo zložišťa</t>
  </si>
  <si>
    <t>zasyp1+zasyp2</t>
  </si>
  <si>
    <t>14</t>
  </si>
  <si>
    <t>162301132.S</t>
  </si>
  <si>
    <t>Vodorovné premiestnenie výkopku po nespevnenej ceste z  horniny tr.1-4, nad 100 do 1000 m3 na vzdialenosť do 1000 m</t>
  </si>
  <si>
    <t>jama1-zasyp1</t>
  </si>
  <si>
    <t>jama2-zasyp2+jama3</t>
  </si>
  <si>
    <t>najazdy pre brod</t>
  </si>
  <si>
    <t>15</t>
  </si>
  <si>
    <t>162501122.S</t>
  </si>
  <si>
    <t>Vodorovné premiestnenie výkopku po spevnenej ceste z horniny tr.1-4, nad 100 do 1000 m3 na vzdialenosť do 3000 m</t>
  </si>
  <si>
    <t>16</t>
  </si>
  <si>
    <t>162501123.S</t>
  </si>
  <si>
    <t>Vodorovné premiestnenie výkopku po spevnenej ceste z horniny tr.1-4, nad 100 do 1000 m3, príplatok k cene za každých ďalšich a začatých 1000 m</t>
  </si>
  <si>
    <t>788,505*16 'Prepočítané koeficientom množstva</t>
  </si>
  <si>
    <t>17</t>
  </si>
  <si>
    <t>167101102.S</t>
  </si>
  <si>
    <t>Nakladanie neuľahnutého výkopku z hornín tr.1-4 nad 100 do 1000 m3</t>
  </si>
  <si>
    <t>18</t>
  </si>
  <si>
    <t>171201202.S</t>
  </si>
  <si>
    <t>Uloženie sypaniny na skládky nad 100 do 1000 m3</t>
  </si>
  <si>
    <t>19</t>
  </si>
  <si>
    <t>171209002.S</t>
  </si>
  <si>
    <t>Poplatok za skladovanie - zemina a kamenivo (17 05) ostatné</t>
  </si>
  <si>
    <t>t</t>
  </si>
  <si>
    <t>788,505*1,8 'Prepočítané koeficientom množstva</t>
  </si>
  <si>
    <t>180401211.S</t>
  </si>
  <si>
    <t>Založenie trávnika lúčneho výsevom v rovine alebo na svahu do 1:5</t>
  </si>
  <si>
    <t>po skladovej ploche na strane SVOŠOV</t>
  </si>
  <si>
    <t>odpočet spevnených plôch</t>
  </si>
  <si>
    <t>-132,0</t>
  </si>
  <si>
    <t>21</t>
  </si>
  <si>
    <t>M</t>
  </si>
  <si>
    <t>005720001500.S</t>
  </si>
  <si>
    <t>Osivá tráv - výber trávových semien</t>
  </si>
  <si>
    <t>kg</t>
  </si>
  <si>
    <t>719,53*0,0309 'Prepočítané koeficientom množstva</t>
  </si>
  <si>
    <t>Zakladanie</t>
  </si>
  <si>
    <t>22</t>
  </si>
  <si>
    <t>221942123.S</t>
  </si>
  <si>
    <t>Nastraženie a zabaranenie oceľ. ihiel, pilót zvislých nad 15-70 kg/m do 7m</t>
  </si>
  <si>
    <t>m</t>
  </si>
  <si>
    <t>strana SVOŠOV</t>
  </si>
  <si>
    <t>7,0*8</t>
  </si>
  <si>
    <t>23</t>
  </si>
  <si>
    <t>146510000400.S</t>
  </si>
  <si>
    <t>Rúrka oceľová typ I Ms 12" pažnicová geologická</t>
  </si>
  <si>
    <t>24</t>
  </si>
  <si>
    <t>224311223.S</t>
  </si>
  <si>
    <t>Výplň pilót z portlandského betónu železového vodostavebného tr. C 25/30 bez pažiacej suspenzie</t>
  </si>
  <si>
    <t>7,0*8*3,14*(0,3)^2/4</t>
  </si>
  <si>
    <t>25</t>
  </si>
  <si>
    <t>224361114.S</t>
  </si>
  <si>
    <t>Výstuž pilót betónovaných do zeme, s vytiahnutím pažnice, z ocele B500 (10505)</t>
  </si>
  <si>
    <t>(7,0*8*3,14*(0,3)^2/4)*100/1000</t>
  </si>
  <si>
    <t>26</t>
  </si>
  <si>
    <t>271533001.S</t>
  </si>
  <si>
    <t>Násyp pod základové konštrukcie so zhutnením z  kameniva hrubého drveného fr.32-63 mm</t>
  </si>
  <si>
    <t>6,0*3,2*0,15</t>
  </si>
  <si>
    <t>20,0*11,0*0,15</t>
  </si>
  <si>
    <t>27</t>
  </si>
  <si>
    <t>275313611.S</t>
  </si>
  <si>
    <t>Betón základových pätiek, prostý tr. C 16/20</t>
  </si>
  <si>
    <t>28</t>
  </si>
  <si>
    <t>275321118.S</t>
  </si>
  <si>
    <t>Základové pätky a bloky mostných konštrukcií z betónu železového tr. C 30/37</t>
  </si>
  <si>
    <t>6,0*3,5*2,0+6,0*1,2*1,0</t>
  </si>
  <si>
    <t>10,0*7,0*1,5*2+5,0*1,0*1,0*3+10,0*1,0*1,2+6,56*1,5*2+3,4*1,5*2</t>
  </si>
  <si>
    <t>29</t>
  </si>
  <si>
    <t>275354111.S</t>
  </si>
  <si>
    <t>Debnenie základových pätiek mostných konštrukcií  - zhotovenie</t>
  </si>
  <si>
    <t>(6,0+3,5)*2*2,0+(6,0+1,2)*2*1,0</t>
  </si>
  <si>
    <t>(10,0+7,0)*2*1,5*2+(5,0+1,0)*2*1,0*3+(10,0+1,0)*2*1,2+6,56*1,5*2+3,4*1,5*2</t>
  </si>
  <si>
    <t>30</t>
  </si>
  <si>
    <t>275354211.S</t>
  </si>
  <si>
    <t>Debnenie základových pätiek mostných konštrukcií  - odstránenie</t>
  </si>
  <si>
    <t>31</t>
  </si>
  <si>
    <t>275362111.S</t>
  </si>
  <si>
    <t>Výstuž základových pätiek a blokov z betonárskej ocele B500 (10505)  mostných konštrukcií</t>
  </si>
  <si>
    <t>(6,0*3,5*2,0+6,0*1,2*1,0)*100/1000</t>
  </si>
  <si>
    <t>(10,0*7,0*1,5*2+5,0*1,0*1,0*3+10,0*1,0*1,2+6,56*1,5*2+3,4*1,5*2)*100/1000</t>
  </si>
  <si>
    <t>Vodorovné konštrukcie</t>
  </si>
  <si>
    <t>32</t>
  </si>
  <si>
    <t>421321238.S</t>
  </si>
  <si>
    <t>Mostné nosné konštrukcie doskové z betónu železového tr. C 30/37</t>
  </si>
  <si>
    <t>421362116.S</t>
  </si>
  <si>
    <t>Výstuž prechodovej dosky z betonárskej ocele B500 (10505) mostných konštrukcií</t>
  </si>
  <si>
    <t>2882,0/1000</t>
  </si>
  <si>
    <t>34</t>
  </si>
  <si>
    <t>421362311.S</t>
  </si>
  <si>
    <t>Výstuž mostných dosiek zo zváraných sietí do 4 kg/m2</t>
  </si>
  <si>
    <t>2530,0/1000</t>
  </si>
  <si>
    <t>Komunikácie</t>
  </si>
  <si>
    <t>35</t>
  </si>
  <si>
    <t>564661111.S</t>
  </si>
  <si>
    <t>Podklad z kameniva hrubého drveného veľ. 63-125 mm s rozprestretím a zhutnením, po zhutnení hr. 200 mm</t>
  </si>
  <si>
    <t>36</t>
  </si>
  <si>
    <t>564681111.S</t>
  </si>
  <si>
    <t>Podklad z kameniva hrubého drveného veľ. 63-125 mm s rozprestretím a zhutnením, po zhutnení hr. 300 mm</t>
  </si>
  <si>
    <t>vytvorenie cesty v brode 2 vrstvy</t>
  </si>
  <si>
    <t>(548,25+200,0+489,0+226,0+70,0)*2</t>
  </si>
  <si>
    <t>37</t>
  </si>
  <si>
    <t>564751111.S</t>
  </si>
  <si>
    <t>Podklad alebo kryt z kameniva hrubého drveného veľ. 32-63 mm s rozprestretím a zhutnením hr. 150 mm</t>
  </si>
  <si>
    <t>3,6*50,0</t>
  </si>
  <si>
    <t>38</t>
  </si>
  <si>
    <t>567134315.S</t>
  </si>
  <si>
    <t>Podklad z podkladového betónu PB III tr. C 12/15 hr. 200 mm</t>
  </si>
  <si>
    <t>39</t>
  </si>
  <si>
    <t>576331111.S</t>
  </si>
  <si>
    <t>Koberec asfaltový z kameniva drobného ťaženého s rozprestretím a so zhutnením, po zhutnení hr. 40 mm</t>
  </si>
  <si>
    <t>40</t>
  </si>
  <si>
    <t>584121111.S</t>
  </si>
  <si>
    <t>Osadenie cestných panelov zo železového betónu, so zhotovením podkladu z kam. ťaženého do hr. 40 mm</t>
  </si>
  <si>
    <t>v brode pod žeriav a výjazd z brodu</t>
  </si>
  <si>
    <t>41</t>
  </si>
  <si>
    <t>593810000400.S</t>
  </si>
  <si>
    <t>Cestný panel IZD 300/150/15 JP 6 ton, lxšxv 3000x1500x150 mm</t>
  </si>
  <si>
    <t>ks</t>
  </si>
  <si>
    <t>1373,53/(3,0*1,5)</t>
  </si>
  <si>
    <t>305,229*1,01 'Prepočítané koeficientom množstva</t>
  </si>
  <si>
    <t>Ostatné konštrukcie a práce-búranie</t>
  </si>
  <si>
    <t>42</t>
  </si>
  <si>
    <t>914001111.S</t>
  </si>
  <si>
    <t>Osadenie a montáž cestnej zvislej dopravnej značky na stĺpik, stĺp, konzolu alebo objekt</t>
  </si>
  <si>
    <t>43</t>
  </si>
  <si>
    <t>404410000565</t>
  </si>
  <si>
    <t>Výstražná značka ZDZ 143-10 "Cyklisti (umiestnenie vpravo)", Zn lisovaná, V1-630 mm, RA1, P3, E2, SP1</t>
  </si>
  <si>
    <t>44</t>
  </si>
  <si>
    <t>404440000200.S</t>
  </si>
  <si>
    <t>Úchyt na stĺpik, d 40x40 mm</t>
  </si>
  <si>
    <t>45</t>
  </si>
  <si>
    <t>404490008500.S</t>
  </si>
  <si>
    <t>Stĺpik Zn, rozmer 40x40 mm, dĺžka 2 m, (červeno - biely reflexný polep), pre dopravné značky</t>
  </si>
  <si>
    <t>46</t>
  </si>
  <si>
    <t>404490008700.S</t>
  </si>
  <si>
    <t>Krytka stĺpika, 40x40 mm</t>
  </si>
  <si>
    <t>47</t>
  </si>
  <si>
    <t>915701113.S</t>
  </si>
  <si>
    <t>Zhotovenie vodorov. značenia z náterových hmôt hr. 2,5 až 3 mm - stopčiary, zebry, šipky a pod.</t>
  </si>
  <si>
    <t>značka 635 "koridor pre cyklistov!</t>
  </si>
  <si>
    <t>0,8*40</t>
  </si>
  <si>
    <t>48</t>
  </si>
  <si>
    <t>404460002022.S</t>
  </si>
  <si>
    <t>Farba akrylátová biela pre značenie ciest na asfalt alebo betón</t>
  </si>
  <si>
    <t>32*4,5 'Prepočítané koeficientom množstva</t>
  </si>
  <si>
    <t>49</t>
  </si>
  <si>
    <t>916361111.S</t>
  </si>
  <si>
    <t>Osadenie cestného obrubníka betónového ležatého do lôžka z betónu prostého tr. C 12/15 s bočnou oporou</t>
  </si>
  <si>
    <t>50,0*2</t>
  </si>
  <si>
    <t>50</t>
  </si>
  <si>
    <t>592170002100.S</t>
  </si>
  <si>
    <t>Obrubník cestný, lxšxv 1000x100x200 mm, skosenie 15/15 mm</t>
  </si>
  <si>
    <t>100*1,01 'Prepočítané koeficientom množstva</t>
  </si>
  <si>
    <t>51</t>
  </si>
  <si>
    <t>918101112.S</t>
  </si>
  <si>
    <t>Lôžko pod obrubníky, krajníky alebo obruby z dlažobných kociek z betónu prostého tr. C 16/20</t>
  </si>
  <si>
    <t>50,0*2*0,15*0,2</t>
  </si>
  <si>
    <t>52</t>
  </si>
  <si>
    <t>966077151.R1</t>
  </si>
  <si>
    <t>Demontáž existujúcej lávky (odhad hrubý cca 30t)</t>
  </si>
  <si>
    <t>kus</t>
  </si>
  <si>
    <t>53</t>
  </si>
  <si>
    <t>979081111.S</t>
  </si>
  <si>
    <t>Odvoz sutiny a vybúraných hmôt na skládku do 1 km</t>
  </si>
  <si>
    <t>54</t>
  </si>
  <si>
    <t>979081121.S</t>
  </si>
  <si>
    <t>Odvoz sutiny a vybúraných hmôt na skládku za každý ďalší 1 km</t>
  </si>
  <si>
    <t>590,4*9 'Prepočítané koeficientom množstva</t>
  </si>
  <si>
    <t>55</t>
  </si>
  <si>
    <t>979082111.S</t>
  </si>
  <si>
    <t>Vnútrostavenisková doprava sutiny a vybúraných hmôt do 10 m</t>
  </si>
  <si>
    <t>56</t>
  </si>
  <si>
    <t>979082121.S</t>
  </si>
  <si>
    <t>Vnútrostavenisková doprava sutiny a vybúraných hmôt za každých ďalších 5 m</t>
  </si>
  <si>
    <t>590,4*10 'Prepočítané koeficientom množstva</t>
  </si>
  <si>
    <t>57</t>
  </si>
  <si>
    <t>979089612.S</t>
  </si>
  <si>
    <t>Poplatok za skladovanie - iné odpady zo stavieb a demolácií (17 09), ostatné</t>
  </si>
  <si>
    <t>99</t>
  </si>
  <si>
    <t>Presun hmôt HSV</t>
  </si>
  <si>
    <t>58</t>
  </si>
  <si>
    <t>998212111.S</t>
  </si>
  <si>
    <t>Presun hmôt pre mosty murované, monolitické,betónové,kovové,výšky mosta do 20 m</t>
  </si>
  <si>
    <t>PSV</t>
  </si>
  <si>
    <t>Práce a dodávky PSV</t>
  </si>
  <si>
    <t>767</t>
  </si>
  <si>
    <t>Konštrukcie doplnkové kovové</t>
  </si>
  <si>
    <t>59</t>
  </si>
  <si>
    <t>767995103.S</t>
  </si>
  <si>
    <t>Montáž ostatných atypických kovových stavebných doplnkových konštrukcií nad 10 do 20 kg</t>
  </si>
  <si>
    <t>zabradlie</t>
  </si>
  <si>
    <t>2595,0+3995,0</t>
  </si>
  <si>
    <t>trapez plech</t>
  </si>
  <si>
    <t>5900,0</t>
  </si>
  <si>
    <t>60</t>
  </si>
  <si>
    <t>133840000800.S</t>
  </si>
  <si>
    <t>Tyč oceľová prierezu U 80 mm valcovaná za tepla, ozn. 11 375, podľa EN ISO S235JR</t>
  </si>
  <si>
    <t>2748,0/1000</t>
  </si>
  <si>
    <t>61</t>
  </si>
  <si>
    <t>132110002900.S</t>
  </si>
  <si>
    <t>Tyč oceľová jemná kruhová D 20 mm, ozn. 11 373, podľa EN alebo EN ISO S235JRG1</t>
  </si>
  <si>
    <t>4195/1000</t>
  </si>
  <si>
    <t>62</t>
  </si>
  <si>
    <t>138310005800.S</t>
  </si>
  <si>
    <t>Plech trapézový pozink,  výška profilu 100mm, hr. 1,3 mm</t>
  </si>
  <si>
    <t>90,0*3,6</t>
  </si>
  <si>
    <t>63</t>
  </si>
  <si>
    <t>767995104.S</t>
  </si>
  <si>
    <t>Montáž ostatných atypických kovových stavebných doplnkových konštrukcií nad 20 do 50 kg</t>
  </si>
  <si>
    <t>2240,0</t>
  </si>
  <si>
    <t>plech 10mm</t>
  </si>
  <si>
    <t>48,0</t>
  </si>
  <si>
    <t>64</t>
  </si>
  <si>
    <t>134830000300.S</t>
  </si>
  <si>
    <t>Tyč oceľová prierezu IPE 200 mm, ozn. 11 373, podľa EN ISO S235JRG1</t>
  </si>
  <si>
    <t>2464,0/1000</t>
  </si>
  <si>
    <t>65</t>
  </si>
  <si>
    <t>136110008900.S</t>
  </si>
  <si>
    <t>Plech oceľový hrubý 10 x 1000 x 2000 mm, ozn. 11 364.1</t>
  </si>
  <si>
    <t>48,0/1000</t>
  </si>
  <si>
    <t>66</t>
  </si>
  <si>
    <t>767995108.S</t>
  </si>
  <si>
    <t>Montáž ostatných atypických kovových stavebných doplnkových konštrukcií nad 500 kg</t>
  </si>
  <si>
    <t>*most</t>
  </si>
  <si>
    <t>58794,0</t>
  </si>
  <si>
    <t>*laná</t>
  </si>
  <si>
    <t>5542,0+5225,0</t>
  </si>
  <si>
    <t>67</t>
  </si>
  <si>
    <t>136110010700.S</t>
  </si>
  <si>
    <t>Plech oceľový hrubý 30 x 1000 x 2000 mm, ozn. 11 364.1</t>
  </si>
  <si>
    <t>31512,0/1000</t>
  </si>
  <si>
    <t>68</t>
  </si>
  <si>
    <t>553000020.1</t>
  </si>
  <si>
    <t xml:space="preserve">Oceľové konštrukcie - predbežná cena </t>
  </si>
  <si>
    <t>58794,0-31512,0</t>
  </si>
  <si>
    <t>27282*1,05 'Prepočítané koeficientom množstva</t>
  </si>
  <si>
    <t>69</t>
  </si>
  <si>
    <t>553000020.2</t>
  </si>
  <si>
    <t>Oceľové konštrukcie - predbežná cena - laná</t>
  </si>
  <si>
    <t>10767*1,05 'Prepočítané koeficientom množstva</t>
  </si>
  <si>
    <t>70</t>
  </si>
  <si>
    <t>998767201.S</t>
  </si>
  <si>
    <t>Presun hmôt pre kovové stavebné doplnkové konštrukcie v objektoch výšky do 6 m</t>
  </si>
  <si>
    <t>%</t>
  </si>
  <si>
    <t>71</t>
  </si>
  <si>
    <t>998767293.S</t>
  </si>
  <si>
    <t>Kovové stav.dopln.konštr., prípl.za presun nad najväčšiu dopr. vzdial. do 500 m</t>
  </si>
  <si>
    <t>783</t>
  </si>
  <si>
    <t>Nátery</t>
  </si>
  <si>
    <t>72</t>
  </si>
  <si>
    <t>783172511.S</t>
  </si>
  <si>
    <t>Nátery oceľ.konštr. polyuretánové ťažkých A dvojnásobné 3x s emailovaním - 175μm</t>
  </si>
  <si>
    <t>73</t>
  </si>
  <si>
    <t>783172517.S</t>
  </si>
  <si>
    <t>Nátery oceľ.konštr. polyuretánové ťažkých A základný.- 35μm</t>
  </si>
  <si>
    <t>74</t>
  </si>
  <si>
    <t>783271002.S</t>
  </si>
  <si>
    <t>Nátery kov.stav.doplnk.konštr. polyuretánové farby šedej jednonásobné 3x s emailovaním.- 140μm</t>
  </si>
  <si>
    <t>75</t>
  </si>
  <si>
    <t>783271007.S</t>
  </si>
  <si>
    <t>Nátery kov.stav.doplnk.konštr. polyuretánové farby šedej základné - 35µm</t>
  </si>
  <si>
    <t>Práce a dodávky M</t>
  </si>
  <si>
    <t>21-M</t>
  </si>
  <si>
    <t>Elektromontáže</t>
  </si>
  <si>
    <t>76</t>
  </si>
  <si>
    <t>210010124.S</t>
  </si>
  <si>
    <t>Rúrka ochranná z PE, novoduru, do D 80 mm, uložená voľne, vnútorná</t>
  </si>
  <si>
    <t>77</t>
  </si>
  <si>
    <t>345710005600</t>
  </si>
  <si>
    <t>Rúrka ohybná dvojplášťová HDPE, KOPOFLEX BA KF 09050 BA, D 50, KOPOS</t>
  </si>
  <si>
    <t>78</t>
  </si>
  <si>
    <t>210010244.S</t>
  </si>
  <si>
    <t>Rúrka oceľová, ochranná D 90/2-4 mm, uložená pevne, vrátane základného náteru</t>
  </si>
  <si>
    <t>79</t>
  </si>
  <si>
    <t>141110009200.S</t>
  </si>
  <si>
    <t>Rúra oceľová bezšvová hladká kruhová d 89 mm, hr. steny 3,6 mm, ozn. 11 353.0.</t>
  </si>
  <si>
    <t>80</t>
  </si>
  <si>
    <t>246220000900.S</t>
  </si>
  <si>
    <t>Farba syntetická suríková S 2005</t>
  </si>
  <si>
    <t>81</t>
  </si>
  <si>
    <t>246420001200.S</t>
  </si>
  <si>
    <t>Riedidlo S-6006 do syntetických a olejových látok</t>
  </si>
  <si>
    <t>82</t>
  </si>
  <si>
    <t>345710037200.S</t>
  </si>
  <si>
    <t>Príchytka káblová kovová pre upevnenie káblov D 91-120 mm k uholníku alébo pásu</t>
  </si>
  <si>
    <t>83</t>
  </si>
  <si>
    <t>210100001.S</t>
  </si>
  <si>
    <t>Ukončenie vodičov v rozvádzač. vrátane zapojenia a vodičovej koncovky do 2,5 mm2</t>
  </si>
  <si>
    <t>84</t>
  </si>
  <si>
    <t>210100002.S</t>
  </si>
  <si>
    <t>Ukončenie vodičov v rozvádzač. vrátane zapojenia a vodičovej koncovky do 6 mm2</t>
  </si>
  <si>
    <t>85</t>
  </si>
  <si>
    <t>210100251.S</t>
  </si>
  <si>
    <t>Ukončenie celoplastových káblov zmrašť. záklopkou alebo páskou do 4 x 10 mm2</t>
  </si>
  <si>
    <t>86</t>
  </si>
  <si>
    <t>345810007500.S</t>
  </si>
  <si>
    <t>Zmršťovacia káblová koncovka 3x6mm</t>
  </si>
  <si>
    <t>87</t>
  </si>
  <si>
    <t>210194008.S</t>
  </si>
  <si>
    <t>Rozpájacia a istiaca plastová skriňa pilierová</t>
  </si>
  <si>
    <t>88</t>
  </si>
  <si>
    <t>357110000900.S</t>
  </si>
  <si>
    <t>SPP 10 F403 S/S 50/50 IP44/2X S s prúdovým chráničom</t>
  </si>
  <si>
    <t>89</t>
  </si>
  <si>
    <t>210201810.S</t>
  </si>
  <si>
    <t>Montáž a zapojenie svietidla 1x svetelný zdroj, uličného, LED</t>
  </si>
  <si>
    <t>90</t>
  </si>
  <si>
    <t>348370001300.S</t>
  </si>
  <si>
    <t>Philips Luma gen2 Mini BGP703 20xLED-4S/740 DM11 1500lm 4000K CityTouch</t>
  </si>
  <si>
    <t>91</t>
  </si>
  <si>
    <t>210201861.S</t>
  </si>
  <si>
    <t>Montáž stožiara oceľového výšky 4 m s prírubou pre uličné svietidlá</t>
  </si>
  <si>
    <t>92</t>
  </si>
  <si>
    <t>316720001100</t>
  </si>
  <si>
    <t>Stožiar kužeľový STK 60/40/3K12 zinkový, výška 4 m, ELV PRODUKT</t>
  </si>
  <si>
    <t>93</t>
  </si>
  <si>
    <t>210201870.S</t>
  </si>
  <si>
    <t>Montáž základového roštu pre uličné svietidlá 3-5m</t>
  </si>
  <si>
    <t>94</t>
  </si>
  <si>
    <t>348370004500.S</t>
  </si>
  <si>
    <t>Rošt základový ZR pre stožiar výšky 3-5 m</t>
  </si>
  <si>
    <t>95</t>
  </si>
  <si>
    <t>210204042.S</t>
  </si>
  <si>
    <t>Príplatok k osvetľov. stož. oceľový. Platí i pre demontáž.</t>
  </si>
  <si>
    <t>96</t>
  </si>
  <si>
    <t>210204201.S</t>
  </si>
  <si>
    <t>Elektrovýstroj stožiara pre 1 okruh</t>
  </si>
  <si>
    <t>97</t>
  </si>
  <si>
    <t>348370004900.S</t>
  </si>
  <si>
    <t>Svorkovnica stožiarová NTB 1 pre 1 poistku 80/16A</t>
  </si>
  <si>
    <t>98</t>
  </si>
  <si>
    <t>210220020.S</t>
  </si>
  <si>
    <t>Uzemňovacie vedenie v zemi FeZn do 120 mm2 vrátane izolácie spojov</t>
  </si>
  <si>
    <t>354410058800.S</t>
  </si>
  <si>
    <t>Pásovina uzemňovacia FeZn 30 x 4 mm</t>
  </si>
  <si>
    <t>100</t>
  </si>
  <si>
    <t>247710004800.S</t>
  </si>
  <si>
    <t>Páska protikorózna na ochranu spojov</t>
  </si>
  <si>
    <t>101</t>
  </si>
  <si>
    <t>210220021.S</t>
  </si>
  <si>
    <t>Uzemňovacie vedenie v zemi FeZn vrátane izolácie spojov O 10 mm</t>
  </si>
  <si>
    <t>102</t>
  </si>
  <si>
    <t>354410054800.S</t>
  </si>
  <si>
    <t>Drôt bleskozvodový FeZn, d 10 mm</t>
  </si>
  <si>
    <t>103</t>
  </si>
  <si>
    <t>210220245.S</t>
  </si>
  <si>
    <t>Svorka FeZn pripojovacia SP</t>
  </si>
  <si>
    <t>104</t>
  </si>
  <si>
    <t>354410004000.S</t>
  </si>
  <si>
    <t>Svorka FeZn pripájaca označenie SP 1</t>
  </si>
  <si>
    <t>105</t>
  </si>
  <si>
    <t>210220252.S</t>
  </si>
  <si>
    <t>Svorka FeZn odbočovacia spojovacia SR 01, SR 02 (pásovina do 120 mm2)</t>
  </si>
  <si>
    <t>106</t>
  </si>
  <si>
    <t>354410000700.S</t>
  </si>
  <si>
    <t>Svorka FeZn odbočovacia spojovacia označenie SR 02 (M8) s podložkou</t>
  </si>
  <si>
    <t>107</t>
  </si>
  <si>
    <t>210220253.S</t>
  </si>
  <si>
    <t>Svorka FeZn uzemňovacia SR03</t>
  </si>
  <si>
    <t>108</t>
  </si>
  <si>
    <t>354410001000.S</t>
  </si>
  <si>
    <t>Svorka FeZn uzemňovacia označenie SR 03 B</t>
  </si>
  <si>
    <t>109</t>
  </si>
  <si>
    <t>210800107.S</t>
  </si>
  <si>
    <t>Kábel medený uložený voľne CYKY 450/750 V 3x1,5</t>
  </si>
  <si>
    <t>110</t>
  </si>
  <si>
    <t>341110000700.S</t>
  </si>
  <si>
    <t>Kábel medený CYKY 3x1,5 mm2</t>
  </si>
  <si>
    <t>111</t>
  </si>
  <si>
    <t>210800189.S</t>
  </si>
  <si>
    <t>Kábel medený uložený v rúrke CYKY 450/750 V 3x6</t>
  </si>
  <si>
    <t>112</t>
  </si>
  <si>
    <t>341110001000.S</t>
  </si>
  <si>
    <t>Kábel medený CYKY 3x6 mm2</t>
  </si>
  <si>
    <t>113</t>
  </si>
  <si>
    <t>210950201.S</t>
  </si>
  <si>
    <t>Príplatok na zaťahovanie káblov, váha kábla do 0.75 kg</t>
  </si>
  <si>
    <t>114</t>
  </si>
  <si>
    <t>PM</t>
  </si>
  <si>
    <t>Podružný materiál</t>
  </si>
  <si>
    <t>115</t>
  </si>
  <si>
    <t>PPV</t>
  </si>
  <si>
    <t>Podiel pridružených výkonov</t>
  </si>
  <si>
    <t>33-M</t>
  </si>
  <si>
    <t>Montáže dopravných zariadení, skladových zariadení a váh</t>
  </si>
  <si>
    <t>116</t>
  </si>
  <si>
    <t>330010125.R1</t>
  </si>
  <si>
    <t>Montážny žeriav nosnosť 250t s ramenom dĺžky 80m - doprava, prenájom a posádka</t>
  </si>
  <si>
    <t>dní</t>
  </si>
  <si>
    <t>46-M</t>
  </si>
  <si>
    <t>Zemné práce vykonávané pri externých montážnych prácach</t>
  </si>
  <si>
    <t>117</t>
  </si>
  <si>
    <t>460200164.S</t>
  </si>
  <si>
    <t>Hĺbenie káblovej ryhy ručne 35 cm širokej a 80 cm hlbokej, v zemine triedy 4</t>
  </si>
  <si>
    <t>118</t>
  </si>
  <si>
    <t>460420022.S</t>
  </si>
  <si>
    <t>Zriadenie, rekonšt. káblového lôžka z piesku bez zakrytia, v ryhe šír. do 65 cm, hrúbky vrstvy 10 cm</t>
  </si>
  <si>
    <t>119</t>
  </si>
  <si>
    <t>583110000300.S</t>
  </si>
  <si>
    <t>Drvina vápencová frakcia 0-4 mm</t>
  </si>
  <si>
    <t>120</t>
  </si>
  <si>
    <t>460490012.S</t>
  </si>
  <si>
    <t>Rozvinutie a uloženie výstražnej fólie z PE do ryhy, šírka do 33 cm</t>
  </si>
  <si>
    <t>121</t>
  </si>
  <si>
    <t>283230008000</t>
  </si>
  <si>
    <t>Výstražná fóla 330x0,6mm PE červená blesk</t>
  </si>
  <si>
    <t>122</t>
  </si>
  <si>
    <t>460560164.S</t>
  </si>
  <si>
    <t>Ručný zásyp nezap. káblovej ryhy bez zhutn. zeminy, 35 cm širokej, 80 cm hlbokej v zemine tr. 4</t>
  </si>
  <si>
    <t>123</t>
  </si>
  <si>
    <t>460620014.S</t>
  </si>
  <si>
    <t>Proviz. úprava terénu v zemine tr. 4, aby nerovnosti terénu neboli väčšie ako 2 cm od vodor.hladiny</t>
  </si>
  <si>
    <t>124</t>
  </si>
  <si>
    <t>HZS</t>
  </si>
  <si>
    <t>Hodinové zúčtovacie sadzby</t>
  </si>
  <si>
    <t>125</t>
  </si>
  <si>
    <t>HZS000214.S</t>
  </si>
  <si>
    <t>Stavebno montážne práce najnáročnejšie na odbornosť - prehliadky pracoviska a revízie (Tr. 4) v rozsahu viac ako 4 a menej ako 8 hodín</t>
  </si>
  <si>
    <t>hod</t>
  </si>
  <si>
    <t>126</t>
  </si>
  <si>
    <t>HZS000215.S</t>
  </si>
  <si>
    <t>Dokumentácia skutočného realizovania stavby</t>
  </si>
  <si>
    <t>kpl</t>
  </si>
  <si>
    <t>127</t>
  </si>
  <si>
    <t>HZS000315.S</t>
  </si>
  <si>
    <t>Porealizačné svetelnotechnické meranie</t>
  </si>
  <si>
    <t>Plocha odstránenia ornice zodpovedá súčtu plochy pod prístupovú komunikáciu, základovú konštrukciu a zariadenie staveniska. V hrúbke 40 cm.</t>
  </si>
  <si>
    <t>Plocha pre zariadenie staveniska na strane Švošov: 1518,2 m2*0,3=455,459 m3</t>
  </si>
  <si>
    <t>Objem zodpovedá súčtu výkopu na brod, výkopu jamy trieda 3 a výkopu jamy trieda 4 znížený o objem spätného zásypu</t>
  </si>
  <si>
    <t>Do jednotkovej ceny bude zahrnuté založenie trávnika a dvakrát kosenie.</t>
  </si>
  <si>
    <t>Demontáž zahŕňa rozobratie drevenej pochôdznej konštrukcie s presunom na vzdialenosť do 1 km. Demontáž oceľovej konštrukcie zahŕňa rozobratie a narezanie oceľových prvkov na veľkosť max. 6 m s presunom na vzdialenosť do 1 km.</t>
  </si>
  <si>
    <t>Kamenivo po rozobratí prístupových komunikácií: 360 m3*1,64=590,4 t</t>
  </si>
  <si>
    <t>mostovka IPE vrátane ložísk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</si>
</sst>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AF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3" fillId="4" borderId="0" xfId="0" applyFont="1" applyFill="1" applyAlignment="1">
      <alignment horizontal="left" vertical="center"/>
    </xf>
    <xf numFmtId="4" fontId="23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49" fontId="21" fillId="0" borderId="0" xfId="0" applyNumberFormat="1" applyFont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167" fontId="21" fillId="0" borderId="0" xfId="0" applyNumberFormat="1" applyFont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colors>
    <mruColors>
      <color rgb="FFFFFFAF"/>
      <color rgb="FFFFFF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ColWidth="8.7109375" defaultRowHeight="10.199999999999999" x14ac:dyDescent="0.2"/>
  <cols>
    <col min="1" max="1" width="8.140625" customWidth="1"/>
    <col min="2" max="2" width="1.7109375" customWidth="1"/>
    <col min="3" max="3" width="4.140625" customWidth="1"/>
    <col min="4" max="33" width="2.7109375" customWidth="1"/>
    <col min="34" max="34" width="3.140625" customWidth="1"/>
    <col min="35" max="35" width="31.7109375" customWidth="1"/>
    <col min="36" max="37" width="2.42578125" customWidth="1"/>
    <col min="38" max="38" width="8.140625" customWidth="1"/>
    <col min="39" max="39" width="3.140625" customWidth="1"/>
    <col min="40" max="40" width="13.140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1406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 x14ac:dyDescent="0.2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6" t="s">
        <v>6</v>
      </c>
      <c r="BT2" s="16" t="s">
        <v>7</v>
      </c>
    </row>
    <row r="3" spans="1:74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" customHeight="1" x14ac:dyDescent="0.2">
      <c r="B4" s="19"/>
      <c r="D4" s="20" t="s">
        <v>8</v>
      </c>
      <c r="AR4" s="19"/>
      <c r="AS4" s="21" t="s">
        <v>9</v>
      </c>
      <c r="BS4" s="16" t="s">
        <v>10</v>
      </c>
    </row>
    <row r="5" spans="1:74" ht="12" customHeight="1" x14ac:dyDescent="0.2">
      <c r="B5" s="19"/>
      <c r="D5" s="22" t="s">
        <v>11</v>
      </c>
      <c r="K5" s="188" t="s">
        <v>12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9"/>
      <c r="BS5" s="16" t="s">
        <v>6</v>
      </c>
    </row>
    <row r="6" spans="1:74" ht="36.9" customHeight="1" x14ac:dyDescent="0.2">
      <c r="B6" s="19"/>
      <c r="D6" s="24" t="s">
        <v>13</v>
      </c>
      <c r="K6" s="189" t="s">
        <v>14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9"/>
      <c r="BS6" s="16" t="s">
        <v>6</v>
      </c>
    </row>
    <row r="7" spans="1:74" ht="12" customHeight="1" x14ac:dyDescent="0.2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ht="12" customHeight="1" x14ac:dyDescent="0.2">
      <c r="B8" s="19"/>
      <c r="D8" s="25" t="s">
        <v>17</v>
      </c>
      <c r="K8" s="23" t="s">
        <v>18</v>
      </c>
      <c r="AK8" s="25" t="s">
        <v>19</v>
      </c>
      <c r="AN8" s="23" t="s">
        <v>20</v>
      </c>
      <c r="AR8" s="19"/>
      <c r="BS8" s="16" t="s">
        <v>6</v>
      </c>
    </row>
    <row r="9" spans="1:74" ht="14.4" customHeight="1" x14ac:dyDescent="0.2">
      <c r="B9" s="19"/>
      <c r="AR9" s="19"/>
      <c r="BS9" s="16" t="s">
        <v>6</v>
      </c>
    </row>
    <row r="10" spans="1:74" ht="12" customHeight="1" x14ac:dyDescent="0.2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ht="18.600000000000001" customHeight="1" x14ac:dyDescent="0.2">
      <c r="B11" s="19"/>
      <c r="E11" s="23" t="s">
        <v>23</v>
      </c>
      <c r="AK11" s="25" t="s">
        <v>24</v>
      </c>
      <c r="AN11" s="23" t="s">
        <v>1</v>
      </c>
      <c r="AR11" s="19"/>
      <c r="BS11" s="16" t="s">
        <v>6</v>
      </c>
    </row>
    <row r="12" spans="1:74" ht="6.9" customHeight="1" x14ac:dyDescent="0.2">
      <c r="B12" s="19"/>
      <c r="AR12" s="19"/>
      <c r="BS12" s="16" t="s">
        <v>6</v>
      </c>
    </row>
    <row r="13" spans="1:74" ht="12" customHeight="1" x14ac:dyDescent="0.2">
      <c r="B13" s="19"/>
      <c r="D13" s="25" t="s">
        <v>25</v>
      </c>
      <c r="AK13" s="25" t="s">
        <v>22</v>
      </c>
      <c r="AN13" s="23" t="s">
        <v>1</v>
      </c>
      <c r="AR13" s="19"/>
      <c r="BS13" s="16" t="s">
        <v>6</v>
      </c>
    </row>
    <row r="14" spans="1:74" ht="13.2" x14ac:dyDescent="0.2">
      <c r="B14" s="19"/>
      <c r="E14" s="23" t="s">
        <v>26</v>
      </c>
      <c r="AK14" s="25" t="s">
        <v>24</v>
      </c>
      <c r="AN14" s="23" t="s">
        <v>1</v>
      </c>
      <c r="AR14" s="19"/>
      <c r="BS14" s="16" t="s">
        <v>6</v>
      </c>
    </row>
    <row r="15" spans="1:74" ht="6.9" customHeight="1" x14ac:dyDescent="0.2">
      <c r="B15" s="19"/>
      <c r="AR15" s="19"/>
      <c r="BS15" s="16" t="s">
        <v>3</v>
      </c>
    </row>
    <row r="16" spans="1:74" ht="12" customHeight="1" x14ac:dyDescent="0.2">
      <c r="B16" s="19"/>
      <c r="D16" s="25" t="s">
        <v>27</v>
      </c>
      <c r="AK16" s="25" t="s">
        <v>22</v>
      </c>
      <c r="AN16" s="23" t="s">
        <v>1</v>
      </c>
      <c r="AR16" s="19"/>
      <c r="BS16" s="16" t="s">
        <v>3</v>
      </c>
    </row>
    <row r="17" spans="2:71" ht="18.600000000000001" customHeight="1" x14ac:dyDescent="0.2">
      <c r="B17" s="19"/>
      <c r="E17" s="23" t="s">
        <v>28</v>
      </c>
      <c r="AK17" s="25" t="s">
        <v>24</v>
      </c>
      <c r="AN17" s="23" t="s">
        <v>1</v>
      </c>
      <c r="AR17" s="19"/>
      <c r="BS17" s="16" t="s">
        <v>29</v>
      </c>
    </row>
    <row r="18" spans="2:71" ht="6.9" customHeight="1" x14ac:dyDescent="0.2">
      <c r="B18" s="19"/>
      <c r="AR18" s="19"/>
      <c r="BS18" s="16" t="s">
        <v>6</v>
      </c>
    </row>
    <row r="19" spans="2:71" ht="12" customHeight="1" x14ac:dyDescent="0.2">
      <c r="B19" s="19"/>
      <c r="D19" s="25" t="s">
        <v>30</v>
      </c>
      <c r="AK19" s="25" t="s">
        <v>22</v>
      </c>
      <c r="AN19" s="23" t="s">
        <v>1</v>
      </c>
      <c r="AR19" s="19"/>
      <c r="BS19" s="16" t="s">
        <v>6</v>
      </c>
    </row>
    <row r="20" spans="2:71" ht="18.600000000000001" customHeight="1" x14ac:dyDescent="0.2">
      <c r="B20" s="19"/>
      <c r="E20" s="23" t="s">
        <v>31</v>
      </c>
      <c r="AK20" s="25" t="s">
        <v>24</v>
      </c>
      <c r="AN20" s="23" t="s">
        <v>1</v>
      </c>
      <c r="AR20" s="19"/>
      <c r="BS20" s="16" t="s">
        <v>29</v>
      </c>
    </row>
    <row r="21" spans="2:71" ht="6.9" customHeight="1" x14ac:dyDescent="0.2">
      <c r="B21" s="19"/>
      <c r="AR21" s="19"/>
    </row>
    <row r="22" spans="2:71" ht="12" customHeight="1" x14ac:dyDescent="0.2">
      <c r="B22" s="19"/>
      <c r="D22" s="25" t="s">
        <v>32</v>
      </c>
      <c r="AR22" s="19"/>
    </row>
    <row r="23" spans="2:71" ht="16.5" customHeight="1" x14ac:dyDescent="0.2">
      <c r="B23" s="19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9"/>
    </row>
    <row r="24" spans="2:71" ht="6.9" customHeight="1" x14ac:dyDescent="0.2">
      <c r="B24" s="19"/>
      <c r="AR24" s="19"/>
    </row>
    <row r="25" spans="2:71" ht="6.9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6.1" customHeight="1" x14ac:dyDescent="0.2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1">
        <f>ROUND(AG94,2)</f>
        <v>0</v>
      </c>
      <c r="AL26" s="192"/>
      <c r="AM26" s="192"/>
      <c r="AN26" s="192"/>
      <c r="AO26" s="192"/>
      <c r="AR26" s="28"/>
    </row>
    <row r="27" spans="2:71" s="1" customFormat="1" ht="6.9" customHeight="1" x14ac:dyDescent="0.2">
      <c r="B27" s="28"/>
      <c r="AR27" s="28"/>
    </row>
    <row r="28" spans="2:71" s="1" customFormat="1" ht="13.2" x14ac:dyDescent="0.2">
      <c r="B28" s="28"/>
      <c r="L28" s="193" t="s">
        <v>34</v>
      </c>
      <c r="M28" s="193"/>
      <c r="N28" s="193"/>
      <c r="O28" s="193"/>
      <c r="P28" s="193"/>
      <c r="W28" s="193" t="s">
        <v>35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36</v>
      </c>
      <c r="AL28" s="193"/>
      <c r="AM28" s="193"/>
      <c r="AN28" s="193"/>
      <c r="AO28" s="193"/>
      <c r="AR28" s="28"/>
    </row>
    <row r="29" spans="2:71" s="2" customFormat="1" ht="14.4" customHeight="1" x14ac:dyDescent="0.2">
      <c r="B29" s="32"/>
      <c r="D29" s="25" t="s">
        <v>37</v>
      </c>
      <c r="F29" s="33" t="s">
        <v>38</v>
      </c>
      <c r="L29" s="178">
        <v>0.2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32"/>
    </row>
    <row r="30" spans="2:71" s="2" customFormat="1" ht="14.4" customHeight="1" x14ac:dyDescent="0.2">
      <c r="B30" s="32"/>
      <c r="F30" s="33" t="s">
        <v>39</v>
      </c>
      <c r="L30" s="178">
        <v>0.2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32"/>
    </row>
    <row r="31" spans="2:71" s="2" customFormat="1" ht="14.4" hidden="1" customHeight="1" x14ac:dyDescent="0.2">
      <c r="B31" s="32"/>
      <c r="F31" s="25" t="s">
        <v>40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</row>
    <row r="32" spans="2:71" s="2" customFormat="1" ht="14.4" hidden="1" customHeight="1" x14ac:dyDescent="0.2">
      <c r="B32" s="32"/>
      <c r="F32" s="25" t="s">
        <v>41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</row>
    <row r="33" spans="2:44" s="2" customFormat="1" ht="14.4" hidden="1" customHeight="1" x14ac:dyDescent="0.2">
      <c r="B33" s="32"/>
      <c r="F33" s="33" t="s">
        <v>42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2"/>
    </row>
    <row r="34" spans="2:44" s="1" customFormat="1" ht="6.9" customHeight="1" x14ac:dyDescent="0.2">
      <c r="B34" s="28"/>
      <c r="AR34" s="28"/>
    </row>
    <row r="35" spans="2:44" s="1" customFormat="1" ht="26.1" customHeight="1" x14ac:dyDescent="0.2">
      <c r="B35" s="28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179" t="s">
        <v>45</v>
      </c>
      <c r="Y35" s="180"/>
      <c r="Z35" s="180"/>
      <c r="AA35" s="180"/>
      <c r="AB35" s="180"/>
      <c r="AC35" s="36"/>
      <c r="AD35" s="36"/>
      <c r="AE35" s="36"/>
      <c r="AF35" s="36"/>
      <c r="AG35" s="36"/>
      <c r="AH35" s="36"/>
      <c r="AI35" s="36"/>
      <c r="AJ35" s="36"/>
      <c r="AK35" s="181">
        <f>SUM(AK26:AK33)</f>
        <v>0</v>
      </c>
      <c r="AL35" s="180"/>
      <c r="AM35" s="180"/>
      <c r="AN35" s="180"/>
      <c r="AO35" s="182"/>
      <c r="AP35" s="34"/>
      <c r="AQ35" s="34"/>
      <c r="AR35" s="28"/>
    </row>
    <row r="36" spans="2:44" s="1" customFormat="1" ht="6.9" customHeight="1" x14ac:dyDescent="0.2">
      <c r="B36" s="28"/>
      <c r="AR36" s="28"/>
    </row>
    <row r="37" spans="2:44" s="1" customFormat="1" ht="14.4" customHeight="1" x14ac:dyDescent="0.2">
      <c r="B37" s="28"/>
      <c r="AR37" s="28"/>
    </row>
    <row r="38" spans="2:44" ht="14.4" customHeight="1" x14ac:dyDescent="0.2">
      <c r="B38" s="19"/>
      <c r="AR38" s="19"/>
    </row>
    <row r="39" spans="2:44" ht="14.4" customHeight="1" x14ac:dyDescent="0.2">
      <c r="B39" s="19"/>
      <c r="AR39" s="19"/>
    </row>
    <row r="40" spans="2:44" ht="14.4" customHeight="1" x14ac:dyDescent="0.2">
      <c r="B40" s="19"/>
      <c r="AR40" s="19"/>
    </row>
    <row r="41" spans="2:44" ht="14.4" customHeight="1" x14ac:dyDescent="0.2">
      <c r="B41" s="19"/>
      <c r="AR41" s="19"/>
    </row>
    <row r="42" spans="2:44" ht="14.4" customHeight="1" x14ac:dyDescent="0.2">
      <c r="B42" s="19"/>
      <c r="AR42" s="19"/>
    </row>
    <row r="43" spans="2:44" ht="14.4" customHeight="1" x14ac:dyDescent="0.2">
      <c r="B43" s="19"/>
      <c r="AR43" s="19"/>
    </row>
    <row r="44" spans="2:44" ht="14.4" customHeight="1" x14ac:dyDescent="0.2">
      <c r="B44" s="19"/>
      <c r="AR44" s="19"/>
    </row>
    <row r="45" spans="2:44" ht="14.4" customHeight="1" x14ac:dyDescent="0.2">
      <c r="B45" s="19"/>
      <c r="AR45" s="19"/>
    </row>
    <row r="46" spans="2:44" ht="14.4" customHeight="1" x14ac:dyDescent="0.2">
      <c r="B46" s="19"/>
      <c r="AR46" s="19"/>
    </row>
    <row r="47" spans="2:44" ht="14.4" customHeight="1" x14ac:dyDescent="0.2">
      <c r="B47" s="19"/>
      <c r="AR47" s="19"/>
    </row>
    <row r="48" spans="2:44" ht="14.4" customHeight="1" x14ac:dyDescent="0.2">
      <c r="B48" s="19"/>
      <c r="AR48" s="19"/>
    </row>
    <row r="49" spans="2:44" s="1" customFormat="1" ht="14.4" customHeight="1" x14ac:dyDescent="0.2">
      <c r="B49" s="28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8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3.2" x14ac:dyDescent="0.2">
      <c r="B60" s="28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R60" s="28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3.2" x14ac:dyDescent="0.2">
      <c r="B64" s="28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8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3.2" x14ac:dyDescent="0.2">
      <c r="B75" s="28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0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0" s="1" customFormat="1" ht="24.9" customHeight="1" x14ac:dyDescent="0.2">
      <c r="B82" s="28"/>
      <c r="C82" s="20" t="s">
        <v>52</v>
      </c>
      <c r="AR82" s="28"/>
    </row>
    <row r="83" spans="1:90" s="1" customFormat="1" ht="6.9" customHeight="1" x14ac:dyDescent="0.2">
      <c r="B83" s="28"/>
      <c r="AR83" s="28"/>
    </row>
    <row r="84" spans="1:90" s="3" customFormat="1" ht="12" customHeight="1" x14ac:dyDescent="0.2">
      <c r="B84" s="45"/>
      <c r="C84" s="25" t="s">
        <v>11</v>
      </c>
      <c r="L84" s="3" t="str">
        <f>K5</f>
        <v>SVOSOV</v>
      </c>
      <c r="AR84" s="45"/>
    </row>
    <row r="85" spans="1:90" s="4" customFormat="1" ht="36.9" customHeight="1" x14ac:dyDescent="0.2">
      <c r="B85" s="46"/>
      <c r="C85" s="47" t="s">
        <v>13</v>
      </c>
      <c r="L85" s="167" t="str">
        <f>K6</f>
        <v>LÁVKA PRE PEŠÍCH CEZ RIEKU VÁH, SVOŠOV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6"/>
    </row>
    <row r="86" spans="1:90" s="1" customFormat="1" ht="6.9" customHeight="1" x14ac:dyDescent="0.2">
      <c r="B86" s="28"/>
      <c r="AR86" s="28"/>
    </row>
    <row r="87" spans="1:90" s="1" customFormat="1" ht="12" customHeight="1" x14ac:dyDescent="0.2">
      <c r="B87" s="28"/>
      <c r="C87" s="25" t="s">
        <v>17</v>
      </c>
      <c r="L87" s="48" t="str">
        <f>IF(K8="","",K8)</f>
        <v>SVOŠOV</v>
      </c>
      <c r="AI87" s="25" t="s">
        <v>19</v>
      </c>
      <c r="AM87" s="169" t="str">
        <f>IF(AN8= "","",AN8)</f>
        <v>31. 8. 2022</v>
      </c>
      <c r="AN87" s="169"/>
      <c r="AR87" s="28"/>
    </row>
    <row r="88" spans="1:90" s="1" customFormat="1" ht="6.9" customHeight="1" x14ac:dyDescent="0.2">
      <c r="B88" s="28"/>
      <c r="AR88" s="28"/>
    </row>
    <row r="89" spans="1:90" s="1" customFormat="1" ht="15.15" customHeight="1" x14ac:dyDescent="0.2">
      <c r="B89" s="28"/>
      <c r="C89" s="25" t="s">
        <v>21</v>
      </c>
      <c r="L89" s="3" t="str">
        <f>IF(E11= "","",E11)</f>
        <v>Obec SVOŠOV</v>
      </c>
      <c r="AI89" s="25" t="s">
        <v>27</v>
      </c>
      <c r="AM89" s="170" t="str">
        <f>IF(E17="","",E17)</f>
        <v>Ing. Jozef Recký, PhD.</v>
      </c>
      <c r="AN89" s="171"/>
      <c r="AO89" s="171"/>
      <c r="AP89" s="171"/>
      <c r="AR89" s="28"/>
      <c r="AS89" s="172" t="s">
        <v>53</v>
      </c>
      <c r="AT89" s="173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15" customHeight="1" x14ac:dyDescent="0.2">
      <c r="B90" s="28"/>
      <c r="C90" s="25" t="s">
        <v>25</v>
      </c>
      <c r="L90" s="3" t="str">
        <f>IF(E14="","",E14)</f>
        <v xml:space="preserve"> </v>
      </c>
      <c r="AI90" s="25" t="s">
        <v>30</v>
      </c>
      <c r="AM90" s="170" t="str">
        <f>IF(E20="","",E20)</f>
        <v>Ing. Ľubomír Németh</v>
      </c>
      <c r="AN90" s="171"/>
      <c r="AO90" s="171"/>
      <c r="AP90" s="171"/>
      <c r="AR90" s="28"/>
      <c r="AS90" s="174"/>
      <c r="AT90" s="175"/>
      <c r="BD90" s="53"/>
    </row>
    <row r="91" spans="1:90" s="1" customFormat="1" ht="11.1" customHeight="1" x14ac:dyDescent="0.2">
      <c r="B91" s="28"/>
      <c r="AR91" s="28"/>
      <c r="AS91" s="174"/>
      <c r="AT91" s="175"/>
      <c r="BD91" s="53"/>
    </row>
    <row r="92" spans="1:90" s="1" customFormat="1" ht="29.25" customHeight="1" x14ac:dyDescent="0.2">
      <c r="B92" s="28"/>
      <c r="C92" s="162" t="s">
        <v>54</v>
      </c>
      <c r="D92" s="163"/>
      <c r="E92" s="163"/>
      <c r="F92" s="163"/>
      <c r="G92" s="163"/>
      <c r="H92" s="54"/>
      <c r="I92" s="164" t="s">
        <v>55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5" t="s">
        <v>56</v>
      </c>
      <c r="AH92" s="163"/>
      <c r="AI92" s="163"/>
      <c r="AJ92" s="163"/>
      <c r="AK92" s="163"/>
      <c r="AL92" s="163"/>
      <c r="AM92" s="163"/>
      <c r="AN92" s="164" t="s">
        <v>57</v>
      </c>
      <c r="AO92" s="163"/>
      <c r="AP92" s="166"/>
      <c r="AQ92" s="55" t="s">
        <v>58</v>
      </c>
      <c r="AR92" s="28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0" s="1" customFormat="1" ht="11.1" customHeight="1" x14ac:dyDescent="0.2">
      <c r="B93" s="28"/>
      <c r="AR93" s="28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" customHeight="1" x14ac:dyDescent="0.2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6">
        <f>ROUND(AG95,2)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 t="e">
        <f>ROUND(AU95,5)</f>
        <v>#REF!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72</v>
      </c>
      <c r="BT94" s="69" t="s">
        <v>73</v>
      </c>
      <c r="BV94" s="69" t="s">
        <v>74</v>
      </c>
      <c r="BW94" s="69" t="s">
        <v>4</v>
      </c>
      <c r="BX94" s="69" t="s">
        <v>75</v>
      </c>
      <c r="CL94" s="69" t="s">
        <v>1</v>
      </c>
    </row>
    <row r="95" spans="1:90" s="6" customFormat="1" ht="24.75" customHeight="1" x14ac:dyDescent="0.2">
      <c r="A95" s="70" t="s">
        <v>76</v>
      </c>
      <c r="B95" s="71"/>
      <c r="C95" s="72"/>
      <c r="D95" s="185" t="s">
        <v>12</v>
      </c>
      <c r="E95" s="185"/>
      <c r="F95" s="185"/>
      <c r="G95" s="185"/>
      <c r="H95" s="185"/>
      <c r="I95" s="73"/>
      <c r="J95" s="185" t="s">
        <v>14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'SVOSOV - LÁVKA PRE PEŠÍCH...'!J30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74" t="s">
        <v>77</v>
      </c>
      <c r="AR95" s="71"/>
      <c r="AS95" s="75">
        <v>0</v>
      </c>
      <c r="AT95" s="76">
        <f>ROUND(SUM(AV95:AW95),2)</f>
        <v>0</v>
      </c>
      <c r="AU95" s="77" t="e">
        <f>'SVOSOV - LÁVKA PRE PEŠÍCH...'!#REF!</f>
        <v>#REF!</v>
      </c>
      <c r="AV95" s="76">
        <f>'SVOSOV - LÁVKA PRE PEŠÍCH...'!J33</f>
        <v>0</v>
      </c>
      <c r="AW95" s="76">
        <f>'SVOSOV - LÁVKA PRE PEŠÍCH...'!J34</f>
        <v>0</v>
      </c>
      <c r="AX95" s="76">
        <f>'SVOSOV - LÁVKA PRE PEŠÍCH...'!J35</f>
        <v>0</v>
      </c>
      <c r="AY95" s="76">
        <f>'SVOSOV - LÁVKA PRE PEŠÍCH...'!J36</f>
        <v>0</v>
      </c>
      <c r="AZ95" s="76">
        <f>'SVOSOV - LÁVKA PRE PEŠÍCH...'!F33</f>
        <v>0</v>
      </c>
      <c r="BA95" s="76">
        <f>'SVOSOV - LÁVKA PRE PEŠÍCH...'!F34</f>
        <v>0</v>
      </c>
      <c r="BB95" s="76">
        <f>'SVOSOV - LÁVKA PRE PEŠÍCH...'!F35</f>
        <v>0</v>
      </c>
      <c r="BC95" s="76">
        <f>'SVOSOV - LÁVKA PRE PEŠÍCH...'!F36</f>
        <v>0</v>
      </c>
      <c r="BD95" s="78">
        <f>'SVOSOV - LÁVKA PRE PEŠÍCH...'!F37</f>
        <v>0</v>
      </c>
      <c r="BT95" s="79" t="s">
        <v>78</v>
      </c>
      <c r="BU95" s="79" t="s">
        <v>79</v>
      </c>
      <c r="BV95" s="79" t="s">
        <v>74</v>
      </c>
      <c r="BW95" s="79" t="s">
        <v>4</v>
      </c>
      <c r="BX95" s="79" t="s">
        <v>75</v>
      </c>
      <c r="CL95" s="79" t="s">
        <v>1</v>
      </c>
    </row>
    <row r="96" spans="1:90" s="1" customFormat="1" ht="30" customHeight="1" x14ac:dyDescent="0.2">
      <c r="B96" s="28"/>
      <c r="AR96" s="28"/>
    </row>
    <row r="97" spans="2:44" s="1" customFormat="1" ht="6.9" customHeight="1" x14ac:dyDescent="0.2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VOSOV - LÁVKA PRE PEŠÍC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T495"/>
  <sheetViews>
    <sheetView showGridLines="0" tabSelected="1" topLeftCell="A388" zoomScale="40" zoomScaleNormal="40" workbookViewId="0">
      <selection activeCell="Q133" sqref="Q133"/>
    </sheetView>
  </sheetViews>
  <sheetFormatPr defaultColWidth="8.7109375" defaultRowHeight="10.199999999999999" x14ac:dyDescent="0.2"/>
  <cols>
    <col min="1" max="1" width="8.140625" customWidth="1"/>
    <col min="2" max="2" width="1.140625" customWidth="1"/>
    <col min="3" max="4" width="4.140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3.85546875" customWidth="1"/>
    <col min="11" max="12" width="16.140625" customWidth="1"/>
    <col min="25" max="46" width="9.140625" customWidth="1"/>
  </cols>
  <sheetData>
    <row r="2" spans="2:37" ht="36.9" customHeight="1" x14ac:dyDescent="0.2">
      <c r="AA2" s="16"/>
      <c r="AG2" s="80"/>
      <c r="AH2" s="80"/>
      <c r="AI2" s="80"/>
      <c r="AJ2" s="80"/>
      <c r="AK2" s="80"/>
    </row>
    <row r="3" spans="2:37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AA3" s="16"/>
      <c r="AG3" s="80"/>
      <c r="AH3" s="80"/>
      <c r="AI3" s="80"/>
      <c r="AJ3" s="80"/>
      <c r="AK3" s="80"/>
    </row>
    <row r="4" spans="2:37" ht="24.9" customHeight="1" x14ac:dyDescent="0.2">
      <c r="B4" s="19"/>
      <c r="D4" s="20" t="s">
        <v>82</v>
      </c>
      <c r="AA4" s="16"/>
      <c r="AG4" s="80"/>
      <c r="AH4" s="80"/>
      <c r="AI4" s="80"/>
      <c r="AJ4" s="80"/>
      <c r="AK4" s="80"/>
    </row>
    <row r="5" spans="2:37" ht="6.9" customHeight="1" x14ac:dyDescent="0.2">
      <c r="B5" s="19"/>
      <c r="AG5" s="80"/>
      <c r="AH5" s="80"/>
      <c r="AI5" s="80"/>
      <c r="AJ5" s="80"/>
      <c r="AK5" s="80"/>
    </row>
    <row r="6" spans="2:37" s="1" customFormat="1" ht="12" customHeight="1" x14ac:dyDescent="0.2">
      <c r="B6" s="28"/>
      <c r="D6" s="25" t="s">
        <v>13</v>
      </c>
      <c r="AG6" s="80"/>
      <c r="AH6" s="80"/>
      <c r="AI6" s="80"/>
      <c r="AJ6" s="80"/>
      <c r="AK6" s="80"/>
    </row>
    <row r="7" spans="2:37" s="1" customFormat="1" ht="16.5" customHeight="1" x14ac:dyDescent="0.2">
      <c r="B7" s="28"/>
      <c r="E7" s="167" t="s">
        <v>14</v>
      </c>
      <c r="F7" s="194"/>
      <c r="G7" s="194"/>
      <c r="H7" s="194"/>
      <c r="AG7" s="80"/>
      <c r="AH7" s="80"/>
      <c r="AI7" s="80"/>
      <c r="AJ7" s="80"/>
      <c r="AK7" s="80"/>
    </row>
    <row r="8" spans="2:37" s="1" customFormat="1" x14ac:dyDescent="0.2">
      <c r="B8" s="28"/>
      <c r="AG8" s="80"/>
      <c r="AH8" s="80"/>
      <c r="AI8" s="80"/>
      <c r="AJ8" s="80"/>
      <c r="AK8" s="80"/>
    </row>
    <row r="9" spans="2:37" s="1" customFormat="1" ht="12" customHeight="1" x14ac:dyDescent="0.2">
      <c r="B9" s="28"/>
      <c r="D9" s="25" t="s">
        <v>15</v>
      </c>
      <c r="F9" s="23" t="s">
        <v>1</v>
      </c>
      <c r="I9" s="25" t="s">
        <v>16</v>
      </c>
      <c r="J9" s="23" t="s">
        <v>1</v>
      </c>
      <c r="AG9" s="80"/>
      <c r="AH9" s="80"/>
      <c r="AI9" s="80"/>
      <c r="AJ9" s="80"/>
      <c r="AK9" s="80"/>
    </row>
    <row r="10" spans="2:37" s="1" customFormat="1" ht="12" customHeight="1" x14ac:dyDescent="0.2">
      <c r="B10" s="28"/>
      <c r="D10" s="25" t="s">
        <v>17</v>
      </c>
      <c r="F10" s="23" t="s">
        <v>18</v>
      </c>
      <c r="I10" s="25" t="s">
        <v>19</v>
      </c>
      <c r="J10" s="49"/>
      <c r="AG10" s="80"/>
      <c r="AH10" s="80"/>
      <c r="AI10" s="80"/>
      <c r="AJ10" s="80"/>
      <c r="AK10" s="80"/>
    </row>
    <row r="11" spans="2:37" s="1" customFormat="1" ht="11.1" customHeight="1" x14ac:dyDescent="0.2">
      <c r="B11" s="28"/>
      <c r="AG11" s="80"/>
      <c r="AH11" s="80"/>
      <c r="AI11" s="80"/>
      <c r="AJ11" s="80"/>
      <c r="AK11" s="80"/>
    </row>
    <row r="12" spans="2:37" s="1" customFormat="1" ht="12" customHeight="1" x14ac:dyDescent="0.2">
      <c r="B12" s="28"/>
      <c r="D12" s="25" t="s">
        <v>21</v>
      </c>
      <c r="I12" s="25" t="s">
        <v>22</v>
      </c>
      <c r="J12" s="23" t="s">
        <v>1</v>
      </c>
      <c r="AG12" s="80"/>
      <c r="AH12" s="80"/>
      <c r="AI12" s="80"/>
      <c r="AJ12" s="80"/>
      <c r="AK12" s="80"/>
    </row>
    <row r="13" spans="2:37" s="1" customFormat="1" ht="18" customHeight="1" x14ac:dyDescent="0.2">
      <c r="B13" s="28"/>
      <c r="E13" s="23" t="s">
        <v>23</v>
      </c>
      <c r="I13" s="25" t="s">
        <v>24</v>
      </c>
      <c r="J13" s="23" t="s">
        <v>1</v>
      </c>
      <c r="AG13" s="80"/>
      <c r="AH13" s="80"/>
      <c r="AI13" s="80"/>
      <c r="AJ13" s="80"/>
      <c r="AK13" s="80"/>
    </row>
    <row r="14" spans="2:37" s="1" customFormat="1" ht="6.9" customHeight="1" x14ac:dyDescent="0.2">
      <c r="B14" s="28"/>
      <c r="AG14" s="80"/>
      <c r="AH14" s="80"/>
      <c r="AI14" s="80"/>
      <c r="AJ14" s="80"/>
      <c r="AK14" s="80"/>
    </row>
    <row r="15" spans="2:37" s="1" customFormat="1" ht="12" customHeight="1" x14ac:dyDescent="0.2">
      <c r="B15" s="28"/>
      <c r="D15" s="25" t="s">
        <v>25</v>
      </c>
      <c r="I15" s="25" t="s">
        <v>22</v>
      </c>
      <c r="J15" s="23" t="str">
        <f>'Rekapitulácia stavby'!AN13</f>
        <v/>
      </c>
      <c r="AG15" s="80"/>
      <c r="AH15" s="80"/>
      <c r="AI15" s="80"/>
      <c r="AJ15" s="80"/>
      <c r="AK15" s="80"/>
    </row>
    <row r="16" spans="2:37" s="1" customFormat="1" ht="18" customHeight="1" x14ac:dyDescent="0.2">
      <c r="B16" s="28"/>
      <c r="E16" s="188" t="str">
        <f>'Rekapitulácia stavby'!E14</f>
        <v xml:space="preserve"> </v>
      </c>
      <c r="F16" s="188"/>
      <c r="G16" s="188"/>
      <c r="H16" s="188"/>
      <c r="I16" s="25" t="s">
        <v>24</v>
      </c>
      <c r="J16" s="23" t="str">
        <f>'Rekapitulácia stavby'!AN14</f>
        <v/>
      </c>
      <c r="AG16" s="80"/>
      <c r="AH16" s="80"/>
      <c r="AI16" s="80"/>
      <c r="AJ16" s="80"/>
      <c r="AK16" s="80"/>
    </row>
    <row r="17" spans="2:37" s="1" customFormat="1" ht="6.9" customHeight="1" x14ac:dyDescent="0.2">
      <c r="B17" s="28"/>
      <c r="AG17" s="80"/>
      <c r="AH17" s="80"/>
      <c r="AI17" s="80"/>
      <c r="AJ17" s="80"/>
      <c r="AK17" s="80"/>
    </row>
    <row r="18" spans="2:37" s="1" customFormat="1" ht="12" customHeight="1" x14ac:dyDescent="0.2">
      <c r="B18" s="28"/>
      <c r="D18" s="25" t="s">
        <v>27</v>
      </c>
      <c r="I18" s="25" t="s">
        <v>22</v>
      </c>
      <c r="J18" s="23" t="s">
        <v>1</v>
      </c>
      <c r="AG18" s="80"/>
      <c r="AH18" s="80"/>
      <c r="AI18" s="80"/>
      <c r="AJ18" s="80"/>
      <c r="AK18" s="80"/>
    </row>
    <row r="19" spans="2:37" s="1" customFormat="1" ht="18" customHeight="1" x14ac:dyDescent="0.2">
      <c r="B19" s="28"/>
      <c r="E19" s="23"/>
      <c r="I19" s="25" t="s">
        <v>24</v>
      </c>
      <c r="J19" s="23" t="s">
        <v>1</v>
      </c>
    </row>
    <row r="20" spans="2:37" s="1" customFormat="1" ht="6.9" customHeight="1" x14ac:dyDescent="0.2">
      <c r="B20" s="28"/>
    </row>
    <row r="21" spans="2:37" s="1" customFormat="1" ht="12" customHeight="1" x14ac:dyDescent="0.2">
      <c r="B21" s="28"/>
      <c r="D21" s="25" t="s">
        <v>30</v>
      </c>
      <c r="I21" s="25" t="s">
        <v>22</v>
      </c>
      <c r="J21" s="23" t="s">
        <v>1</v>
      </c>
    </row>
    <row r="22" spans="2:37" s="1" customFormat="1" ht="18" customHeight="1" x14ac:dyDescent="0.2">
      <c r="B22" s="28"/>
      <c r="E22" s="23"/>
      <c r="I22" s="25" t="s">
        <v>24</v>
      </c>
      <c r="J22" s="23" t="s">
        <v>1</v>
      </c>
    </row>
    <row r="23" spans="2:37" s="1" customFormat="1" ht="6.9" customHeight="1" x14ac:dyDescent="0.2">
      <c r="B23" s="28"/>
    </row>
    <row r="24" spans="2:37" s="1" customFormat="1" ht="12" customHeight="1" x14ac:dyDescent="0.2">
      <c r="B24" s="28"/>
      <c r="D24" s="25" t="s">
        <v>32</v>
      </c>
    </row>
    <row r="25" spans="2:37" s="7" customFormat="1" ht="16.5" customHeight="1" x14ac:dyDescent="0.2">
      <c r="B25" s="81"/>
      <c r="E25" s="190" t="s">
        <v>1</v>
      </c>
      <c r="F25" s="190"/>
      <c r="G25" s="190"/>
      <c r="H25" s="190"/>
    </row>
    <row r="26" spans="2:37" s="1" customFormat="1" ht="6.9" customHeight="1" x14ac:dyDescent="0.2">
      <c r="B26" s="28"/>
    </row>
    <row r="27" spans="2:37" s="1" customFormat="1" ht="6.9" customHeight="1" x14ac:dyDescent="0.2">
      <c r="B27" s="28"/>
      <c r="D27" s="50"/>
      <c r="E27" s="50"/>
      <c r="F27" s="50"/>
      <c r="G27" s="50"/>
      <c r="H27" s="50"/>
      <c r="I27" s="50"/>
      <c r="J27" s="50"/>
    </row>
    <row r="28" spans="2:37" s="1" customFormat="1" ht="14.4" customHeight="1" x14ac:dyDescent="0.2">
      <c r="B28" s="28"/>
      <c r="D28" s="23" t="s">
        <v>97</v>
      </c>
      <c r="J28" s="82"/>
    </row>
    <row r="29" spans="2:37" s="1" customFormat="1" ht="14.4" customHeight="1" x14ac:dyDescent="0.2">
      <c r="B29" s="28"/>
      <c r="D29" s="83" t="s">
        <v>98</v>
      </c>
      <c r="J29" s="82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</row>
    <row r="30" spans="2:37" s="1" customFormat="1" ht="25.35" customHeight="1" x14ac:dyDescent="0.2">
      <c r="B30" s="28"/>
      <c r="D30" s="85" t="s">
        <v>33</v>
      </c>
      <c r="J30" s="63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</row>
    <row r="31" spans="2:37" s="1" customFormat="1" ht="6.9" customHeight="1" x14ac:dyDescent="0.2">
      <c r="B31" s="28"/>
      <c r="D31" s="50"/>
      <c r="E31" s="50"/>
      <c r="F31" s="50"/>
      <c r="G31" s="50"/>
      <c r="H31" s="50"/>
      <c r="I31" s="50"/>
      <c r="J31" s="50"/>
    </row>
    <row r="32" spans="2:37" s="1" customFormat="1" ht="14.4" customHeight="1" x14ac:dyDescent="0.2">
      <c r="B32" s="28"/>
      <c r="F32" s="31" t="s">
        <v>35</v>
      </c>
      <c r="I32" s="31" t="s">
        <v>34</v>
      </c>
      <c r="J32" s="31" t="s">
        <v>36</v>
      </c>
    </row>
    <row r="33" spans="2:33" s="1" customFormat="1" ht="14.4" customHeight="1" x14ac:dyDescent="0.2">
      <c r="B33" s="28"/>
      <c r="D33" s="52" t="s">
        <v>37</v>
      </c>
      <c r="E33" s="33" t="s">
        <v>38</v>
      </c>
      <c r="F33" s="86">
        <f>ROUND((SUM(AL112:AL113) + SUM(AL131:AL494)),  2)</f>
        <v>0</v>
      </c>
      <c r="G33" s="84"/>
      <c r="H33" s="84"/>
      <c r="I33" s="87">
        <v>0.2</v>
      </c>
      <c r="J33" s="86">
        <f>ROUND(((SUM(AL112:AL113) + SUM(AL131:AL494))*I33),  2)</f>
        <v>0</v>
      </c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</row>
    <row r="34" spans="2:33" s="1" customFormat="1" ht="14.4" customHeight="1" x14ac:dyDescent="0.2">
      <c r="B34" s="28"/>
      <c r="E34" s="33" t="s">
        <v>39</v>
      </c>
      <c r="F34" s="88"/>
      <c r="I34" s="89">
        <v>0.2</v>
      </c>
      <c r="J34" s="88"/>
    </row>
    <row r="35" spans="2:33" s="1" customFormat="1" ht="14.4" hidden="1" customHeight="1" x14ac:dyDescent="0.2">
      <c r="B35" s="28"/>
      <c r="E35" s="25" t="s">
        <v>40</v>
      </c>
      <c r="F35" s="88">
        <f>ROUND((SUM(AN112:AN113) + SUM(AN131:AN494)),  2)</f>
        <v>0</v>
      </c>
      <c r="I35" s="89">
        <v>0.2</v>
      </c>
      <c r="J35" s="88">
        <f>0</f>
        <v>0</v>
      </c>
    </row>
    <row r="36" spans="2:33" s="1" customFormat="1" ht="14.4" hidden="1" customHeight="1" x14ac:dyDescent="0.2">
      <c r="B36" s="28"/>
      <c r="E36" s="25" t="s">
        <v>41</v>
      </c>
      <c r="F36" s="88">
        <f>ROUND((SUM(AO112:AO113) + SUM(AO131:AO494)),  2)</f>
        <v>0</v>
      </c>
      <c r="I36" s="89">
        <v>0.2</v>
      </c>
      <c r="J36" s="88">
        <f>0</f>
        <v>0</v>
      </c>
    </row>
    <row r="37" spans="2:33" s="1" customFormat="1" ht="14.4" hidden="1" customHeight="1" x14ac:dyDescent="0.2">
      <c r="B37" s="28"/>
      <c r="E37" s="33" t="s">
        <v>42</v>
      </c>
      <c r="F37" s="86">
        <f>ROUND((SUM(AP112:AP113) + SUM(AP131:AP494)),  2)</f>
        <v>0</v>
      </c>
      <c r="G37" s="84"/>
      <c r="H37" s="84"/>
      <c r="I37" s="87">
        <v>0</v>
      </c>
      <c r="J37" s="86">
        <f>0</f>
        <v>0</v>
      </c>
    </row>
    <row r="38" spans="2:33" s="1" customFormat="1" ht="6.9" customHeight="1" x14ac:dyDescent="0.2">
      <c r="B38" s="28"/>
    </row>
    <row r="39" spans="2:33" s="1" customFormat="1" ht="25.35" customHeight="1" x14ac:dyDescent="0.2">
      <c r="B39" s="28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/>
    </row>
    <row r="40" spans="2:33" s="1" customFormat="1" ht="14.4" customHeight="1" x14ac:dyDescent="0.2">
      <c r="B40" s="28"/>
    </row>
    <row r="41" spans="2:33" ht="14.4" customHeight="1" x14ac:dyDescent="0.2">
      <c r="B41" s="19"/>
    </row>
    <row r="42" spans="2:33" ht="14.4" customHeight="1" x14ac:dyDescent="0.2">
      <c r="B42" s="19"/>
    </row>
    <row r="43" spans="2:33" ht="14.4" customHeight="1" x14ac:dyDescent="0.2">
      <c r="B43" s="19"/>
    </row>
    <row r="44" spans="2:33" ht="14.4" customHeight="1" x14ac:dyDescent="0.2">
      <c r="B44" s="19"/>
    </row>
    <row r="45" spans="2:33" ht="14.4" customHeight="1" x14ac:dyDescent="0.2">
      <c r="B45" s="19"/>
    </row>
    <row r="46" spans="2:33" ht="14.4" customHeight="1" x14ac:dyDescent="0.2">
      <c r="B46" s="19"/>
    </row>
    <row r="47" spans="2:33" ht="14.4" customHeight="1" x14ac:dyDescent="0.2">
      <c r="B47" s="19"/>
    </row>
    <row r="48" spans="2:33" ht="14.4" customHeight="1" x14ac:dyDescent="0.2">
      <c r="B48" s="19"/>
    </row>
    <row r="49" spans="2:10" ht="14.4" customHeight="1" x14ac:dyDescent="0.2">
      <c r="B49" s="19"/>
    </row>
    <row r="50" spans="2:10" s="1" customFormat="1" ht="14.4" customHeight="1" x14ac:dyDescent="0.2">
      <c r="B50" s="28"/>
      <c r="D50" s="38" t="s">
        <v>46</v>
      </c>
      <c r="E50" s="39"/>
      <c r="F50" s="39"/>
      <c r="G50" s="38" t="s">
        <v>47</v>
      </c>
      <c r="H50" s="39"/>
      <c r="I50" s="39"/>
      <c r="J50" s="39"/>
    </row>
    <row r="51" spans="2:10" x14ac:dyDescent="0.2">
      <c r="B51" s="19"/>
    </row>
    <row r="52" spans="2:10" x14ac:dyDescent="0.2">
      <c r="B52" s="19"/>
    </row>
    <row r="53" spans="2:10" x14ac:dyDescent="0.2">
      <c r="B53" s="19"/>
    </row>
    <row r="54" spans="2:10" x14ac:dyDescent="0.2">
      <c r="B54" s="19"/>
    </row>
    <row r="55" spans="2:10" x14ac:dyDescent="0.2">
      <c r="B55" s="19"/>
    </row>
    <row r="56" spans="2:10" x14ac:dyDescent="0.2">
      <c r="B56" s="19"/>
    </row>
    <row r="57" spans="2:10" x14ac:dyDescent="0.2">
      <c r="B57" s="19"/>
    </row>
    <row r="58" spans="2:10" x14ac:dyDescent="0.2">
      <c r="B58" s="19"/>
    </row>
    <row r="59" spans="2:10" x14ac:dyDescent="0.2">
      <c r="B59" s="19"/>
    </row>
    <row r="60" spans="2:10" x14ac:dyDescent="0.2">
      <c r="B60" s="19"/>
    </row>
    <row r="61" spans="2:10" s="1" customFormat="1" ht="13.2" x14ac:dyDescent="0.2">
      <c r="B61" s="28"/>
      <c r="D61" s="40" t="s">
        <v>48</v>
      </c>
      <c r="E61" s="30"/>
      <c r="F61" s="95" t="s">
        <v>49</v>
      </c>
      <c r="G61" s="40" t="s">
        <v>48</v>
      </c>
      <c r="H61" s="30"/>
      <c r="I61" s="30"/>
      <c r="J61" s="96" t="s">
        <v>49</v>
      </c>
    </row>
    <row r="62" spans="2:10" x14ac:dyDescent="0.2">
      <c r="B62" s="19"/>
    </row>
    <row r="63" spans="2:10" x14ac:dyDescent="0.2">
      <c r="B63" s="19"/>
    </row>
    <row r="64" spans="2:10" x14ac:dyDescent="0.2">
      <c r="B64" s="19"/>
    </row>
    <row r="65" spans="2:10" s="1" customFormat="1" ht="13.2" x14ac:dyDescent="0.2">
      <c r="B65" s="28"/>
      <c r="D65" s="38" t="s">
        <v>50</v>
      </c>
      <c r="E65" s="39"/>
      <c r="F65" s="39"/>
      <c r="G65" s="38" t="s">
        <v>51</v>
      </c>
      <c r="H65" s="39"/>
      <c r="I65" s="39"/>
      <c r="J65" s="39"/>
    </row>
    <row r="66" spans="2:10" x14ac:dyDescent="0.2">
      <c r="B66" s="19"/>
    </row>
    <row r="67" spans="2:10" x14ac:dyDescent="0.2">
      <c r="B67" s="19"/>
    </row>
    <row r="68" spans="2:10" x14ac:dyDescent="0.2">
      <c r="B68" s="19"/>
    </row>
    <row r="69" spans="2:10" x14ac:dyDescent="0.2">
      <c r="B69" s="19"/>
    </row>
    <row r="70" spans="2:10" x14ac:dyDescent="0.2">
      <c r="B70" s="19"/>
    </row>
    <row r="71" spans="2:10" x14ac:dyDescent="0.2">
      <c r="B71" s="19"/>
    </row>
    <row r="72" spans="2:10" x14ac:dyDescent="0.2">
      <c r="B72" s="19"/>
    </row>
    <row r="73" spans="2:10" x14ac:dyDescent="0.2">
      <c r="B73" s="19"/>
    </row>
    <row r="74" spans="2:10" x14ac:dyDescent="0.2">
      <c r="B74" s="19"/>
    </row>
    <row r="75" spans="2:10" x14ac:dyDescent="0.2">
      <c r="B75" s="19"/>
    </row>
    <row r="76" spans="2:10" s="1" customFormat="1" ht="13.2" x14ac:dyDescent="0.2">
      <c r="B76" s="28"/>
      <c r="D76" s="40" t="s">
        <v>48</v>
      </c>
      <c r="E76" s="30"/>
      <c r="F76" s="95" t="s">
        <v>49</v>
      </c>
      <c r="G76" s="40" t="s">
        <v>48</v>
      </c>
      <c r="H76" s="30"/>
      <c r="I76" s="30"/>
      <c r="J76" s="96" t="s">
        <v>49</v>
      </c>
    </row>
    <row r="77" spans="2:10" s="1" customFormat="1" ht="14.4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</row>
    <row r="81" spans="2:28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</row>
    <row r="82" spans="2:28" s="1" customFormat="1" ht="24.9" customHeight="1" x14ac:dyDescent="0.2">
      <c r="B82" s="28"/>
      <c r="C82" s="20" t="s">
        <v>99</v>
      </c>
    </row>
    <row r="83" spans="2:28" s="1" customFormat="1" ht="6.9" customHeight="1" x14ac:dyDescent="0.2">
      <c r="B83" s="28"/>
    </row>
    <row r="84" spans="2:28" s="1" customFormat="1" ht="12" customHeight="1" x14ac:dyDescent="0.2">
      <c r="B84" s="28"/>
      <c r="C84" s="25" t="s">
        <v>13</v>
      </c>
    </row>
    <row r="85" spans="2:28" s="1" customFormat="1" ht="16.5" customHeight="1" x14ac:dyDescent="0.2">
      <c r="B85" s="28"/>
      <c r="E85" s="167" t="str">
        <f>E7</f>
        <v>LÁVKA PRE PEŠÍCH CEZ RIEKU VÁH, SVOŠOV</v>
      </c>
      <c r="F85" s="194"/>
      <c r="G85" s="194"/>
      <c r="H85" s="194"/>
    </row>
    <row r="86" spans="2:28" s="1" customFormat="1" ht="6.9" customHeight="1" x14ac:dyDescent="0.2">
      <c r="B86" s="28"/>
    </row>
    <row r="87" spans="2:28" s="1" customFormat="1" ht="12" customHeight="1" x14ac:dyDescent="0.2">
      <c r="B87" s="28"/>
      <c r="C87" s="25" t="s">
        <v>17</v>
      </c>
      <c r="F87" s="23" t="str">
        <f>F10</f>
        <v>SVOŠOV</v>
      </c>
      <c r="I87" s="25" t="s">
        <v>19</v>
      </c>
      <c r="J87" s="49"/>
    </row>
    <row r="88" spans="2:28" s="1" customFormat="1" ht="6.9" customHeight="1" x14ac:dyDescent="0.2">
      <c r="B88" s="28"/>
    </row>
    <row r="89" spans="2:28" s="1" customFormat="1" ht="25.65" customHeight="1" x14ac:dyDescent="0.2">
      <c r="B89" s="28"/>
      <c r="C89" s="25" t="s">
        <v>21</v>
      </c>
      <c r="F89" s="23" t="str">
        <f>E13</f>
        <v>Obec SVOŠOV</v>
      </c>
      <c r="I89" s="25" t="s">
        <v>27</v>
      </c>
      <c r="J89" s="26"/>
    </row>
    <row r="90" spans="2:28" s="1" customFormat="1" ht="15.15" customHeight="1" x14ac:dyDescent="0.2">
      <c r="B90" s="28"/>
      <c r="C90" s="25" t="s">
        <v>25</v>
      </c>
      <c r="F90" s="23" t="str">
        <f>IF(E16="","",E16)</f>
        <v xml:space="preserve"> </v>
      </c>
      <c r="I90" s="25" t="s">
        <v>30</v>
      </c>
      <c r="J90" s="26"/>
    </row>
    <row r="91" spans="2:28" s="1" customFormat="1" ht="10.35" customHeight="1" x14ac:dyDescent="0.2">
      <c r="B91" s="28"/>
    </row>
    <row r="92" spans="2:28" s="1" customFormat="1" ht="29.25" customHeight="1" x14ac:dyDescent="0.2">
      <c r="B92" s="28"/>
      <c r="C92" s="97" t="s">
        <v>100</v>
      </c>
      <c r="D92" s="90"/>
      <c r="E92" s="90"/>
      <c r="F92" s="90"/>
      <c r="G92" s="90"/>
      <c r="H92" s="90"/>
      <c r="I92" s="90"/>
      <c r="J92" s="98" t="s">
        <v>101</v>
      </c>
    </row>
    <row r="93" spans="2:28" s="1" customFormat="1" ht="10.35" customHeight="1" x14ac:dyDescent="0.2">
      <c r="B93" s="28"/>
    </row>
    <row r="94" spans="2:28" s="1" customFormat="1" ht="23.1" customHeight="1" x14ac:dyDescent="0.2">
      <c r="B94" s="28"/>
      <c r="C94" s="99" t="s">
        <v>102</v>
      </c>
      <c r="J94" s="63"/>
      <c r="AB94" s="16"/>
    </row>
    <row r="95" spans="2:28" s="8" customFormat="1" ht="24.9" customHeight="1" x14ac:dyDescent="0.2">
      <c r="B95" s="100"/>
      <c r="D95" s="101" t="s">
        <v>103</v>
      </c>
      <c r="E95" s="102"/>
      <c r="F95" s="102"/>
      <c r="G95" s="102"/>
      <c r="H95" s="102"/>
      <c r="I95" s="102"/>
      <c r="J95" s="103"/>
    </row>
    <row r="96" spans="2:28" s="9" customFormat="1" ht="20.100000000000001" customHeight="1" x14ac:dyDescent="0.2">
      <c r="B96" s="104"/>
      <c r="D96" s="105" t="s">
        <v>104</v>
      </c>
      <c r="E96" s="106"/>
      <c r="F96" s="106"/>
      <c r="G96" s="106"/>
      <c r="H96" s="106"/>
      <c r="I96" s="106"/>
      <c r="J96" s="107"/>
    </row>
    <row r="97" spans="2:10" s="9" customFormat="1" ht="20.100000000000001" customHeight="1" x14ac:dyDescent="0.2">
      <c r="B97" s="104"/>
      <c r="D97" s="105" t="s">
        <v>105</v>
      </c>
      <c r="E97" s="106"/>
      <c r="F97" s="106"/>
      <c r="G97" s="106"/>
      <c r="H97" s="106"/>
      <c r="I97" s="106"/>
      <c r="J97" s="107"/>
    </row>
    <row r="98" spans="2:10" s="9" customFormat="1" ht="20.100000000000001" customHeight="1" x14ac:dyDescent="0.2">
      <c r="B98" s="104"/>
      <c r="D98" s="105" t="s">
        <v>106</v>
      </c>
      <c r="E98" s="106"/>
      <c r="F98" s="106"/>
      <c r="G98" s="106"/>
      <c r="H98" s="106"/>
      <c r="I98" s="106"/>
      <c r="J98" s="107"/>
    </row>
    <row r="99" spans="2:10" s="9" customFormat="1" ht="20.100000000000001" customHeight="1" x14ac:dyDescent="0.2">
      <c r="B99" s="104"/>
      <c r="D99" s="105" t="s">
        <v>107</v>
      </c>
      <c r="E99" s="106"/>
      <c r="F99" s="106"/>
      <c r="G99" s="106"/>
      <c r="H99" s="106"/>
      <c r="I99" s="106"/>
      <c r="J99" s="107"/>
    </row>
    <row r="100" spans="2:10" s="9" customFormat="1" ht="20.100000000000001" customHeight="1" x14ac:dyDescent="0.2">
      <c r="B100" s="104"/>
      <c r="D100" s="105" t="s">
        <v>108</v>
      </c>
      <c r="E100" s="106"/>
      <c r="F100" s="106"/>
      <c r="G100" s="106"/>
      <c r="H100" s="106"/>
      <c r="I100" s="106"/>
      <c r="J100" s="107"/>
    </row>
    <row r="101" spans="2:10" s="9" customFormat="1" ht="20.100000000000001" customHeight="1" x14ac:dyDescent="0.2">
      <c r="B101" s="104"/>
      <c r="D101" s="105" t="s">
        <v>109</v>
      </c>
      <c r="E101" s="106"/>
      <c r="F101" s="106"/>
      <c r="G101" s="106"/>
      <c r="H101" s="106"/>
      <c r="I101" s="106"/>
      <c r="J101" s="107"/>
    </row>
    <row r="102" spans="2:10" s="8" customFormat="1" ht="24.9" customHeight="1" x14ac:dyDescent="0.2">
      <c r="B102" s="100"/>
      <c r="D102" s="101" t="s">
        <v>110</v>
      </c>
      <c r="E102" s="102"/>
      <c r="F102" s="102"/>
      <c r="G102" s="102"/>
      <c r="H102" s="102"/>
      <c r="I102" s="102"/>
      <c r="J102" s="103"/>
    </row>
    <row r="103" spans="2:10" s="9" customFormat="1" ht="20.100000000000001" customHeight="1" x14ac:dyDescent="0.2">
      <c r="B103" s="104"/>
      <c r="D103" s="105" t="s">
        <v>111</v>
      </c>
      <c r="E103" s="106"/>
      <c r="F103" s="106"/>
      <c r="G103" s="106"/>
      <c r="H103" s="106"/>
      <c r="I103" s="106"/>
      <c r="J103" s="107"/>
    </row>
    <row r="104" spans="2:10" s="9" customFormat="1" ht="20.100000000000001" customHeight="1" x14ac:dyDescent="0.2">
      <c r="B104" s="104"/>
      <c r="D104" s="105" t="s">
        <v>112</v>
      </c>
      <c r="E104" s="106"/>
      <c r="F104" s="106"/>
      <c r="G104" s="106"/>
      <c r="H104" s="106"/>
      <c r="I104" s="106"/>
      <c r="J104" s="107"/>
    </row>
    <row r="105" spans="2:10" s="8" customFormat="1" ht="24.9" customHeight="1" x14ac:dyDescent="0.2">
      <c r="B105" s="100"/>
      <c r="D105" s="101" t="s">
        <v>113</v>
      </c>
      <c r="E105" s="102"/>
      <c r="F105" s="102"/>
      <c r="G105" s="102"/>
      <c r="H105" s="102"/>
      <c r="I105" s="102"/>
      <c r="J105" s="103"/>
    </row>
    <row r="106" spans="2:10" s="9" customFormat="1" ht="20.100000000000001" customHeight="1" x14ac:dyDescent="0.2">
      <c r="B106" s="104"/>
      <c r="D106" s="105" t="s">
        <v>114</v>
      </c>
      <c r="E106" s="106"/>
      <c r="F106" s="106"/>
      <c r="G106" s="106"/>
      <c r="H106" s="106"/>
      <c r="I106" s="106"/>
      <c r="J106" s="107"/>
    </row>
    <row r="107" spans="2:10" s="9" customFormat="1" ht="20.100000000000001" customHeight="1" x14ac:dyDescent="0.2">
      <c r="B107" s="104"/>
      <c r="D107" s="105" t="s">
        <v>115</v>
      </c>
      <c r="E107" s="106"/>
      <c r="F107" s="106"/>
      <c r="G107" s="106"/>
      <c r="H107" s="106"/>
      <c r="I107" s="106"/>
      <c r="J107" s="107"/>
    </row>
    <row r="108" spans="2:10" s="9" customFormat="1" ht="20.100000000000001" customHeight="1" x14ac:dyDescent="0.2">
      <c r="B108" s="104"/>
      <c r="D108" s="105" t="s">
        <v>116</v>
      </c>
      <c r="E108" s="106"/>
      <c r="F108" s="106"/>
      <c r="G108" s="106"/>
      <c r="H108" s="106"/>
      <c r="I108" s="106"/>
      <c r="J108" s="107"/>
    </row>
    <row r="109" spans="2:10" s="8" customFormat="1" ht="24.9" customHeight="1" x14ac:dyDescent="0.2">
      <c r="B109" s="100"/>
      <c r="D109" s="101" t="s">
        <v>117</v>
      </c>
      <c r="E109" s="102"/>
      <c r="F109" s="102"/>
      <c r="G109" s="102"/>
      <c r="H109" s="102"/>
      <c r="I109" s="102"/>
      <c r="J109" s="103"/>
    </row>
    <row r="110" spans="2:10" s="1" customFormat="1" ht="21.75" customHeight="1" x14ac:dyDescent="0.2">
      <c r="B110" s="28"/>
    </row>
    <row r="111" spans="2:10" s="1" customFormat="1" ht="6.9" customHeight="1" x14ac:dyDescent="0.2">
      <c r="B111" s="28"/>
    </row>
    <row r="112" spans="2:10" s="1" customFormat="1" ht="29.25" customHeight="1" x14ac:dyDescent="0.2">
      <c r="B112" s="28"/>
      <c r="C112" s="99" t="s">
        <v>118</v>
      </c>
      <c r="J112" s="108"/>
    </row>
    <row r="113" spans="2:10" s="1" customFormat="1" ht="18" customHeight="1" x14ac:dyDescent="0.2">
      <c r="B113" s="28"/>
    </row>
    <row r="114" spans="2:10" s="1" customFormat="1" ht="29.25" customHeight="1" x14ac:dyDescent="0.2">
      <c r="B114" s="28"/>
      <c r="C114" s="109" t="s">
        <v>119</v>
      </c>
      <c r="D114" s="90"/>
      <c r="E114" s="90"/>
      <c r="F114" s="90"/>
      <c r="G114" s="90"/>
      <c r="H114" s="90"/>
      <c r="I114" s="90"/>
      <c r="J114" s="110"/>
    </row>
    <row r="115" spans="2:10" s="1" customFormat="1" ht="6.9" customHeight="1" x14ac:dyDescent="0.2">
      <c r="B115" s="41"/>
      <c r="C115" s="42"/>
      <c r="D115" s="42"/>
      <c r="E115" s="42"/>
      <c r="F115" s="42"/>
      <c r="G115" s="42"/>
      <c r="H115" s="42"/>
      <c r="I115" s="42"/>
      <c r="J115" s="42"/>
    </row>
    <row r="119" spans="2:10" s="1" customFormat="1" ht="6.9" customHeight="1" x14ac:dyDescent="0.2">
      <c r="B119" s="43"/>
      <c r="C119" s="44"/>
      <c r="D119" s="44"/>
      <c r="E119" s="44"/>
      <c r="F119" s="44"/>
      <c r="G119" s="44"/>
      <c r="H119" s="44"/>
      <c r="I119" s="44"/>
      <c r="J119" s="44"/>
    </row>
    <row r="120" spans="2:10" s="1" customFormat="1" ht="24.9" customHeight="1" x14ac:dyDescent="0.2">
      <c r="B120" s="28"/>
      <c r="C120" s="20" t="s">
        <v>120</v>
      </c>
    </row>
    <row r="121" spans="2:10" s="1" customFormat="1" ht="6.9" customHeight="1" x14ac:dyDescent="0.2">
      <c r="B121" s="28"/>
    </row>
    <row r="122" spans="2:10" s="1" customFormat="1" ht="12" customHeight="1" x14ac:dyDescent="0.2">
      <c r="B122" s="28"/>
      <c r="C122" s="25" t="s">
        <v>13</v>
      </c>
    </row>
    <row r="123" spans="2:10" s="1" customFormat="1" ht="16.5" customHeight="1" x14ac:dyDescent="0.2">
      <c r="B123" s="28"/>
      <c r="E123" s="167" t="str">
        <f>E7</f>
        <v>LÁVKA PRE PEŠÍCH CEZ RIEKU VÁH, SVOŠOV</v>
      </c>
      <c r="F123" s="194"/>
      <c r="G123" s="194"/>
      <c r="H123" s="194"/>
    </row>
    <row r="124" spans="2:10" s="1" customFormat="1" ht="6.9" customHeight="1" x14ac:dyDescent="0.2">
      <c r="B124" s="28"/>
    </row>
    <row r="125" spans="2:10" s="1" customFormat="1" ht="12" customHeight="1" x14ac:dyDescent="0.2">
      <c r="B125" s="28"/>
      <c r="C125" s="25" t="s">
        <v>17</v>
      </c>
      <c r="F125" s="23" t="str">
        <f>F10</f>
        <v>SVOŠOV</v>
      </c>
      <c r="I125" s="25" t="s">
        <v>19</v>
      </c>
      <c r="J125" s="49" t="str">
        <f>IF(J10="","",J10)</f>
        <v/>
      </c>
    </row>
    <row r="126" spans="2:10" s="1" customFormat="1" ht="6.9" customHeight="1" x14ac:dyDescent="0.2">
      <c r="B126" s="28"/>
    </row>
    <row r="127" spans="2:10" s="1" customFormat="1" ht="25.65" customHeight="1" x14ac:dyDescent="0.2">
      <c r="B127" s="28"/>
      <c r="C127" s="25" t="s">
        <v>21</v>
      </c>
      <c r="F127" s="23" t="str">
        <f>E13</f>
        <v>Obec SVOŠOV</v>
      </c>
      <c r="I127" s="25" t="s">
        <v>27</v>
      </c>
      <c r="J127" s="26"/>
    </row>
    <row r="128" spans="2:10" s="1" customFormat="1" ht="15.15" customHeight="1" x14ac:dyDescent="0.2">
      <c r="B128" s="28"/>
      <c r="C128" s="25" t="s">
        <v>25</v>
      </c>
      <c r="F128" s="23" t="str">
        <f>IF(E16="","",E16)</f>
        <v xml:space="preserve"> </v>
      </c>
      <c r="I128" s="25" t="s">
        <v>30</v>
      </c>
      <c r="J128" s="26"/>
    </row>
    <row r="129" spans="2:46" s="1" customFormat="1" ht="10.35" customHeight="1" x14ac:dyDescent="0.2">
      <c r="B129" s="28"/>
    </row>
    <row r="130" spans="2:46" s="10" customFormat="1" ht="29.25" customHeight="1" x14ac:dyDescent="0.2">
      <c r="B130" s="111"/>
      <c r="C130" s="112" t="s">
        <v>121</v>
      </c>
      <c r="D130" s="113" t="s">
        <v>58</v>
      </c>
      <c r="E130" s="113" t="s">
        <v>54</v>
      </c>
      <c r="F130" s="113" t="s">
        <v>55</v>
      </c>
      <c r="G130" s="113" t="s">
        <v>122</v>
      </c>
      <c r="H130" s="113" t="s">
        <v>123</v>
      </c>
      <c r="I130" s="113" t="s">
        <v>124</v>
      </c>
      <c r="J130" s="114" t="s">
        <v>101</v>
      </c>
    </row>
    <row r="131" spans="2:46" s="1" customFormat="1" ht="23.1" customHeight="1" x14ac:dyDescent="0.3">
      <c r="B131" s="28"/>
      <c r="C131" s="61" t="s">
        <v>97</v>
      </c>
      <c r="J131" s="115"/>
      <c r="AA131" s="16"/>
      <c r="AB131" s="16"/>
      <c r="AR131" s="116"/>
    </row>
    <row r="132" spans="2:46" s="11" customFormat="1" ht="26.1" customHeight="1" x14ac:dyDescent="0.25">
      <c r="B132" s="117"/>
      <c r="D132" s="118" t="s">
        <v>72</v>
      </c>
      <c r="E132" s="119" t="s">
        <v>125</v>
      </c>
      <c r="F132" s="119" t="s">
        <v>126</v>
      </c>
      <c r="J132" s="120"/>
      <c r="Y132" s="118"/>
      <c r="AA132" s="121"/>
      <c r="AB132" s="121"/>
      <c r="AF132" s="118"/>
      <c r="AR132" s="122"/>
    </row>
    <row r="133" spans="2:46" s="11" customFormat="1" ht="23.1" customHeight="1" x14ac:dyDescent="0.25">
      <c r="B133" s="117"/>
      <c r="D133" s="118" t="s">
        <v>72</v>
      </c>
      <c r="E133" s="123" t="s">
        <v>78</v>
      </c>
      <c r="F133" s="123" t="s">
        <v>127</v>
      </c>
      <c r="J133" s="124"/>
      <c r="Y133" s="118"/>
      <c r="AA133" s="121"/>
      <c r="AB133" s="121"/>
      <c r="AF133" s="118"/>
      <c r="AR133" s="122"/>
    </row>
    <row r="134" spans="2:46" s="1" customFormat="1" ht="38.1" customHeight="1" x14ac:dyDescent="0.2">
      <c r="B134" s="125"/>
      <c r="C134" s="126" t="s">
        <v>78</v>
      </c>
      <c r="D134" s="126" t="s">
        <v>128</v>
      </c>
      <c r="E134" s="127" t="s">
        <v>129</v>
      </c>
      <c r="F134" s="128" t="s">
        <v>130</v>
      </c>
      <c r="G134" s="129" t="s">
        <v>131</v>
      </c>
      <c r="H134" s="130">
        <v>1373.53</v>
      </c>
      <c r="I134" s="157"/>
      <c r="J134" s="131"/>
      <c r="Y134" s="132"/>
      <c r="AA134" s="132"/>
      <c r="AB134" s="132"/>
      <c r="AF134" s="16"/>
      <c r="AL134" s="133"/>
      <c r="AM134" s="133"/>
      <c r="AN134" s="133"/>
      <c r="AO134" s="133"/>
      <c r="AP134" s="133"/>
      <c r="AQ134" s="16"/>
      <c r="AR134" s="133"/>
      <c r="AS134" s="16"/>
      <c r="AT134" s="132"/>
    </row>
    <row r="135" spans="2:46" s="12" customFormat="1" x14ac:dyDescent="0.2">
      <c r="B135" s="134"/>
      <c r="D135" s="135" t="s">
        <v>133</v>
      </c>
      <c r="E135" s="136" t="s">
        <v>1</v>
      </c>
      <c r="F135" s="137" t="s">
        <v>134</v>
      </c>
      <c r="H135" s="136" t="s">
        <v>1</v>
      </c>
      <c r="AA135" s="136"/>
      <c r="AB135" s="136"/>
      <c r="AF135" s="136"/>
    </row>
    <row r="136" spans="2:46" s="13" customFormat="1" x14ac:dyDescent="0.2">
      <c r="B136" s="138"/>
      <c r="D136" s="135" t="s">
        <v>133</v>
      </c>
      <c r="E136" s="139" t="s">
        <v>94</v>
      </c>
      <c r="F136" s="140" t="s">
        <v>135</v>
      </c>
      <c r="H136" s="141">
        <v>851.53</v>
      </c>
      <c r="AA136" s="139"/>
      <c r="AB136" s="139"/>
      <c r="AF136" s="139"/>
    </row>
    <row r="137" spans="2:46" s="12" customFormat="1" x14ac:dyDescent="0.2">
      <c r="B137" s="134"/>
      <c r="D137" s="135" t="s">
        <v>133</v>
      </c>
      <c r="E137" s="136" t="s">
        <v>1</v>
      </c>
      <c r="F137" s="137" t="s">
        <v>136</v>
      </c>
      <c r="H137" s="136" t="s">
        <v>1</v>
      </c>
      <c r="AA137" s="136"/>
      <c r="AB137" s="136"/>
      <c r="AF137" s="136"/>
    </row>
    <row r="138" spans="2:46" s="13" customFormat="1" x14ac:dyDescent="0.2">
      <c r="B138" s="138"/>
      <c r="D138" s="135" t="s">
        <v>133</v>
      </c>
      <c r="E138" s="139" t="s">
        <v>1</v>
      </c>
      <c r="F138" s="140" t="s">
        <v>137</v>
      </c>
      <c r="H138" s="141">
        <v>522</v>
      </c>
      <c r="AA138" s="139"/>
      <c r="AB138" s="139"/>
      <c r="AF138" s="139"/>
    </row>
    <row r="139" spans="2:46" s="14" customFormat="1" x14ac:dyDescent="0.2">
      <c r="B139" s="142"/>
      <c r="D139" s="135" t="s">
        <v>133</v>
      </c>
      <c r="E139" s="143" t="s">
        <v>1</v>
      </c>
      <c r="F139" s="144" t="s">
        <v>138</v>
      </c>
      <c r="H139" s="145">
        <v>1373.53</v>
      </c>
      <c r="AA139" s="143"/>
      <c r="AB139" s="143"/>
      <c r="AF139" s="143"/>
    </row>
    <row r="140" spans="2:46" s="1" customFormat="1" ht="33" customHeight="1" x14ac:dyDescent="0.2">
      <c r="B140" s="125"/>
      <c r="C140" s="126" t="s">
        <v>80</v>
      </c>
      <c r="D140" s="126" t="s">
        <v>128</v>
      </c>
      <c r="E140" s="127" t="s">
        <v>139</v>
      </c>
      <c r="F140" s="128" t="s">
        <v>140</v>
      </c>
      <c r="G140" s="129" t="s">
        <v>141</v>
      </c>
      <c r="H140" s="130">
        <v>851.53</v>
      </c>
      <c r="I140" s="157"/>
      <c r="J140" s="131"/>
      <c r="Y140" s="132"/>
      <c r="AA140" s="132"/>
      <c r="AB140" s="132"/>
      <c r="AF140" s="16"/>
      <c r="AL140" s="133"/>
      <c r="AM140" s="133"/>
      <c r="AN140" s="133"/>
      <c r="AO140" s="133"/>
      <c r="AP140" s="133"/>
      <c r="AQ140" s="16"/>
      <c r="AR140" s="133"/>
      <c r="AS140" s="16"/>
      <c r="AT140" s="132"/>
    </row>
    <row r="141" spans="2:46" s="1" customFormat="1" ht="33" customHeight="1" x14ac:dyDescent="0.2">
      <c r="B141" s="125"/>
      <c r="C141" s="152"/>
      <c r="D141" s="152"/>
      <c r="E141" s="153"/>
      <c r="F141" s="137" t="s">
        <v>622</v>
      </c>
      <c r="G141" s="154"/>
      <c r="H141" s="155"/>
      <c r="I141" s="156"/>
      <c r="J141" s="156"/>
      <c r="Y141" s="132"/>
      <c r="AA141" s="132"/>
      <c r="AB141" s="132"/>
      <c r="AF141" s="16"/>
      <c r="AL141" s="133"/>
      <c r="AM141" s="133"/>
      <c r="AN141" s="133"/>
      <c r="AO141" s="133"/>
      <c r="AP141" s="133"/>
      <c r="AQ141" s="16"/>
      <c r="AR141" s="133"/>
      <c r="AS141" s="16"/>
      <c r="AT141" s="132"/>
    </row>
    <row r="142" spans="2:46" s="13" customFormat="1" x14ac:dyDescent="0.2">
      <c r="B142" s="138"/>
      <c r="D142" s="135" t="s">
        <v>133</v>
      </c>
      <c r="E142" s="139" t="s">
        <v>1</v>
      </c>
      <c r="F142" s="140" t="s">
        <v>94</v>
      </c>
      <c r="H142" s="141">
        <v>851.53</v>
      </c>
      <c r="AA142" s="139"/>
      <c r="AB142" s="139"/>
      <c r="AF142" s="139"/>
    </row>
    <row r="143" spans="2:46" s="14" customFormat="1" x14ac:dyDescent="0.2">
      <c r="B143" s="142"/>
      <c r="D143" s="135" t="s">
        <v>133</v>
      </c>
      <c r="E143" s="143" t="s">
        <v>1</v>
      </c>
      <c r="F143" s="144" t="s">
        <v>138</v>
      </c>
      <c r="H143" s="145">
        <v>851.53</v>
      </c>
      <c r="AA143" s="143"/>
      <c r="AB143" s="143"/>
      <c r="AF143" s="143"/>
    </row>
    <row r="144" spans="2:46" s="1" customFormat="1" ht="24.15" customHeight="1" x14ac:dyDescent="0.2">
      <c r="B144" s="125"/>
      <c r="C144" s="126" t="s">
        <v>142</v>
      </c>
      <c r="D144" s="126" t="s">
        <v>128</v>
      </c>
      <c r="E144" s="127" t="s">
        <v>143</v>
      </c>
      <c r="F144" s="128" t="s">
        <v>144</v>
      </c>
      <c r="G144" s="129" t="s">
        <v>141</v>
      </c>
      <c r="H144" s="130">
        <v>0.72</v>
      </c>
      <c r="I144" s="157"/>
      <c r="J144" s="131"/>
      <c r="Y144" s="132"/>
      <c r="AA144" s="132"/>
      <c r="AB144" s="132"/>
      <c r="AF144" s="16"/>
      <c r="AL144" s="133"/>
      <c r="AM144" s="133"/>
      <c r="AN144" s="133"/>
      <c r="AO144" s="133"/>
      <c r="AP144" s="133"/>
      <c r="AQ144" s="16"/>
      <c r="AR144" s="133"/>
      <c r="AS144" s="16"/>
      <c r="AT144" s="132"/>
    </row>
    <row r="145" spans="2:46" s="12" customFormat="1" x14ac:dyDescent="0.2">
      <c r="B145" s="134"/>
      <c r="D145" s="135" t="s">
        <v>133</v>
      </c>
      <c r="E145" s="136" t="s">
        <v>1</v>
      </c>
      <c r="F145" s="137" t="s">
        <v>145</v>
      </c>
      <c r="H145" s="136" t="s">
        <v>1</v>
      </c>
      <c r="AA145" s="136"/>
      <c r="AB145" s="136"/>
      <c r="AF145" s="136"/>
    </row>
    <row r="146" spans="2:46" s="13" customFormat="1" x14ac:dyDescent="0.2">
      <c r="B146" s="138"/>
      <c r="D146" s="135" t="s">
        <v>133</v>
      </c>
      <c r="E146" s="139" t="s">
        <v>96</v>
      </c>
      <c r="F146" s="140" t="s">
        <v>146</v>
      </c>
      <c r="H146" s="141">
        <v>0.72</v>
      </c>
      <c r="AA146" s="139"/>
      <c r="AB146" s="139"/>
      <c r="AF146" s="139"/>
    </row>
    <row r="147" spans="2:46" s="14" customFormat="1" x14ac:dyDescent="0.2">
      <c r="B147" s="142"/>
      <c r="D147" s="135" t="s">
        <v>133</v>
      </c>
      <c r="E147" s="143" t="s">
        <v>1</v>
      </c>
      <c r="F147" s="144" t="s">
        <v>138</v>
      </c>
      <c r="H147" s="145">
        <v>0.72</v>
      </c>
      <c r="AA147" s="143"/>
      <c r="AB147" s="143"/>
      <c r="AF147" s="143"/>
    </row>
    <row r="148" spans="2:46" s="1" customFormat="1" ht="21.75" customHeight="1" x14ac:dyDescent="0.2">
      <c r="B148" s="125"/>
      <c r="C148" s="126" t="s">
        <v>132</v>
      </c>
      <c r="D148" s="126" t="s">
        <v>128</v>
      </c>
      <c r="E148" s="127" t="s">
        <v>147</v>
      </c>
      <c r="F148" s="128" t="s">
        <v>148</v>
      </c>
      <c r="G148" s="129" t="s">
        <v>141</v>
      </c>
      <c r="H148" s="130">
        <v>108.096</v>
      </c>
      <c r="I148" s="157"/>
      <c r="J148" s="131"/>
      <c r="Y148" s="132"/>
      <c r="AA148" s="132"/>
      <c r="AB148" s="132"/>
      <c r="AF148" s="16"/>
      <c r="AL148" s="133"/>
      <c r="AM148" s="133"/>
      <c r="AN148" s="133"/>
      <c r="AO148" s="133"/>
      <c r="AP148" s="133"/>
      <c r="AQ148" s="16"/>
      <c r="AR148" s="133"/>
      <c r="AS148" s="16"/>
      <c r="AT148" s="132"/>
    </row>
    <row r="149" spans="2:46" s="12" customFormat="1" x14ac:dyDescent="0.2">
      <c r="B149" s="134"/>
      <c r="D149" s="135" t="s">
        <v>133</v>
      </c>
      <c r="E149" s="136" t="s">
        <v>1</v>
      </c>
      <c r="F149" s="137" t="s">
        <v>149</v>
      </c>
      <c r="H149" s="136" t="s">
        <v>1</v>
      </c>
      <c r="AA149" s="136"/>
      <c r="AB149" s="136"/>
      <c r="AF149" s="136"/>
    </row>
    <row r="150" spans="2:46" s="13" customFormat="1" x14ac:dyDescent="0.2">
      <c r="B150" s="138"/>
      <c r="D150" s="135" t="s">
        <v>133</v>
      </c>
      <c r="E150" s="139" t="s">
        <v>1</v>
      </c>
      <c r="F150" s="140" t="s">
        <v>150</v>
      </c>
      <c r="H150" s="141">
        <v>64.896000000000001</v>
      </c>
      <c r="AA150" s="139"/>
      <c r="AB150" s="139"/>
      <c r="AF150" s="139"/>
    </row>
    <row r="151" spans="2:46" s="12" customFormat="1" x14ac:dyDescent="0.2">
      <c r="B151" s="134"/>
      <c r="D151" s="135" t="s">
        <v>133</v>
      </c>
      <c r="E151" s="136" t="s">
        <v>1</v>
      </c>
      <c r="F151" s="137" t="s">
        <v>151</v>
      </c>
      <c r="H151" s="136" t="s">
        <v>1</v>
      </c>
      <c r="AA151" s="136"/>
      <c r="AB151" s="136"/>
      <c r="AF151" s="136"/>
    </row>
    <row r="152" spans="2:46" s="13" customFormat="1" x14ac:dyDescent="0.2">
      <c r="B152" s="138"/>
      <c r="D152" s="135" t="s">
        <v>133</v>
      </c>
      <c r="E152" s="139" t="s">
        <v>1</v>
      </c>
      <c r="F152" s="140" t="s">
        <v>152</v>
      </c>
      <c r="H152" s="141">
        <v>43.2</v>
      </c>
      <c r="AA152" s="139"/>
      <c r="AB152" s="139"/>
      <c r="AF152" s="139"/>
    </row>
    <row r="153" spans="2:46" s="14" customFormat="1" x14ac:dyDescent="0.2">
      <c r="B153" s="142"/>
      <c r="D153" s="135" t="s">
        <v>133</v>
      </c>
      <c r="E153" s="143" t="s">
        <v>95</v>
      </c>
      <c r="F153" s="144" t="s">
        <v>138</v>
      </c>
      <c r="H153" s="145">
        <v>108.096</v>
      </c>
      <c r="AA153" s="143"/>
      <c r="AB153" s="143"/>
      <c r="AF153" s="143"/>
    </row>
    <row r="154" spans="2:46" s="1" customFormat="1" ht="24.15" customHeight="1" x14ac:dyDescent="0.2">
      <c r="B154" s="125"/>
      <c r="C154" s="126" t="s">
        <v>153</v>
      </c>
      <c r="D154" s="126" t="s">
        <v>128</v>
      </c>
      <c r="E154" s="127" t="s">
        <v>154</v>
      </c>
      <c r="F154" s="128" t="s">
        <v>155</v>
      </c>
      <c r="G154" s="129" t="s">
        <v>141</v>
      </c>
      <c r="H154" s="130">
        <v>455.459</v>
      </c>
      <c r="I154" s="157"/>
      <c r="J154" s="131"/>
      <c r="Y154" s="132"/>
      <c r="AA154" s="132"/>
      <c r="AB154" s="132"/>
      <c r="AF154" s="16"/>
      <c r="AL154" s="133"/>
      <c r="AM154" s="133"/>
      <c r="AN154" s="133"/>
      <c r="AO154" s="133"/>
      <c r="AP154" s="133"/>
      <c r="AQ154" s="16"/>
      <c r="AR154" s="133"/>
      <c r="AS154" s="16"/>
      <c r="AT154" s="132"/>
    </row>
    <row r="155" spans="2:46" s="1" customFormat="1" ht="24.15" customHeight="1" x14ac:dyDescent="0.2">
      <c r="B155" s="125"/>
      <c r="C155" s="152"/>
      <c r="D155" s="135" t="s">
        <v>133</v>
      </c>
      <c r="E155" s="153"/>
      <c r="F155" s="137" t="s">
        <v>623</v>
      </c>
      <c r="G155" s="154"/>
      <c r="H155" s="155"/>
      <c r="I155" s="156"/>
      <c r="J155" s="156"/>
      <c r="Y155" s="132"/>
      <c r="AA155" s="132"/>
      <c r="AB155" s="132"/>
      <c r="AF155" s="16"/>
      <c r="AL155" s="133"/>
      <c r="AM155" s="133"/>
      <c r="AN155" s="133"/>
      <c r="AO155" s="133"/>
      <c r="AP155" s="133"/>
      <c r="AQ155" s="16"/>
      <c r="AR155" s="133"/>
      <c r="AS155" s="16"/>
      <c r="AT155" s="132"/>
    </row>
    <row r="156" spans="2:46" s="12" customFormat="1" x14ac:dyDescent="0.2">
      <c r="B156" s="134"/>
      <c r="D156" s="135" t="s">
        <v>133</v>
      </c>
      <c r="E156" s="136" t="s">
        <v>1</v>
      </c>
      <c r="F156" s="137" t="s">
        <v>134</v>
      </c>
      <c r="H156" s="136" t="s">
        <v>1</v>
      </c>
      <c r="AA156" s="136"/>
      <c r="AB156" s="136"/>
      <c r="AF156" s="136"/>
    </row>
    <row r="157" spans="2:46" s="13" customFormat="1" x14ac:dyDescent="0.2">
      <c r="B157" s="138"/>
      <c r="D157" s="135" t="s">
        <v>133</v>
      </c>
      <c r="E157" s="139" t="s">
        <v>86</v>
      </c>
      <c r="F157" s="140" t="s">
        <v>156</v>
      </c>
      <c r="H157" s="141">
        <v>255.459</v>
      </c>
      <c r="AA157" s="139"/>
      <c r="AB157" s="139"/>
      <c r="AF157" s="139"/>
    </row>
    <row r="158" spans="2:46" s="12" customFormat="1" x14ac:dyDescent="0.2">
      <c r="B158" s="134"/>
      <c r="D158" s="135" t="s">
        <v>133</v>
      </c>
      <c r="E158" s="136" t="s">
        <v>1</v>
      </c>
      <c r="F158" s="137" t="s">
        <v>157</v>
      </c>
      <c r="H158" s="136" t="s">
        <v>1</v>
      </c>
      <c r="AA158" s="136"/>
      <c r="AB158" s="136"/>
      <c r="AF158" s="136"/>
    </row>
    <row r="159" spans="2:46" s="13" customFormat="1" x14ac:dyDescent="0.2">
      <c r="B159" s="138"/>
      <c r="D159" s="135" t="s">
        <v>133</v>
      </c>
      <c r="E159" s="139" t="s">
        <v>81</v>
      </c>
      <c r="F159" s="140" t="s">
        <v>158</v>
      </c>
      <c r="H159" s="141">
        <v>200</v>
      </c>
      <c r="AA159" s="139"/>
      <c r="AB159" s="139"/>
      <c r="AF159" s="139"/>
    </row>
    <row r="160" spans="2:46" s="14" customFormat="1" x14ac:dyDescent="0.2">
      <c r="B160" s="142"/>
      <c r="D160" s="135" t="s">
        <v>133</v>
      </c>
      <c r="E160" s="143" t="s">
        <v>1</v>
      </c>
      <c r="F160" s="144" t="s">
        <v>138</v>
      </c>
      <c r="H160" s="145">
        <v>455.459</v>
      </c>
      <c r="AA160" s="143"/>
      <c r="AB160" s="143"/>
      <c r="AF160" s="143"/>
    </row>
    <row r="161" spans="2:46" s="1" customFormat="1" ht="24.15" customHeight="1" x14ac:dyDescent="0.2">
      <c r="B161" s="125"/>
      <c r="C161" s="126" t="s">
        <v>159</v>
      </c>
      <c r="D161" s="126" t="s">
        <v>128</v>
      </c>
      <c r="E161" s="127" t="s">
        <v>160</v>
      </c>
      <c r="F161" s="128" t="s">
        <v>161</v>
      </c>
      <c r="G161" s="129" t="s">
        <v>141</v>
      </c>
      <c r="H161" s="130">
        <v>140.88900000000001</v>
      </c>
      <c r="I161" s="157"/>
      <c r="J161" s="131"/>
      <c r="Y161" s="132"/>
      <c r="AA161" s="132"/>
      <c r="AB161" s="132"/>
      <c r="AF161" s="16"/>
      <c r="AL161" s="133"/>
      <c r="AM161" s="133"/>
      <c r="AN161" s="133"/>
      <c r="AO161" s="133"/>
      <c r="AP161" s="133"/>
      <c r="AQ161" s="16"/>
      <c r="AR161" s="133"/>
      <c r="AS161" s="16"/>
      <c r="AT161" s="132"/>
    </row>
    <row r="162" spans="2:46" s="12" customFormat="1" x14ac:dyDescent="0.2">
      <c r="B162" s="134"/>
      <c r="D162" s="135" t="s">
        <v>133</v>
      </c>
      <c r="E162" s="136" t="s">
        <v>1</v>
      </c>
      <c r="F162" s="137" t="s">
        <v>134</v>
      </c>
      <c r="H162" s="136" t="s">
        <v>1</v>
      </c>
      <c r="AA162" s="136"/>
      <c r="AB162" s="136"/>
      <c r="AF162" s="136"/>
    </row>
    <row r="163" spans="2:46" s="13" customFormat="1" x14ac:dyDescent="0.2">
      <c r="B163" s="138"/>
      <c r="D163" s="135" t="s">
        <v>133</v>
      </c>
      <c r="E163" s="139" t="s">
        <v>1</v>
      </c>
      <c r="F163" s="140" t="s">
        <v>156</v>
      </c>
      <c r="H163" s="141">
        <v>255.459</v>
      </c>
      <c r="AA163" s="139"/>
      <c r="AB163" s="139"/>
      <c r="AF163" s="139"/>
    </row>
    <row r="164" spans="2:46" s="12" customFormat="1" x14ac:dyDescent="0.2">
      <c r="B164" s="134"/>
      <c r="D164" s="135" t="s">
        <v>133</v>
      </c>
      <c r="E164" s="136" t="s">
        <v>1</v>
      </c>
      <c r="F164" s="137" t="s">
        <v>157</v>
      </c>
      <c r="H164" s="136" t="s">
        <v>1</v>
      </c>
      <c r="AA164" s="136"/>
      <c r="AB164" s="136"/>
      <c r="AF164" s="136"/>
    </row>
    <row r="165" spans="2:46" s="13" customFormat="1" x14ac:dyDescent="0.2">
      <c r="B165" s="138"/>
      <c r="D165" s="135" t="s">
        <v>133</v>
      </c>
      <c r="E165" s="139" t="s">
        <v>1</v>
      </c>
      <c r="F165" s="140" t="s">
        <v>158</v>
      </c>
      <c r="H165" s="141">
        <v>200</v>
      </c>
      <c r="AA165" s="139"/>
      <c r="AB165" s="139"/>
      <c r="AF165" s="139"/>
    </row>
    <row r="166" spans="2:46" s="12" customFormat="1" x14ac:dyDescent="0.2">
      <c r="B166" s="134"/>
      <c r="D166" s="135" t="s">
        <v>133</v>
      </c>
      <c r="E166" s="136" t="s">
        <v>1</v>
      </c>
      <c r="F166" s="137" t="s">
        <v>162</v>
      </c>
      <c r="H166" s="136" t="s">
        <v>1</v>
      </c>
      <c r="AA166" s="136"/>
      <c r="AB166" s="136"/>
      <c r="AF166" s="136"/>
    </row>
    <row r="167" spans="2:46" s="13" customFormat="1" x14ac:dyDescent="0.2">
      <c r="B167" s="138"/>
      <c r="D167" s="135" t="s">
        <v>133</v>
      </c>
      <c r="E167" s="139" t="s">
        <v>1</v>
      </c>
      <c r="F167" s="140" t="s">
        <v>95</v>
      </c>
      <c r="H167" s="141">
        <v>108.096</v>
      </c>
      <c r="AA167" s="139"/>
      <c r="AB167" s="139"/>
      <c r="AF167" s="139"/>
    </row>
    <row r="168" spans="2:46" s="14" customFormat="1" x14ac:dyDescent="0.2">
      <c r="B168" s="142"/>
      <c r="D168" s="135" t="s">
        <v>133</v>
      </c>
      <c r="E168" s="143" t="s">
        <v>1</v>
      </c>
      <c r="F168" s="144" t="s">
        <v>138</v>
      </c>
      <c r="H168" s="145">
        <v>563.55499999999995</v>
      </c>
      <c r="AA168" s="143"/>
      <c r="AB168" s="143"/>
      <c r="AF168" s="143"/>
    </row>
    <row r="169" spans="2:46" s="13" customFormat="1" x14ac:dyDescent="0.2">
      <c r="B169" s="138"/>
      <c r="D169" s="135" t="s">
        <v>133</v>
      </c>
      <c r="F169" s="140" t="s">
        <v>163</v>
      </c>
      <c r="H169" s="141">
        <v>140.88900000000001</v>
      </c>
      <c r="AA169" s="139"/>
      <c r="AB169" s="139"/>
      <c r="AF169" s="139"/>
    </row>
    <row r="170" spans="2:46" s="1" customFormat="1" ht="24.15" customHeight="1" x14ac:dyDescent="0.2">
      <c r="B170" s="125"/>
      <c r="C170" s="126" t="s">
        <v>164</v>
      </c>
      <c r="D170" s="126" t="s">
        <v>128</v>
      </c>
      <c r="E170" s="127" t="s">
        <v>165</v>
      </c>
      <c r="F170" s="128" t="s">
        <v>166</v>
      </c>
      <c r="G170" s="129" t="s">
        <v>141</v>
      </c>
      <c r="H170" s="130">
        <v>694.48</v>
      </c>
      <c r="I170" s="157"/>
      <c r="J170" s="131"/>
      <c r="Y170" s="132"/>
      <c r="AA170" s="132"/>
      <c r="AB170" s="132"/>
      <c r="AF170" s="16"/>
      <c r="AL170" s="133"/>
      <c r="AM170" s="133"/>
      <c r="AN170" s="133"/>
      <c r="AO170" s="133"/>
      <c r="AP170" s="133"/>
      <c r="AQ170" s="16"/>
      <c r="AR170" s="133"/>
      <c r="AS170" s="16"/>
      <c r="AT170" s="132"/>
    </row>
    <row r="171" spans="2:46" s="12" customFormat="1" x14ac:dyDescent="0.2">
      <c r="B171" s="134"/>
      <c r="D171" s="135" t="s">
        <v>133</v>
      </c>
      <c r="E171" s="136" t="s">
        <v>1</v>
      </c>
      <c r="F171" s="137" t="s">
        <v>167</v>
      </c>
      <c r="H171" s="136" t="s">
        <v>1</v>
      </c>
      <c r="AA171" s="136"/>
      <c r="AB171" s="136"/>
      <c r="AF171" s="136"/>
    </row>
    <row r="172" spans="2:46" s="13" customFormat="1" x14ac:dyDescent="0.2">
      <c r="B172" s="138"/>
      <c r="D172" s="135" t="s">
        <v>133</v>
      </c>
      <c r="E172" s="139" t="s">
        <v>84</v>
      </c>
      <c r="F172" s="140" t="s">
        <v>168</v>
      </c>
      <c r="H172" s="141">
        <v>83.2</v>
      </c>
      <c r="AA172" s="139"/>
      <c r="AB172" s="139"/>
      <c r="AF172" s="139"/>
    </row>
    <row r="173" spans="2:46" s="12" customFormat="1" x14ac:dyDescent="0.2">
      <c r="B173" s="134"/>
      <c r="D173" s="135" t="s">
        <v>133</v>
      </c>
      <c r="E173" s="136" t="s">
        <v>1</v>
      </c>
      <c r="F173" s="137" t="s">
        <v>169</v>
      </c>
      <c r="H173" s="136" t="s">
        <v>1</v>
      </c>
      <c r="AA173" s="136"/>
      <c r="AB173" s="136"/>
      <c r="AF173" s="136"/>
    </row>
    <row r="174" spans="2:46" s="13" customFormat="1" x14ac:dyDescent="0.2">
      <c r="B174" s="138"/>
      <c r="D174" s="135" t="s">
        <v>133</v>
      </c>
      <c r="E174" s="139" t="s">
        <v>85</v>
      </c>
      <c r="F174" s="140" t="s">
        <v>170</v>
      </c>
      <c r="H174" s="141">
        <v>611.28</v>
      </c>
      <c r="AA174" s="139"/>
      <c r="AB174" s="139"/>
      <c r="AF174" s="139"/>
    </row>
    <row r="175" spans="2:46" s="14" customFormat="1" x14ac:dyDescent="0.2">
      <c r="B175" s="142"/>
      <c r="D175" s="135" t="s">
        <v>133</v>
      </c>
      <c r="E175" s="143" t="s">
        <v>83</v>
      </c>
      <c r="F175" s="144" t="s">
        <v>138</v>
      </c>
      <c r="H175" s="145">
        <v>694.48</v>
      </c>
      <c r="AA175" s="143"/>
      <c r="AB175" s="143"/>
      <c r="AF175" s="143"/>
    </row>
    <row r="176" spans="2:46" s="1" customFormat="1" ht="24.15" customHeight="1" x14ac:dyDescent="0.2">
      <c r="B176" s="125"/>
      <c r="C176" s="126" t="s">
        <v>171</v>
      </c>
      <c r="D176" s="126" t="s">
        <v>128</v>
      </c>
      <c r="E176" s="127" t="s">
        <v>172</v>
      </c>
      <c r="F176" s="128" t="s">
        <v>173</v>
      </c>
      <c r="G176" s="129" t="s">
        <v>141</v>
      </c>
      <c r="H176" s="130">
        <v>173.62</v>
      </c>
      <c r="I176" s="157"/>
      <c r="J176" s="131"/>
      <c r="Y176" s="132"/>
      <c r="AA176" s="132"/>
      <c r="AB176" s="132"/>
      <c r="AF176" s="16"/>
      <c r="AL176" s="133"/>
      <c r="AM176" s="133"/>
      <c r="AN176" s="133"/>
      <c r="AO176" s="133"/>
      <c r="AP176" s="133"/>
      <c r="AQ176" s="16"/>
      <c r="AR176" s="133"/>
      <c r="AS176" s="16"/>
      <c r="AT176" s="132"/>
    </row>
    <row r="177" spans="2:46" s="13" customFormat="1" x14ac:dyDescent="0.2">
      <c r="B177" s="138"/>
      <c r="D177" s="135" t="s">
        <v>133</v>
      </c>
      <c r="E177" s="139" t="s">
        <v>1</v>
      </c>
      <c r="F177" s="140" t="s">
        <v>174</v>
      </c>
      <c r="H177" s="141">
        <v>173.62</v>
      </c>
      <c r="AA177" s="139"/>
      <c r="AB177" s="139"/>
      <c r="AF177" s="139"/>
    </row>
    <row r="178" spans="2:46" s="14" customFormat="1" x14ac:dyDescent="0.2">
      <c r="B178" s="142"/>
      <c r="D178" s="135" t="s">
        <v>133</v>
      </c>
      <c r="E178" s="143" t="s">
        <v>1</v>
      </c>
      <c r="F178" s="144" t="s">
        <v>138</v>
      </c>
      <c r="H178" s="145">
        <v>173.62</v>
      </c>
      <c r="AA178" s="143"/>
      <c r="AB178" s="143"/>
      <c r="AF178" s="143"/>
    </row>
    <row r="179" spans="2:46" s="1" customFormat="1" ht="24.15" customHeight="1" x14ac:dyDescent="0.2">
      <c r="B179" s="125"/>
      <c r="C179" s="126" t="s">
        <v>175</v>
      </c>
      <c r="D179" s="126" t="s">
        <v>128</v>
      </c>
      <c r="E179" s="127" t="s">
        <v>176</v>
      </c>
      <c r="F179" s="128" t="s">
        <v>177</v>
      </c>
      <c r="G179" s="129" t="s">
        <v>131</v>
      </c>
      <c r="H179" s="130">
        <v>238.68</v>
      </c>
      <c r="I179" s="157"/>
      <c r="J179" s="131"/>
      <c r="Y179" s="132"/>
      <c r="AA179" s="132"/>
      <c r="AB179" s="132"/>
      <c r="AF179" s="16"/>
      <c r="AL179" s="133"/>
      <c r="AM179" s="133"/>
      <c r="AN179" s="133"/>
      <c r="AO179" s="133"/>
      <c r="AP179" s="133"/>
      <c r="AQ179" s="16"/>
      <c r="AR179" s="133"/>
      <c r="AS179" s="16"/>
      <c r="AT179" s="132"/>
    </row>
    <row r="180" spans="2:46" s="12" customFormat="1" x14ac:dyDescent="0.2">
      <c r="B180" s="134"/>
      <c r="D180" s="135" t="s">
        <v>133</v>
      </c>
      <c r="E180" s="136" t="s">
        <v>1</v>
      </c>
      <c r="F180" s="137" t="s">
        <v>167</v>
      </c>
      <c r="H180" s="136" t="s">
        <v>1</v>
      </c>
      <c r="AA180" s="136"/>
      <c r="AB180" s="136"/>
      <c r="AF180" s="136"/>
    </row>
    <row r="181" spans="2:46" s="13" customFormat="1" x14ac:dyDescent="0.2">
      <c r="B181" s="138"/>
      <c r="D181" s="135" t="s">
        <v>133</v>
      </c>
      <c r="E181" s="139" t="s">
        <v>1</v>
      </c>
      <c r="F181" s="140" t="s">
        <v>178</v>
      </c>
      <c r="H181" s="141">
        <v>52.8</v>
      </c>
      <c r="AA181" s="139"/>
      <c r="AB181" s="139"/>
      <c r="AF181" s="139"/>
    </row>
    <row r="182" spans="2:46" s="12" customFormat="1" x14ac:dyDescent="0.2">
      <c r="B182" s="134"/>
      <c r="D182" s="135" t="s">
        <v>133</v>
      </c>
      <c r="E182" s="136" t="s">
        <v>1</v>
      </c>
      <c r="F182" s="137" t="s">
        <v>169</v>
      </c>
      <c r="H182" s="136" t="s">
        <v>1</v>
      </c>
      <c r="AA182" s="136"/>
      <c r="AB182" s="136"/>
      <c r="AF182" s="136"/>
    </row>
    <row r="183" spans="2:46" s="13" customFormat="1" x14ac:dyDescent="0.2">
      <c r="B183" s="138"/>
      <c r="D183" s="135" t="s">
        <v>133</v>
      </c>
      <c r="E183" s="139" t="s">
        <v>1</v>
      </c>
      <c r="F183" s="140" t="s">
        <v>179</v>
      </c>
      <c r="H183" s="141">
        <v>185.88</v>
      </c>
      <c r="AA183" s="139"/>
      <c r="AB183" s="139"/>
      <c r="AF183" s="139"/>
    </row>
    <row r="184" spans="2:46" s="14" customFormat="1" x14ac:dyDescent="0.2">
      <c r="B184" s="142"/>
      <c r="D184" s="135" t="s">
        <v>133</v>
      </c>
      <c r="E184" s="143" t="s">
        <v>1</v>
      </c>
      <c r="F184" s="144" t="s">
        <v>138</v>
      </c>
      <c r="H184" s="145">
        <v>238.68</v>
      </c>
      <c r="AA184" s="143"/>
      <c r="AB184" s="143"/>
      <c r="AF184" s="143"/>
    </row>
    <row r="185" spans="2:46" s="1" customFormat="1" ht="21.75" customHeight="1" x14ac:dyDescent="0.2">
      <c r="B185" s="125"/>
      <c r="C185" s="126" t="s">
        <v>180</v>
      </c>
      <c r="D185" s="126" t="s">
        <v>128</v>
      </c>
      <c r="E185" s="127" t="s">
        <v>181</v>
      </c>
      <c r="F185" s="128" t="s">
        <v>182</v>
      </c>
      <c r="G185" s="129" t="s">
        <v>131</v>
      </c>
      <c r="H185" s="130">
        <v>238.68</v>
      </c>
      <c r="I185" s="157"/>
      <c r="J185" s="131"/>
      <c r="Y185" s="132"/>
      <c r="AA185" s="132"/>
      <c r="AB185" s="132"/>
      <c r="AF185" s="16"/>
      <c r="AL185" s="133"/>
      <c r="AM185" s="133"/>
      <c r="AN185" s="133"/>
      <c r="AO185" s="133"/>
      <c r="AP185" s="133"/>
      <c r="AQ185" s="16"/>
      <c r="AR185" s="133"/>
      <c r="AS185" s="16"/>
      <c r="AT185" s="132"/>
    </row>
    <row r="186" spans="2:46" s="1" customFormat="1" ht="24.15" customHeight="1" x14ac:dyDescent="0.2">
      <c r="B186" s="125"/>
      <c r="C186" s="126" t="s">
        <v>183</v>
      </c>
      <c r="D186" s="126" t="s">
        <v>128</v>
      </c>
      <c r="E186" s="127" t="s">
        <v>184</v>
      </c>
      <c r="F186" s="128" t="s">
        <v>185</v>
      </c>
      <c r="G186" s="129" t="s">
        <v>141</v>
      </c>
      <c r="H186" s="130">
        <v>694.48</v>
      </c>
      <c r="I186" s="157"/>
      <c r="J186" s="131"/>
      <c r="Y186" s="132"/>
      <c r="AA186" s="132"/>
      <c r="AB186" s="132"/>
      <c r="AF186" s="16"/>
      <c r="AL186" s="133"/>
      <c r="AM186" s="133"/>
      <c r="AN186" s="133"/>
      <c r="AO186" s="133"/>
      <c r="AP186" s="133"/>
      <c r="AQ186" s="16"/>
      <c r="AR186" s="133"/>
      <c r="AS186" s="16"/>
      <c r="AT186" s="132"/>
    </row>
    <row r="187" spans="2:46" s="12" customFormat="1" x14ac:dyDescent="0.2">
      <c r="B187" s="134"/>
      <c r="D187" s="135" t="s">
        <v>133</v>
      </c>
      <c r="E187" s="136" t="s">
        <v>1</v>
      </c>
      <c r="F187" s="137" t="s">
        <v>167</v>
      </c>
      <c r="H187" s="136" t="s">
        <v>1</v>
      </c>
      <c r="AA187" s="136"/>
      <c r="AB187" s="136"/>
      <c r="AF187" s="136"/>
    </row>
    <row r="188" spans="2:46" s="13" customFormat="1" x14ac:dyDescent="0.2">
      <c r="B188" s="138"/>
      <c r="D188" s="135" t="s">
        <v>133</v>
      </c>
      <c r="E188" s="139" t="s">
        <v>1</v>
      </c>
      <c r="F188" s="140" t="s">
        <v>168</v>
      </c>
      <c r="H188" s="141">
        <v>83.2</v>
      </c>
      <c r="AA188" s="139"/>
      <c r="AB188" s="139"/>
      <c r="AF188" s="139"/>
    </row>
    <row r="189" spans="2:46" s="12" customFormat="1" x14ac:dyDescent="0.2">
      <c r="B189" s="134"/>
      <c r="D189" s="135" t="s">
        <v>133</v>
      </c>
      <c r="E189" s="136" t="s">
        <v>1</v>
      </c>
      <c r="F189" s="137" t="s">
        <v>169</v>
      </c>
      <c r="H189" s="136" t="s">
        <v>1</v>
      </c>
      <c r="AA189" s="136"/>
      <c r="AB189" s="136"/>
      <c r="AF189" s="136"/>
    </row>
    <row r="190" spans="2:46" s="13" customFormat="1" x14ac:dyDescent="0.2">
      <c r="B190" s="138"/>
      <c r="D190" s="135" t="s">
        <v>133</v>
      </c>
      <c r="E190" s="139" t="s">
        <v>1</v>
      </c>
      <c r="F190" s="140" t="s">
        <v>170</v>
      </c>
      <c r="H190" s="141">
        <v>611.28</v>
      </c>
      <c r="AA190" s="139"/>
      <c r="AB190" s="139"/>
      <c r="AF190" s="139"/>
    </row>
    <row r="191" spans="2:46" s="14" customFormat="1" x14ac:dyDescent="0.2">
      <c r="B191" s="142"/>
      <c r="D191" s="135" t="s">
        <v>133</v>
      </c>
      <c r="E191" s="143" t="s">
        <v>1</v>
      </c>
      <c r="F191" s="144" t="s">
        <v>138</v>
      </c>
      <c r="H191" s="145">
        <v>694.48</v>
      </c>
      <c r="AA191" s="143"/>
      <c r="AB191" s="143"/>
      <c r="AF191" s="143"/>
    </row>
    <row r="192" spans="2:46" s="1" customFormat="1" ht="24.15" customHeight="1" x14ac:dyDescent="0.2">
      <c r="B192" s="125"/>
      <c r="C192" s="126" t="s">
        <v>186</v>
      </c>
      <c r="D192" s="126" t="s">
        <v>128</v>
      </c>
      <c r="E192" s="127" t="s">
        <v>187</v>
      </c>
      <c r="F192" s="128" t="s">
        <v>188</v>
      </c>
      <c r="G192" s="129" t="s">
        <v>141</v>
      </c>
      <c r="H192" s="130">
        <v>694.48</v>
      </c>
      <c r="I192" s="157"/>
      <c r="J192" s="131"/>
      <c r="Y192" s="132"/>
      <c r="AA192" s="132"/>
      <c r="AB192" s="132"/>
      <c r="AF192" s="16"/>
      <c r="AL192" s="133"/>
      <c r="AM192" s="133"/>
      <c r="AN192" s="133"/>
      <c r="AO192" s="133"/>
      <c r="AP192" s="133"/>
      <c r="AQ192" s="16"/>
      <c r="AR192" s="133"/>
      <c r="AS192" s="16"/>
      <c r="AT192" s="132"/>
    </row>
    <row r="193" spans="2:46" s="1" customFormat="1" ht="24.15" customHeight="1" x14ac:dyDescent="0.2">
      <c r="B193" s="125"/>
      <c r="C193" s="126" t="s">
        <v>189</v>
      </c>
      <c r="D193" s="126" t="s">
        <v>128</v>
      </c>
      <c r="E193" s="127" t="s">
        <v>190</v>
      </c>
      <c r="F193" s="128" t="s">
        <v>191</v>
      </c>
      <c r="G193" s="129" t="s">
        <v>141</v>
      </c>
      <c r="H193" s="130">
        <v>940.5</v>
      </c>
      <c r="I193" s="157"/>
      <c r="J193" s="131"/>
      <c r="Y193" s="132"/>
      <c r="AA193" s="132"/>
      <c r="AB193" s="132"/>
      <c r="AF193" s="16"/>
      <c r="AL193" s="133"/>
      <c r="AM193" s="133"/>
      <c r="AN193" s="133"/>
      <c r="AO193" s="133"/>
      <c r="AP193" s="133"/>
      <c r="AQ193" s="16"/>
      <c r="AR193" s="133"/>
      <c r="AS193" s="16"/>
      <c r="AT193" s="132"/>
    </row>
    <row r="194" spans="2:46" s="12" customFormat="1" x14ac:dyDescent="0.2">
      <c r="B194" s="134"/>
      <c r="D194" s="135" t="s">
        <v>133</v>
      </c>
      <c r="E194" s="136" t="s">
        <v>1</v>
      </c>
      <c r="F194" s="137" t="s">
        <v>192</v>
      </c>
      <c r="H194" s="136" t="s">
        <v>1</v>
      </c>
      <c r="AA194" s="136"/>
      <c r="AB194" s="136"/>
      <c r="AF194" s="136"/>
    </row>
    <row r="195" spans="2:46" s="12" customFormat="1" x14ac:dyDescent="0.2">
      <c r="B195" s="134"/>
      <c r="D195" s="135" t="s">
        <v>133</v>
      </c>
      <c r="E195" s="136" t="s">
        <v>1</v>
      </c>
      <c r="F195" s="137" t="s">
        <v>167</v>
      </c>
      <c r="H195" s="136" t="s">
        <v>1</v>
      </c>
      <c r="AA195" s="136"/>
      <c r="AB195" s="136"/>
      <c r="AF195" s="136"/>
    </row>
    <row r="196" spans="2:46" s="13" customFormat="1" x14ac:dyDescent="0.2">
      <c r="B196" s="138"/>
      <c r="D196" s="135" t="s">
        <v>133</v>
      </c>
      <c r="E196" s="139" t="s">
        <v>92</v>
      </c>
      <c r="F196" s="140" t="s">
        <v>193</v>
      </c>
      <c r="H196" s="141">
        <v>31.12</v>
      </c>
      <c r="AA196" s="139"/>
      <c r="AB196" s="139"/>
      <c r="AF196" s="139"/>
    </row>
    <row r="197" spans="2:46" s="12" customFormat="1" x14ac:dyDescent="0.2">
      <c r="B197" s="134"/>
      <c r="D197" s="135" t="s">
        <v>133</v>
      </c>
      <c r="E197" s="136" t="s">
        <v>1</v>
      </c>
      <c r="F197" s="137" t="s">
        <v>169</v>
      </c>
      <c r="H197" s="136" t="s">
        <v>1</v>
      </c>
      <c r="AA197" s="136"/>
      <c r="AB197" s="136"/>
      <c r="AF197" s="136"/>
    </row>
    <row r="198" spans="2:46" s="13" customFormat="1" x14ac:dyDescent="0.2">
      <c r="B198" s="138"/>
      <c r="D198" s="135" t="s">
        <v>133</v>
      </c>
      <c r="E198" s="139" t="s">
        <v>93</v>
      </c>
      <c r="F198" s="140" t="s">
        <v>194</v>
      </c>
      <c r="H198" s="141">
        <v>439.13</v>
      </c>
      <c r="AA198" s="139"/>
      <c r="AB198" s="139"/>
      <c r="AF198" s="139"/>
    </row>
    <row r="199" spans="2:46" s="12" customFormat="1" x14ac:dyDescent="0.2">
      <c r="B199" s="134"/>
      <c r="D199" s="135" t="s">
        <v>133</v>
      </c>
      <c r="E199" s="136" t="s">
        <v>1</v>
      </c>
      <c r="F199" s="137" t="s">
        <v>195</v>
      </c>
      <c r="H199" s="136" t="s">
        <v>1</v>
      </c>
      <c r="AA199" s="136"/>
      <c r="AB199" s="136"/>
      <c r="AF199" s="136"/>
    </row>
    <row r="200" spans="2:46" s="13" customFormat="1" x14ac:dyDescent="0.2">
      <c r="B200" s="138"/>
      <c r="D200" s="135" t="s">
        <v>133</v>
      </c>
      <c r="E200" s="139" t="s">
        <v>1</v>
      </c>
      <c r="F200" s="140" t="s">
        <v>196</v>
      </c>
      <c r="H200" s="141">
        <v>470.25</v>
      </c>
      <c r="AA200" s="139"/>
      <c r="AB200" s="139"/>
      <c r="AF200" s="139"/>
    </row>
    <row r="201" spans="2:46" s="14" customFormat="1" x14ac:dyDescent="0.2">
      <c r="B201" s="142"/>
      <c r="D201" s="135" t="s">
        <v>133</v>
      </c>
      <c r="E201" s="143" t="s">
        <v>1</v>
      </c>
      <c r="F201" s="144" t="s">
        <v>138</v>
      </c>
      <c r="H201" s="145">
        <v>940.5</v>
      </c>
      <c r="AA201" s="143"/>
      <c r="AB201" s="143"/>
      <c r="AF201" s="143"/>
    </row>
    <row r="202" spans="2:46" s="1" customFormat="1" ht="38.1" customHeight="1" x14ac:dyDescent="0.2">
      <c r="B202" s="125"/>
      <c r="C202" s="126" t="s">
        <v>197</v>
      </c>
      <c r="D202" s="126" t="s">
        <v>128</v>
      </c>
      <c r="E202" s="127" t="s">
        <v>198</v>
      </c>
      <c r="F202" s="128" t="s">
        <v>199</v>
      </c>
      <c r="G202" s="129" t="s">
        <v>141</v>
      </c>
      <c r="H202" s="130">
        <v>788.505</v>
      </c>
      <c r="I202" s="157"/>
      <c r="J202" s="131"/>
      <c r="Y202" s="132"/>
      <c r="AA202" s="132"/>
      <c r="AB202" s="132"/>
      <c r="AF202" s="16"/>
      <c r="AL202" s="133"/>
      <c r="AM202" s="133"/>
      <c r="AN202" s="133"/>
      <c r="AO202" s="133"/>
      <c r="AP202" s="133"/>
      <c r="AQ202" s="16"/>
      <c r="AR202" s="133"/>
      <c r="AS202" s="16"/>
      <c r="AT202" s="132"/>
    </row>
    <row r="203" spans="2:46" s="1" customFormat="1" ht="31.5" customHeight="1" x14ac:dyDescent="0.2">
      <c r="B203" s="125"/>
      <c r="C203" s="152"/>
      <c r="D203" s="135" t="s">
        <v>133</v>
      </c>
      <c r="E203" s="153"/>
      <c r="F203" s="137" t="s">
        <v>624</v>
      </c>
      <c r="G203" s="154"/>
      <c r="H203" s="155"/>
      <c r="I203" s="156"/>
      <c r="J203" s="156"/>
      <c r="Y203" s="132"/>
      <c r="AA203" s="132"/>
      <c r="AB203" s="132"/>
      <c r="AF203" s="16"/>
      <c r="AL203" s="133"/>
      <c r="AM203" s="133"/>
      <c r="AN203" s="133"/>
      <c r="AO203" s="133"/>
      <c r="AP203" s="133"/>
      <c r="AQ203" s="16"/>
      <c r="AR203" s="133"/>
      <c r="AS203" s="16"/>
      <c r="AT203" s="132"/>
    </row>
    <row r="204" spans="2:46" s="12" customFormat="1" x14ac:dyDescent="0.2">
      <c r="B204" s="134"/>
      <c r="D204" s="135" t="s">
        <v>133</v>
      </c>
      <c r="E204" s="136" t="s">
        <v>1</v>
      </c>
      <c r="F204" s="137" t="s">
        <v>167</v>
      </c>
      <c r="H204" s="136" t="s">
        <v>1</v>
      </c>
      <c r="AA204" s="136"/>
      <c r="AB204" s="136"/>
      <c r="AF204" s="136"/>
    </row>
    <row r="205" spans="2:46" s="13" customFormat="1" x14ac:dyDescent="0.2">
      <c r="B205" s="138"/>
      <c r="D205" s="135" t="s">
        <v>133</v>
      </c>
      <c r="E205" s="139" t="s">
        <v>1</v>
      </c>
      <c r="F205" s="140" t="s">
        <v>200</v>
      </c>
      <c r="H205" s="141">
        <v>52.08</v>
      </c>
      <c r="AA205" s="139"/>
      <c r="AB205" s="139"/>
      <c r="AF205" s="139"/>
    </row>
    <row r="206" spans="2:46" s="12" customFormat="1" x14ac:dyDescent="0.2">
      <c r="B206" s="134"/>
      <c r="D206" s="135" t="s">
        <v>133</v>
      </c>
      <c r="E206" s="136" t="s">
        <v>1</v>
      </c>
      <c r="F206" s="137" t="s">
        <v>169</v>
      </c>
      <c r="H206" s="136" t="s">
        <v>1</v>
      </c>
      <c r="AA206" s="136"/>
      <c r="AB206" s="136"/>
      <c r="AF206" s="136"/>
    </row>
    <row r="207" spans="2:46" s="13" customFormat="1" x14ac:dyDescent="0.2">
      <c r="B207" s="138"/>
      <c r="D207" s="135" t="s">
        <v>133</v>
      </c>
      <c r="E207" s="139" t="s">
        <v>1</v>
      </c>
      <c r="F207" s="140" t="s">
        <v>201</v>
      </c>
      <c r="H207" s="141">
        <v>427.60899999999998</v>
      </c>
      <c r="AA207" s="139"/>
      <c r="AB207" s="139"/>
      <c r="AF207" s="139"/>
    </row>
    <row r="208" spans="2:46" s="12" customFormat="1" x14ac:dyDescent="0.2">
      <c r="B208" s="134"/>
      <c r="D208" s="135" t="s">
        <v>133</v>
      </c>
      <c r="E208" s="136" t="s">
        <v>1</v>
      </c>
      <c r="F208" s="137" t="s">
        <v>157</v>
      </c>
      <c r="H208" s="136" t="s">
        <v>1</v>
      </c>
      <c r="AA208" s="136"/>
      <c r="AB208" s="136"/>
      <c r="AF208" s="136"/>
    </row>
    <row r="209" spans="2:46" s="13" customFormat="1" x14ac:dyDescent="0.2">
      <c r="B209" s="138"/>
      <c r="D209" s="135" t="s">
        <v>133</v>
      </c>
      <c r="E209" s="139" t="s">
        <v>1</v>
      </c>
      <c r="F209" s="140" t="s">
        <v>81</v>
      </c>
      <c r="H209" s="141">
        <v>200</v>
      </c>
      <c r="AA209" s="139"/>
      <c r="AB209" s="139"/>
      <c r="AF209" s="139"/>
    </row>
    <row r="210" spans="2:46" s="12" customFormat="1" x14ac:dyDescent="0.2">
      <c r="B210" s="134"/>
      <c r="D210" s="135" t="s">
        <v>133</v>
      </c>
      <c r="E210" s="136" t="s">
        <v>1</v>
      </c>
      <c r="F210" s="137" t="s">
        <v>202</v>
      </c>
      <c r="H210" s="136" t="s">
        <v>1</v>
      </c>
      <c r="AA210" s="136"/>
      <c r="AB210" s="136"/>
      <c r="AF210" s="136"/>
    </row>
    <row r="211" spans="2:46" s="13" customFormat="1" x14ac:dyDescent="0.2">
      <c r="B211" s="138"/>
      <c r="D211" s="135" t="s">
        <v>133</v>
      </c>
      <c r="E211" s="139" t="s">
        <v>1</v>
      </c>
      <c r="F211" s="140" t="s">
        <v>95</v>
      </c>
      <c r="H211" s="141">
        <v>108.096</v>
      </c>
      <c r="AA211" s="139"/>
      <c r="AB211" s="139"/>
      <c r="AF211" s="139"/>
    </row>
    <row r="212" spans="2:46" s="13" customFormat="1" x14ac:dyDescent="0.2">
      <c r="B212" s="138"/>
      <c r="D212" s="135" t="s">
        <v>133</v>
      </c>
      <c r="E212" s="139" t="s">
        <v>1</v>
      </c>
      <c r="F212" s="140" t="s">
        <v>96</v>
      </c>
      <c r="H212" s="141">
        <v>0.72</v>
      </c>
      <c r="AA212" s="139"/>
      <c r="AB212" s="139"/>
      <c r="AF212" s="139"/>
    </row>
    <row r="213" spans="2:46" s="14" customFormat="1" x14ac:dyDescent="0.2">
      <c r="B213" s="142"/>
      <c r="D213" s="135" t="s">
        <v>133</v>
      </c>
      <c r="E213" s="143" t="s">
        <v>1</v>
      </c>
      <c r="F213" s="144" t="s">
        <v>138</v>
      </c>
      <c r="H213" s="145">
        <v>788.505</v>
      </c>
      <c r="AA213" s="143"/>
      <c r="AB213" s="143"/>
      <c r="AF213" s="143"/>
    </row>
    <row r="214" spans="2:46" s="1" customFormat="1" ht="38.1" customHeight="1" x14ac:dyDescent="0.2">
      <c r="B214" s="125"/>
      <c r="C214" s="126" t="s">
        <v>203</v>
      </c>
      <c r="D214" s="126" t="s">
        <v>128</v>
      </c>
      <c r="E214" s="127" t="s">
        <v>204</v>
      </c>
      <c r="F214" s="128" t="s">
        <v>205</v>
      </c>
      <c r="G214" s="129" t="s">
        <v>141</v>
      </c>
      <c r="H214" s="130">
        <v>788.505</v>
      </c>
      <c r="I214" s="157"/>
      <c r="J214" s="131"/>
      <c r="Y214" s="132"/>
      <c r="AA214" s="132"/>
      <c r="AB214" s="132"/>
      <c r="AF214" s="16"/>
      <c r="AL214" s="133"/>
      <c r="AM214" s="133"/>
      <c r="AN214" s="133"/>
      <c r="AO214" s="133"/>
      <c r="AP214" s="133"/>
      <c r="AQ214" s="16"/>
      <c r="AR214" s="133"/>
      <c r="AS214" s="16"/>
      <c r="AT214" s="132"/>
    </row>
    <row r="215" spans="2:46" s="1" customFormat="1" ht="31.5" customHeight="1" x14ac:dyDescent="0.2">
      <c r="B215" s="125"/>
      <c r="C215" s="152"/>
      <c r="D215" s="135" t="s">
        <v>133</v>
      </c>
      <c r="E215" s="153"/>
      <c r="F215" s="137" t="s">
        <v>624</v>
      </c>
      <c r="G215" s="154"/>
      <c r="H215" s="155"/>
      <c r="I215" s="156"/>
      <c r="J215" s="156"/>
      <c r="Y215" s="132"/>
      <c r="AA215" s="132"/>
      <c r="AB215" s="132"/>
      <c r="AF215" s="16"/>
      <c r="AL215" s="133"/>
      <c r="AM215" s="133"/>
      <c r="AN215" s="133"/>
      <c r="AO215" s="133"/>
      <c r="AP215" s="133"/>
      <c r="AQ215" s="16"/>
      <c r="AR215" s="133"/>
      <c r="AS215" s="16"/>
      <c r="AT215" s="132"/>
    </row>
    <row r="216" spans="2:46" s="12" customFormat="1" x14ac:dyDescent="0.2">
      <c r="B216" s="134"/>
      <c r="D216" s="135" t="s">
        <v>133</v>
      </c>
      <c r="E216" s="136" t="s">
        <v>1</v>
      </c>
      <c r="F216" s="137" t="s">
        <v>167</v>
      </c>
      <c r="H216" s="136" t="s">
        <v>1</v>
      </c>
      <c r="AA216" s="136"/>
      <c r="AB216" s="136"/>
      <c r="AF216" s="136"/>
    </row>
    <row r="217" spans="2:46" s="13" customFormat="1" x14ac:dyDescent="0.2">
      <c r="B217" s="138"/>
      <c r="D217" s="135" t="s">
        <v>133</v>
      </c>
      <c r="E217" s="139" t="s">
        <v>1</v>
      </c>
      <c r="F217" s="140" t="s">
        <v>200</v>
      </c>
      <c r="H217" s="141">
        <v>52.08</v>
      </c>
      <c r="AA217" s="139"/>
      <c r="AB217" s="139"/>
      <c r="AF217" s="139"/>
    </row>
    <row r="218" spans="2:46" s="12" customFormat="1" x14ac:dyDescent="0.2">
      <c r="B218" s="134"/>
      <c r="D218" s="135" t="s">
        <v>133</v>
      </c>
      <c r="E218" s="136" t="s">
        <v>1</v>
      </c>
      <c r="F218" s="137" t="s">
        <v>169</v>
      </c>
      <c r="H218" s="136" t="s">
        <v>1</v>
      </c>
      <c r="AA218" s="136"/>
      <c r="AB218" s="136"/>
      <c r="AF218" s="136"/>
    </row>
    <row r="219" spans="2:46" s="13" customFormat="1" x14ac:dyDescent="0.2">
      <c r="B219" s="138"/>
      <c r="D219" s="135" t="s">
        <v>133</v>
      </c>
      <c r="E219" s="139" t="s">
        <v>1</v>
      </c>
      <c r="F219" s="140" t="s">
        <v>201</v>
      </c>
      <c r="H219" s="141">
        <v>427.60899999999998</v>
      </c>
      <c r="AA219" s="139"/>
      <c r="AB219" s="139"/>
      <c r="AF219" s="139"/>
    </row>
    <row r="220" spans="2:46" s="12" customFormat="1" x14ac:dyDescent="0.2">
      <c r="B220" s="134"/>
      <c r="D220" s="135" t="s">
        <v>133</v>
      </c>
      <c r="E220" s="136" t="s">
        <v>1</v>
      </c>
      <c r="F220" s="137" t="s">
        <v>157</v>
      </c>
      <c r="H220" s="136" t="s">
        <v>1</v>
      </c>
      <c r="AA220" s="136"/>
      <c r="AB220" s="136"/>
      <c r="AF220" s="136"/>
    </row>
    <row r="221" spans="2:46" s="13" customFormat="1" x14ac:dyDescent="0.2">
      <c r="B221" s="138"/>
      <c r="D221" s="135" t="s">
        <v>133</v>
      </c>
      <c r="E221" s="139" t="s">
        <v>1</v>
      </c>
      <c r="F221" s="140" t="s">
        <v>81</v>
      </c>
      <c r="H221" s="141">
        <v>200</v>
      </c>
      <c r="AA221" s="139"/>
      <c r="AB221" s="139"/>
      <c r="AF221" s="139"/>
    </row>
    <row r="222" spans="2:46" s="12" customFormat="1" x14ac:dyDescent="0.2">
      <c r="B222" s="134"/>
      <c r="D222" s="135" t="s">
        <v>133</v>
      </c>
      <c r="E222" s="136" t="s">
        <v>1</v>
      </c>
      <c r="F222" s="137" t="s">
        <v>202</v>
      </c>
      <c r="H222" s="136" t="s">
        <v>1</v>
      </c>
      <c r="AA222" s="136"/>
      <c r="AB222" s="136"/>
      <c r="AF222" s="136"/>
    </row>
    <row r="223" spans="2:46" s="13" customFormat="1" x14ac:dyDescent="0.2">
      <c r="B223" s="138"/>
      <c r="D223" s="135" t="s">
        <v>133</v>
      </c>
      <c r="E223" s="139" t="s">
        <v>1</v>
      </c>
      <c r="F223" s="140" t="s">
        <v>95</v>
      </c>
      <c r="H223" s="141">
        <v>108.096</v>
      </c>
      <c r="AA223" s="139"/>
      <c r="AB223" s="139"/>
      <c r="AF223" s="139"/>
    </row>
    <row r="224" spans="2:46" s="13" customFormat="1" x14ac:dyDescent="0.2">
      <c r="B224" s="138"/>
      <c r="D224" s="135" t="s">
        <v>133</v>
      </c>
      <c r="E224" s="139" t="s">
        <v>1</v>
      </c>
      <c r="F224" s="140" t="s">
        <v>96</v>
      </c>
      <c r="H224" s="141">
        <v>0.72</v>
      </c>
      <c r="AA224" s="139"/>
      <c r="AB224" s="139"/>
      <c r="AF224" s="139"/>
    </row>
    <row r="225" spans="2:46" s="14" customFormat="1" x14ac:dyDescent="0.2">
      <c r="B225" s="142"/>
      <c r="D225" s="135" t="s">
        <v>133</v>
      </c>
      <c r="E225" s="143" t="s">
        <v>1</v>
      </c>
      <c r="F225" s="144" t="s">
        <v>138</v>
      </c>
      <c r="H225" s="145">
        <v>788.505</v>
      </c>
      <c r="AA225" s="143"/>
      <c r="AB225" s="143"/>
      <c r="AF225" s="143"/>
    </row>
    <row r="226" spans="2:46" s="1" customFormat="1" ht="44.25" customHeight="1" x14ac:dyDescent="0.2">
      <c r="B226" s="125"/>
      <c r="C226" s="126" t="s">
        <v>206</v>
      </c>
      <c r="D226" s="126" t="s">
        <v>128</v>
      </c>
      <c r="E226" s="127" t="s">
        <v>207</v>
      </c>
      <c r="F226" s="128" t="s">
        <v>208</v>
      </c>
      <c r="G226" s="129" t="s">
        <v>141</v>
      </c>
      <c r="H226" s="130">
        <v>12616.08</v>
      </c>
      <c r="I226" s="157"/>
      <c r="J226" s="131"/>
      <c r="Y226" s="132"/>
      <c r="AA226" s="132"/>
      <c r="AB226" s="132"/>
      <c r="AF226" s="16"/>
      <c r="AL226" s="133"/>
      <c r="AM226" s="133"/>
      <c r="AN226" s="133"/>
      <c r="AO226" s="133"/>
      <c r="AP226" s="133"/>
      <c r="AQ226" s="16"/>
      <c r="AR226" s="133"/>
      <c r="AS226" s="16"/>
      <c r="AT226" s="132"/>
    </row>
    <row r="227" spans="2:46" s="12" customFormat="1" x14ac:dyDescent="0.2">
      <c r="B227" s="134"/>
      <c r="D227" s="135" t="s">
        <v>133</v>
      </c>
      <c r="E227" s="136" t="s">
        <v>1</v>
      </c>
      <c r="F227" s="137" t="s">
        <v>167</v>
      </c>
      <c r="H227" s="136" t="s">
        <v>1</v>
      </c>
      <c r="AA227" s="136"/>
      <c r="AB227" s="136"/>
      <c r="AF227" s="136"/>
    </row>
    <row r="228" spans="2:46" s="13" customFormat="1" x14ac:dyDescent="0.2">
      <c r="B228" s="138"/>
      <c r="D228" s="135" t="s">
        <v>133</v>
      </c>
      <c r="E228" s="139" t="s">
        <v>1</v>
      </c>
      <c r="F228" s="140" t="s">
        <v>200</v>
      </c>
      <c r="H228" s="141">
        <v>52.08</v>
      </c>
      <c r="AA228" s="139"/>
      <c r="AB228" s="139"/>
      <c r="AF228" s="139"/>
    </row>
    <row r="229" spans="2:46" s="12" customFormat="1" x14ac:dyDescent="0.2">
      <c r="B229" s="134"/>
      <c r="D229" s="135" t="s">
        <v>133</v>
      </c>
      <c r="E229" s="136" t="s">
        <v>1</v>
      </c>
      <c r="F229" s="137" t="s">
        <v>169</v>
      </c>
      <c r="H229" s="136" t="s">
        <v>1</v>
      </c>
      <c r="AA229" s="136"/>
      <c r="AB229" s="136"/>
      <c r="AF229" s="136"/>
    </row>
    <row r="230" spans="2:46" s="13" customFormat="1" x14ac:dyDescent="0.2">
      <c r="B230" s="138"/>
      <c r="D230" s="135" t="s">
        <v>133</v>
      </c>
      <c r="E230" s="139" t="s">
        <v>1</v>
      </c>
      <c r="F230" s="140" t="s">
        <v>201</v>
      </c>
      <c r="H230" s="141">
        <v>427.60899999999998</v>
      </c>
      <c r="AA230" s="139"/>
      <c r="AB230" s="139"/>
      <c r="AF230" s="139"/>
    </row>
    <row r="231" spans="2:46" s="12" customFormat="1" x14ac:dyDescent="0.2">
      <c r="B231" s="134"/>
      <c r="D231" s="135" t="s">
        <v>133</v>
      </c>
      <c r="E231" s="136" t="s">
        <v>1</v>
      </c>
      <c r="F231" s="137" t="s">
        <v>157</v>
      </c>
      <c r="H231" s="136" t="s">
        <v>1</v>
      </c>
      <c r="AA231" s="136"/>
      <c r="AB231" s="136"/>
      <c r="AF231" s="136"/>
    </row>
    <row r="232" spans="2:46" s="13" customFormat="1" x14ac:dyDescent="0.2">
      <c r="B232" s="138"/>
      <c r="D232" s="135" t="s">
        <v>133</v>
      </c>
      <c r="E232" s="139" t="s">
        <v>1</v>
      </c>
      <c r="F232" s="140" t="s">
        <v>81</v>
      </c>
      <c r="H232" s="141">
        <v>200</v>
      </c>
      <c r="AA232" s="139"/>
      <c r="AB232" s="139"/>
      <c r="AF232" s="139"/>
    </row>
    <row r="233" spans="2:46" s="12" customFormat="1" x14ac:dyDescent="0.2">
      <c r="B233" s="134"/>
      <c r="D233" s="135" t="s">
        <v>133</v>
      </c>
      <c r="E233" s="136" t="s">
        <v>1</v>
      </c>
      <c r="F233" s="137" t="s">
        <v>202</v>
      </c>
      <c r="H233" s="136" t="s">
        <v>1</v>
      </c>
      <c r="AA233" s="136"/>
      <c r="AB233" s="136"/>
      <c r="AF233" s="136"/>
    </row>
    <row r="234" spans="2:46" s="13" customFormat="1" x14ac:dyDescent="0.2">
      <c r="B234" s="138"/>
      <c r="D234" s="135" t="s">
        <v>133</v>
      </c>
      <c r="E234" s="139" t="s">
        <v>1</v>
      </c>
      <c r="F234" s="140" t="s">
        <v>95</v>
      </c>
      <c r="H234" s="141">
        <v>108.096</v>
      </c>
      <c r="AA234" s="139"/>
      <c r="AB234" s="139"/>
      <c r="AF234" s="139"/>
    </row>
    <row r="235" spans="2:46" s="13" customFormat="1" x14ac:dyDescent="0.2">
      <c r="B235" s="138"/>
      <c r="D235" s="135" t="s">
        <v>133</v>
      </c>
      <c r="E235" s="139" t="s">
        <v>1</v>
      </c>
      <c r="F235" s="140" t="s">
        <v>96</v>
      </c>
      <c r="H235" s="141">
        <v>0.72</v>
      </c>
      <c r="AA235" s="139"/>
      <c r="AB235" s="139"/>
      <c r="AF235" s="139"/>
    </row>
    <row r="236" spans="2:46" s="14" customFormat="1" x14ac:dyDescent="0.2">
      <c r="B236" s="142"/>
      <c r="D236" s="135" t="s">
        <v>133</v>
      </c>
      <c r="E236" s="143" t="s">
        <v>1</v>
      </c>
      <c r="F236" s="144" t="s">
        <v>138</v>
      </c>
      <c r="H236" s="145">
        <v>788.505</v>
      </c>
      <c r="AA236" s="143"/>
      <c r="AB236" s="143"/>
      <c r="AF236" s="143"/>
    </row>
    <row r="237" spans="2:46" s="13" customFormat="1" x14ac:dyDescent="0.2">
      <c r="B237" s="138"/>
      <c r="D237" s="135" t="s">
        <v>133</v>
      </c>
      <c r="F237" s="140" t="s">
        <v>209</v>
      </c>
      <c r="H237" s="141">
        <v>12616.08</v>
      </c>
      <c r="AA237" s="139"/>
      <c r="AB237" s="139"/>
      <c r="AF237" s="139"/>
    </row>
    <row r="238" spans="2:46" s="1" customFormat="1" ht="24.15" customHeight="1" x14ac:dyDescent="0.2">
      <c r="B238" s="125"/>
      <c r="C238" s="126" t="s">
        <v>210</v>
      </c>
      <c r="D238" s="126" t="s">
        <v>128</v>
      </c>
      <c r="E238" s="127" t="s">
        <v>211</v>
      </c>
      <c r="F238" s="128" t="s">
        <v>212</v>
      </c>
      <c r="G238" s="129" t="s">
        <v>141</v>
      </c>
      <c r="H238" s="130">
        <v>470.25</v>
      </c>
      <c r="I238" s="157"/>
      <c r="J238" s="131"/>
      <c r="Y238" s="132"/>
      <c r="AA238" s="132"/>
      <c r="AB238" s="132"/>
      <c r="AF238" s="16"/>
      <c r="AL238" s="133"/>
      <c r="AM238" s="133"/>
      <c r="AN238" s="133"/>
      <c r="AO238" s="133"/>
      <c r="AP238" s="133"/>
      <c r="AQ238" s="16"/>
      <c r="AR238" s="133"/>
      <c r="AS238" s="16"/>
      <c r="AT238" s="132"/>
    </row>
    <row r="239" spans="2:46" s="13" customFormat="1" x14ac:dyDescent="0.2">
      <c r="B239" s="138"/>
      <c r="D239" s="135" t="s">
        <v>133</v>
      </c>
      <c r="E239" s="139" t="s">
        <v>1</v>
      </c>
      <c r="F239" s="140" t="s">
        <v>196</v>
      </c>
      <c r="H239" s="141">
        <v>470.25</v>
      </c>
      <c r="AA239" s="139"/>
      <c r="AB239" s="139"/>
      <c r="AF239" s="139"/>
    </row>
    <row r="240" spans="2:46" s="14" customFormat="1" x14ac:dyDescent="0.2">
      <c r="B240" s="142"/>
      <c r="D240" s="135" t="s">
        <v>133</v>
      </c>
      <c r="E240" s="143" t="s">
        <v>1</v>
      </c>
      <c r="F240" s="144" t="s">
        <v>138</v>
      </c>
      <c r="H240" s="145">
        <v>470.25</v>
      </c>
      <c r="AA240" s="143"/>
      <c r="AB240" s="143"/>
      <c r="AF240" s="143"/>
    </row>
    <row r="241" spans="2:46" s="1" customFormat="1" ht="21.75" customHeight="1" x14ac:dyDescent="0.2">
      <c r="B241" s="125"/>
      <c r="C241" s="126" t="s">
        <v>213</v>
      </c>
      <c r="D241" s="126" t="s">
        <v>128</v>
      </c>
      <c r="E241" s="127" t="s">
        <v>214</v>
      </c>
      <c r="F241" s="128" t="s">
        <v>215</v>
      </c>
      <c r="G241" s="129" t="s">
        <v>141</v>
      </c>
      <c r="H241" s="130">
        <v>788.505</v>
      </c>
      <c r="I241" s="157"/>
      <c r="J241" s="131"/>
      <c r="Y241" s="132"/>
      <c r="AA241" s="132"/>
      <c r="AB241" s="132"/>
      <c r="AF241" s="16"/>
      <c r="AL241" s="133"/>
      <c r="AM241" s="133"/>
      <c r="AN241" s="133"/>
      <c r="AO241" s="133"/>
      <c r="AP241" s="133"/>
      <c r="AQ241" s="16"/>
      <c r="AR241" s="133"/>
      <c r="AS241" s="16"/>
      <c r="AT241" s="132"/>
    </row>
    <row r="242" spans="2:46" s="1" customFormat="1" ht="30" customHeight="1" x14ac:dyDescent="0.2">
      <c r="B242" s="125"/>
      <c r="C242" s="152"/>
      <c r="D242" s="135" t="s">
        <v>133</v>
      </c>
      <c r="E242" s="153"/>
      <c r="F242" s="137" t="s">
        <v>624</v>
      </c>
      <c r="G242" s="154"/>
      <c r="H242" s="155"/>
      <c r="I242" s="156"/>
      <c r="J242" s="156"/>
      <c r="Y242" s="132"/>
      <c r="AA242" s="132"/>
      <c r="AB242" s="132"/>
      <c r="AF242" s="16"/>
      <c r="AL242" s="133"/>
      <c r="AM242" s="133"/>
      <c r="AN242" s="133"/>
      <c r="AO242" s="133"/>
      <c r="AP242" s="133"/>
      <c r="AQ242" s="16"/>
      <c r="AR242" s="133"/>
      <c r="AS242" s="16"/>
      <c r="AT242" s="132"/>
    </row>
    <row r="243" spans="2:46" s="12" customFormat="1" x14ac:dyDescent="0.2">
      <c r="B243" s="134"/>
      <c r="D243" s="135" t="s">
        <v>133</v>
      </c>
      <c r="E243" s="136" t="s">
        <v>1</v>
      </c>
      <c r="F243" s="137" t="s">
        <v>167</v>
      </c>
      <c r="H243" s="136" t="s">
        <v>1</v>
      </c>
      <c r="AA243" s="136"/>
      <c r="AB243" s="136"/>
      <c r="AF243" s="136"/>
    </row>
    <row r="244" spans="2:46" s="13" customFormat="1" x14ac:dyDescent="0.2">
      <c r="B244" s="138"/>
      <c r="D244" s="135" t="s">
        <v>133</v>
      </c>
      <c r="E244" s="139" t="s">
        <v>1</v>
      </c>
      <c r="F244" s="140" t="s">
        <v>200</v>
      </c>
      <c r="H244" s="141">
        <v>52.08</v>
      </c>
      <c r="AA244" s="139"/>
      <c r="AB244" s="139"/>
      <c r="AF244" s="139"/>
    </row>
    <row r="245" spans="2:46" s="12" customFormat="1" x14ac:dyDescent="0.2">
      <c r="B245" s="134"/>
      <c r="D245" s="135" t="s">
        <v>133</v>
      </c>
      <c r="E245" s="136" t="s">
        <v>1</v>
      </c>
      <c r="F245" s="137" t="s">
        <v>169</v>
      </c>
      <c r="H245" s="136" t="s">
        <v>1</v>
      </c>
      <c r="AA245" s="136"/>
      <c r="AB245" s="136"/>
      <c r="AF245" s="136"/>
    </row>
    <row r="246" spans="2:46" s="13" customFormat="1" x14ac:dyDescent="0.2">
      <c r="B246" s="138"/>
      <c r="D246" s="135" t="s">
        <v>133</v>
      </c>
      <c r="E246" s="139" t="s">
        <v>1</v>
      </c>
      <c r="F246" s="140" t="s">
        <v>201</v>
      </c>
      <c r="H246" s="141">
        <v>427.60899999999998</v>
      </c>
      <c r="AA246" s="139"/>
      <c r="AB246" s="139"/>
      <c r="AF246" s="139"/>
    </row>
    <row r="247" spans="2:46" s="12" customFormat="1" x14ac:dyDescent="0.2">
      <c r="B247" s="134"/>
      <c r="D247" s="135" t="s">
        <v>133</v>
      </c>
      <c r="E247" s="136" t="s">
        <v>1</v>
      </c>
      <c r="F247" s="137" t="s">
        <v>157</v>
      </c>
      <c r="H247" s="136" t="s">
        <v>1</v>
      </c>
      <c r="AA247" s="136"/>
      <c r="AB247" s="136"/>
      <c r="AF247" s="136"/>
    </row>
    <row r="248" spans="2:46" s="13" customFormat="1" x14ac:dyDescent="0.2">
      <c r="B248" s="138"/>
      <c r="D248" s="135" t="s">
        <v>133</v>
      </c>
      <c r="E248" s="139" t="s">
        <v>1</v>
      </c>
      <c r="F248" s="140" t="s">
        <v>81</v>
      </c>
      <c r="H248" s="141">
        <v>200</v>
      </c>
      <c r="AA248" s="139"/>
      <c r="AB248" s="139"/>
      <c r="AF248" s="139"/>
    </row>
    <row r="249" spans="2:46" s="12" customFormat="1" x14ac:dyDescent="0.2">
      <c r="B249" s="134"/>
      <c r="D249" s="135" t="s">
        <v>133</v>
      </c>
      <c r="E249" s="136" t="s">
        <v>1</v>
      </c>
      <c r="F249" s="137" t="s">
        <v>202</v>
      </c>
      <c r="H249" s="136" t="s">
        <v>1</v>
      </c>
      <c r="AA249" s="136"/>
      <c r="AB249" s="136"/>
      <c r="AF249" s="136"/>
    </row>
    <row r="250" spans="2:46" s="13" customFormat="1" x14ac:dyDescent="0.2">
      <c r="B250" s="138"/>
      <c r="D250" s="135" t="s">
        <v>133</v>
      </c>
      <c r="E250" s="139" t="s">
        <v>1</v>
      </c>
      <c r="F250" s="140" t="s">
        <v>95</v>
      </c>
      <c r="H250" s="141">
        <v>108.096</v>
      </c>
      <c r="AA250" s="139"/>
      <c r="AB250" s="139"/>
      <c r="AF250" s="139"/>
    </row>
    <row r="251" spans="2:46" s="13" customFormat="1" x14ac:dyDescent="0.2">
      <c r="B251" s="138"/>
      <c r="D251" s="135" t="s">
        <v>133</v>
      </c>
      <c r="E251" s="139" t="s">
        <v>1</v>
      </c>
      <c r="F251" s="140" t="s">
        <v>96</v>
      </c>
      <c r="H251" s="141">
        <v>0.72</v>
      </c>
      <c r="AA251" s="139"/>
      <c r="AB251" s="139"/>
      <c r="AF251" s="139"/>
    </row>
    <row r="252" spans="2:46" s="14" customFormat="1" x14ac:dyDescent="0.2">
      <c r="B252" s="142"/>
      <c r="D252" s="135" t="s">
        <v>133</v>
      </c>
      <c r="E252" s="143" t="s">
        <v>1</v>
      </c>
      <c r="F252" s="144" t="s">
        <v>138</v>
      </c>
      <c r="H252" s="145">
        <v>788.505</v>
      </c>
      <c r="AA252" s="143"/>
      <c r="AB252" s="143"/>
      <c r="AF252" s="143"/>
    </row>
    <row r="253" spans="2:46" s="1" customFormat="1" ht="24.15" customHeight="1" x14ac:dyDescent="0.2">
      <c r="B253" s="125"/>
      <c r="C253" s="126" t="s">
        <v>216</v>
      </c>
      <c r="D253" s="126" t="s">
        <v>128</v>
      </c>
      <c r="E253" s="127" t="s">
        <v>217</v>
      </c>
      <c r="F253" s="128" t="s">
        <v>218</v>
      </c>
      <c r="G253" s="129" t="s">
        <v>219</v>
      </c>
      <c r="H253" s="130">
        <v>1419.309</v>
      </c>
      <c r="I253" s="157"/>
      <c r="J253" s="131"/>
      <c r="Y253" s="132"/>
      <c r="AA253" s="132"/>
      <c r="AB253" s="132"/>
      <c r="AF253" s="16"/>
      <c r="AL253" s="133"/>
      <c r="AM253" s="133"/>
      <c r="AN253" s="133"/>
      <c r="AO253" s="133"/>
      <c r="AP253" s="133"/>
      <c r="AQ253" s="16"/>
      <c r="AR253" s="133"/>
      <c r="AS253" s="16"/>
      <c r="AT253" s="132"/>
    </row>
    <row r="254" spans="2:46" s="12" customFormat="1" x14ac:dyDescent="0.2">
      <c r="B254" s="134"/>
      <c r="D254" s="135" t="s">
        <v>133</v>
      </c>
      <c r="E254" s="136" t="s">
        <v>1</v>
      </c>
      <c r="F254" s="137" t="s">
        <v>167</v>
      </c>
      <c r="H254" s="136" t="s">
        <v>1</v>
      </c>
      <c r="AA254" s="136"/>
      <c r="AB254" s="136"/>
      <c r="AF254" s="136"/>
    </row>
    <row r="255" spans="2:46" s="13" customFormat="1" x14ac:dyDescent="0.2">
      <c r="B255" s="138"/>
      <c r="D255" s="135" t="s">
        <v>133</v>
      </c>
      <c r="E255" s="139" t="s">
        <v>1</v>
      </c>
      <c r="F255" s="140" t="s">
        <v>200</v>
      </c>
      <c r="H255" s="141">
        <v>52.08</v>
      </c>
      <c r="AA255" s="139"/>
      <c r="AB255" s="139"/>
      <c r="AF255" s="139"/>
    </row>
    <row r="256" spans="2:46" s="12" customFormat="1" x14ac:dyDescent="0.2">
      <c r="B256" s="134"/>
      <c r="D256" s="135" t="s">
        <v>133</v>
      </c>
      <c r="E256" s="136" t="s">
        <v>1</v>
      </c>
      <c r="F256" s="137" t="s">
        <v>169</v>
      </c>
      <c r="H256" s="136" t="s">
        <v>1</v>
      </c>
      <c r="AA256" s="136"/>
      <c r="AB256" s="136"/>
      <c r="AF256" s="136"/>
    </row>
    <row r="257" spans="2:46" s="13" customFormat="1" x14ac:dyDescent="0.2">
      <c r="B257" s="138"/>
      <c r="D257" s="135" t="s">
        <v>133</v>
      </c>
      <c r="E257" s="139" t="s">
        <v>1</v>
      </c>
      <c r="F257" s="140" t="s">
        <v>201</v>
      </c>
      <c r="H257" s="141">
        <v>427.60899999999998</v>
      </c>
      <c r="AA257" s="139"/>
      <c r="AB257" s="139"/>
      <c r="AF257" s="139"/>
    </row>
    <row r="258" spans="2:46" s="12" customFormat="1" x14ac:dyDescent="0.2">
      <c r="B258" s="134"/>
      <c r="D258" s="135" t="s">
        <v>133</v>
      </c>
      <c r="E258" s="136" t="s">
        <v>1</v>
      </c>
      <c r="F258" s="137" t="s">
        <v>157</v>
      </c>
      <c r="H258" s="136" t="s">
        <v>1</v>
      </c>
      <c r="AA258" s="136"/>
      <c r="AB258" s="136"/>
      <c r="AF258" s="136"/>
    </row>
    <row r="259" spans="2:46" s="13" customFormat="1" x14ac:dyDescent="0.2">
      <c r="B259" s="138"/>
      <c r="D259" s="135" t="s">
        <v>133</v>
      </c>
      <c r="E259" s="139" t="s">
        <v>1</v>
      </c>
      <c r="F259" s="140" t="s">
        <v>81</v>
      </c>
      <c r="H259" s="141">
        <v>200</v>
      </c>
      <c r="AA259" s="139"/>
      <c r="AB259" s="139"/>
      <c r="AF259" s="139"/>
    </row>
    <row r="260" spans="2:46" s="12" customFormat="1" x14ac:dyDescent="0.2">
      <c r="B260" s="134"/>
      <c r="D260" s="135" t="s">
        <v>133</v>
      </c>
      <c r="E260" s="136" t="s">
        <v>1</v>
      </c>
      <c r="F260" s="137" t="s">
        <v>202</v>
      </c>
      <c r="H260" s="136" t="s">
        <v>1</v>
      </c>
      <c r="AA260" s="136"/>
      <c r="AB260" s="136"/>
      <c r="AF260" s="136"/>
    </row>
    <row r="261" spans="2:46" s="13" customFormat="1" x14ac:dyDescent="0.2">
      <c r="B261" s="138"/>
      <c r="D261" s="135" t="s">
        <v>133</v>
      </c>
      <c r="E261" s="139" t="s">
        <v>1</v>
      </c>
      <c r="F261" s="140" t="s">
        <v>95</v>
      </c>
      <c r="H261" s="141">
        <v>108.096</v>
      </c>
      <c r="AA261" s="139"/>
      <c r="AB261" s="139"/>
      <c r="AF261" s="139"/>
    </row>
    <row r="262" spans="2:46" s="13" customFormat="1" x14ac:dyDescent="0.2">
      <c r="B262" s="138"/>
      <c r="D262" s="135" t="s">
        <v>133</v>
      </c>
      <c r="E262" s="139" t="s">
        <v>1</v>
      </c>
      <c r="F262" s="140" t="s">
        <v>96</v>
      </c>
      <c r="H262" s="141">
        <v>0.72</v>
      </c>
      <c r="AA262" s="139"/>
      <c r="AB262" s="139"/>
      <c r="AF262" s="139"/>
    </row>
    <row r="263" spans="2:46" s="14" customFormat="1" x14ac:dyDescent="0.2">
      <c r="B263" s="142"/>
      <c r="D263" s="135" t="s">
        <v>133</v>
      </c>
      <c r="E263" s="143" t="s">
        <v>1</v>
      </c>
      <c r="F263" s="144" t="s">
        <v>138</v>
      </c>
      <c r="H263" s="145">
        <v>788.505</v>
      </c>
      <c r="AA263" s="143"/>
      <c r="AB263" s="143"/>
      <c r="AF263" s="143"/>
    </row>
    <row r="264" spans="2:46" s="13" customFormat="1" x14ac:dyDescent="0.2">
      <c r="B264" s="138"/>
      <c r="D264" s="135" t="s">
        <v>133</v>
      </c>
      <c r="F264" s="140" t="s">
        <v>220</v>
      </c>
      <c r="H264" s="141">
        <v>1419.309</v>
      </c>
      <c r="AA264" s="139"/>
      <c r="AB264" s="139"/>
      <c r="AF264" s="139"/>
    </row>
    <row r="265" spans="2:46" s="1" customFormat="1" ht="24.15" customHeight="1" x14ac:dyDescent="0.2">
      <c r="B265" s="125"/>
      <c r="C265" s="126" t="s">
        <v>7</v>
      </c>
      <c r="D265" s="126" t="s">
        <v>128</v>
      </c>
      <c r="E265" s="127" t="s">
        <v>221</v>
      </c>
      <c r="F265" s="128" t="s">
        <v>222</v>
      </c>
      <c r="G265" s="129" t="s">
        <v>131</v>
      </c>
      <c r="H265" s="130">
        <v>719.53</v>
      </c>
      <c r="I265" s="157"/>
      <c r="J265" s="131"/>
      <c r="Y265" s="132"/>
      <c r="AA265" s="132"/>
      <c r="AB265" s="132"/>
      <c r="AF265" s="16"/>
      <c r="AL265" s="133"/>
      <c r="AM265" s="133"/>
      <c r="AN265" s="133"/>
      <c r="AO265" s="133"/>
      <c r="AP265" s="133"/>
      <c r="AQ265" s="16"/>
      <c r="AR265" s="133"/>
      <c r="AS265" s="16"/>
      <c r="AT265" s="132"/>
    </row>
    <row r="266" spans="2:46" s="1" customFormat="1" ht="24.15" customHeight="1" x14ac:dyDescent="0.2">
      <c r="B266" s="125"/>
      <c r="C266" s="152"/>
      <c r="D266" s="152"/>
      <c r="E266" s="153"/>
      <c r="F266" s="140" t="s">
        <v>625</v>
      </c>
      <c r="G266" s="154"/>
      <c r="H266" s="155"/>
      <c r="I266" s="156"/>
      <c r="J266" s="156"/>
      <c r="Y266" s="132"/>
      <c r="AA266" s="132"/>
      <c r="AB266" s="132"/>
      <c r="AF266" s="16"/>
      <c r="AL266" s="133"/>
      <c r="AM266" s="133"/>
      <c r="AN266" s="133"/>
      <c r="AO266" s="133"/>
      <c r="AP266" s="133"/>
      <c r="AQ266" s="16"/>
      <c r="AR266" s="133"/>
      <c r="AS266" s="16"/>
      <c r="AT266" s="132"/>
    </row>
    <row r="267" spans="2:46" s="12" customFormat="1" x14ac:dyDescent="0.2">
      <c r="B267" s="134"/>
      <c r="D267" s="135" t="s">
        <v>133</v>
      </c>
      <c r="E267" s="136" t="s">
        <v>1</v>
      </c>
      <c r="F267" s="137" t="s">
        <v>223</v>
      </c>
      <c r="H267" s="136" t="s">
        <v>1</v>
      </c>
      <c r="AA267" s="136"/>
      <c r="AB267" s="136"/>
      <c r="AF267" s="136"/>
    </row>
    <row r="268" spans="2:46" s="13" customFormat="1" x14ac:dyDescent="0.2">
      <c r="B268" s="138"/>
      <c r="D268" s="135" t="s">
        <v>133</v>
      </c>
      <c r="E268" s="139" t="s">
        <v>1</v>
      </c>
      <c r="F268" s="140" t="s">
        <v>94</v>
      </c>
      <c r="H268" s="141">
        <v>851.53</v>
      </c>
      <c r="AA268" s="139"/>
      <c r="AB268" s="139"/>
      <c r="AF268" s="139"/>
    </row>
    <row r="269" spans="2:46" s="12" customFormat="1" x14ac:dyDescent="0.2">
      <c r="B269" s="134"/>
      <c r="D269" s="135" t="s">
        <v>133</v>
      </c>
      <c r="E269" s="136" t="s">
        <v>1</v>
      </c>
      <c r="F269" s="137" t="s">
        <v>224</v>
      </c>
      <c r="H269" s="136" t="s">
        <v>1</v>
      </c>
      <c r="AA269" s="136"/>
      <c r="AB269" s="136"/>
      <c r="AF269" s="136"/>
    </row>
    <row r="270" spans="2:46" s="13" customFormat="1" x14ac:dyDescent="0.2">
      <c r="B270" s="138"/>
      <c r="D270" s="135" t="s">
        <v>133</v>
      </c>
      <c r="E270" s="139" t="s">
        <v>1</v>
      </c>
      <c r="F270" s="140" t="s">
        <v>225</v>
      </c>
      <c r="H270" s="141">
        <v>-132</v>
      </c>
      <c r="AA270" s="139"/>
      <c r="AB270" s="139"/>
      <c r="AF270" s="139"/>
    </row>
    <row r="271" spans="2:46" s="14" customFormat="1" x14ac:dyDescent="0.2">
      <c r="B271" s="142"/>
      <c r="D271" s="135" t="s">
        <v>133</v>
      </c>
      <c r="E271" s="143" t="s">
        <v>1</v>
      </c>
      <c r="F271" s="144" t="s">
        <v>138</v>
      </c>
      <c r="H271" s="145">
        <v>719.53</v>
      </c>
      <c r="AA271" s="143"/>
      <c r="AB271" s="143"/>
      <c r="AF271" s="143"/>
    </row>
    <row r="272" spans="2:46" s="1" customFormat="1" ht="16.5" customHeight="1" x14ac:dyDescent="0.2">
      <c r="B272" s="125"/>
      <c r="C272" s="146" t="s">
        <v>226</v>
      </c>
      <c r="D272" s="146" t="s">
        <v>227</v>
      </c>
      <c r="E272" s="147" t="s">
        <v>228</v>
      </c>
      <c r="F272" s="148" t="s">
        <v>229</v>
      </c>
      <c r="G272" s="149" t="s">
        <v>230</v>
      </c>
      <c r="H272" s="150">
        <v>22.233000000000001</v>
      </c>
      <c r="I272" s="158"/>
      <c r="J272" s="151"/>
      <c r="Y272" s="132"/>
      <c r="AA272" s="132"/>
      <c r="AB272" s="132"/>
      <c r="AF272" s="16"/>
      <c r="AL272" s="133"/>
      <c r="AM272" s="133"/>
      <c r="AN272" s="133"/>
      <c r="AO272" s="133"/>
      <c r="AP272" s="133"/>
      <c r="AQ272" s="16"/>
      <c r="AR272" s="133"/>
      <c r="AS272" s="16"/>
      <c r="AT272" s="132"/>
    </row>
    <row r="273" spans="2:46" s="13" customFormat="1" x14ac:dyDescent="0.2">
      <c r="B273" s="138"/>
      <c r="D273" s="135" t="s">
        <v>133</v>
      </c>
      <c r="F273" s="140" t="s">
        <v>231</v>
      </c>
      <c r="H273" s="141">
        <v>22.233000000000001</v>
      </c>
      <c r="AA273" s="139"/>
      <c r="AB273" s="139"/>
      <c r="AF273" s="139"/>
    </row>
    <row r="274" spans="2:46" s="11" customFormat="1" ht="23.1" customHeight="1" x14ac:dyDescent="0.25">
      <c r="B274" s="117"/>
      <c r="D274" s="118" t="s">
        <v>72</v>
      </c>
      <c r="E274" s="123" t="s">
        <v>80</v>
      </c>
      <c r="F274" s="123" t="s">
        <v>232</v>
      </c>
      <c r="J274" s="124"/>
      <c r="Y274" s="118"/>
      <c r="AA274" s="121"/>
      <c r="AB274" s="121"/>
      <c r="AF274" s="118"/>
      <c r="AR274" s="122"/>
    </row>
    <row r="275" spans="2:46" s="1" customFormat="1" ht="24.15" customHeight="1" x14ac:dyDescent="0.2">
      <c r="B275" s="125"/>
      <c r="C275" s="126" t="s">
        <v>233</v>
      </c>
      <c r="D275" s="126" t="s">
        <v>128</v>
      </c>
      <c r="E275" s="127" t="s">
        <v>234</v>
      </c>
      <c r="F275" s="128" t="s">
        <v>235</v>
      </c>
      <c r="G275" s="129" t="s">
        <v>236</v>
      </c>
      <c r="H275" s="130">
        <v>56</v>
      </c>
      <c r="I275" s="157"/>
      <c r="J275" s="131"/>
      <c r="Y275" s="132"/>
      <c r="AA275" s="132"/>
      <c r="AB275" s="132"/>
      <c r="AF275" s="16"/>
      <c r="AL275" s="133"/>
      <c r="AM275" s="133"/>
      <c r="AN275" s="133"/>
      <c r="AO275" s="133"/>
      <c r="AP275" s="133"/>
      <c r="AQ275" s="16"/>
      <c r="AR275" s="133"/>
      <c r="AS275" s="16"/>
      <c r="AT275" s="132"/>
    </row>
    <row r="276" spans="2:46" s="12" customFormat="1" x14ac:dyDescent="0.2">
      <c r="B276" s="134"/>
      <c r="D276" s="135" t="s">
        <v>133</v>
      </c>
      <c r="E276" s="136" t="s">
        <v>1</v>
      </c>
      <c r="F276" s="137" t="s">
        <v>237</v>
      </c>
      <c r="H276" s="136" t="s">
        <v>1</v>
      </c>
      <c r="AA276" s="136"/>
      <c r="AB276" s="136"/>
      <c r="AF276" s="136"/>
    </row>
    <row r="277" spans="2:46" s="13" customFormat="1" x14ac:dyDescent="0.2">
      <c r="B277" s="138"/>
      <c r="D277" s="135" t="s">
        <v>133</v>
      </c>
      <c r="E277" s="139" t="s">
        <v>1</v>
      </c>
      <c r="F277" s="140" t="s">
        <v>238</v>
      </c>
      <c r="H277" s="141">
        <v>56</v>
      </c>
      <c r="AA277" s="139"/>
      <c r="AB277" s="139"/>
      <c r="AF277" s="139"/>
    </row>
    <row r="278" spans="2:46" s="14" customFormat="1" x14ac:dyDescent="0.2">
      <c r="B278" s="142"/>
      <c r="D278" s="135" t="s">
        <v>133</v>
      </c>
      <c r="E278" s="143" t="s">
        <v>1</v>
      </c>
      <c r="F278" s="144" t="s">
        <v>138</v>
      </c>
      <c r="H278" s="145">
        <v>56</v>
      </c>
      <c r="AA278" s="143"/>
      <c r="AB278" s="143"/>
      <c r="AF278" s="143"/>
    </row>
    <row r="279" spans="2:46" s="1" customFormat="1" ht="21.75" customHeight="1" x14ac:dyDescent="0.2">
      <c r="B279" s="125"/>
      <c r="C279" s="146" t="s">
        <v>239</v>
      </c>
      <c r="D279" s="146" t="s">
        <v>227</v>
      </c>
      <c r="E279" s="147" t="s">
        <v>240</v>
      </c>
      <c r="F279" s="148" t="s">
        <v>241</v>
      </c>
      <c r="G279" s="149" t="s">
        <v>236</v>
      </c>
      <c r="H279" s="150">
        <v>56</v>
      </c>
      <c r="I279" s="158"/>
      <c r="J279" s="151"/>
      <c r="Y279" s="132"/>
      <c r="AA279" s="132"/>
      <c r="AB279" s="132"/>
      <c r="AF279" s="16"/>
      <c r="AL279" s="133"/>
      <c r="AM279" s="133"/>
      <c r="AN279" s="133"/>
      <c r="AO279" s="133"/>
      <c r="AP279" s="133"/>
      <c r="AQ279" s="16"/>
      <c r="AR279" s="133"/>
      <c r="AS279" s="16"/>
      <c r="AT279" s="132"/>
    </row>
    <row r="280" spans="2:46" s="1" customFormat="1" ht="33" customHeight="1" x14ac:dyDescent="0.2">
      <c r="B280" s="125"/>
      <c r="C280" s="126" t="s">
        <v>242</v>
      </c>
      <c r="D280" s="126" t="s">
        <v>128</v>
      </c>
      <c r="E280" s="127" t="s">
        <v>243</v>
      </c>
      <c r="F280" s="128" t="s">
        <v>244</v>
      </c>
      <c r="G280" s="129" t="s">
        <v>141</v>
      </c>
      <c r="H280" s="130">
        <v>3.956</v>
      </c>
      <c r="I280" s="157"/>
      <c r="J280" s="131"/>
      <c r="Y280" s="132"/>
      <c r="AA280" s="132"/>
      <c r="AB280" s="132"/>
      <c r="AF280" s="16"/>
      <c r="AL280" s="133"/>
      <c r="AM280" s="133"/>
      <c r="AN280" s="133"/>
      <c r="AO280" s="133"/>
      <c r="AP280" s="133"/>
      <c r="AQ280" s="16"/>
      <c r="AR280" s="133"/>
      <c r="AS280" s="16"/>
      <c r="AT280" s="132"/>
    </row>
    <row r="281" spans="2:46" s="12" customFormat="1" x14ac:dyDescent="0.2">
      <c r="B281" s="134"/>
      <c r="D281" s="135" t="s">
        <v>133</v>
      </c>
      <c r="E281" s="136" t="s">
        <v>1</v>
      </c>
      <c r="F281" s="137" t="s">
        <v>237</v>
      </c>
      <c r="H281" s="136" t="s">
        <v>1</v>
      </c>
      <c r="AA281" s="136"/>
      <c r="AB281" s="136"/>
      <c r="AF281" s="136"/>
    </row>
    <row r="282" spans="2:46" s="13" customFormat="1" x14ac:dyDescent="0.2">
      <c r="B282" s="138"/>
      <c r="D282" s="135" t="s">
        <v>133</v>
      </c>
      <c r="E282" s="139" t="s">
        <v>1</v>
      </c>
      <c r="F282" s="140" t="s">
        <v>245</v>
      </c>
      <c r="H282" s="141">
        <v>3.956</v>
      </c>
      <c r="AA282" s="139"/>
      <c r="AB282" s="139"/>
      <c r="AF282" s="139"/>
    </row>
    <row r="283" spans="2:46" s="14" customFormat="1" x14ac:dyDescent="0.2">
      <c r="B283" s="142"/>
      <c r="D283" s="135" t="s">
        <v>133</v>
      </c>
      <c r="E283" s="143" t="s">
        <v>1</v>
      </c>
      <c r="F283" s="144" t="s">
        <v>138</v>
      </c>
      <c r="H283" s="145">
        <v>3.956</v>
      </c>
      <c r="AA283" s="143"/>
      <c r="AB283" s="143"/>
      <c r="AF283" s="143"/>
    </row>
    <row r="284" spans="2:46" s="1" customFormat="1" ht="24.15" customHeight="1" x14ac:dyDescent="0.2">
      <c r="B284" s="125"/>
      <c r="C284" s="126" t="s">
        <v>246</v>
      </c>
      <c r="D284" s="126" t="s">
        <v>128</v>
      </c>
      <c r="E284" s="127" t="s">
        <v>247</v>
      </c>
      <c r="F284" s="128" t="s">
        <v>248</v>
      </c>
      <c r="G284" s="129" t="s">
        <v>219</v>
      </c>
      <c r="H284" s="130">
        <v>0.39600000000000002</v>
      </c>
      <c r="I284" s="157"/>
      <c r="J284" s="131"/>
      <c r="Y284" s="132"/>
      <c r="AA284" s="132"/>
      <c r="AB284" s="132"/>
      <c r="AF284" s="16"/>
      <c r="AL284" s="133"/>
      <c r="AM284" s="133"/>
      <c r="AN284" s="133"/>
      <c r="AO284" s="133"/>
      <c r="AP284" s="133"/>
      <c r="AQ284" s="16"/>
      <c r="AR284" s="133"/>
      <c r="AS284" s="16"/>
      <c r="AT284" s="132"/>
    </row>
    <row r="285" spans="2:46" s="12" customFormat="1" x14ac:dyDescent="0.2">
      <c r="B285" s="134"/>
      <c r="D285" s="135" t="s">
        <v>133</v>
      </c>
      <c r="E285" s="136" t="s">
        <v>1</v>
      </c>
      <c r="F285" s="137" t="s">
        <v>237</v>
      </c>
      <c r="H285" s="136" t="s">
        <v>1</v>
      </c>
      <c r="AA285" s="136"/>
      <c r="AB285" s="136"/>
      <c r="AF285" s="136"/>
    </row>
    <row r="286" spans="2:46" s="13" customFormat="1" x14ac:dyDescent="0.2">
      <c r="B286" s="138"/>
      <c r="D286" s="135" t="s">
        <v>133</v>
      </c>
      <c r="E286" s="139" t="s">
        <v>1</v>
      </c>
      <c r="F286" s="140" t="s">
        <v>249</v>
      </c>
      <c r="H286" s="141">
        <v>0.39600000000000002</v>
      </c>
      <c r="AA286" s="139"/>
      <c r="AB286" s="139"/>
      <c r="AF286" s="139"/>
    </row>
    <row r="287" spans="2:46" s="14" customFormat="1" x14ac:dyDescent="0.2">
      <c r="B287" s="142"/>
      <c r="D287" s="135" t="s">
        <v>133</v>
      </c>
      <c r="E287" s="143" t="s">
        <v>1</v>
      </c>
      <c r="F287" s="144" t="s">
        <v>138</v>
      </c>
      <c r="H287" s="145">
        <v>0.39600000000000002</v>
      </c>
      <c r="AA287" s="143"/>
      <c r="AB287" s="143"/>
      <c r="AF287" s="143"/>
    </row>
    <row r="288" spans="2:46" s="1" customFormat="1" ht="24.15" customHeight="1" x14ac:dyDescent="0.2">
      <c r="B288" s="125"/>
      <c r="C288" s="126" t="s">
        <v>250</v>
      </c>
      <c r="D288" s="126" t="s">
        <v>128</v>
      </c>
      <c r="E288" s="127" t="s">
        <v>251</v>
      </c>
      <c r="F288" s="128" t="s">
        <v>252</v>
      </c>
      <c r="G288" s="129" t="s">
        <v>141</v>
      </c>
      <c r="H288" s="130">
        <v>35.880000000000003</v>
      </c>
      <c r="I288" s="157"/>
      <c r="J288" s="131"/>
      <c r="Y288" s="132"/>
      <c r="AA288" s="132"/>
      <c r="AB288" s="132"/>
      <c r="AF288" s="16"/>
      <c r="AL288" s="133"/>
      <c r="AM288" s="133"/>
      <c r="AN288" s="133"/>
      <c r="AO288" s="133"/>
      <c r="AP288" s="133"/>
      <c r="AQ288" s="16"/>
      <c r="AR288" s="133"/>
      <c r="AS288" s="16"/>
      <c r="AT288" s="132"/>
    </row>
    <row r="289" spans="2:46" s="12" customFormat="1" x14ac:dyDescent="0.2">
      <c r="B289" s="134"/>
      <c r="D289" s="135" t="s">
        <v>133</v>
      </c>
      <c r="E289" s="136" t="s">
        <v>1</v>
      </c>
      <c r="F289" s="137" t="s">
        <v>167</v>
      </c>
      <c r="H289" s="136" t="s">
        <v>1</v>
      </c>
      <c r="AA289" s="136"/>
      <c r="AB289" s="136"/>
      <c r="AF289" s="136"/>
    </row>
    <row r="290" spans="2:46" s="13" customFormat="1" x14ac:dyDescent="0.2">
      <c r="B290" s="138"/>
      <c r="D290" s="135" t="s">
        <v>133</v>
      </c>
      <c r="E290" s="139" t="s">
        <v>87</v>
      </c>
      <c r="F290" s="140" t="s">
        <v>253</v>
      </c>
      <c r="H290" s="141">
        <v>2.88</v>
      </c>
      <c r="AA290" s="139"/>
      <c r="AB290" s="139"/>
      <c r="AF290" s="139"/>
    </row>
    <row r="291" spans="2:46" s="12" customFormat="1" x14ac:dyDescent="0.2">
      <c r="B291" s="134"/>
      <c r="D291" s="135" t="s">
        <v>133</v>
      </c>
      <c r="E291" s="136" t="s">
        <v>1</v>
      </c>
      <c r="F291" s="137" t="s">
        <v>169</v>
      </c>
      <c r="H291" s="136" t="s">
        <v>1</v>
      </c>
      <c r="AA291" s="136"/>
      <c r="AB291" s="136"/>
      <c r="AF291" s="136"/>
    </row>
    <row r="292" spans="2:46" s="13" customFormat="1" x14ac:dyDescent="0.2">
      <c r="B292" s="138"/>
      <c r="D292" s="135" t="s">
        <v>133</v>
      </c>
      <c r="E292" s="139" t="s">
        <v>88</v>
      </c>
      <c r="F292" s="140" t="s">
        <v>254</v>
      </c>
      <c r="H292" s="141">
        <v>33</v>
      </c>
      <c r="AA292" s="139"/>
      <c r="AB292" s="139"/>
      <c r="AF292" s="139"/>
    </row>
    <row r="293" spans="2:46" s="14" customFormat="1" x14ac:dyDescent="0.2">
      <c r="B293" s="142"/>
      <c r="D293" s="135" t="s">
        <v>133</v>
      </c>
      <c r="E293" s="143" t="s">
        <v>1</v>
      </c>
      <c r="F293" s="144" t="s">
        <v>138</v>
      </c>
      <c r="H293" s="145">
        <v>35.880000000000003</v>
      </c>
      <c r="AA293" s="143"/>
      <c r="AB293" s="143"/>
      <c r="AF293" s="143"/>
    </row>
    <row r="294" spans="2:46" s="1" customFormat="1" ht="16.5" customHeight="1" x14ac:dyDescent="0.2">
      <c r="B294" s="125"/>
      <c r="C294" s="126" t="s">
        <v>255</v>
      </c>
      <c r="D294" s="126" t="s">
        <v>128</v>
      </c>
      <c r="E294" s="127" t="s">
        <v>256</v>
      </c>
      <c r="F294" s="128" t="s">
        <v>257</v>
      </c>
      <c r="G294" s="129" t="s">
        <v>141</v>
      </c>
      <c r="H294" s="130">
        <v>0.72</v>
      </c>
      <c r="I294" s="157"/>
      <c r="J294" s="131"/>
      <c r="Y294" s="132"/>
      <c r="AA294" s="132"/>
      <c r="AB294" s="132"/>
      <c r="AF294" s="16"/>
      <c r="AL294" s="133"/>
      <c r="AM294" s="133"/>
      <c r="AN294" s="133"/>
      <c r="AO294" s="133"/>
      <c r="AP294" s="133"/>
      <c r="AQ294" s="16"/>
      <c r="AR294" s="133"/>
      <c r="AS294" s="16"/>
      <c r="AT294" s="132"/>
    </row>
    <row r="295" spans="2:46" s="12" customFormat="1" x14ac:dyDescent="0.2">
      <c r="B295" s="134"/>
      <c r="D295" s="135" t="s">
        <v>133</v>
      </c>
      <c r="E295" s="136" t="s">
        <v>1</v>
      </c>
      <c r="F295" s="137" t="s">
        <v>145</v>
      </c>
      <c r="H295" s="136" t="s">
        <v>1</v>
      </c>
      <c r="AA295" s="136"/>
      <c r="AB295" s="136"/>
      <c r="AF295" s="136"/>
    </row>
    <row r="296" spans="2:46" s="13" customFormat="1" x14ac:dyDescent="0.2">
      <c r="B296" s="138"/>
      <c r="D296" s="135" t="s">
        <v>133</v>
      </c>
      <c r="E296" s="139" t="s">
        <v>1</v>
      </c>
      <c r="F296" s="140" t="s">
        <v>146</v>
      </c>
      <c r="H296" s="141">
        <v>0.72</v>
      </c>
      <c r="AA296" s="139"/>
      <c r="AB296" s="139"/>
      <c r="AF296" s="139"/>
    </row>
    <row r="297" spans="2:46" s="14" customFormat="1" x14ac:dyDescent="0.2">
      <c r="B297" s="142"/>
      <c r="D297" s="135" t="s">
        <v>133</v>
      </c>
      <c r="E297" s="143" t="s">
        <v>1</v>
      </c>
      <c r="F297" s="144" t="s">
        <v>138</v>
      </c>
      <c r="H297" s="145">
        <v>0.72</v>
      </c>
      <c r="AA297" s="143"/>
      <c r="AB297" s="143"/>
      <c r="AF297" s="143"/>
    </row>
    <row r="298" spans="2:46" s="1" customFormat="1" ht="24.15" customHeight="1" x14ac:dyDescent="0.2">
      <c r="B298" s="125"/>
      <c r="C298" s="126" t="s">
        <v>258</v>
      </c>
      <c r="D298" s="126" t="s">
        <v>128</v>
      </c>
      <c r="E298" s="127" t="s">
        <v>259</v>
      </c>
      <c r="F298" s="128" t="s">
        <v>260</v>
      </c>
      <c r="G298" s="129" t="s">
        <v>141</v>
      </c>
      <c r="H298" s="130">
        <v>316.08</v>
      </c>
      <c r="I298" s="157"/>
      <c r="J298" s="131"/>
      <c r="Y298" s="132"/>
      <c r="AA298" s="132"/>
      <c r="AB298" s="132"/>
      <c r="AF298" s="16"/>
      <c r="AL298" s="133"/>
      <c r="AM298" s="133"/>
      <c r="AN298" s="133"/>
      <c r="AO298" s="133"/>
      <c r="AP298" s="133"/>
      <c r="AQ298" s="16"/>
      <c r="AR298" s="133"/>
      <c r="AS298" s="16"/>
      <c r="AT298" s="132"/>
    </row>
    <row r="299" spans="2:46" s="12" customFormat="1" x14ac:dyDescent="0.2">
      <c r="B299" s="134"/>
      <c r="D299" s="135" t="s">
        <v>133</v>
      </c>
      <c r="E299" s="136" t="s">
        <v>1</v>
      </c>
      <c r="F299" s="137" t="s">
        <v>167</v>
      </c>
      <c r="H299" s="136" t="s">
        <v>1</v>
      </c>
      <c r="AA299" s="136"/>
      <c r="AB299" s="136"/>
      <c r="AF299" s="136"/>
    </row>
    <row r="300" spans="2:46" s="13" customFormat="1" x14ac:dyDescent="0.2">
      <c r="B300" s="138"/>
      <c r="D300" s="135" t="s">
        <v>133</v>
      </c>
      <c r="E300" s="139" t="s">
        <v>90</v>
      </c>
      <c r="F300" s="140" t="s">
        <v>261</v>
      </c>
      <c r="H300" s="141">
        <v>49.2</v>
      </c>
      <c r="AA300" s="139"/>
      <c r="AB300" s="139"/>
      <c r="AF300" s="139"/>
    </row>
    <row r="301" spans="2:46" s="12" customFormat="1" x14ac:dyDescent="0.2">
      <c r="B301" s="134"/>
      <c r="D301" s="135" t="s">
        <v>133</v>
      </c>
      <c r="E301" s="136" t="s">
        <v>1</v>
      </c>
      <c r="F301" s="137" t="s">
        <v>169</v>
      </c>
      <c r="H301" s="136" t="s">
        <v>1</v>
      </c>
      <c r="AA301" s="136"/>
      <c r="AB301" s="136"/>
      <c r="AF301" s="136"/>
    </row>
    <row r="302" spans="2:46" s="13" customFormat="1" ht="20.399999999999999" x14ac:dyDescent="0.2">
      <c r="B302" s="138"/>
      <c r="D302" s="135" t="s">
        <v>133</v>
      </c>
      <c r="E302" s="139" t="s">
        <v>91</v>
      </c>
      <c r="F302" s="140" t="s">
        <v>262</v>
      </c>
      <c r="H302" s="141">
        <v>266.88</v>
      </c>
      <c r="AA302" s="139"/>
      <c r="AB302" s="139"/>
      <c r="AF302" s="139"/>
    </row>
    <row r="303" spans="2:46" s="14" customFormat="1" x14ac:dyDescent="0.2">
      <c r="B303" s="142"/>
      <c r="D303" s="135" t="s">
        <v>133</v>
      </c>
      <c r="E303" s="143" t="s">
        <v>1</v>
      </c>
      <c r="F303" s="144" t="s">
        <v>138</v>
      </c>
      <c r="H303" s="145">
        <v>316.08</v>
      </c>
      <c r="AA303" s="143"/>
      <c r="AB303" s="143"/>
      <c r="AF303" s="143"/>
    </row>
    <row r="304" spans="2:46" s="1" customFormat="1" ht="24.15" customHeight="1" x14ac:dyDescent="0.2">
      <c r="B304" s="125"/>
      <c r="C304" s="126" t="s">
        <v>263</v>
      </c>
      <c r="D304" s="126" t="s">
        <v>128</v>
      </c>
      <c r="E304" s="127" t="s">
        <v>264</v>
      </c>
      <c r="F304" s="128" t="s">
        <v>265</v>
      </c>
      <c r="G304" s="129" t="s">
        <v>131</v>
      </c>
      <c r="H304" s="130">
        <v>246.68</v>
      </c>
      <c r="I304" s="157"/>
      <c r="J304" s="131"/>
      <c r="Y304" s="132"/>
      <c r="AA304" s="132"/>
      <c r="AB304" s="132"/>
      <c r="AF304" s="16"/>
      <c r="AL304" s="133"/>
      <c r="AM304" s="133"/>
      <c r="AN304" s="133"/>
      <c r="AO304" s="133"/>
      <c r="AP304" s="133"/>
      <c r="AQ304" s="16"/>
      <c r="AR304" s="133"/>
      <c r="AS304" s="16"/>
      <c r="AT304" s="132"/>
    </row>
    <row r="305" spans="2:46" s="12" customFormat="1" x14ac:dyDescent="0.2">
      <c r="B305" s="134"/>
      <c r="D305" s="135" t="s">
        <v>133</v>
      </c>
      <c r="E305" s="136" t="s">
        <v>1</v>
      </c>
      <c r="F305" s="137" t="s">
        <v>167</v>
      </c>
      <c r="H305" s="136" t="s">
        <v>1</v>
      </c>
      <c r="AA305" s="136"/>
      <c r="AB305" s="136"/>
      <c r="AF305" s="136"/>
    </row>
    <row r="306" spans="2:46" s="13" customFormat="1" x14ac:dyDescent="0.2">
      <c r="B306" s="138"/>
      <c r="D306" s="135" t="s">
        <v>133</v>
      </c>
      <c r="E306" s="139" t="s">
        <v>1</v>
      </c>
      <c r="F306" s="140" t="s">
        <v>266</v>
      </c>
      <c r="H306" s="141">
        <v>52.4</v>
      </c>
      <c r="AA306" s="139"/>
      <c r="AB306" s="139"/>
      <c r="AF306" s="139"/>
    </row>
    <row r="307" spans="2:46" s="12" customFormat="1" x14ac:dyDescent="0.2">
      <c r="B307" s="134"/>
      <c r="D307" s="135" t="s">
        <v>133</v>
      </c>
      <c r="E307" s="136" t="s">
        <v>1</v>
      </c>
      <c r="F307" s="137" t="s">
        <v>169</v>
      </c>
      <c r="H307" s="136" t="s">
        <v>1</v>
      </c>
      <c r="AA307" s="136"/>
      <c r="AB307" s="136"/>
      <c r="AF307" s="136"/>
    </row>
    <row r="308" spans="2:46" s="13" customFormat="1" ht="20.399999999999999" x14ac:dyDescent="0.2">
      <c r="B308" s="138"/>
      <c r="D308" s="135" t="s">
        <v>133</v>
      </c>
      <c r="E308" s="139" t="s">
        <v>1</v>
      </c>
      <c r="F308" s="140" t="s">
        <v>267</v>
      </c>
      <c r="H308" s="141">
        <v>194.28</v>
      </c>
      <c r="O308" s="12"/>
      <c r="AA308" s="139"/>
      <c r="AB308" s="139"/>
      <c r="AF308" s="139"/>
    </row>
    <row r="309" spans="2:46" s="14" customFormat="1" x14ac:dyDescent="0.2">
      <c r="B309" s="142"/>
      <c r="D309" s="135" t="s">
        <v>133</v>
      </c>
      <c r="E309" s="143" t="s">
        <v>1</v>
      </c>
      <c r="F309" s="144" t="s">
        <v>138</v>
      </c>
      <c r="H309" s="145">
        <v>246.68</v>
      </c>
      <c r="O309" s="12"/>
      <c r="AA309" s="143"/>
      <c r="AB309" s="143"/>
      <c r="AF309" s="143"/>
    </row>
    <row r="310" spans="2:46" s="1" customFormat="1" ht="24.15" customHeight="1" x14ac:dyDescent="0.2">
      <c r="B310" s="125"/>
      <c r="C310" s="126" t="s">
        <v>268</v>
      </c>
      <c r="D310" s="126" t="s">
        <v>128</v>
      </c>
      <c r="E310" s="127" t="s">
        <v>269</v>
      </c>
      <c r="F310" s="128" t="s">
        <v>270</v>
      </c>
      <c r="G310" s="129" t="s">
        <v>131</v>
      </c>
      <c r="H310" s="130">
        <v>246.68</v>
      </c>
      <c r="I310" s="157"/>
      <c r="J310" s="131"/>
      <c r="O310" s="12"/>
      <c r="Y310" s="132"/>
      <c r="AA310" s="132"/>
      <c r="AB310" s="132"/>
      <c r="AF310" s="16"/>
      <c r="AL310" s="133"/>
      <c r="AM310" s="133"/>
      <c r="AN310" s="133"/>
      <c r="AO310" s="133"/>
      <c r="AP310" s="133"/>
      <c r="AQ310" s="16"/>
      <c r="AR310" s="133"/>
      <c r="AS310" s="16"/>
      <c r="AT310" s="132"/>
    </row>
    <row r="311" spans="2:46" s="1" customFormat="1" ht="24.15" customHeight="1" x14ac:dyDescent="0.2">
      <c r="B311" s="125"/>
      <c r="C311" s="126" t="s">
        <v>271</v>
      </c>
      <c r="D311" s="126" t="s">
        <v>128</v>
      </c>
      <c r="E311" s="127" t="s">
        <v>272</v>
      </c>
      <c r="F311" s="128" t="s">
        <v>273</v>
      </c>
      <c r="G311" s="129" t="s">
        <v>219</v>
      </c>
      <c r="H311" s="130">
        <v>31.608000000000001</v>
      </c>
      <c r="I311" s="157"/>
      <c r="J311" s="131"/>
      <c r="O311" s="12"/>
      <c r="Y311" s="132"/>
      <c r="AA311" s="132"/>
      <c r="AB311" s="132"/>
      <c r="AF311" s="16"/>
      <c r="AL311" s="133"/>
      <c r="AM311" s="133"/>
      <c r="AN311" s="133"/>
      <c r="AO311" s="133"/>
      <c r="AP311" s="133"/>
      <c r="AQ311" s="16"/>
      <c r="AR311" s="133"/>
      <c r="AS311" s="16"/>
      <c r="AT311" s="132"/>
    </row>
    <row r="312" spans="2:46" s="12" customFormat="1" x14ac:dyDescent="0.2">
      <c r="B312" s="134"/>
      <c r="D312" s="135" t="s">
        <v>133</v>
      </c>
      <c r="E312" s="136" t="s">
        <v>1</v>
      </c>
      <c r="F312" s="137" t="s">
        <v>167</v>
      </c>
      <c r="H312" s="136" t="s">
        <v>1</v>
      </c>
      <c r="AA312" s="136"/>
      <c r="AB312" s="136"/>
      <c r="AF312" s="136"/>
    </row>
    <row r="313" spans="2:46" s="13" customFormat="1" x14ac:dyDescent="0.2">
      <c r="B313" s="138"/>
      <c r="D313" s="135" t="s">
        <v>133</v>
      </c>
      <c r="E313" s="139" t="s">
        <v>1</v>
      </c>
      <c r="F313" s="140" t="s">
        <v>274</v>
      </c>
      <c r="H313" s="141">
        <v>4.92</v>
      </c>
      <c r="AA313" s="139"/>
      <c r="AB313" s="139"/>
      <c r="AF313" s="139"/>
    </row>
    <row r="314" spans="2:46" s="12" customFormat="1" x14ac:dyDescent="0.2">
      <c r="B314" s="134"/>
      <c r="D314" s="135" t="s">
        <v>133</v>
      </c>
      <c r="E314" s="136" t="s">
        <v>1</v>
      </c>
      <c r="F314" s="137" t="s">
        <v>169</v>
      </c>
      <c r="H314" s="136" t="s">
        <v>1</v>
      </c>
      <c r="AA314" s="136"/>
      <c r="AB314" s="136"/>
      <c r="AF314" s="136"/>
    </row>
    <row r="315" spans="2:46" s="13" customFormat="1" ht="20.399999999999999" x14ac:dyDescent="0.2">
      <c r="B315" s="138"/>
      <c r="D315" s="135" t="s">
        <v>133</v>
      </c>
      <c r="E315" s="139" t="s">
        <v>1</v>
      </c>
      <c r="F315" s="140" t="s">
        <v>275</v>
      </c>
      <c r="H315" s="141">
        <v>26.687999999999999</v>
      </c>
      <c r="AA315" s="139"/>
      <c r="AB315" s="139"/>
      <c r="AF315" s="139"/>
    </row>
    <row r="316" spans="2:46" s="14" customFormat="1" x14ac:dyDescent="0.2">
      <c r="B316" s="142"/>
      <c r="D316" s="135" t="s">
        <v>133</v>
      </c>
      <c r="E316" s="143" t="s">
        <v>1</v>
      </c>
      <c r="F316" s="144" t="s">
        <v>138</v>
      </c>
      <c r="H316" s="145">
        <v>31.608000000000001</v>
      </c>
      <c r="AA316" s="143"/>
      <c r="AB316" s="143"/>
      <c r="AF316" s="143"/>
    </row>
    <row r="317" spans="2:46" s="11" customFormat="1" ht="23.1" customHeight="1" x14ac:dyDescent="0.25">
      <c r="B317" s="117"/>
      <c r="D317" s="118" t="s">
        <v>72</v>
      </c>
      <c r="E317" s="123" t="s">
        <v>132</v>
      </c>
      <c r="F317" s="123" t="s">
        <v>276</v>
      </c>
      <c r="J317" s="124"/>
      <c r="Y317" s="118"/>
      <c r="AA317" s="121"/>
      <c r="AB317" s="121"/>
      <c r="AF317" s="118"/>
      <c r="AR317" s="122"/>
    </row>
    <row r="318" spans="2:46" s="1" customFormat="1" ht="24.15" customHeight="1" x14ac:dyDescent="0.2">
      <c r="B318" s="125"/>
      <c r="C318" s="126" t="s">
        <v>277</v>
      </c>
      <c r="D318" s="126" t="s">
        <v>128</v>
      </c>
      <c r="E318" s="127" t="s">
        <v>278</v>
      </c>
      <c r="F318" s="128" t="s">
        <v>279</v>
      </c>
      <c r="G318" s="129" t="s">
        <v>141</v>
      </c>
      <c r="H318" s="130">
        <v>42</v>
      </c>
      <c r="I318" s="157"/>
      <c r="J318" s="131"/>
      <c r="Y318" s="132"/>
      <c r="AA318" s="132"/>
      <c r="AB318" s="132"/>
      <c r="AF318" s="16"/>
      <c r="AL318" s="133"/>
      <c r="AM318" s="133"/>
      <c r="AN318" s="133"/>
      <c r="AO318" s="133"/>
      <c r="AP318" s="133"/>
      <c r="AQ318" s="16"/>
      <c r="AR318" s="133"/>
      <c r="AS318" s="16"/>
      <c r="AT318" s="132"/>
    </row>
    <row r="319" spans="2:46" s="1" customFormat="1" ht="24.15" customHeight="1" x14ac:dyDescent="0.2">
      <c r="B319" s="125"/>
      <c r="C319" s="126" t="s">
        <v>89</v>
      </c>
      <c r="D319" s="126" t="s">
        <v>128</v>
      </c>
      <c r="E319" s="127" t="s">
        <v>280</v>
      </c>
      <c r="F319" s="128" t="s">
        <v>281</v>
      </c>
      <c r="G319" s="129" t="s">
        <v>219</v>
      </c>
      <c r="H319" s="130">
        <v>2.8820000000000001</v>
      </c>
      <c r="I319" s="157"/>
      <c r="J319" s="131"/>
      <c r="Y319" s="132"/>
      <c r="AA319" s="132"/>
      <c r="AB319" s="132"/>
      <c r="AF319" s="16"/>
      <c r="AL319" s="133"/>
      <c r="AM319" s="133"/>
      <c r="AN319" s="133"/>
      <c r="AO319" s="133"/>
      <c r="AP319" s="133"/>
      <c r="AQ319" s="16"/>
      <c r="AR319" s="133"/>
      <c r="AS319" s="16"/>
      <c r="AT319" s="132"/>
    </row>
    <row r="320" spans="2:46" s="13" customFormat="1" x14ac:dyDescent="0.2">
      <c r="B320" s="138"/>
      <c r="D320" s="135" t="s">
        <v>133</v>
      </c>
      <c r="E320" s="139" t="s">
        <v>1</v>
      </c>
      <c r="F320" s="140" t="s">
        <v>282</v>
      </c>
      <c r="H320" s="141">
        <v>2.8820000000000001</v>
      </c>
      <c r="AA320" s="139"/>
      <c r="AB320" s="139"/>
      <c r="AF320" s="139"/>
    </row>
    <row r="321" spans="2:46" s="14" customFormat="1" x14ac:dyDescent="0.2">
      <c r="B321" s="142"/>
      <c r="D321" s="135" t="s">
        <v>133</v>
      </c>
      <c r="E321" s="143" t="s">
        <v>1</v>
      </c>
      <c r="F321" s="144" t="s">
        <v>138</v>
      </c>
      <c r="H321" s="145">
        <v>2.8820000000000001</v>
      </c>
      <c r="AA321" s="143"/>
      <c r="AB321" s="143"/>
      <c r="AF321" s="143"/>
    </row>
    <row r="322" spans="2:46" s="1" customFormat="1" ht="21.75" customHeight="1" x14ac:dyDescent="0.2">
      <c r="B322" s="125"/>
      <c r="C322" s="126" t="s">
        <v>283</v>
      </c>
      <c r="D322" s="126" t="s">
        <v>128</v>
      </c>
      <c r="E322" s="127" t="s">
        <v>284</v>
      </c>
      <c r="F322" s="128" t="s">
        <v>285</v>
      </c>
      <c r="G322" s="129" t="s">
        <v>219</v>
      </c>
      <c r="H322" s="130">
        <v>2.5299999999999998</v>
      </c>
      <c r="I322" s="157"/>
      <c r="J322" s="131"/>
      <c r="Y322" s="132"/>
      <c r="AA322" s="132"/>
      <c r="AB322" s="132"/>
      <c r="AF322" s="16"/>
      <c r="AL322" s="133"/>
      <c r="AM322" s="133"/>
      <c r="AN322" s="133"/>
      <c r="AO322" s="133"/>
      <c r="AP322" s="133"/>
      <c r="AQ322" s="16"/>
      <c r="AR322" s="133"/>
      <c r="AS322" s="16"/>
      <c r="AT322" s="132"/>
    </row>
    <row r="323" spans="2:46" s="13" customFormat="1" x14ac:dyDescent="0.2">
      <c r="B323" s="138"/>
      <c r="D323" s="135" t="s">
        <v>133</v>
      </c>
      <c r="E323" s="139" t="s">
        <v>1</v>
      </c>
      <c r="F323" s="140" t="s">
        <v>286</v>
      </c>
      <c r="H323" s="141">
        <v>2.5299999999999998</v>
      </c>
      <c r="AA323" s="139"/>
      <c r="AB323" s="139"/>
      <c r="AF323" s="139"/>
    </row>
    <row r="324" spans="2:46" s="14" customFormat="1" x14ac:dyDescent="0.2">
      <c r="B324" s="142"/>
      <c r="D324" s="135" t="s">
        <v>133</v>
      </c>
      <c r="E324" s="143" t="s">
        <v>1</v>
      </c>
      <c r="F324" s="144" t="s">
        <v>138</v>
      </c>
      <c r="H324" s="145">
        <v>2.5299999999999998</v>
      </c>
      <c r="AA324" s="143"/>
      <c r="AB324" s="143"/>
      <c r="AF324" s="143"/>
    </row>
    <row r="325" spans="2:46" s="11" customFormat="1" ht="23.1" customHeight="1" x14ac:dyDescent="0.25">
      <c r="B325" s="117"/>
      <c r="D325" s="118" t="s">
        <v>72</v>
      </c>
      <c r="E325" s="123" t="s">
        <v>153</v>
      </c>
      <c r="F325" s="123" t="s">
        <v>287</v>
      </c>
      <c r="J325" s="124"/>
      <c r="Y325" s="118"/>
      <c r="AA325" s="121"/>
      <c r="AB325" s="121"/>
      <c r="AF325" s="118"/>
      <c r="AR325" s="122"/>
    </row>
    <row r="326" spans="2:46" s="1" customFormat="1" ht="38.1" customHeight="1" x14ac:dyDescent="0.2">
      <c r="B326" s="125"/>
      <c r="C326" s="126" t="s">
        <v>288</v>
      </c>
      <c r="D326" s="126" t="s">
        <v>128</v>
      </c>
      <c r="E326" s="127" t="s">
        <v>289</v>
      </c>
      <c r="F326" s="128" t="s">
        <v>290</v>
      </c>
      <c r="G326" s="129" t="s">
        <v>131</v>
      </c>
      <c r="H326" s="130">
        <v>851.53</v>
      </c>
      <c r="I326" s="157"/>
      <c r="J326" s="131"/>
      <c r="Y326" s="132"/>
      <c r="AA326" s="132"/>
      <c r="AB326" s="132"/>
      <c r="AF326" s="16"/>
      <c r="AL326" s="133"/>
      <c r="AM326" s="133"/>
      <c r="AN326" s="133"/>
      <c r="AO326" s="133"/>
      <c r="AP326" s="133"/>
      <c r="AQ326" s="16"/>
      <c r="AR326" s="133"/>
      <c r="AS326" s="16"/>
      <c r="AT326" s="132"/>
    </row>
    <row r="327" spans="2:46" s="12" customFormat="1" x14ac:dyDescent="0.2">
      <c r="B327" s="134"/>
      <c r="D327" s="135" t="s">
        <v>133</v>
      </c>
      <c r="E327" s="136" t="s">
        <v>1</v>
      </c>
      <c r="F327" s="137" t="s">
        <v>134</v>
      </c>
      <c r="H327" s="136" t="s">
        <v>1</v>
      </c>
      <c r="AA327" s="136"/>
      <c r="AB327" s="136"/>
      <c r="AF327" s="136"/>
    </row>
    <row r="328" spans="2:46" s="13" customFormat="1" x14ac:dyDescent="0.2">
      <c r="B328" s="138"/>
      <c r="D328" s="135" t="s">
        <v>133</v>
      </c>
      <c r="E328" s="139" t="s">
        <v>1</v>
      </c>
      <c r="F328" s="140" t="s">
        <v>94</v>
      </c>
      <c r="H328" s="141">
        <v>851.53</v>
      </c>
      <c r="AA328" s="139"/>
      <c r="AB328" s="139"/>
      <c r="AF328" s="139"/>
    </row>
    <row r="329" spans="2:46" s="14" customFormat="1" x14ac:dyDescent="0.2">
      <c r="B329" s="142"/>
      <c r="D329" s="135" t="s">
        <v>133</v>
      </c>
      <c r="E329" s="143" t="s">
        <v>1</v>
      </c>
      <c r="F329" s="144" t="s">
        <v>138</v>
      </c>
      <c r="H329" s="145">
        <v>851.53</v>
      </c>
      <c r="AA329" s="143"/>
      <c r="AB329" s="143"/>
      <c r="AF329" s="143"/>
    </row>
    <row r="330" spans="2:46" s="1" customFormat="1" ht="38.1" customHeight="1" x14ac:dyDescent="0.2">
      <c r="B330" s="125"/>
      <c r="C330" s="126" t="s">
        <v>291</v>
      </c>
      <c r="D330" s="126" t="s">
        <v>128</v>
      </c>
      <c r="E330" s="127" t="s">
        <v>292</v>
      </c>
      <c r="F330" s="128" t="s">
        <v>293</v>
      </c>
      <c r="G330" s="129" t="s">
        <v>131</v>
      </c>
      <c r="H330" s="130">
        <v>3066.5</v>
      </c>
      <c r="I330" s="157"/>
      <c r="J330" s="131"/>
      <c r="Y330" s="132"/>
      <c r="AA330" s="132"/>
      <c r="AB330" s="132"/>
      <c r="AF330" s="16"/>
      <c r="AL330" s="133"/>
      <c r="AM330" s="133"/>
      <c r="AN330" s="133"/>
      <c r="AO330" s="133"/>
      <c r="AP330" s="133"/>
      <c r="AQ330" s="16"/>
      <c r="AR330" s="133"/>
      <c r="AS330" s="16"/>
      <c r="AT330" s="132"/>
    </row>
    <row r="331" spans="2:46" s="12" customFormat="1" x14ac:dyDescent="0.2">
      <c r="B331" s="134"/>
      <c r="D331" s="135" t="s">
        <v>133</v>
      </c>
      <c r="E331" s="136" t="s">
        <v>1</v>
      </c>
      <c r="F331" s="137" t="s">
        <v>294</v>
      </c>
      <c r="H331" s="136" t="s">
        <v>1</v>
      </c>
      <c r="AA331" s="136"/>
      <c r="AB331" s="136"/>
      <c r="AF331" s="136"/>
    </row>
    <row r="332" spans="2:46" s="13" customFormat="1" x14ac:dyDescent="0.2">
      <c r="B332" s="138"/>
      <c r="D332" s="135" t="s">
        <v>133</v>
      </c>
      <c r="E332" s="139" t="s">
        <v>1</v>
      </c>
      <c r="F332" s="140" t="s">
        <v>295</v>
      </c>
      <c r="H332" s="141">
        <v>3066.5</v>
      </c>
      <c r="AA332" s="139"/>
      <c r="AB332" s="139"/>
      <c r="AF332" s="139"/>
    </row>
    <row r="333" spans="2:46" s="1" customFormat="1" ht="33" customHeight="1" x14ac:dyDescent="0.2">
      <c r="B333" s="125"/>
      <c r="C333" s="126" t="s">
        <v>296</v>
      </c>
      <c r="D333" s="126" t="s">
        <v>128</v>
      </c>
      <c r="E333" s="127" t="s">
        <v>297</v>
      </c>
      <c r="F333" s="128" t="s">
        <v>298</v>
      </c>
      <c r="G333" s="129" t="s">
        <v>131</v>
      </c>
      <c r="H333" s="130">
        <v>180</v>
      </c>
      <c r="I333" s="157"/>
      <c r="J333" s="131"/>
      <c r="Y333" s="132"/>
      <c r="AA333" s="132"/>
      <c r="AB333" s="132"/>
      <c r="AF333" s="16"/>
      <c r="AL333" s="133"/>
      <c r="AM333" s="133"/>
      <c r="AN333" s="133"/>
      <c r="AO333" s="133"/>
      <c r="AP333" s="133"/>
      <c r="AQ333" s="16"/>
      <c r="AR333" s="133"/>
      <c r="AS333" s="16"/>
      <c r="AT333" s="132"/>
    </row>
    <row r="334" spans="2:46" s="13" customFormat="1" x14ac:dyDescent="0.2">
      <c r="B334" s="138"/>
      <c r="D334" s="135" t="s">
        <v>133</v>
      </c>
      <c r="E334" s="139" t="s">
        <v>1</v>
      </c>
      <c r="F334" s="140" t="s">
        <v>299</v>
      </c>
      <c r="H334" s="141">
        <v>180</v>
      </c>
      <c r="AA334" s="139"/>
      <c r="AB334" s="139"/>
      <c r="AF334" s="139"/>
    </row>
    <row r="335" spans="2:46" s="14" customFormat="1" x14ac:dyDescent="0.2">
      <c r="B335" s="142"/>
      <c r="D335" s="135" t="s">
        <v>133</v>
      </c>
      <c r="E335" s="143" t="s">
        <v>1</v>
      </c>
      <c r="F335" s="144" t="s">
        <v>138</v>
      </c>
      <c r="H335" s="145">
        <v>180</v>
      </c>
      <c r="AA335" s="143"/>
      <c r="AB335" s="143"/>
      <c r="AF335" s="143"/>
    </row>
    <row r="336" spans="2:46" s="1" customFormat="1" ht="24.15" customHeight="1" x14ac:dyDescent="0.2">
      <c r="B336" s="125"/>
      <c r="C336" s="126" t="s">
        <v>300</v>
      </c>
      <c r="D336" s="126" t="s">
        <v>128</v>
      </c>
      <c r="E336" s="127" t="s">
        <v>301</v>
      </c>
      <c r="F336" s="128" t="s">
        <v>302</v>
      </c>
      <c r="G336" s="129" t="s">
        <v>131</v>
      </c>
      <c r="H336" s="130">
        <v>180</v>
      </c>
      <c r="I336" s="157"/>
      <c r="J336" s="131"/>
      <c r="Y336" s="132"/>
      <c r="AA336" s="132"/>
      <c r="AB336" s="132"/>
      <c r="AF336" s="16"/>
      <c r="AL336" s="133"/>
      <c r="AM336" s="133"/>
      <c r="AN336" s="133"/>
      <c r="AO336" s="133"/>
      <c r="AP336" s="133"/>
      <c r="AQ336" s="16"/>
      <c r="AR336" s="133"/>
      <c r="AS336" s="16"/>
      <c r="AT336" s="132"/>
    </row>
    <row r="337" spans="2:46" s="13" customFormat="1" x14ac:dyDescent="0.2">
      <c r="B337" s="138"/>
      <c r="D337" s="135" t="s">
        <v>133</v>
      </c>
      <c r="E337" s="139" t="s">
        <v>1</v>
      </c>
      <c r="F337" s="140" t="s">
        <v>299</v>
      </c>
      <c r="H337" s="141">
        <v>180</v>
      </c>
      <c r="AA337" s="139"/>
      <c r="AB337" s="139"/>
      <c r="AF337" s="139"/>
    </row>
    <row r="338" spans="2:46" s="14" customFormat="1" x14ac:dyDescent="0.2">
      <c r="B338" s="142"/>
      <c r="D338" s="135" t="s">
        <v>133</v>
      </c>
      <c r="E338" s="143" t="s">
        <v>1</v>
      </c>
      <c r="F338" s="144" t="s">
        <v>138</v>
      </c>
      <c r="H338" s="145">
        <v>180</v>
      </c>
      <c r="AA338" s="143"/>
      <c r="AB338" s="143"/>
      <c r="AF338" s="143"/>
    </row>
    <row r="339" spans="2:46" s="1" customFormat="1" ht="33" customHeight="1" x14ac:dyDescent="0.2">
      <c r="B339" s="125"/>
      <c r="C339" s="126" t="s">
        <v>303</v>
      </c>
      <c r="D339" s="126" t="s">
        <v>128</v>
      </c>
      <c r="E339" s="127" t="s">
        <v>304</v>
      </c>
      <c r="F339" s="128" t="s">
        <v>305</v>
      </c>
      <c r="G339" s="129" t="s">
        <v>131</v>
      </c>
      <c r="H339" s="130">
        <v>180</v>
      </c>
      <c r="I339" s="157"/>
      <c r="J339" s="131"/>
      <c r="Y339" s="132"/>
      <c r="AA339" s="132"/>
      <c r="AB339" s="132"/>
      <c r="AF339" s="16"/>
      <c r="AL339" s="133"/>
      <c r="AM339" s="133"/>
      <c r="AN339" s="133"/>
      <c r="AO339" s="133"/>
      <c r="AP339" s="133"/>
      <c r="AQ339" s="16"/>
      <c r="AR339" s="133"/>
      <c r="AS339" s="16"/>
      <c r="AT339" s="132"/>
    </row>
    <row r="340" spans="2:46" s="13" customFormat="1" x14ac:dyDescent="0.2">
      <c r="B340" s="138"/>
      <c r="D340" s="135" t="s">
        <v>133</v>
      </c>
      <c r="E340" s="139" t="s">
        <v>1</v>
      </c>
      <c r="F340" s="140" t="s">
        <v>299</v>
      </c>
      <c r="H340" s="141">
        <v>180</v>
      </c>
      <c r="AA340" s="139"/>
      <c r="AB340" s="139"/>
      <c r="AF340" s="139"/>
    </row>
    <row r="341" spans="2:46" s="14" customFormat="1" x14ac:dyDescent="0.2">
      <c r="B341" s="142"/>
      <c r="D341" s="135" t="s">
        <v>133</v>
      </c>
      <c r="E341" s="143" t="s">
        <v>1</v>
      </c>
      <c r="F341" s="144" t="s">
        <v>138</v>
      </c>
      <c r="H341" s="145">
        <v>180</v>
      </c>
      <c r="AA341" s="143"/>
      <c r="AB341" s="143"/>
      <c r="AF341" s="143"/>
    </row>
    <row r="342" spans="2:46" s="1" customFormat="1" ht="33" customHeight="1" x14ac:dyDescent="0.2">
      <c r="B342" s="125"/>
      <c r="C342" s="126" t="s">
        <v>306</v>
      </c>
      <c r="D342" s="126" t="s">
        <v>128</v>
      </c>
      <c r="E342" s="127" t="s">
        <v>307</v>
      </c>
      <c r="F342" s="128" t="s">
        <v>308</v>
      </c>
      <c r="G342" s="129" t="s">
        <v>131</v>
      </c>
      <c r="H342" s="130">
        <v>1373.53</v>
      </c>
      <c r="I342" s="157"/>
      <c r="J342" s="131"/>
      <c r="Y342" s="132"/>
      <c r="AA342" s="132"/>
      <c r="AB342" s="132"/>
      <c r="AF342" s="16"/>
      <c r="AL342" s="133"/>
      <c r="AM342" s="133"/>
      <c r="AN342" s="133"/>
      <c r="AO342" s="133"/>
      <c r="AP342" s="133"/>
      <c r="AQ342" s="16"/>
      <c r="AR342" s="133"/>
      <c r="AS342" s="16"/>
      <c r="AT342" s="132"/>
    </row>
    <row r="343" spans="2:46" s="12" customFormat="1" x14ac:dyDescent="0.2">
      <c r="B343" s="134"/>
      <c r="D343" s="135" t="s">
        <v>133</v>
      </c>
      <c r="E343" s="136" t="s">
        <v>1</v>
      </c>
      <c r="F343" s="137" t="s">
        <v>134</v>
      </c>
      <c r="H343" s="136" t="s">
        <v>1</v>
      </c>
      <c r="AA343" s="136"/>
      <c r="AB343" s="136"/>
      <c r="AF343" s="136"/>
    </row>
    <row r="344" spans="2:46" s="13" customFormat="1" x14ac:dyDescent="0.2">
      <c r="B344" s="138"/>
      <c r="D344" s="135" t="s">
        <v>133</v>
      </c>
      <c r="E344" s="139" t="s">
        <v>1</v>
      </c>
      <c r="F344" s="140" t="s">
        <v>94</v>
      </c>
      <c r="H344" s="141">
        <v>851.53</v>
      </c>
      <c r="AA344" s="139"/>
      <c r="AB344" s="139"/>
      <c r="AF344" s="139"/>
    </row>
    <row r="345" spans="2:46" s="12" customFormat="1" x14ac:dyDescent="0.2">
      <c r="B345" s="134"/>
      <c r="D345" s="135" t="s">
        <v>133</v>
      </c>
      <c r="E345" s="136" t="s">
        <v>1</v>
      </c>
      <c r="F345" s="137" t="s">
        <v>309</v>
      </c>
      <c r="H345" s="136" t="s">
        <v>1</v>
      </c>
      <c r="AA345" s="136"/>
      <c r="AB345" s="136"/>
      <c r="AF345" s="136"/>
    </row>
    <row r="346" spans="2:46" s="13" customFormat="1" x14ac:dyDescent="0.2">
      <c r="B346" s="138"/>
      <c r="D346" s="135" t="s">
        <v>133</v>
      </c>
      <c r="E346" s="139" t="s">
        <v>1</v>
      </c>
      <c r="F346" s="140" t="s">
        <v>137</v>
      </c>
      <c r="H346" s="141">
        <v>522</v>
      </c>
      <c r="AA346" s="139"/>
      <c r="AB346" s="139"/>
      <c r="AF346" s="139"/>
    </row>
    <row r="347" spans="2:46" s="14" customFormat="1" x14ac:dyDescent="0.2">
      <c r="B347" s="142"/>
      <c r="D347" s="135" t="s">
        <v>133</v>
      </c>
      <c r="E347" s="143" t="s">
        <v>1</v>
      </c>
      <c r="F347" s="144" t="s">
        <v>138</v>
      </c>
      <c r="H347" s="145">
        <v>1373.53</v>
      </c>
      <c r="AA347" s="143"/>
      <c r="AB347" s="143"/>
      <c r="AF347" s="143"/>
    </row>
    <row r="348" spans="2:46" s="1" customFormat="1" ht="24.15" customHeight="1" x14ac:dyDescent="0.2">
      <c r="B348" s="125"/>
      <c r="C348" s="146" t="s">
        <v>310</v>
      </c>
      <c r="D348" s="146" t="s">
        <v>227</v>
      </c>
      <c r="E348" s="147" t="s">
        <v>311</v>
      </c>
      <c r="F348" s="148" t="s">
        <v>312</v>
      </c>
      <c r="G348" s="149" t="s">
        <v>313</v>
      </c>
      <c r="H348" s="150">
        <v>308.28100000000001</v>
      </c>
      <c r="I348" s="158"/>
      <c r="J348" s="151"/>
      <c r="Y348" s="132"/>
      <c r="AA348" s="132"/>
      <c r="AB348" s="132"/>
      <c r="AF348" s="16"/>
      <c r="AL348" s="133"/>
      <c r="AM348" s="133"/>
      <c r="AN348" s="133"/>
      <c r="AO348" s="133"/>
      <c r="AP348" s="133"/>
      <c r="AQ348" s="16"/>
      <c r="AR348" s="133"/>
      <c r="AS348" s="16"/>
      <c r="AT348" s="132"/>
    </row>
    <row r="349" spans="2:46" s="13" customFormat="1" x14ac:dyDescent="0.2">
      <c r="B349" s="138"/>
      <c r="D349" s="135" t="s">
        <v>133</v>
      </c>
      <c r="E349" s="139" t="s">
        <v>1</v>
      </c>
      <c r="F349" s="140" t="s">
        <v>314</v>
      </c>
      <c r="H349" s="141">
        <v>305.22899999999998</v>
      </c>
      <c r="AA349" s="139"/>
      <c r="AB349" s="139"/>
      <c r="AF349" s="139"/>
    </row>
    <row r="350" spans="2:46" s="14" customFormat="1" x14ac:dyDescent="0.2">
      <c r="B350" s="142"/>
      <c r="D350" s="135" t="s">
        <v>133</v>
      </c>
      <c r="E350" s="143" t="s">
        <v>1</v>
      </c>
      <c r="F350" s="144" t="s">
        <v>138</v>
      </c>
      <c r="H350" s="145">
        <v>305.22899999999998</v>
      </c>
      <c r="AA350" s="143"/>
      <c r="AB350" s="143"/>
      <c r="AF350" s="143"/>
    </row>
    <row r="351" spans="2:46" s="13" customFormat="1" x14ac:dyDescent="0.2">
      <c r="B351" s="138"/>
      <c r="D351" s="135" t="s">
        <v>133</v>
      </c>
      <c r="F351" s="140" t="s">
        <v>315</v>
      </c>
      <c r="H351" s="141">
        <v>308.28100000000001</v>
      </c>
      <c r="AA351" s="139"/>
      <c r="AB351" s="139"/>
      <c r="AF351" s="139"/>
    </row>
    <row r="352" spans="2:46" s="11" customFormat="1" ht="23.1" customHeight="1" x14ac:dyDescent="0.25">
      <c r="B352" s="117"/>
      <c r="D352" s="118" t="s">
        <v>72</v>
      </c>
      <c r="E352" s="123" t="s">
        <v>175</v>
      </c>
      <c r="F352" s="123" t="s">
        <v>316</v>
      </c>
      <c r="J352" s="124"/>
      <c r="Y352" s="118"/>
      <c r="AA352" s="121"/>
      <c r="AB352" s="121"/>
      <c r="AF352" s="118"/>
      <c r="AR352" s="122"/>
    </row>
    <row r="353" spans="2:46" s="1" customFormat="1" ht="24.15" customHeight="1" x14ac:dyDescent="0.2">
      <c r="B353" s="125"/>
      <c r="C353" s="126" t="s">
        <v>317</v>
      </c>
      <c r="D353" s="126" t="s">
        <v>128</v>
      </c>
      <c r="E353" s="127" t="s">
        <v>318</v>
      </c>
      <c r="F353" s="128" t="s">
        <v>319</v>
      </c>
      <c r="G353" s="129" t="s">
        <v>313</v>
      </c>
      <c r="H353" s="130">
        <v>10</v>
      </c>
      <c r="I353" s="157"/>
      <c r="J353" s="131"/>
      <c r="Y353" s="132"/>
      <c r="AA353" s="132"/>
      <c r="AB353" s="132"/>
      <c r="AF353" s="16"/>
      <c r="AL353" s="133"/>
      <c r="AM353" s="133"/>
      <c r="AN353" s="133"/>
      <c r="AO353" s="133"/>
      <c r="AP353" s="133"/>
      <c r="AQ353" s="16"/>
      <c r="AR353" s="133"/>
      <c r="AS353" s="16"/>
      <c r="AT353" s="132"/>
    </row>
    <row r="354" spans="2:46" s="1" customFormat="1" ht="33" customHeight="1" x14ac:dyDescent="0.2">
      <c r="B354" s="125"/>
      <c r="C354" s="146" t="s">
        <v>320</v>
      </c>
      <c r="D354" s="146" t="s">
        <v>227</v>
      </c>
      <c r="E354" s="147" t="s">
        <v>321</v>
      </c>
      <c r="F354" s="148" t="s">
        <v>322</v>
      </c>
      <c r="G354" s="149" t="s">
        <v>313</v>
      </c>
      <c r="H354" s="150">
        <v>10</v>
      </c>
      <c r="I354" s="158"/>
      <c r="J354" s="151"/>
      <c r="Y354" s="132"/>
      <c r="AA354" s="132"/>
      <c r="AB354" s="132"/>
      <c r="AF354" s="16"/>
      <c r="AL354" s="133"/>
      <c r="AM354" s="133"/>
      <c r="AN354" s="133"/>
      <c r="AO354" s="133"/>
      <c r="AP354" s="133"/>
      <c r="AQ354" s="16"/>
      <c r="AR354" s="133"/>
      <c r="AS354" s="16"/>
      <c r="AT354" s="132"/>
    </row>
    <row r="355" spans="2:46" s="1" customFormat="1" ht="16.5" customHeight="1" x14ac:dyDescent="0.2">
      <c r="B355" s="125"/>
      <c r="C355" s="146" t="s">
        <v>323</v>
      </c>
      <c r="D355" s="146" t="s">
        <v>227</v>
      </c>
      <c r="E355" s="147" t="s">
        <v>324</v>
      </c>
      <c r="F355" s="148" t="s">
        <v>325</v>
      </c>
      <c r="G355" s="149" t="s">
        <v>313</v>
      </c>
      <c r="H355" s="150">
        <v>10</v>
      </c>
      <c r="I355" s="158"/>
      <c r="J355" s="151"/>
      <c r="Y355" s="132"/>
      <c r="AA355" s="132"/>
      <c r="AB355" s="132"/>
      <c r="AF355" s="16"/>
      <c r="AL355" s="133"/>
      <c r="AM355" s="133"/>
      <c r="AN355" s="133"/>
      <c r="AO355" s="133"/>
      <c r="AP355" s="133"/>
      <c r="AQ355" s="16"/>
      <c r="AR355" s="133"/>
      <c r="AS355" s="16"/>
      <c r="AT355" s="132"/>
    </row>
    <row r="356" spans="2:46" s="1" customFormat="1" ht="33" customHeight="1" x14ac:dyDescent="0.2">
      <c r="B356" s="125"/>
      <c r="C356" s="146" t="s">
        <v>326</v>
      </c>
      <c r="D356" s="146" t="s">
        <v>227</v>
      </c>
      <c r="E356" s="147" t="s">
        <v>327</v>
      </c>
      <c r="F356" s="148" t="s">
        <v>328</v>
      </c>
      <c r="G356" s="149" t="s">
        <v>313</v>
      </c>
      <c r="H356" s="150">
        <v>10</v>
      </c>
      <c r="I356" s="158"/>
      <c r="J356" s="151"/>
      <c r="Y356" s="132"/>
      <c r="AA356" s="132"/>
      <c r="AB356" s="132"/>
      <c r="AF356" s="16"/>
      <c r="AL356" s="133"/>
      <c r="AM356" s="133"/>
      <c r="AN356" s="133"/>
      <c r="AO356" s="133"/>
      <c r="AP356" s="133"/>
      <c r="AQ356" s="16"/>
      <c r="AR356" s="133"/>
      <c r="AS356" s="16"/>
      <c r="AT356" s="132"/>
    </row>
    <row r="357" spans="2:46" s="1" customFormat="1" ht="16.5" customHeight="1" x14ac:dyDescent="0.2">
      <c r="B357" s="125"/>
      <c r="C357" s="146" t="s">
        <v>329</v>
      </c>
      <c r="D357" s="146" t="s">
        <v>227</v>
      </c>
      <c r="E357" s="147" t="s">
        <v>330</v>
      </c>
      <c r="F357" s="148" t="s">
        <v>331</v>
      </c>
      <c r="G357" s="149" t="s">
        <v>313</v>
      </c>
      <c r="H357" s="150">
        <v>10</v>
      </c>
      <c r="I357" s="158"/>
      <c r="J357" s="151"/>
      <c r="Y357" s="132"/>
      <c r="AA357" s="132"/>
      <c r="AB357" s="132"/>
      <c r="AF357" s="16"/>
      <c r="AL357" s="133"/>
      <c r="AM357" s="133"/>
      <c r="AN357" s="133"/>
      <c r="AO357" s="133"/>
      <c r="AP357" s="133"/>
      <c r="AQ357" s="16"/>
      <c r="AR357" s="133"/>
      <c r="AS357" s="16"/>
      <c r="AT357" s="132"/>
    </row>
    <row r="358" spans="2:46" s="1" customFormat="1" ht="33" customHeight="1" x14ac:dyDescent="0.2">
      <c r="B358" s="125"/>
      <c r="C358" s="126" t="s">
        <v>332</v>
      </c>
      <c r="D358" s="126" t="s">
        <v>128</v>
      </c>
      <c r="E358" s="127" t="s">
        <v>333</v>
      </c>
      <c r="F358" s="128" t="s">
        <v>334</v>
      </c>
      <c r="G358" s="129" t="s">
        <v>131</v>
      </c>
      <c r="H358" s="130">
        <v>32</v>
      </c>
      <c r="I358" s="157"/>
      <c r="J358" s="131"/>
      <c r="Y358" s="132"/>
      <c r="AA358" s="132"/>
      <c r="AB358" s="132"/>
      <c r="AF358" s="16"/>
      <c r="AL358" s="133"/>
      <c r="AM358" s="133"/>
      <c r="AN358" s="133"/>
      <c r="AO358" s="133"/>
      <c r="AP358" s="133"/>
      <c r="AQ358" s="16"/>
      <c r="AR358" s="133"/>
      <c r="AS358" s="16"/>
      <c r="AT358" s="132"/>
    </row>
    <row r="359" spans="2:46" s="12" customFormat="1" x14ac:dyDescent="0.2">
      <c r="B359" s="134"/>
      <c r="D359" s="135" t="s">
        <v>133</v>
      </c>
      <c r="E359" s="136" t="s">
        <v>1</v>
      </c>
      <c r="F359" s="137" t="s">
        <v>335</v>
      </c>
      <c r="H359" s="136" t="s">
        <v>1</v>
      </c>
      <c r="AA359" s="136"/>
      <c r="AB359" s="136"/>
      <c r="AF359" s="136"/>
    </row>
    <row r="360" spans="2:46" s="13" customFormat="1" x14ac:dyDescent="0.2">
      <c r="B360" s="138"/>
      <c r="D360" s="135" t="s">
        <v>133</v>
      </c>
      <c r="E360" s="139" t="s">
        <v>1</v>
      </c>
      <c r="F360" s="140" t="s">
        <v>336</v>
      </c>
      <c r="H360" s="141">
        <v>32</v>
      </c>
      <c r="AA360" s="139"/>
      <c r="AB360" s="139"/>
      <c r="AF360" s="139"/>
    </row>
    <row r="361" spans="2:46" s="14" customFormat="1" x14ac:dyDescent="0.2">
      <c r="B361" s="142"/>
      <c r="D361" s="135" t="s">
        <v>133</v>
      </c>
      <c r="E361" s="143" t="s">
        <v>1</v>
      </c>
      <c r="F361" s="144" t="s">
        <v>138</v>
      </c>
      <c r="H361" s="145">
        <v>32</v>
      </c>
      <c r="AA361" s="143"/>
      <c r="AB361" s="143"/>
      <c r="AF361" s="143"/>
    </row>
    <row r="362" spans="2:46" s="1" customFormat="1" ht="24.15" customHeight="1" x14ac:dyDescent="0.2">
      <c r="B362" s="125"/>
      <c r="C362" s="146" t="s">
        <v>337</v>
      </c>
      <c r="D362" s="146" t="s">
        <v>227</v>
      </c>
      <c r="E362" s="147" t="s">
        <v>338</v>
      </c>
      <c r="F362" s="148" t="s">
        <v>339</v>
      </c>
      <c r="G362" s="149" t="s">
        <v>230</v>
      </c>
      <c r="H362" s="150">
        <v>144</v>
      </c>
      <c r="I362" s="158"/>
      <c r="J362" s="151"/>
      <c r="Y362" s="132"/>
      <c r="AA362" s="132"/>
      <c r="AB362" s="132"/>
      <c r="AF362" s="16"/>
      <c r="AL362" s="133"/>
      <c r="AM362" s="133"/>
      <c r="AN362" s="133"/>
      <c r="AO362" s="133"/>
      <c r="AP362" s="133"/>
      <c r="AQ362" s="16"/>
      <c r="AR362" s="133"/>
      <c r="AS362" s="16"/>
      <c r="AT362" s="132"/>
    </row>
    <row r="363" spans="2:46" s="13" customFormat="1" x14ac:dyDescent="0.2">
      <c r="B363" s="138"/>
      <c r="D363" s="135" t="s">
        <v>133</v>
      </c>
      <c r="F363" s="140" t="s">
        <v>340</v>
      </c>
      <c r="H363" s="141">
        <v>144</v>
      </c>
      <c r="AA363" s="139"/>
      <c r="AB363" s="139"/>
      <c r="AF363" s="139"/>
    </row>
    <row r="364" spans="2:46" s="1" customFormat="1" ht="33" customHeight="1" x14ac:dyDescent="0.2">
      <c r="B364" s="125"/>
      <c r="C364" s="126" t="s">
        <v>341</v>
      </c>
      <c r="D364" s="126" t="s">
        <v>128</v>
      </c>
      <c r="E364" s="127" t="s">
        <v>342</v>
      </c>
      <c r="F364" s="128" t="s">
        <v>343</v>
      </c>
      <c r="G364" s="129" t="s">
        <v>236</v>
      </c>
      <c r="H364" s="130">
        <v>100</v>
      </c>
      <c r="I364" s="157"/>
      <c r="J364" s="131"/>
      <c r="Y364" s="132"/>
      <c r="AA364" s="132"/>
      <c r="AB364" s="132"/>
      <c r="AF364" s="16"/>
      <c r="AL364" s="133"/>
      <c r="AM364" s="133"/>
      <c r="AN364" s="133"/>
      <c r="AO364" s="133"/>
      <c r="AP364" s="133"/>
      <c r="AQ364" s="16"/>
      <c r="AR364" s="133"/>
      <c r="AS364" s="16"/>
      <c r="AT364" s="132"/>
    </row>
    <row r="365" spans="2:46" s="13" customFormat="1" x14ac:dyDescent="0.2">
      <c r="B365" s="138"/>
      <c r="D365" s="135" t="s">
        <v>133</v>
      </c>
      <c r="E365" s="139" t="s">
        <v>1</v>
      </c>
      <c r="F365" s="140" t="s">
        <v>344</v>
      </c>
      <c r="H365" s="141">
        <v>100</v>
      </c>
      <c r="AA365" s="139"/>
      <c r="AB365" s="139"/>
      <c r="AF365" s="139"/>
    </row>
    <row r="366" spans="2:46" s="14" customFormat="1" x14ac:dyDescent="0.2">
      <c r="B366" s="142"/>
      <c r="D366" s="135" t="s">
        <v>133</v>
      </c>
      <c r="E366" s="143" t="s">
        <v>1</v>
      </c>
      <c r="F366" s="144" t="s">
        <v>138</v>
      </c>
      <c r="H366" s="145">
        <v>100</v>
      </c>
      <c r="AA366" s="143"/>
      <c r="AB366" s="143"/>
      <c r="AF366" s="143"/>
    </row>
    <row r="367" spans="2:46" s="1" customFormat="1" ht="24.15" customHeight="1" x14ac:dyDescent="0.2">
      <c r="B367" s="125"/>
      <c r="C367" s="146" t="s">
        <v>345</v>
      </c>
      <c r="D367" s="146" t="s">
        <v>227</v>
      </c>
      <c r="E367" s="147" t="s">
        <v>346</v>
      </c>
      <c r="F367" s="148" t="s">
        <v>347</v>
      </c>
      <c r="G367" s="149" t="s">
        <v>313</v>
      </c>
      <c r="H367" s="150">
        <v>101</v>
      </c>
      <c r="I367" s="158"/>
      <c r="J367" s="151"/>
      <c r="Y367" s="132"/>
      <c r="AA367" s="132"/>
      <c r="AB367" s="132"/>
      <c r="AF367" s="16"/>
      <c r="AL367" s="133"/>
      <c r="AM367" s="133"/>
      <c r="AN367" s="133"/>
      <c r="AO367" s="133"/>
      <c r="AP367" s="133"/>
      <c r="AQ367" s="16"/>
      <c r="AR367" s="133"/>
      <c r="AS367" s="16"/>
      <c r="AT367" s="132"/>
    </row>
    <row r="368" spans="2:46" s="13" customFormat="1" x14ac:dyDescent="0.2">
      <c r="B368" s="138"/>
      <c r="D368" s="135" t="s">
        <v>133</v>
      </c>
      <c r="F368" s="140" t="s">
        <v>348</v>
      </c>
      <c r="H368" s="141">
        <v>101</v>
      </c>
      <c r="AA368" s="139"/>
      <c r="AB368" s="139"/>
      <c r="AF368" s="139"/>
    </row>
    <row r="369" spans="2:46" s="1" customFormat="1" ht="33" customHeight="1" x14ac:dyDescent="0.2">
      <c r="B369" s="125"/>
      <c r="C369" s="126" t="s">
        <v>349</v>
      </c>
      <c r="D369" s="126" t="s">
        <v>128</v>
      </c>
      <c r="E369" s="127" t="s">
        <v>350</v>
      </c>
      <c r="F369" s="128" t="s">
        <v>351</v>
      </c>
      <c r="G369" s="129" t="s">
        <v>141</v>
      </c>
      <c r="H369" s="130">
        <v>3</v>
      </c>
      <c r="I369" s="157"/>
      <c r="J369" s="131"/>
      <c r="Y369" s="132"/>
      <c r="AA369" s="132"/>
      <c r="AB369" s="132"/>
      <c r="AF369" s="16"/>
      <c r="AL369" s="133"/>
      <c r="AM369" s="133"/>
      <c r="AN369" s="133"/>
      <c r="AO369" s="133"/>
      <c r="AP369" s="133"/>
      <c r="AQ369" s="16"/>
      <c r="AR369" s="133"/>
      <c r="AS369" s="16"/>
      <c r="AT369" s="132"/>
    </row>
    <row r="370" spans="2:46" s="12" customFormat="1" x14ac:dyDescent="0.2">
      <c r="B370" s="134"/>
      <c r="D370" s="135" t="s">
        <v>133</v>
      </c>
      <c r="E370" s="136" t="s">
        <v>1</v>
      </c>
      <c r="F370" s="137" t="s">
        <v>157</v>
      </c>
      <c r="H370" s="136" t="s">
        <v>1</v>
      </c>
      <c r="AA370" s="136"/>
      <c r="AB370" s="136"/>
      <c r="AF370" s="136"/>
    </row>
    <row r="371" spans="2:46" s="13" customFormat="1" x14ac:dyDescent="0.2">
      <c r="B371" s="138"/>
      <c r="D371" s="135" t="s">
        <v>133</v>
      </c>
      <c r="E371" s="139" t="s">
        <v>1</v>
      </c>
      <c r="F371" s="140" t="s">
        <v>352</v>
      </c>
      <c r="H371" s="141">
        <v>3</v>
      </c>
      <c r="AA371" s="139"/>
      <c r="AB371" s="139"/>
      <c r="AF371" s="139"/>
    </row>
    <row r="372" spans="2:46" s="14" customFormat="1" x14ac:dyDescent="0.2">
      <c r="B372" s="142"/>
      <c r="D372" s="135" t="s">
        <v>133</v>
      </c>
      <c r="E372" s="143" t="s">
        <v>1</v>
      </c>
      <c r="F372" s="144" t="s">
        <v>138</v>
      </c>
      <c r="H372" s="145">
        <v>3</v>
      </c>
      <c r="AA372" s="143"/>
      <c r="AB372" s="143"/>
      <c r="AF372" s="143"/>
    </row>
    <row r="373" spans="2:46" s="1" customFormat="1" ht="21.75" customHeight="1" x14ac:dyDescent="0.2">
      <c r="B373" s="125"/>
      <c r="C373" s="126" t="s">
        <v>353</v>
      </c>
      <c r="D373" s="126" t="s">
        <v>128</v>
      </c>
      <c r="E373" s="127" t="s">
        <v>354</v>
      </c>
      <c r="F373" s="128" t="s">
        <v>355</v>
      </c>
      <c r="G373" s="129" t="s">
        <v>356</v>
      </c>
      <c r="H373" s="130">
        <v>1</v>
      </c>
      <c r="I373" s="157"/>
      <c r="J373" s="131"/>
      <c r="Y373" s="132"/>
      <c r="AA373" s="132"/>
      <c r="AB373" s="132"/>
      <c r="AF373" s="16"/>
      <c r="AL373" s="133"/>
      <c r="AM373" s="133"/>
      <c r="AN373" s="133"/>
      <c r="AO373" s="133"/>
      <c r="AP373" s="133"/>
      <c r="AQ373" s="16"/>
      <c r="AR373" s="133"/>
      <c r="AS373" s="16"/>
      <c r="AT373" s="132"/>
    </row>
    <row r="374" spans="2:46" s="1" customFormat="1" ht="49.5" customHeight="1" x14ac:dyDescent="0.2">
      <c r="B374" s="125"/>
      <c r="C374" s="126"/>
      <c r="D374" s="126"/>
      <c r="E374" s="127"/>
      <c r="F374" s="137" t="s">
        <v>626</v>
      </c>
      <c r="G374" s="129"/>
      <c r="H374" s="130"/>
      <c r="I374" s="131"/>
      <c r="J374" s="131"/>
      <c r="Y374" s="132"/>
      <c r="AA374" s="132"/>
      <c r="AB374" s="132"/>
      <c r="AF374" s="16"/>
      <c r="AL374" s="133"/>
      <c r="AM374" s="133"/>
      <c r="AN374" s="133"/>
      <c r="AO374" s="133"/>
      <c r="AP374" s="133"/>
      <c r="AQ374" s="16"/>
      <c r="AR374" s="133"/>
      <c r="AS374" s="16"/>
      <c r="AT374" s="132"/>
    </row>
    <row r="375" spans="2:46" s="1" customFormat="1" ht="21.75" customHeight="1" x14ac:dyDescent="0.2">
      <c r="B375" s="125"/>
      <c r="C375" s="126" t="s">
        <v>357</v>
      </c>
      <c r="D375" s="126" t="s">
        <v>128</v>
      </c>
      <c r="E375" s="127" t="s">
        <v>358</v>
      </c>
      <c r="F375" s="128" t="s">
        <v>359</v>
      </c>
      <c r="G375" s="129" t="s">
        <v>219</v>
      </c>
      <c r="H375" s="130">
        <v>590.4</v>
      </c>
      <c r="I375" s="157"/>
      <c r="J375" s="131"/>
      <c r="Y375" s="132"/>
      <c r="AA375" s="132"/>
      <c r="AB375" s="132"/>
      <c r="AF375" s="16"/>
      <c r="AL375" s="133"/>
      <c r="AM375" s="133"/>
      <c r="AN375" s="133"/>
      <c r="AO375" s="133"/>
      <c r="AP375" s="133"/>
      <c r="AQ375" s="16"/>
      <c r="AR375" s="133"/>
      <c r="AS375" s="16"/>
      <c r="AT375" s="132"/>
    </row>
    <row r="376" spans="2:46" s="1" customFormat="1" ht="25.5" customHeight="1" x14ac:dyDescent="0.2">
      <c r="B376" s="125"/>
      <c r="C376" s="126"/>
      <c r="D376" s="126"/>
      <c r="E376" s="127"/>
      <c r="F376" s="137" t="s">
        <v>627</v>
      </c>
      <c r="G376" s="129"/>
      <c r="H376" s="130"/>
      <c r="I376" s="131"/>
      <c r="J376" s="131"/>
      <c r="Y376" s="132"/>
      <c r="AA376" s="132"/>
      <c r="AB376" s="132"/>
      <c r="AF376" s="16"/>
      <c r="AL376" s="133"/>
      <c r="AM376" s="133"/>
      <c r="AN376" s="133"/>
      <c r="AO376" s="133"/>
      <c r="AP376" s="133"/>
      <c r="AQ376" s="16"/>
      <c r="AR376" s="133"/>
      <c r="AS376" s="16"/>
      <c r="AT376" s="132"/>
    </row>
    <row r="377" spans="2:46" s="1" customFormat="1" ht="24.15" customHeight="1" x14ac:dyDescent="0.2">
      <c r="B377" s="125"/>
      <c r="C377" s="126" t="s">
        <v>360</v>
      </c>
      <c r="D377" s="126" t="s">
        <v>128</v>
      </c>
      <c r="E377" s="127" t="s">
        <v>361</v>
      </c>
      <c r="F377" s="128" t="s">
        <v>362</v>
      </c>
      <c r="G377" s="129" t="s">
        <v>219</v>
      </c>
      <c r="H377" s="130">
        <v>5313.6</v>
      </c>
      <c r="I377" s="157"/>
      <c r="J377" s="131"/>
      <c r="Y377" s="132"/>
      <c r="AA377" s="132"/>
      <c r="AB377" s="132"/>
      <c r="AF377" s="16"/>
      <c r="AL377" s="133"/>
      <c r="AM377" s="133"/>
      <c r="AN377" s="133"/>
      <c r="AO377" s="133"/>
      <c r="AP377" s="133"/>
      <c r="AQ377" s="16"/>
      <c r="AR377" s="133"/>
      <c r="AS377" s="16"/>
      <c r="AT377" s="132"/>
    </row>
    <row r="378" spans="2:46" s="13" customFormat="1" x14ac:dyDescent="0.2">
      <c r="B378" s="138"/>
      <c r="D378" s="135" t="s">
        <v>133</v>
      </c>
      <c r="F378" s="140" t="s">
        <v>363</v>
      </c>
      <c r="H378" s="141">
        <v>5313.6</v>
      </c>
      <c r="AA378" s="139"/>
      <c r="AB378" s="139"/>
      <c r="AF378" s="139"/>
    </row>
    <row r="379" spans="2:46" s="1" customFormat="1" ht="24.15" customHeight="1" x14ac:dyDescent="0.2">
      <c r="B379" s="125"/>
      <c r="C379" s="126" t="s">
        <v>364</v>
      </c>
      <c r="D379" s="126" t="s">
        <v>128</v>
      </c>
      <c r="E379" s="127" t="s">
        <v>365</v>
      </c>
      <c r="F379" s="128" t="s">
        <v>366</v>
      </c>
      <c r="G379" s="129" t="s">
        <v>219</v>
      </c>
      <c r="H379" s="130">
        <v>590.4</v>
      </c>
      <c r="I379" s="157"/>
      <c r="J379" s="131"/>
      <c r="Y379" s="132"/>
      <c r="AA379" s="132"/>
      <c r="AB379" s="132"/>
      <c r="AF379" s="16"/>
      <c r="AL379" s="133"/>
      <c r="AM379" s="133"/>
      <c r="AN379" s="133"/>
      <c r="AO379" s="133"/>
      <c r="AP379" s="133"/>
      <c r="AQ379" s="16"/>
      <c r="AR379" s="133"/>
      <c r="AS379" s="16"/>
      <c r="AT379" s="132"/>
    </row>
    <row r="380" spans="2:46" s="1" customFormat="1" ht="24.15" customHeight="1" x14ac:dyDescent="0.2">
      <c r="B380" s="125"/>
      <c r="C380" s="126" t="s">
        <v>367</v>
      </c>
      <c r="D380" s="126" t="s">
        <v>128</v>
      </c>
      <c r="E380" s="127" t="s">
        <v>368</v>
      </c>
      <c r="F380" s="128" t="s">
        <v>369</v>
      </c>
      <c r="G380" s="129" t="s">
        <v>219</v>
      </c>
      <c r="H380" s="130">
        <v>5904</v>
      </c>
      <c r="I380" s="157"/>
      <c r="J380" s="131"/>
      <c r="Y380" s="132"/>
      <c r="AA380" s="132"/>
      <c r="AB380" s="132"/>
      <c r="AF380" s="16"/>
      <c r="AL380" s="133"/>
      <c r="AM380" s="133"/>
      <c r="AN380" s="133"/>
      <c r="AO380" s="133"/>
      <c r="AP380" s="133"/>
      <c r="AQ380" s="16"/>
      <c r="AR380" s="133"/>
      <c r="AS380" s="16"/>
      <c r="AT380" s="132"/>
    </row>
    <row r="381" spans="2:46" s="13" customFormat="1" x14ac:dyDescent="0.2">
      <c r="B381" s="138"/>
      <c r="D381" s="135" t="s">
        <v>133</v>
      </c>
      <c r="F381" s="140" t="s">
        <v>370</v>
      </c>
      <c r="H381" s="141">
        <v>5904</v>
      </c>
      <c r="AA381" s="139"/>
      <c r="AB381" s="139"/>
      <c r="AF381" s="139"/>
    </row>
    <row r="382" spans="2:46" s="1" customFormat="1" ht="24.15" customHeight="1" x14ac:dyDescent="0.2">
      <c r="B382" s="125"/>
      <c r="C382" s="126" t="s">
        <v>371</v>
      </c>
      <c r="D382" s="126" t="s">
        <v>128</v>
      </c>
      <c r="E382" s="127" t="s">
        <v>372</v>
      </c>
      <c r="F382" s="128" t="s">
        <v>373</v>
      </c>
      <c r="G382" s="129" t="s">
        <v>219</v>
      </c>
      <c r="H382" s="130">
        <v>590.4</v>
      </c>
      <c r="I382" s="157"/>
      <c r="J382" s="131"/>
      <c r="Y382" s="132"/>
      <c r="AA382" s="132"/>
      <c r="AB382" s="132"/>
      <c r="AF382" s="16"/>
      <c r="AL382" s="133"/>
      <c r="AM382" s="133"/>
      <c r="AN382" s="133"/>
      <c r="AO382" s="133"/>
      <c r="AP382" s="133"/>
      <c r="AQ382" s="16"/>
      <c r="AR382" s="133"/>
      <c r="AS382" s="16"/>
      <c r="AT382" s="132"/>
    </row>
    <row r="383" spans="2:46" s="11" customFormat="1" ht="23.1" customHeight="1" x14ac:dyDescent="0.25">
      <c r="B383" s="117"/>
      <c r="D383" s="118" t="s">
        <v>72</v>
      </c>
      <c r="E383" s="123" t="s">
        <v>374</v>
      </c>
      <c r="F383" s="123" t="s">
        <v>375</v>
      </c>
      <c r="J383" s="124"/>
      <c r="Y383" s="118"/>
      <c r="AA383" s="121"/>
      <c r="AB383" s="121"/>
      <c r="AF383" s="118"/>
      <c r="AR383" s="122"/>
    </row>
    <row r="384" spans="2:46" s="1" customFormat="1" ht="24.15" customHeight="1" x14ac:dyDescent="0.2">
      <c r="B384" s="125"/>
      <c r="C384" s="126" t="s">
        <v>376</v>
      </c>
      <c r="D384" s="126" t="s">
        <v>128</v>
      </c>
      <c r="E384" s="127" t="s">
        <v>377</v>
      </c>
      <c r="F384" s="128" t="s">
        <v>378</v>
      </c>
      <c r="G384" s="129" t="s">
        <v>219</v>
      </c>
      <c r="H384" s="130">
        <v>3890.6640000000002</v>
      </c>
      <c r="I384" s="157"/>
      <c r="J384" s="131"/>
      <c r="Y384" s="132"/>
      <c r="AA384" s="132"/>
      <c r="AB384" s="132"/>
      <c r="AF384" s="16"/>
      <c r="AL384" s="133"/>
      <c r="AM384" s="133"/>
      <c r="AN384" s="133"/>
      <c r="AO384" s="133"/>
      <c r="AP384" s="133"/>
      <c r="AQ384" s="16"/>
      <c r="AR384" s="133"/>
      <c r="AS384" s="16"/>
      <c r="AT384" s="132"/>
    </row>
    <row r="385" spans="2:46" s="11" customFormat="1" ht="26.1" customHeight="1" x14ac:dyDescent="0.25">
      <c r="B385" s="117"/>
      <c r="D385" s="118" t="s">
        <v>72</v>
      </c>
      <c r="E385" s="119" t="s">
        <v>379</v>
      </c>
      <c r="F385" s="119" t="s">
        <v>380</v>
      </c>
      <c r="J385" s="120"/>
      <c r="Y385" s="118"/>
      <c r="AA385" s="121"/>
      <c r="AB385" s="121"/>
      <c r="AF385" s="118"/>
      <c r="AR385" s="122"/>
    </row>
    <row r="386" spans="2:46" s="11" customFormat="1" ht="23.1" customHeight="1" x14ac:dyDescent="0.25">
      <c r="B386" s="117"/>
      <c r="D386" s="118" t="s">
        <v>72</v>
      </c>
      <c r="E386" s="123" t="s">
        <v>381</v>
      </c>
      <c r="F386" s="123" t="s">
        <v>382</v>
      </c>
      <c r="J386" s="124"/>
      <c r="Y386" s="118"/>
      <c r="AA386" s="121"/>
      <c r="AB386" s="121"/>
      <c r="AF386" s="118"/>
      <c r="AR386" s="122"/>
    </row>
    <row r="387" spans="2:46" s="1" customFormat="1" ht="24.15" customHeight="1" x14ac:dyDescent="0.2">
      <c r="B387" s="125"/>
      <c r="C387" s="126" t="s">
        <v>383</v>
      </c>
      <c r="D387" s="126" t="s">
        <v>128</v>
      </c>
      <c r="E387" s="127" t="s">
        <v>384</v>
      </c>
      <c r="F387" s="128" t="s">
        <v>385</v>
      </c>
      <c r="G387" s="129" t="s">
        <v>230</v>
      </c>
      <c r="H387" s="130">
        <v>12490</v>
      </c>
      <c r="I387" s="157"/>
      <c r="J387" s="131"/>
      <c r="Y387" s="132"/>
      <c r="AA387" s="132"/>
      <c r="AB387" s="132"/>
      <c r="AF387" s="16"/>
      <c r="AL387" s="133"/>
      <c r="AM387" s="133"/>
      <c r="AN387" s="133"/>
      <c r="AO387" s="133"/>
      <c r="AP387" s="133"/>
      <c r="AQ387" s="16"/>
      <c r="AR387" s="133"/>
      <c r="AS387" s="16"/>
      <c r="AT387" s="132"/>
    </row>
    <row r="388" spans="2:46" s="12" customFormat="1" x14ac:dyDescent="0.2">
      <c r="B388" s="134"/>
      <c r="D388" s="135" t="s">
        <v>133</v>
      </c>
      <c r="E388" s="136" t="s">
        <v>1</v>
      </c>
      <c r="F388" s="137" t="s">
        <v>386</v>
      </c>
      <c r="H388" s="136" t="s">
        <v>1</v>
      </c>
      <c r="AA388" s="136"/>
      <c r="AB388" s="136"/>
      <c r="AF388" s="136"/>
    </row>
    <row r="389" spans="2:46" s="13" customFormat="1" x14ac:dyDescent="0.2">
      <c r="B389" s="138"/>
      <c r="D389" s="135" t="s">
        <v>133</v>
      </c>
      <c r="E389" s="139" t="s">
        <v>1</v>
      </c>
      <c r="F389" s="140" t="s">
        <v>387</v>
      </c>
      <c r="H389" s="141">
        <v>6590</v>
      </c>
      <c r="AA389" s="139"/>
      <c r="AB389" s="139"/>
      <c r="AF389" s="139"/>
    </row>
    <row r="390" spans="2:46" s="12" customFormat="1" x14ac:dyDescent="0.2">
      <c r="B390" s="134"/>
      <c r="D390" s="135" t="s">
        <v>133</v>
      </c>
      <c r="E390" s="136" t="s">
        <v>1</v>
      </c>
      <c r="F390" s="137" t="s">
        <v>388</v>
      </c>
      <c r="H390" s="136" t="s">
        <v>1</v>
      </c>
      <c r="AA390" s="136"/>
      <c r="AB390" s="136"/>
      <c r="AF390" s="136"/>
    </row>
    <row r="391" spans="2:46" s="13" customFormat="1" x14ac:dyDescent="0.2">
      <c r="B391" s="138"/>
      <c r="D391" s="135" t="s">
        <v>133</v>
      </c>
      <c r="E391" s="139" t="s">
        <v>1</v>
      </c>
      <c r="F391" s="140" t="s">
        <v>389</v>
      </c>
      <c r="H391" s="141">
        <v>5900</v>
      </c>
      <c r="AA391" s="139"/>
      <c r="AB391" s="139"/>
      <c r="AF391" s="139"/>
    </row>
    <row r="392" spans="2:46" s="14" customFormat="1" x14ac:dyDescent="0.2">
      <c r="B392" s="142"/>
      <c r="D392" s="135" t="s">
        <v>133</v>
      </c>
      <c r="E392" s="143" t="s">
        <v>1</v>
      </c>
      <c r="F392" s="144" t="s">
        <v>138</v>
      </c>
      <c r="H392" s="145">
        <v>12490</v>
      </c>
      <c r="AA392" s="143"/>
      <c r="AB392" s="143"/>
      <c r="AF392" s="143"/>
    </row>
    <row r="393" spans="2:46" s="1" customFormat="1" ht="24.15" customHeight="1" x14ac:dyDescent="0.2">
      <c r="B393" s="125"/>
      <c r="C393" s="146" t="s">
        <v>390</v>
      </c>
      <c r="D393" s="146" t="s">
        <v>227</v>
      </c>
      <c r="E393" s="147" t="s">
        <v>391</v>
      </c>
      <c r="F393" s="148" t="s">
        <v>392</v>
      </c>
      <c r="G393" s="149" t="s">
        <v>219</v>
      </c>
      <c r="H393" s="150">
        <v>2.7480000000000002</v>
      </c>
      <c r="I393" s="158"/>
      <c r="J393" s="151"/>
      <c r="Y393" s="132"/>
      <c r="AA393" s="132"/>
      <c r="AB393" s="132"/>
      <c r="AF393" s="16"/>
      <c r="AL393" s="133"/>
      <c r="AM393" s="133"/>
      <c r="AN393" s="133"/>
      <c r="AO393" s="133"/>
      <c r="AP393" s="133"/>
      <c r="AQ393" s="16"/>
      <c r="AR393" s="133"/>
      <c r="AS393" s="16"/>
      <c r="AT393" s="132"/>
    </row>
    <row r="394" spans="2:46" s="13" customFormat="1" x14ac:dyDescent="0.2">
      <c r="B394" s="138"/>
      <c r="D394" s="135" t="s">
        <v>133</v>
      </c>
      <c r="E394" s="139" t="s">
        <v>1</v>
      </c>
      <c r="F394" s="140" t="s">
        <v>393</v>
      </c>
      <c r="H394" s="141">
        <v>2.7480000000000002</v>
      </c>
      <c r="AA394" s="139"/>
      <c r="AB394" s="139"/>
      <c r="AF394" s="139"/>
    </row>
    <row r="395" spans="2:46" s="14" customFormat="1" x14ac:dyDescent="0.2">
      <c r="B395" s="142"/>
      <c r="D395" s="135" t="s">
        <v>133</v>
      </c>
      <c r="E395" s="143" t="s">
        <v>1</v>
      </c>
      <c r="F395" s="144" t="s">
        <v>138</v>
      </c>
      <c r="H395" s="145">
        <v>2.7480000000000002</v>
      </c>
      <c r="AA395" s="143"/>
      <c r="AB395" s="143"/>
      <c r="AF395" s="143"/>
    </row>
    <row r="396" spans="2:46" s="1" customFormat="1" ht="24.15" customHeight="1" x14ac:dyDescent="0.2">
      <c r="B396" s="125"/>
      <c r="C396" s="146" t="s">
        <v>394</v>
      </c>
      <c r="D396" s="146" t="s">
        <v>227</v>
      </c>
      <c r="E396" s="147" t="s">
        <v>395</v>
      </c>
      <c r="F396" s="148" t="s">
        <v>396</v>
      </c>
      <c r="G396" s="149" t="s">
        <v>219</v>
      </c>
      <c r="H396" s="150">
        <v>4.1950000000000003</v>
      </c>
      <c r="I396" s="158"/>
      <c r="J396" s="151"/>
      <c r="Y396" s="132"/>
      <c r="AA396" s="132"/>
      <c r="AB396" s="132"/>
      <c r="AF396" s="16"/>
      <c r="AL396" s="133"/>
      <c r="AM396" s="133"/>
      <c r="AN396" s="133"/>
      <c r="AO396" s="133"/>
      <c r="AP396" s="133"/>
      <c r="AQ396" s="16"/>
      <c r="AR396" s="133"/>
      <c r="AS396" s="16"/>
      <c r="AT396" s="132"/>
    </row>
    <row r="397" spans="2:46" s="13" customFormat="1" x14ac:dyDescent="0.2">
      <c r="B397" s="138"/>
      <c r="D397" s="135" t="s">
        <v>133</v>
      </c>
      <c r="E397" s="139" t="s">
        <v>1</v>
      </c>
      <c r="F397" s="140" t="s">
        <v>397</v>
      </c>
      <c r="H397" s="141">
        <v>4.1950000000000003</v>
      </c>
      <c r="AA397" s="139"/>
      <c r="AB397" s="139"/>
      <c r="AF397" s="139"/>
    </row>
    <row r="398" spans="2:46" s="14" customFormat="1" x14ac:dyDescent="0.2">
      <c r="B398" s="142"/>
      <c r="D398" s="135" t="s">
        <v>133</v>
      </c>
      <c r="E398" s="143" t="s">
        <v>1</v>
      </c>
      <c r="F398" s="144" t="s">
        <v>138</v>
      </c>
      <c r="H398" s="145">
        <v>4.1950000000000003</v>
      </c>
      <c r="AA398" s="143"/>
      <c r="AB398" s="143"/>
      <c r="AF398" s="143"/>
    </row>
    <row r="399" spans="2:46" s="1" customFormat="1" ht="24.15" customHeight="1" x14ac:dyDescent="0.2">
      <c r="B399" s="125"/>
      <c r="C399" s="146" t="s">
        <v>398</v>
      </c>
      <c r="D399" s="146" t="s">
        <v>227</v>
      </c>
      <c r="E399" s="147" t="s">
        <v>399</v>
      </c>
      <c r="F399" s="148" t="s">
        <v>400</v>
      </c>
      <c r="G399" s="149" t="s">
        <v>131</v>
      </c>
      <c r="H399" s="150">
        <v>324</v>
      </c>
      <c r="I399" s="158"/>
      <c r="J399" s="151"/>
      <c r="Y399" s="132"/>
      <c r="AA399" s="132"/>
      <c r="AB399" s="132"/>
      <c r="AF399" s="16"/>
      <c r="AL399" s="133"/>
      <c r="AM399" s="133"/>
      <c r="AN399" s="133"/>
      <c r="AO399" s="133"/>
      <c r="AP399" s="133"/>
      <c r="AQ399" s="16"/>
      <c r="AR399" s="133"/>
      <c r="AS399" s="16"/>
      <c r="AT399" s="132"/>
    </row>
    <row r="400" spans="2:46" s="13" customFormat="1" x14ac:dyDescent="0.2">
      <c r="B400" s="138"/>
      <c r="D400" s="135" t="s">
        <v>133</v>
      </c>
      <c r="E400" s="139" t="s">
        <v>1</v>
      </c>
      <c r="F400" s="140" t="s">
        <v>401</v>
      </c>
      <c r="H400" s="141">
        <v>324</v>
      </c>
      <c r="AA400" s="139"/>
      <c r="AB400" s="139"/>
      <c r="AF400" s="139"/>
    </row>
    <row r="401" spans="2:46" s="14" customFormat="1" x14ac:dyDescent="0.2">
      <c r="B401" s="142"/>
      <c r="D401" s="135" t="s">
        <v>133</v>
      </c>
      <c r="E401" s="143" t="s">
        <v>1</v>
      </c>
      <c r="F401" s="144" t="s">
        <v>138</v>
      </c>
      <c r="H401" s="145">
        <v>324</v>
      </c>
      <c r="AA401" s="143"/>
      <c r="AB401" s="143"/>
      <c r="AF401" s="143"/>
    </row>
    <row r="402" spans="2:46" s="1" customFormat="1" ht="24.15" customHeight="1" x14ac:dyDescent="0.2">
      <c r="B402" s="125"/>
      <c r="C402" s="126" t="s">
        <v>402</v>
      </c>
      <c r="D402" s="126" t="s">
        <v>128</v>
      </c>
      <c r="E402" s="127" t="s">
        <v>403</v>
      </c>
      <c r="F402" s="128" t="s">
        <v>404</v>
      </c>
      <c r="G402" s="129" t="s">
        <v>230</v>
      </c>
      <c r="H402" s="130">
        <v>2288</v>
      </c>
      <c r="I402" s="157"/>
      <c r="J402" s="131"/>
      <c r="Y402" s="132"/>
      <c r="AA402" s="132"/>
      <c r="AB402" s="132"/>
      <c r="AF402" s="16"/>
      <c r="AL402" s="133"/>
      <c r="AM402" s="133"/>
      <c r="AN402" s="133"/>
      <c r="AO402" s="133"/>
      <c r="AP402" s="133"/>
      <c r="AQ402" s="16"/>
      <c r="AR402" s="133"/>
      <c r="AS402" s="16"/>
      <c r="AT402" s="132"/>
    </row>
    <row r="403" spans="2:46" s="12" customFormat="1" x14ac:dyDescent="0.2">
      <c r="B403" s="134"/>
      <c r="D403" s="135" t="s">
        <v>133</v>
      </c>
      <c r="E403" s="136" t="s">
        <v>1</v>
      </c>
      <c r="F403" s="137" t="s">
        <v>628</v>
      </c>
      <c r="H403" s="136" t="s">
        <v>1</v>
      </c>
      <c r="AA403" s="136"/>
      <c r="AB403" s="136"/>
      <c r="AF403" s="136"/>
    </row>
    <row r="404" spans="2:46" s="13" customFormat="1" x14ac:dyDescent="0.2">
      <c r="B404" s="138"/>
      <c r="D404" s="135" t="s">
        <v>133</v>
      </c>
      <c r="E404" s="139" t="s">
        <v>1</v>
      </c>
      <c r="F404" s="140" t="s">
        <v>405</v>
      </c>
      <c r="H404" s="141">
        <v>2240</v>
      </c>
      <c r="AA404" s="139"/>
      <c r="AB404" s="139"/>
      <c r="AF404" s="139"/>
    </row>
    <row r="405" spans="2:46" s="12" customFormat="1" x14ac:dyDescent="0.2">
      <c r="B405" s="134"/>
      <c r="D405" s="135" t="s">
        <v>133</v>
      </c>
      <c r="E405" s="136" t="s">
        <v>1</v>
      </c>
      <c r="F405" s="137" t="s">
        <v>406</v>
      </c>
      <c r="H405" s="136" t="s">
        <v>1</v>
      </c>
      <c r="AA405" s="136"/>
      <c r="AB405" s="136"/>
      <c r="AF405" s="136"/>
    </row>
    <row r="406" spans="2:46" s="13" customFormat="1" x14ac:dyDescent="0.2">
      <c r="B406" s="138"/>
      <c r="D406" s="135" t="s">
        <v>133</v>
      </c>
      <c r="E406" s="139" t="s">
        <v>1</v>
      </c>
      <c r="F406" s="140" t="s">
        <v>407</v>
      </c>
      <c r="H406" s="141">
        <v>48</v>
      </c>
      <c r="AA406" s="139"/>
      <c r="AB406" s="139"/>
      <c r="AF406" s="139"/>
    </row>
    <row r="407" spans="2:46" s="14" customFormat="1" x14ac:dyDescent="0.2">
      <c r="B407" s="142"/>
      <c r="D407" s="135" t="s">
        <v>133</v>
      </c>
      <c r="E407" s="143" t="s">
        <v>1</v>
      </c>
      <c r="F407" s="144" t="s">
        <v>138</v>
      </c>
      <c r="H407" s="145">
        <v>2288</v>
      </c>
      <c r="AA407" s="143"/>
      <c r="AB407" s="143"/>
      <c r="AF407" s="143"/>
    </row>
    <row r="408" spans="2:46" s="1" customFormat="1" ht="24.15" customHeight="1" x14ac:dyDescent="0.2">
      <c r="B408" s="125"/>
      <c r="C408" s="146" t="s">
        <v>408</v>
      </c>
      <c r="D408" s="146" t="s">
        <v>227</v>
      </c>
      <c r="E408" s="147" t="s">
        <v>409</v>
      </c>
      <c r="F408" s="148" t="s">
        <v>410</v>
      </c>
      <c r="G408" s="149" t="s">
        <v>219</v>
      </c>
      <c r="H408" s="150">
        <v>2.464</v>
      </c>
      <c r="I408" s="158"/>
      <c r="J408" s="151"/>
      <c r="Y408" s="132"/>
      <c r="AA408" s="132"/>
      <c r="AB408" s="132"/>
      <c r="AF408" s="16"/>
      <c r="AL408" s="133"/>
      <c r="AM408" s="133"/>
      <c r="AN408" s="133"/>
      <c r="AO408" s="133"/>
      <c r="AP408" s="133"/>
      <c r="AQ408" s="16"/>
      <c r="AR408" s="133"/>
      <c r="AS408" s="16"/>
      <c r="AT408" s="132"/>
    </row>
    <row r="409" spans="2:46" s="13" customFormat="1" x14ac:dyDescent="0.2">
      <c r="B409" s="138"/>
      <c r="D409" s="135" t="s">
        <v>133</v>
      </c>
      <c r="E409" s="139" t="s">
        <v>1</v>
      </c>
      <c r="F409" s="140" t="s">
        <v>411</v>
      </c>
      <c r="H409" s="141">
        <v>2.464</v>
      </c>
      <c r="AA409" s="139"/>
      <c r="AB409" s="139"/>
      <c r="AF409" s="139"/>
    </row>
    <row r="410" spans="2:46" s="14" customFormat="1" x14ac:dyDescent="0.2">
      <c r="B410" s="142"/>
      <c r="D410" s="135" t="s">
        <v>133</v>
      </c>
      <c r="E410" s="143" t="s">
        <v>1</v>
      </c>
      <c r="F410" s="144" t="s">
        <v>138</v>
      </c>
      <c r="H410" s="145">
        <v>2.464</v>
      </c>
      <c r="AA410" s="143"/>
      <c r="AB410" s="143"/>
      <c r="AF410" s="143"/>
    </row>
    <row r="411" spans="2:46" s="1" customFormat="1" ht="24.15" customHeight="1" x14ac:dyDescent="0.2">
      <c r="B411" s="125"/>
      <c r="C411" s="146" t="s">
        <v>412</v>
      </c>
      <c r="D411" s="146" t="s">
        <v>227</v>
      </c>
      <c r="E411" s="147" t="s">
        <v>413</v>
      </c>
      <c r="F411" s="148" t="s">
        <v>414</v>
      </c>
      <c r="G411" s="149" t="s">
        <v>219</v>
      </c>
      <c r="H411" s="150">
        <v>4.8000000000000001E-2</v>
      </c>
      <c r="I411" s="158"/>
      <c r="J411" s="151"/>
      <c r="Y411" s="132"/>
      <c r="AA411" s="132"/>
      <c r="AB411" s="132"/>
      <c r="AF411" s="16"/>
      <c r="AL411" s="133"/>
      <c r="AM411" s="133"/>
      <c r="AN411" s="133"/>
      <c r="AO411" s="133"/>
      <c r="AP411" s="133"/>
      <c r="AQ411" s="16"/>
      <c r="AR411" s="133"/>
      <c r="AS411" s="16"/>
      <c r="AT411" s="132"/>
    </row>
    <row r="412" spans="2:46" s="13" customFormat="1" x14ac:dyDescent="0.2">
      <c r="B412" s="138"/>
      <c r="D412" s="135" t="s">
        <v>133</v>
      </c>
      <c r="E412" s="139" t="s">
        <v>1</v>
      </c>
      <c r="F412" s="140" t="s">
        <v>415</v>
      </c>
      <c r="H412" s="141">
        <v>4.8000000000000001E-2</v>
      </c>
      <c r="AA412" s="139"/>
      <c r="AB412" s="139"/>
      <c r="AF412" s="139"/>
    </row>
    <row r="413" spans="2:46" s="14" customFormat="1" x14ac:dyDescent="0.2">
      <c r="B413" s="142"/>
      <c r="D413" s="135" t="s">
        <v>133</v>
      </c>
      <c r="E413" s="143" t="s">
        <v>1</v>
      </c>
      <c r="F413" s="144" t="s">
        <v>138</v>
      </c>
      <c r="H413" s="145">
        <v>4.8000000000000001E-2</v>
      </c>
      <c r="AA413" s="143"/>
      <c r="AB413" s="143"/>
      <c r="AF413" s="143"/>
    </row>
    <row r="414" spans="2:46" s="1" customFormat="1" ht="24.15" customHeight="1" x14ac:dyDescent="0.2">
      <c r="B414" s="125"/>
      <c r="C414" s="126" t="s">
        <v>416</v>
      </c>
      <c r="D414" s="126" t="s">
        <v>128</v>
      </c>
      <c r="E414" s="127" t="s">
        <v>417</v>
      </c>
      <c r="F414" s="128" t="s">
        <v>418</v>
      </c>
      <c r="G414" s="129" t="s">
        <v>230</v>
      </c>
      <c r="H414" s="130">
        <v>69561</v>
      </c>
      <c r="I414" s="157"/>
      <c r="J414" s="131"/>
      <c r="Y414" s="132"/>
      <c r="AA414" s="132"/>
      <c r="AB414" s="132"/>
      <c r="AF414" s="16"/>
      <c r="AL414" s="133"/>
      <c r="AM414" s="133"/>
      <c r="AN414" s="133"/>
      <c r="AO414" s="133"/>
      <c r="AP414" s="133"/>
      <c r="AQ414" s="16"/>
      <c r="AR414" s="133"/>
      <c r="AS414" s="16"/>
      <c r="AT414" s="132"/>
    </row>
    <row r="415" spans="2:46" s="12" customFormat="1" x14ac:dyDescent="0.2">
      <c r="B415" s="134"/>
      <c r="D415" s="135" t="s">
        <v>133</v>
      </c>
      <c r="E415" s="136" t="s">
        <v>1</v>
      </c>
      <c r="F415" s="137" t="s">
        <v>419</v>
      </c>
      <c r="H415" s="136" t="s">
        <v>1</v>
      </c>
      <c r="AA415" s="136"/>
      <c r="AB415" s="136"/>
      <c r="AF415" s="136"/>
    </row>
    <row r="416" spans="2:46" s="13" customFormat="1" x14ac:dyDescent="0.2">
      <c r="B416" s="138"/>
      <c r="D416" s="135" t="s">
        <v>133</v>
      </c>
      <c r="E416" s="139" t="s">
        <v>1</v>
      </c>
      <c r="F416" s="140" t="s">
        <v>420</v>
      </c>
      <c r="H416" s="141">
        <v>58794</v>
      </c>
      <c r="AA416" s="139"/>
      <c r="AB416" s="139"/>
      <c r="AF416" s="139"/>
    </row>
    <row r="417" spans="2:46" s="12" customFormat="1" x14ac:dyDescent="0.2">
      <c r="B417" s="134"/>
      <c r="D417" s="135" t="s">
        <v>133</v>
      </c>
      <c r="E417" s="136" t="s">
        <v>1</v>
      </c>
      <c r="F417" s="137" t="s">
        <v>421</v>
      </c>
      <c r="H417" s="136" t="s">
        <v>1</v>
      </c>
      <c r="AA417" s="136"/>
      <c r="AB417" s="136"/>
      <c r="AF417" s="136"/>
    </row>
    <row r="418" spans="2:46" s="13" customFormat="1" x14ac:dyDescent="0.2">
      <c r="B418" s="138"/>
      <c r="D418" s="135" t="s">
        <v>133</v>
      </c>
      <c r="E418" s="139" t="s">
        <v>1</v>
      </c>
      <c r="F418" s="140" t="s">
        <v>422</v>
      </c>
      <c r="H418" s="141">
        <v>10767</v>
      </c>
      <c r="AA418" s="139"/>
      <c r="AB418" s="139"/>
      <c r="AF418" s="139"/>
    </row>
    <row r="419" spans="2:46" s="14" customFormat="1" x14ac:dyDescent="0.2">
      <c r="B419" s="142"/>
      <c r="D419" s="135" t="s">
        <v>133</v>
      </c>
      <c r="E419" s="143" t="s">
        <v>1</v>
      </c>
      <c r="F419" s="144" t="s">
        <v>138</v>
      </c>
      <c r="H419" s="145">
        <v>69561</v>
      </c>
      <c r="AA419" s="143"/>
      <c r="AB419" s="143"/>
      <c r="AF419" s="143"/>
    </row>
    <row r="420" spans="2:46" s="1" customFormat="1" ht="24.15" customHeight="1" x14ac:dyDescent="0.2">
      <c r="B420" s="125"/>
      <c r="C420" s="146" t="s">
        <v>423</v>
      </c>
      <c r="D420" s="146" t="s">
        <v>227</v>
      </c>
      <c r="E420" s="147" t="s">
        <v>424</v>
      </c>
      <c r="F420" s="148" t="s">
        <v>425</v>
      </c>
      <c r="G420" s="149" t="s">
        <v>219</v>
      </c>
      <c r="H420" s="150">
        <v>31.512</v>
      </c>
      <c r="I420" s="158"/>
      <c r="J420" s="151"/>
      <c r="Y420" s="132"/>
      <c r="AA420" s="132"/>
      <c r="AB420" s="132"/>
      <c r="AF420" s="16"/>
      <c r="AL420" s="133"/>
      <c r="AM420" s="133"/>
      <c r="AN420" s="133"/>
      <c r="AO420" s="133"/>
      <c r="AP420" s="133"/>
      <c r="AQ420" s="16"/>
      <c r="AR420" s="133"/>
      <c r="AS420" s="16"/>
      <c r="AT420" s="132"/>
    </row>
    <row r="421" spans="2:46" s="13" customFormat="1" x14ac:dyDescent="0.2">
      <c r="B421" s="138"/>
      <c r="D421" s="135" t="s">
        <v>133</v>
      </c>
      <c r="E421" s="139" t="s">
        <v>1</v>
      </c>
      <c r="F421" s="140" t="s">
        <v>426</v>
      </c>
      <c r="H421" s="141">
        <v>31.512</v>
      </c>
      <c r="AA421" s="139"/>
      <c r="AB421" s="139"/>
      <c r="AF421" s="139"/>
    </row>
    <row r="422" spans="2:46" s="14" customFormat="1" x14ac:dyDescent="0.2">
      <c r="B422" s="142"/>
      <c r="D422" s="135" t="s">
        <v>133</v>
      </c>
      <c r="E422" s="143" t="s">
        <v>1</v>
      </c>
      <c r="F422" s="144" t="s">
        <v>138</v>
      </c>
      <c r="H422" s="145">
        <v>31.512</v>
      </c>
      <c r="AA422" s="143"/>
      <c r="AB422" s="143"/>
      <c r="AF422" s="143"/>
    </row>
    <row r="423" spans="2:46" s="1" customFormat="1" ht="16.5" customHeight="1" x14ac:dyDescent="0.2">
      <c r="B423" s="125"/>
      <c r="C423" s="146" t="s">
        <v>427</v>
      </c>
      <c r="D423" s="146" t="s">
        <v>227</v>
      </c>
      <c r="E423" s="147" t="s">
        <v>428</v>
      </c>
      <c r="F423" s="148" t="s">
        <v>429</v>
      </c>
      <c r="G423" s="149" t="s">
        <v>230</v>
      </c>
      <c r="H423" s="150">
        <v>28646.1</v>
      </c>
      <c r="I423" s="158"/>
      <c r="J423" s="151"/>
      <c r="Y423" s="132"/>
      <c r="AA423" s="132"/>
      <c r="AB423" s="132"/>
      <c r="AF423" s="16"/>
      <c r="AL423" s="133"/>
      <c r="AM423" s="133"/>
      <c r="AN423" s="133"/>
      <c r="AO423" s="133"/>
      <c r="AP423" s="133"/>
      <c r="AQ423" s="16"/>
      <c r="AR423" s="133"/>
      <c r="AS423" s="16"/>
      <c r="AT423" s="132"/>
    </row>
    <row r="424" spans="2:46" s="13" customFormat="1" x14ac:dyDescent="0.2">
      <c r="B424" s="138"/>
      <c r="D424" s="135" t="s">
        <v>133</v>
      </c>
      <c r="E424" s="139" t="s">
        <v>1</v>
      </c>
      <c r="F424" s="140" t="s">
        <v>430</v>
      </c>
      <c r="H424" s="141">
        <v>27282</v>
      </c>
      <c r="AA424" s="139"/>
      <c r="AB424" s="139"/>
      <c r="AF424" s="139"/>
    </row>
    <row r="425" spans="2:46" s="14" customFormat="1" x14ac:dyDescent="0.2">
      <c r="B425" s="142"/>
      <c r="D425" s="135" t="s">
        <v>133</v>
      </c>
      <c r="E425" s="143" t="s">
        <v>1</v>
      </c>
      <c r="F425" s="144" t="s">
        <v>138</v>
      </c>
      <c r="H425" s="145">
        <v>27282</v>
      </c>
      <c r="AA425" s="143"/>
      <c r="AB425" s="143"/>
      <c r="AF425" s="143"/>
    </row>
    <row r="426" spans="2:46" s="13" customFormat="1" x14ac:dyDescent="0.2">
      <c r="B426" s="138"/>
      <c r="D426" s="135" t="s">
        <v>133</v>
      </c>
      <c r="F426" s="140" t="s">
        <v>431</v>
      </c>
      <c r="H426" s="141">
        <v>28646.1</v>
      </c>
      <c r="AA426" s="139"/>
      <c r="AB426" s="139"/>
      <c r="AF426" s="139"/>
    </row>
    <row r="427" spans="2:46" s="1" customFormat="1" ht="16.5" customHeight="1" x14ac:dyDescent="0.2">
      <c r="B427" s="125"/>
      <c r="C427" s="146" t="s">
        <v>432</v>
      </c>
      <c r="D427" s="146" t="s">
        <v>227</v>
      </c>
      <c r="E427" s="147" t="s">
        <v>433</v>
      </c>
      <c r="F427" s="148" t="s">
        <v>434</v>
      </c>
      <c r="G427" s="149" t="s">
        <v>230</v>
      </c>
      <c r="H427" s="150">
        <v>11305.35</v>
      </c>
      <c r="I427" s="158"/>
      <c r="J427" s="151"/>
      <c r="Y427" s="132"/>
      <c r="AA427" s="132"/>
      <c r="AB427" s="132"/>
      <c r="AF427" s="16"/>
      <c r="AL427" s="133"/>
      <c r="AM427" s="133"/>
      <c r="AN427" s="133"/>
      <c r="AO427" s="133"/>
      <c r="AP427" s="133"/>
      <c r="AQ427" s="16"/>
      <c r="AR427" s="133"/>
      <c r="AS427" s="16"/>
      <c r="AT427" s="132"/>
    </row>
    <row r="428" spans="2:46" s="13" customFormat="1" x14ac:dyDescent="0.2">
      <c r="B428" s="138"/>
      <c r="D428" s="135" t="s">
        <v>133</v>
      </c>
      <c r="E428" s="139" t="s">
        <v>1</v>
      </c>
      <c r="F428" s="140" t="s">
        <v>422</v>
      </c>
      <c r="H428" s="141">
        <v>10767</v>
      </c>
      <c r="AA428" s="139"/>
      <c r="AB428" s="139"/>
      <c r="AF428" s="139"/>
    </row>
    <row r="429" spans="2:46" s="14" customFormat="1" x14ac:dyDescent="0.2">
      <c r="B429" s="142"/>
      <c r="D429" s="135" t="s">
        <v>133</v>
      </c>
      <c r="E429" s="143" t="s">
        <v>1</v>
      </c>
      <c r="F429" s="144" t="s">
        <v>138</v>
      </c>
      <c r="H429" s="145">
        <v>10767</v>
      </c>
      <c r="AA429" s="143"/>
      <c r="AB429" s="143"/>
      <c r="AF429" s="143"/>
    </row>
    <row r="430" spans="2:46" s="13" customFormat="1" x14ac:dyDescent="0.2">
      <c r="B430" s="138"/>
      <c r="D430" s="135" t="s">
        <v>133</v>
      </c>
      <c r="F430" s="140" t="s">
        <v>435</v>
      </c>
      <c r="H430" s="141">
        <v>11305.35</v>
      </c>
      <c r="AA430" s="139"/>
      <c r="AB430" s="139"/>
      <c r="AF430" s="139"/>
    </row>
    <row r="431" spans="2:46" s="1" customFormat="1" ht="24.15" customHeight="1" x14ac:dyDescent="0.2">
      <c r="B431" s="125"/>
      <c r="C431" s="126" t="s">
        <v>436</v>
      </c>
      <c r="D431" s="126" t="s">
        <v>128</v>
      </c>
      <c r="E431" s="127" t="s">
        <v>437</v>
      </c>
      <c r="F431" s="128" t="s">
        <v>438</v>
      </c>
      <c r="G431" s="129" t="s">
        <v>439</v>
      </c>
      <c r="H431" s="159"/>
      <c r="I431" s="157"/>
      <c r="J431" s="131"/>
      <c r="Y431" s="132"/>
      <c r="AA431" s="132"/>
      <c r="AB431" s="132"/>
      <c r="AF431" s="16"/>
      <c r="AL431" s="133"/>
      <c r="AM431" s="133"/>
      <c r="AN431" s="133"/>
      <c r="AO431" s="133"/>
      <c r="AP431" s="133"/>
      <c r="AQ431" s="16"/>
      <c r="AR431" s="133"/>
      <c r="AS431" s="16"/>
      <c r="AT431" s="132"/>
    </row>
    <row r="432" spans="2:46" s="1" customFormat="1" ht="24.15" customHeight="1" x14ac:dyDescent="0.2">
      <c r="B432" s="125"/>
      <c r="C432" s="126" t="s">
        <v>440</v>
      </c>
      <c r="D432" s="126" t="s">
        <v>128</v>
      </c>
      <c r="E432" s="127" t="s">
        <v>441</v>
      </c>
      <c r="F432" s="128" t="s">
        <v>442</v>
      </c>
      <c r="G432" s="129" t="s">
        <v>439</v>
      </c>
      <c r="H432" s="159"/>
      <c r="I432" s="157"/>
      <c r="J432" s="131"/>
      <c r="Y432" s="132"/>
      <c r="AA432" s="132"/>
      <c r="AB432" s="132"/>
      <c r="AF432" s="16"/>
      <c r="AL432" s="133"/>
      <c r="AM432" s="133"/>
      <c r="AN432" s="133"/>
      <c r="AO432" s="133"/>
      <c r="AP432" s="133"/>
      <c r="AQ432" s="16"/>
      <c r="AR432" s="133"/>
      <c r="AS432" s="16"/>
      <c r="AT432" s="132"/>
    </row>
    <row r="433" spans="2:46" s="11" customFormat="1" ht="23.1" customHeight="1" x14ac:dyDescent="0.25">
      <c r="B433" s="117"/>
      <c r="D433" s="118" t="s">
        <v>72</v>
      </c>
      <c r="E433" s="123" t="s">
        <v>443</v>
      </c>
      <c r="F433" s="123" t="s">
        <v>444</v>
      </c>
      <c r="J433" s="124"/>
      <c r="Y433" s="118"/>
      <c r="AA433" s="121"/>
      <c r="AB433" s="121"/>
      <c r="AF433" s="118"/>
      <c r="AR433" s="122"/>
    </row>
    <row r="434" spans="2:46" s="1" customFormat="1" ht="24.15" customHeight="1" x14ac:dyDescent="0.2">
      <c r="B434" s="125"/>
      <c r="C434" s="126" t="s">
        <v>445</v>
      </c>
      <c r="D434" s="126" t="s">
        <v>128</v>
      </c>
      <c r="E434" s="127" t="s">
        <v>446</v>
      </c>
      <c r="F434" s="128" t="s">
        <v>447</v>
      </c>
      <c r="G434" s="129" t="s">
        <v>131</v>
      </c>
      <c r="H434" s="130">
        <v>485</v>
      </c>
      <c r="I434" s="157"/>
      <c r="J434" s="131"/>
      <c r="Y434" s="132"/>
      <c r="AA434" s="132"/>
      <c r="AB434" s="132"/>
      <c r="AF434" s="16"/>
      <c r="AL434" s="133"/>
      <c r="AM434" s="133"/>
      <c r="AN434" s="133"/>
      <c r="AO434" s="133"/>
      <c r="AP434" s="133"/>
      <c r="AQ434" s="16"/>
      <c r="AR434" s="133"/>
      <c r="AS434" s="16"/>
      <c r="AT434" s="132"/>
    </row>
    <row r="435" spans="2:46" s="1" customFormat="1" ht="24.15" customHeight="1" x14ac:dyDescent="0.2">
      <c r="B435" s="125"/>
      <c r="C435" s="126" t="s">
        <v>448</v>
      </c>
      <c r="D435" s="126" t="s">
        <v>128</v>
      </c>
      <c r="E435" s="127" t="s">
        <v>449</v>
      </c>
      <c r="F435" s="128" t="s">
        <v>450</v>
      </c>
      <c r="G435" s="129" t="s">
        <v>131</v>
      </c>
      <c r="H435" s="130">
        <v>485</v>
      </c>
      <c r="I435" s="157"/>
      <c r="J435" s="131"/>
      <c r="Y435" s="132"/>
      <c r="AA435" s="132"/>
      <c r="AB435" s="132"/>
      <c r="AF435" s="16"/>
      <c r="AL435" s="133"/>
      <c r="AM435" s="133"/>
      <c r="AN435" s="133"/>
      <c r="AO435" s="133"/>
      <c r="AP435" s="133"/>
      <c r="AQ435" s="16"/>
      <c r="AR435" s="133"/>
      <c r="AS435" s="16"/>
      <c r="AT435" s="132"/>
    </row>
    <row r="436" spans="2:46" s="1" customFormat="1" ht="24.15" customHeight="1" x14ac:dyDescent="0.2">
      <c r="B436" s="125"/>
      <c r="C436" s="126" t="s">
        <v>451</v>
      </c>
      <c r="D436" s="126" t="s">
        <v>128</v>
      </c>
      <c r="E436" s="127" t="s">
        <v>452</v>
      </c>
      <c r="F436" s="128" t="s">
        <v>453</v>
      </c>
      <c r="G436" s="129" t="s">
        <v>131</v>
      </c>
      <c r="H436" s="130">
        <v>200</v>
      </c>
      <c r="I436" s="157"/>
      <c r="J436" s="131"/>
      <c r="Y436" s="132"/>
      <c r="AA436" s="132"/>
      <c r="AB436" s="132"/>
      <c r="AF436" s="16"/>
      <c r="AL436" s="133"/>
      <c r="AM436" s="133"/>
      <c r="AN436" s="133"/>
      <c r="AO436" s="133"/>
      <c r="AP436" s="133"/>
      <c r="AQ436" s="16"/>
      <c r="AR436" s="133"/>
      <c r="AS436" s="16"/>
      <c r="AT436" s="132"/>
    </row>
    <row r="437" spans="2:46" s="1" customFormat="1" ht="24.15" customHeight="1" x14ac:dyDescent="0.2">
      <c r="B437" s="125"/>
      <c r="C437" s="126" t="s">
        <v>454</v>
      </c>
      <c r="D437" s="126" t="s">
        <v>128</v>
      </c>
      <c r="E437" s="127" t="s">
        <v>455</v>
      </c>
      <c r="F437" s="128" t="s">
        <v>456</v>
      </c>
      <c r="G437" s="129" t="s">
        <v>131</v>
      </c>
      <c r="H437" s="130">
        <v>200</v>
      </c>
      <c r="I437" s="157"/>
      <c r="J437" s="131"/>
      <c r="Y437" s="132"/>
      <c r="AA437" s="132"/>
      <c r="AB437" s="132"/>
      <c r="AF437" s="16"/>
      <c r="AL437" s="133"/>
      <c r="AM437" s="133"/>
      <c r="AN437" s="133"/>
      <c r="AO437" s="133"/>
      <c r="AP437" s="133"/>
      <c r="AQ437" s="16"/>
      <c r="AR437" s="133"/>
      <c r="AS437" s="16"/>
      <c r="AT437" s="132"/>
    </row>
    <row r="438" spans="2:46" s="11" customFormat="1" ht="26.1" customHeight="1" x14ac:dyDescent="0.25">
      <c r="B438" s="117"/>
      <c r="D438" s="118" t="s">
        <v>72</v>
      </c>
      <c r="E438" s="119" t="s">
        <v>227</v>
      </c>
      <c r="F438" s="119" t="s">
        <v>457</v>
      </c>
      <c r="J438" s="120"/>
      <c r="Y438" s="118"/>
      <c r="AA438" s="121"/>
      <c r="AB438" s="121"/>
      <c r="AF438" s="118"/>
      <c r="AR438" s="122"/>
    </row>
    <row r="439" spans="2:46" s="11" customFormat="1" ht="23.1" customHeight="1" x14ac:dyDescent="0.25">
      <c r="B439" s="117"/>
      <c r="D439" s="118" t="s">
        <v>72</v>
      </c>
      <c r="E439" s="123" t="s">
        <v>458</v>
      </c>
      <c r="F439" s="123" t="s">
        <v>459</v>
      </c>
      <c r="J439" s="124"/>
      <c r="Y439" s="118"/>
      <c r="AA439" s="121"/>
      <c r="AB439" s="121"/>
      <c r="AF439" s="118"/>
      <c r="AR439" s="122"/>
    </row>
    <row r="440" spans="2:46" s="1" customFormat="1" ht="24.15" customHeight="1" x14ac:dyDescent="0.2">
      <c r="B440" s="125"/>
      <c r="C440" s="126" t="s">
        <v>460</v>
      </c>
      <c r="D440" s="126" t="s">
        <v>128</v>
      </c>
      <c r="E440" s="127" t="s">
        <v>461</v>
      </c>
      <c r="F440" s="128" t="s">
        <v>462</v>
      </c>
      <c r="G440" s="129" t="s">
        <v>236</v>
      </c>
      <c r="H440" s="130">
        <v>150</v>
      </c>
      <c r="I440" s="157"/>
      <c r="J440" s="131"/>
      <c r="Y440" s="132"/>
      <c r="AA440" s="132"/>
      <c r="AB440" s="132"/>
      <c r="AF440" s="16"/>
      <c r="AL440" s="133"/>
      <c r="AM440" s="133"/>
      <c r="AN440" s="133"/>
      <c r="AO440" s="133"/>
      <c r="AP440" s="133"/>
      <c r="AQ440" s="16"/>
      <c r="AR440" s="133"/>
      <c r="AS440" s="16"/>
      <c r="AT440" s="132"/>
    </row>
    <row r="441" spans="2:46" s="1" customFormat="1" ht="24.15" customHeight="1" x14ac:dyDescent="0.2">
      <c r="B441" s="125"/>
      <c r="C441" s="146" t="s">
        <v>463</v>
      </c>
      <c r="D441" s="146" t="s">
        <v>227</v>
      </c>
      <c r="E441" s="147" t="s">
        <v>464</v>
      </c>
      <c r="F441" s="148" t="s">
        <v>465</v>
      </c>
      <c r="G441" s="149" t="s">
        <v>236</v>
      </c>
      <c r="H441" s="150">
        <v>150</v>
      </c>
      <c r="I441" s="158"/>
      <c r="J441" s="151"/>
      <c r="Y441" s="132"/>
      <c r="AA441" s="132"/>
      <c r="AB441" s="132"/>
      <c r="AF441" s="16"/>
      <c r="AL441" s="133"/>
      <c r="AM441" s="133"/>
      <c r="AN441" s="133"/>
      <c r="AO441" s="133"/>
      <c r="AP441" s="133"/>
      <c r="AQ441" s="16"/>
      <c r="AR441" s="133"/>
      <c r="AS441" s="16"/>
      <c r="AT441" s="132"/>
    </row>
    <row r="442" spans="2:46" s="1" customFormat="1" ht="24.15" customHeight="1" x14ac:dyDescent="0.2">
      <c r="B442" s="125"/>
      <c r="C442" s="126" t="s">
        <v>466</v>
      </c>
      <c r="D442" s="126" t="s">
        <v>128</v>
      </c>
      <c r="E442" s="127" t="s">
        <v>467</v>
      </c>
      <c r="F442" s="128" t="s">
        <v>468</v>
      </c>
      <c r="G442" s="129" t="s">
        <v>236</v>
      </c>
      <c r="H442" s="130">
        <v>75</v>
      </c>
      <c r="I442" s="157"/>
      <c r="J442" s="131"/>
      <c r="Y442" s="132"/>
      <c r="AA442" s="132"/>
      <c r="AB442" s="132"/>
      <c r="AF442" s="16"/>
      <c r="AL442" s="133"/>
      <c r="AM442" s="133"/>
      <c r="AN442" s="133"/>
      <c r="AO442" s="133"/>
      <c r="AP442" s="133"/>
      <c r="AQ442" s="16"/>
      <c r="AR442" s="133"/>
      <c r="AS442" s="16"/>
      <c r="AT442" s="132"/>
    </row>
    <row r="443" spans="2:46" s="1" customFormat="1" ht="24.15" customHeight="1" x14ac:dyDescent="0.2">
      <c r="B443" s="125"/>
      <c r="C443" s="146" t="s">
        <v>469</v>
      </c>
      <c r="D443" s="146" t="s">
        <v>227</v>
      </c>
      <c r="E443" s="147" t="s">
        <v>470</v>
      </c>
      <c r="F443" s="148" t="s">
        <v>471</v>
      </c>
      <c r="G443" s="149" t="s">
        <v>236</v>
      </c>
      <c r="H443" s="150">
        <v>75</v>
      </c>
      <c r="I443" s="158"/>
      <c r="J443" s="151"/>
      <c r="Y443" s="132"/>
      <c r="AA443" s="132"/>
      <c r="AB443" s="132"/>
      <c r="AF443" s="16"/>
      <c r="AL443" s="133"/>
      <c r="AM443" s="133"/>
      <c r="AN443" s="133"/>
      <c r="AO443" s="133"/>
      <c r="AP443" s="133"/>
      <c r="AQ443" s="16"/>
      <c r="AR443" s="133"/>
      <c r="AS443" s="16"/>
      <c r="AT443" s="132"/>
    </row>
    <row r="444" spans="2:46" s="1" customFormat="1" ht="16.5" customHeight="1" x14ac:dyDescent="0.2">
      <c r="B444" s="125"/>
      <c r="C444" s="146" t="s">
        <v>472</v>
      </c>
      <c r="D444" s="146" t="s">
        <v>227</v>
      </c>
      <c r="E444" s="147" t="s">
        <v>473</v>
      </c>
      <c r="F444" s="148" t="s">
        <v>474</v>
      </c>
      <c r="G444" s="149" t="s">
        <v>230</v>
      </c>
      <c r="H444" s="150">
        <v>3.5249999999999999</v>
      </c>
      <c r="I444" s="158"/>
      <c r="J444" s="151"/>
      <c r="Y444" s="132"/>
      <c r="AA444" s="132"/>
      <c r="AB444" s="132"/>
      <c r="AF444" s="16"/>
      <c r="AL444" s="133"/>
      <c r="AM444" s="133"/>
      <c r="AN444" s="133"/>
      <c r="AO444" s="133"/>
      <c r="AP444" s="133"/>
      <c r="AQ444" s="16"/>
      <c r="AR444" s="133"/>
      <c r="AS444" s="16"/>
      <c r="AT444" s="132"/>
    </row>
    <row r="445" spans="2:46" s="1" customFormat="1" ht="21.75" customHeight="1" x14ac:dyDescent="0.2">
      <c r="B445" s="125"/>
      <c r="C445" s="146" t="s">
        <v>475</v>
      </c>
      <c r="D445" s="146" t="s">
        <v>227</v>
      </c>
      <c r="E445" s="147" t="s">
        <v>476</v>
      </c>
      <c r="F445" s="148" t="s">
        <v>477</v>
      </c>
      <c r="G445" s="149" t="s">
        <v>230</v>
      </c>
      <c r="H445" s="150">
        <v>1.2</v>
      </c>
      <c r="I445" s="158"/>
      <c r="J445" s="151"/>
      <c r="Y445" s="132"/>
      <c r="AA445" s="132"/>
      <c r="AB445" s="132"/>
      <c r="AF445" s="16"/>
      <c r="AL445" s="133"/>
      <c r="AM445" s="133"/>
      <c r="AN445" s="133"/>
      <c r="AO445" s="133"/>
      <c r="AP445" s="133"/>
      <c r="AQ445" s="16"/>
      <c r="AR445" s="133"/>
      <c r="AS445" s="16"/>
      <c r="AT445" s="132"/>
    </row>
    <row r="446" spans="2:46" s="1" customFormat="1" ht="24.15" customHeight="1" x14ac:dyDescent="0.2">
      <c r="B446" s="125"/>
      <c r="C446" s="146" t="s">
        <v>478</v>
      </c>
      <c r="D446" s="146" t="s">
        <v>227</v>
      </c>
      <c r="E446" s="147" t="s">
        <v>479</v>
      </c>
      <c r="F446" s="148" t="s">
        <v>480</v>
      </c>
      <c r="G446" s="149" t="s">
        <v>313</v>
      </c>
      <c r="H446" s="150">
        <v>150</v>
      </c>
      <c r="I446" s="158"/>
      <c r="J446" s="151"/>
      <c r="Y446" s="132"/>
      <c r="AA446" s="132"/>
      <c r="AB446" s="132"/>
      <c r="AF446" s="16"/>
      <c r="AL446" s="133"/>
      <c r="AM446" s="133"/>
      <c r="AN446" s="133"/>
      <c r="AO446" s="133"/>
      <c r="AP446" s="133"/>
      <c r="AQ446" s="16"/>
      <c r="AR446" s="133"/>
      <c r="AS446" s="16"/>
      <c r="AT446" s="132"/>
    </row>
    <row r="447" spans="2:46" s="1" customFormat="1" ht="24.15" customHeight="1" x14ac:dyDescent="0.2">
      <c r="B447" s="125"/>
      <c r="C447" s="126" t="s">
        <v>481</v>
      </c>
      <c r="D447" s="126" t="s">
        <v>128</v>
      </c>
      <c r="E447" s="127" t="s">
        <v>482</v>
      </c>
      <c r="F447" s="128" t="s">
        <v>483</v>
      </c>
      <c r="G447" s="129" t="s">
        <v>313</v>
      </c>
      <c r="H447" s="130">
        <v>30</v>
      </c>
      <c r="I447" s="157"/>
      <c r="J447" s="131"/>
      <c r="Y447" s="132"/>
      <c r="AA447" s="132"/>
      <c r="AB447" s="132"/>
      <c r="AF447" s="16"/>
      <c r="AL447" s="133"/>
      <c r="AM447" s="133"/>
      <c r="AN447" s="133"/>
      <c r="AO447" s="133"/>
      <c r="AP447" s="133"/>
      <c r="AQ447" s="16"/>
      <c r="AR447" s="133"/>
      <c r="AS447" s="16"/>
      <c r="AT447" s="132"/>
    </row>
    <row r="448" spans="2:46" s="1" customFormat="1" ht="24.15" customHeight="1" x14ac:dyDescent="0.2">
      <c r="B448" s="125"/>
      <c r="C448" s="126" t="s">
        <v>484</v>
      </c>
      <c r="D448" s="126" t="s">
        <v>128</v>
      </c>
      <c r="E448" s="127" t="s">
        <v>485</v>
      </c>
      <c r="F448" s="128" t="s">
        <v>486</v>
      </c>
      <c r="G448" s="129" t="s">
        <v>313</v>
      </c>
      <c r="H448" s="130">
        <v>24</v>
      </c>
      <c r="I448" s="157"/>
      <c r="J448" s="131"/>
      <c r="Y448" s="132"/>
      <c r="AA448" s="132"/>
      <c r="AB448" s="132"/>
      <c r="AF448" s="16"/>
      <c r="AL448" s="133"/>
      <c r="AM448" s="133"/>
      <c r="AN448" s="133"/>
      <c r="AO448" s="133"/>
      <c r="AP448" s="133"/>
      <c r="AQ448" s="16"/>
      <c r="AR448" s="133"/>
      <c r="AS448" s="16"/>
      <c r="AT448" s="132"/>
    </row>
    <row r="449" spans="2:46" s="1" customFormat="1" ht="24.15" customHeight="1" x14ac:dyDescent="0.2">
      <c r="B449" s="125"/>
      <c r="C449" s="126" t="s">
        <v>487</v>
      </c>
      <c r="D449" s="126" t="s">
        <v>128</v>
      </c>
      <c r="E449" s="127" t="s">
        <v>488</v>
      </c>
      <c r="F449" s="128" t="s">
        <v>489</v>
      </c>
      <c r="G449" s="129" t="s">
        <v>313</v>
      </c>
      <c r="H449" s="130">
        <v>12</v>
      </c>
      <c r="I449" s="157"/>
      <c r="J449" s="131"/>
      <c r="Y449" s="132"/>
      <c r="AA449" s="132"/>
      <c r="AB449" s="132"/>
      <c r="AF449" s="16"/>
      <c r="AL449" s="133"/>
      <c r="AM449" s="133"/>
      <c r="AN449" s="133"/>
      <c r="AO449" s="133"/>
      <c r="AP449" s="133"/>
      <c r="AQ449" s="16"/>
      <c r="AR449" s="133"/>
      <c r="AS449" s="16"/>
      <c r="AT449" s="132"/>
    </row>
    <row r="450" spans="2:46" s="1" customFormat="1" ht="16.5" customHeight="1" x14ac:dyDescent="0.2">
      <c r="B450" s="125"/>
      <c r="C450" s="146" t="s">
        <v>490</v>
      </c>
      <c r="D450" s="146" t="s">
        <v>227</v>
      </c>
      <c r="E450" s="147" t="s">
        <v>491</v>
      </c>
      <c r="F450" s="148" t="s">
        <v>492</v>
      </c>
      <c r="G450" s="149" t="s">
        <v>313</v>
      </c>
      <c r="H450" s="150">
        <v>12</v>
      </c>
      <c r="I450" s="158"/>
      <c r="J450" s="151"/>
      <c r="Y450" s="132"/>
      <c r="AA450" s="132"/>
      <c r="AB450" s="132"/>
      <c r="AF450" s="16"/>
      <c r="AL450" s="133"/>
      <c r="AM450" s="133"/>
      <c r="AN450" s="133"/>
      <c r="AO450" s="133"/>
      <c r="AP450" s="133"/>
      <c r="AQ450" s="16"/>
      <c r="AR450" s="133"/>
      <c r="AS450" s="16"/>
      <c r="AT450" s="132"/>
    </row>
    <row r="451" spans="2:46" s="1" customFormat="1" ht="16.5" customHeight="1" x14ac:dyDescent="0.2">
      <c r="B451" s="125"/>
      <c r="C451" s="126" t="s">
        <v>493</v>
      </c>
      <c r="D451" s="126" t="s">
        <v>128</v>
      </c>
      <c r="E451" s="127" t="s">
        <v>494</v>
      </c>
      <c r="F451" s="128" t="s">
        <v>495</v>
      </c>
      <c r="G451" s="129" t="s">
        <v>313</v>
      </c>
      <c r="H451" s="130">
        <v>1</v>
      </c>
      <c r="I451" s="157"/>
      <c r="J451" s="131"/>
      <c r="Y451" s="132"/>
      <c r="AA451" s="132"/>
      <c r="AB451" s="132"/>
      <c r="AF451" s="16"/>
      <c r="AL451" s="133"/>
      <c r="AM451" s="133"/>
      <c r="AN451" s="133"/>
      <c r="AO451" s="133"/>
      <c r="AP451" s="133"/>
      <c r="AQ451" s="16"/>
      <c r="AR451" s="133"/>
      <c r="AS451" s="16"/>
      <c r="AT451" s="132"/>
    </row>
    <row r="452" spans="2:46" s="1" customFormat="1" ht="24.15" customHeight="1" x14ac:dyDescent="0.2">
      <c r="B452" s="125"/>
      <c r="C452" s="146" t="s">
        <v>496</v>
      </c>
      <c r="D452" s="146" t="s">
        <v>227</v>
      </c>
      <c r="E452" s="147" t="s">
        <v>497</v>
      </c>
      <c r="F452" s="148" t="s">
        <v>498</v>
      </c>
      <c r="G452" s="149" t="s">
        <v>313</v>
      </c>
      <c r="H452" s="150">
        <v>1</v>
      </c>
      <c r="I452" s="158"/>
      <c r="J452" s="151"/>
      <c r="Y452" s="132"/>
      <c r="AA452" s="132"/>
      <c r="AB452" s="132"/>
      <c r="AF452" s="16"/>
      <c r="AL452" s="133"/>
      <c r="AM452" s="133"/>
      <c r="AN452" s="133"/>
      <c r="AO452" s="133"/>
      <c r="AP452" s="133"/>
      <c r="AQ452" s="16"/>
      <c r="AR452" s="133"/>
      <c r="AS452" s="16"/>
      <c r="AT452" s="132"/>
    </row>
    <row r="453" spans="2:46" s="1" customFormat="1" ht="24.15" customHeight="1" x14ac:dyDescent="0.2">
      <c r="B453" s="125"/>
      <c r="C453" s="126" t="s">
        <v>499</v>
      </c>
      <c r="D453" s="126" t="s">
        <v>128</v>
      </c>
      <c r="E453" s="127" t="s">
        <v>500</v>
      </c>
      <c r="F453" s="128" t="s">
        <v>501</v>
      </c>
      <c r="G453" s="129" t="s">
        <v>313</v>
      </c>
      <c r="H453" s="130">
        <v>5</v>
      </c>
      <c r="I453" s="157"/>
      <c r="J453" s="131"/>
      <c r="Y453" s="132"/>
      <c r="AA453" s="132"/>
      <c r="AB453" s="132"/>
      <c r="AF453" s="16"/>
      <c r="AL453" s="133"/>
      <c r="AM453" s="133"/>
      <c r="AN453" s="133"/>
      <c r="AO453" s="133"/>
      <c r="AP453" s="133"/>
      <c r="AQ453" s="16"/>
      <c r="AR453" s="133"/>
      <c r="AS453" s="16"/>
      <c r="AT453" s="132"/>
    </row>
    <row r="454" spans="2:46" s="1" customFormat="1" ht="24.15" customHeight="1" x14ac:dyDescent="0.2">
      <c r="B454" s="125"/>
      <c r="C454" s="146" t="s">
        <v>502</v>
      </c>
      <c r="D454" s="146" t="s">
        <v>227</v>
      </c>
      <c r="E454" s="147" t="s">
        <v>503</v>
      </c>
      <c r="F454" s="148" t="s">
        <v>504</v>
      </c>
      <c r="G454" s="149" t="s">
        <v>313</v>
      </c>
      <c r="H454" s="150">
        <v>5</v>
      </c>
      <c r="I454" s="158"/>
      <c r="J454" s="151"/>
      <c r="Y454" s="132"/>
      <c r="AA454" s="132"/>
      <c r="AB454" s="132"/>
      <c r="AF454" s="16"/>
      <c r="AL454" s="133"/>
      <c r="AM454" s="133"/>
      <c r="AN454" s="133"/>
      <c r="AO454" s="133"/>
      <c r="AP454" s="133"/>
      <c r="AQ454" s="16"/>
      <c r="AR454" s="133"/>
      <c r="AS454" s="16"/>
      <c r="AT454" s="132"/>
    </row>
    <row r="455" spans="2:46" s="1" customFormat="1" ht="24.15" customHeight="1" x14ac:dyDescent="0.2">
      <c r="B455" s="125"/>
      <c r="C455" s="126" t="s">
        <v>505</v>
      </c>
      <c r="D455" s="126" t="s">
        <v>128</v>
      </c>
      <c r="E455" s="127" t="s">
        <v>506</v>
      </c>
      <c r="F455" s="128" t="s">
        <v>507</v>
      </c>
      <c r="G455" s="129" t="s">
        <v>313</v>
      </c>
      <c r="H455" s="130">
        <v>5</v>
      </c>
      <c r="I455" s="157"/>
      <c r="J455" s="131"/>
      <c r="Y455" s="132"/>
      <c r="AA455" s="132"/>
      <c r="AB455" s="132"/>
      <c r="AF455" s="16"/>
      <c r="AL455" s="133"/>
      <c r="AM455" s="133"/>
      <c r="AN455" s="133"/>
      <c r="AO455" s="133"/>
      <c r="AP455" s="133"/>
      <c r="AQ455" s="16"/>
      <c r="AR455" s="133"/>
      <c r="AS455" s="16"/>
      <c r="AT455" s="132"/>
    </row>
    <row r="456" spans="2:46" s="1" customFormat="1" ht="24.15" customHeight="1" x14ac:dyDescent="0.2">
      <c r="B456" s="125"/>
      <c r="C456" s="146" t="s">
        <v>508</v>
      </c>
      <c r="D456" s="146" t="s">
        <v>227</v>
      </c>
      <c r="E456" s="147" t="s">
        <v>509</v>
      </c>
      <c r="F456" s="148" t="s">
        <v>510</v>
      </c>
      <c r="G456" s="149" t="s">
        <v>313</v>
      </c>
      <c r="H456" s="150">
        <v>5</v>
      </c>
      <c r="I456" s="158"/>
      <c r="J456" s="151"/>
      <c r="Y456" s="132"/>
      <c r="AA456" s="132"/>
      <c r="AB456" s="132"/>
      <c r="AF456" s="16"/>
      <c r="AL456" s="133"/>
      <c r="AM456" s="133"/>
      <c r="AN456" s="133"/>
      <c r="AO456" s="133"/>
      <c r="AP456" s="133"/>
      <c r="AQ456" s="16"/>
      <c r="AR456" s="133"/>
      <c r="AS456" s="16"/>
      <c r="AT456" s="132"/>
    </row>
    <row r="457" spans="2:46" s="1" customFormat="1" ht="21.75" customHeight="1" x14ac:dyDescent="0.2">
      <c r="B457" s="125"/>
      <c r="C457" s="126" t="s">
        <v>511</v>
      </c>
      <c r="D457" s="126" t="s">
        <v>128</v>
      </c>
      <c r="E457" s="127" t="s">
        <v>512</v>
      </c>
      <c r="F457" s="128" t="s">
        <v>513</v>
      </c>
      <c r="G457" s="129" t="s">
        <v>313</v>
      </c>
      <c r="H457" s="130">
        <v>5</v>
      </c>
      <c r="I457" s="157"/>
      <c r="J457" s="131"/>
      <c r="Y457" s="132"/>
      <c r="AA457" s="132"/>
      <c r="AB457" s="132"/>
      <c r="AF457" s="16"/>
      <c r="AL457" s="133"/>
      <c r="AM457" s="133"/>
      <c r="AN457" s="133"/>
      <c r="AO457" s="133"/>
      <c r="AP457" s="133"/>
      <c r="AQ457" s="16"/>
      <c r="AR457" s="133"/>
      <c r="AS457" s="16"/>
      <c r="AT457" s="132"/>
    </row>
    <row r="458" spans="2:46" s="1" customFormat="1" ht="16.5" customHeight="1" x14ac:dyDescent="0.2">
      <c r="B458" s="125"/>
      <c r="C458" s="146" t="s">
        <v>514</v>
      </c>
      <c r="D458" s="146" t="s">
        <v>227</v>
      </c>
      <c r="E458" s="147" t="s">
        <v>515</v>
      </c>
      <c r="F458" s="148" t="s">
        <v>516</v>
      </c>
      <c r="G458" s="149" t="s">
        <v>313</v>
      </c>
      <c r="H458" s="150">
        <v>5</v>
      </c>
      <c r="I458" s="158"/>
      <c r="J458" s="151"/>
      <c r="Y458" s="132"/>
      <c r="AA458" s="132"/>
      <c r="AB458" s="132"/>
      <c r="AF458" s="16"/>
      <c r="AL458" s="133"/>
      <c r="AM458" s="133"/>
      <c r="AN458" s="133"/>
      <c r="AO458" s="133"/>
      <c r="AP458" s="133"/>
      <c r="AQ458" s="16"/>
      <c r="AR458" s="133"/>
      <c r="AS458" s="16"/>
      <c r="AT458" s="132"/>
    </row>
    <row r="459" spans="2:46" s="1" customFormat="1" ht="21.75" customHeight="1" x14ac:dyDescent="0.2">
      <c r="B459" s="125"/>
      <c r="C459" s="126" t="s">
        <v>517</v>
      </c>
      <c r="D459" s="126" t="s">
        <v>128</v>
      </c>
      <c r="E459" s="127" t="s">
        <v>518</v>
      </c>
      <c r="F459" s="128" t="s">
        <v>519</v>
      </c>
      <c r="G459" s="129" t="s">
        <v>313</v>
      </c>
      <c r="H459" s="130">
        <v>5</v>
      </c>
      <c r="I459" s="157"/>
      <c r="J459" s="131"/>
      <c r="Y459" s="132"/>
      <c r="AA459" s="132"/>
      <c r="AB459" s="132"/>
      <c r="AF459" s="16"/>
      <c r="AL459" s="133"/>
      <c r="AM459" s="133"/>
      <c r="AN459" s="133"/>
      <c r="AO459" s="133"/>
      <c r="AP459" s="133"/>
      <c r="AQ459" s="16"/>
      <c r="AR459" s="133"/>
      <c r="AS459" s="16"/>
      <c r="AT459" s="132"/>
    </row>
    <row r="460" spans="2:46" s="1" customFormat="1" ht="16.5" customHeight="1" x14ac:dyDescent="0.2">
      <c r="B460" s="125"/>
      <c r="C460" s="126" t="s">
        <v>520</v>
      </c>
      <c r="D460" s="126" t="s">
        <v>128</v>
      </c>
      <c r="E460" s="127" t="s">
        <v>521</v>
      </c>
      <c r="F460" s="128" t="s">
        <v>522</v>
      </c>
      <c r="G460" s="129" t="s">
        <v>313</v>
      </c>
      <c r="H460" s="130">
        <v>5</v>
      </c>
      <c r="I460" s="157"/>
      <c r="J460" s="131"/>
      <c r="Y460" s="132"/>
      <c r="AA460" s="132"/>
      <c r="AB460" s="132"/>
      <c r="AF460" s="16"/>
      <c r="AL460" s="133"/>
      <c r="AM460" s="133"/>
      <c r="AN460" s="133"/>
      <c r="AO460" s="133"/>
      <c r="AP460" s="133"/>
      <c r="AQ460" s="16"/>
      <c r="AR460" s="133"/>
      <c r="AS460" s="16"/>
      <c r="AT460" s="132"/>
    </row>
    <row r="461" spans="2:46" s="1" customFormat="1" ht="21.75" customHeight="1" x14ac:dyDescent="0.2">
      <c r="B461" s="125"/>
      <c r="C461" s="146" t="s">
        <v>523</v>
      </c>
      <c r="D461" s="146" t="s">
        <v>227</v>
      </c>
      <c r="E461" s="147" t="s">
        <v>524</v>
      </c>
      <c r="F461" s="148" t="s">
        <v>525</v>
      </c>
      <c r="G461" s="149" t="s">
        <v>313</v>
      </c>
      <c r="H461" s="150">
        <v>5</v>
      </c>
      <c r="I461" s="158"/>
      <c r="J461" s="151"/>
      <c r="Y461" s="132"/>
      <c r="AA461" s="132"/>
      <c r="AB461" s="132"/>
      <c r="AF461" s="16"/>
      <c r="AL461" s="133"/>
      <c r="AM461" s="133"/>
      <c r="AN461" s="133"/>
      <c r="AO461" s="133"/>
      <c r="AP461" s="133"/>
      <c r="AQ461" s="16"/>
      <c r="AR461" s="133"/>
      <c r="AS461" s="16"/>
      <c r="AT461" s="132"/>
    </row>
    <row r="462" spans="2:46" s="1" customFormat="1" ht="24.15" customHeight="1" x14ac:dyDescent="0.2">
      <c r="B462" s="125"/>
      <c r="C462" s="126" t="s">
        <v>526</v>
      </c>
      <c r="D462" s="126" t="s">
        <v>128</v>
      </c>
      <c r="E462" s="127" t="s">
        <v>527</v>
      </c>
      <c r="F462" s="128" t="s">
        <v>528</v>
      </c>
      <c r="G462" s="129" t="s">
        <v>236</v>
      </c>
      <c r="H462" s="130">
        <v>120</v>
      </c>
      <c r="I462" s="157"/>
      <c r="J462" s="131"/>
      <c r="Y462" s="132"/>
      <c r="AA462" s="132"/>
      <c r="AB462" s="132"/>
      <c r="AF462" s="16"/>
      <c r="AL462" s="133"/>
      <c r="AM462" s="133"/>
      <c r="AN462" s="133"/>
      <c r="AO462" s="133"/>
      <c r="AP462" s="133"/>
      <c r="AQ462" s="16"/>
      <c r="AR462" s="133"/>
      <c r="AS462" s="16"/>
      <c r="AT462" s="132"/>
    </row>
    <row r="463" spans="2:46" s="1" customFormat="1" ht="16.5" customHeight="1" x14ac:dyDescent="0.2">
      <c r="B463" s="125"/>
      <c r="C463" s="146" t="s">
        <v>374</v>
      </c>
      <c r="D463" s="146" t="s">
        <v>227</v>
      </c>
      <c r="E463" s="147" t="s">
        <v>529</v>
      </c>
      <c r="F463" s="148" t="s">
        <v>530</v>
      </c>
      <c r="G463" s="149" t="s">
        <v>230</v>
      </c>
      <c r="H463" s="150">
        <v>120</v>
      </c>
      <c r="I463" s="158"/>
      <c r="J463" s="151"/>
      <c r="Y463" s="132"/>
      <c r="AA463" s="132"/>
      <c r="AB463" s="132"/>
      <c r="AF463" s="16"/>
      <c r="AL463" s="133"/>
      <c r="AM463" s="133"/>
      <c r="AN463" s="133"/>
      <c r="AO463" s="133"/>
      <c r="AP463" s="133"/>
      <c r="AQ463" s="16"/>
      <c r="AR463" s="133"/>
      <c r="AS463" s="16"/>
      <c r="AT463" s="132"/>
    </row>
    <row r="464" spans="2:46" s="1" customFormat="1" ht="16.5" customHeight="1" x14ac:dyDescent="0.2">
      <c r="B464" s="125"/>
      <c r="C464" s="146" t="s">
        <v>531</v>
      </c>
      <c r="D464" s="146" t="s">
        <v>227</v>
      </c>
      <c r="E464" s="147" t="s">
        <v>532</v>
      </c>
      <c r="F464" s="148" t="s">
        <v>533</v>
      </c>
      <c r="G464" s="149" t="s">
        <v>313</v>
      </c>
      <c r="H464" s="150">
        <v>1</v>
      </c>
      <c r="I464" s="158"/>
      <c r="J464" s="151"/>
      <c r="Y464" s="132"/>
      <c r="AA464" s="132"/>
      <c r="AB464" s="132"/>
      <c r="AF464" s="16"/>
      <c r="AL464" s="133"/>
      <c r="AM464" s="133"/>
      <c r="AN464" s="133"/>
      <c r="AO464" s="133"/>
      <c r="AP464" s="133"/>
      <c r="AQ464" s="16"/>
      <c r="AR464" s="133"/>
      <c r="AS464" s="16"/>
      <c r="AT464" s="132"/>
    </row>
    <row r="465" spans="2:46" s="1" customFormat="1" ht="24.15" customHeight="1" x14ac:dyDescent="0.2">
      <c r="B465" s="125"/>
      <c r="C465" s="126" t="s">
        <v>534</v>
      </c>
      <c r="D465" s="126" t="s">
        <v>128</v>
      </c>
      <c r="E465" s="127" t="s">
        <v>535</v>
      </c>
      <c r="F465" s="128" t="s">
        <v>536</v>
      </c>
      <c r="G465" s="129" t="s">
        <v>236</v>
      </c>
      <c r="H465" s="130">
        <v>15</v>
      </c>
      <c r="I465" s="157"/>
      <c r="J465" s="131"/>
      <c r="Y465" s="132"/>
      <c r="AA465" s="132"/>
      <c r="AB465" s="132"/>
      <c r="AF465" s="16"/>
      <c r="AL465" s="133"/>
      <c r="AM465" s="133"/>
      <c r="AN465" s="133"/>
      <c r="AO465" s="133"/>
      <c r="AP465" s="133"/>
      <c r="AQ465" s="16"/>
      <c r="AR465" s="133"/>
      <c r="AS465" s="16"/>
      <c r="AT465" s="132"/>
    </row>
    <row r="466" spans="2:46" s="1" customFormat="1" ht="16.5" customHeight="1" x14ac:dyDescent="0.2">
      <c r="B466" s="125"/>
      <c r="C466" s="146" t="s">
        <v>537</v>
      </c>
      <c r="D466" s="146" t="s">
        <v>227</v>
      </c>
      <c r="E466" s="147" t="s">
        <v>538</v>
      </c>
      <c r="F466" s="148" t="s">
        <v>539</v>
      </c>
      <c r="G466" s="149" t="s">
        <v>230</v>
      </c>
      <c r="H466" s="150">
        <v>15</v>
      </c>
      <c r="I466" s="158"/>
      <c r="J466" s="151"/>
      <c r="Y466" s="132"/>
      <c r="AA466" s="132"/>
      <c r="AB466" s="132"/>
      <c r="AF466" s="16"/>
      <c r="AL466" s="133"/>
      <c r="AM466" s="133"/>
      <c r="AN466" s="133"/>
      <c r="AO466" s="133"/>
      <c r="AP466" s="133"/>
      <c r="AQ466" s="16"/>
      <c r="AR466" s="133"/>
      <c r="AS466" s="16"/>
      <c r="AT466" s="132"/>
    </row>
    <row r="467" spans="2:46" s="1" customFormat="1" ht="16.5" customHeight="1" x14ac:dyDescent="0.2">
      <c r="B467" s="125"/>
      <c r="C467" s="126" t="s">
        <v>540</v>
      </c>
      <c r="D467" s="126" t="s">
        <v>128</v>
      </c>
      <c r="E467" s="127" t="s">
        <v>541</v>
      </c>
      <c r="F467" s="128" t="s">
        <v>542</v>
      </c>
      <c r="G467" s="129" t="s">
        <v>313</v>
      </c>
      <c r="H467" s="130">
        <v>5</v>
      </c>
      <c r="I467" s="157"/>
      <c r="J467" s="131"/>
      <c r="Y467" s="132"/>
      <c r="AA467" s="132"/>
      <c r="AB467" s="132"/>
      <c r="AF467" s="16"/>
      <c r="AL467" s="133"/>
      <c r="AM467" s="133"/>
      <c r="AN467" s="133"/>
      <c r="AO467" s="133"/>
      <c r="AP467" s="133"/>
      <c r="AQ467" s="16"/>
      <c r="AR467" s="133"/>
      <c r="AS467" s="16"/>
      <c r="AT467" s="132"/>
    </row>
    <row r="468" spans="2:46" s="1" customFormat="1" ht="16.5" customHeight="1" x14ac:dyDescent="0.2">
      <c r="B468" s="125"/>
      <c r="C468" s="146" t="s">
        <v>543</v>
      </c>
      <c r="D468" s="146" t="s">
        <v>227</v>
      </c>
      <c r="E468" s="147" t="s">
        <v>544</v>
      </c>
      <c r="F468" s="148" t="s">
        <v>545</v>
      </c>
      <c r="G468" s="149" t="s">
        <v>313</v>
      </c>
      <c r="H468" s="150">
        <v>5</v>
      </c>
      <c r="I468" s="158"/>
      <c r="J468" s="151"/>
      <c r="Y468" s="132"/>
      <c r="AA468" s="132"/>
      <c r="AB468" s="132"/>
      <c r="AF468" s="16"/>
      <c r="AL468" s="133"/>
      <c r="AM468" s="133"/>
      <c r="AN468" s="133"/>
      <c r="AO468" s="133"/>
      <c r="AP468" s="133"/>
      <c r="AQ468" s="16"/>
      <c r="AR468" s="133"/>
      <c r="AS468" s="16"/>
      <c r="AT468" s="132"/>
    </row>
    <row r="469" spans="2:46" s="1" customFormat="1" ht="24.15" customHeight="1" x14ac:dyDescent="0.2">
      <c r="B469" s="125"/>
      <c r="C469" s="126" t="s">
        <v>546</v>
      </c>
      <c r="D469" s="126" t="s">
        <v>128</v>
      </c>
      <c r="E469" s="127" t="s">
        <v>547</v>
      </c>
      <c r="F469" s="128" t="s">
        <v>548</v>
      </c>
      <c r="G469" s="129" t="s">
        <v>313</v>
      </c>
      <c r="H469" s="130">
        <v>12</v>
      </c>
      <c r="I469" s="157"/>
      <c r="J469" s="131"/>
      <c r="Y469" s="132"/>
      <c r="AA469" s="132"/>
      <c r="AB469" s="132"/>
      <c r="AF469" s="16"/>
      <c r="AL469" s="133"/>
      <c r="AM469" s="133"/>
      <c r="AN469" s="133"/>
      <c r="AO469" s="133"/>
      <c r="AP469" s="133"/>
      <c r="AQ469" s="16"/>
      <c r="AR469" s="133"/>
      <c r="AS469" s="16"/>
      <c r="AT469" s="132"/>
    </row>
    <row r="470" spans="2:46" s="1" customFormat="1" ht="24.15" customHeight="1" x14ac:dyDescent="0.2">
      <c r="B470" s="125"/>
      <c r="C470" s="146" t="s">
        <v>549</v>
      </c>
      <c r="D470" s="146" t="s">
        <v>227</v>
      </c>
      <c r="E470" s="147" t="s">
        <v>550</v>
      </c>
      <c r="F470" s="148" t="s">
        <v>551</v>
      </c>
      <c r="G470" s="149" t="s">
        <v>313</v>
      </c>
      <c r="H470" s="150">
        <v>12</v>
      </c>
      <c r="I470" s="158"/>
      <c r="J470" s="151"/>
      <c r="Y470" s="132"/>
      <c r="AA470" s="132"/>
      <c r="AB470" s="132"/>
      <c r="AF470" s="16"/>
      <c r="AL470" s="133"/>
      <c r="AM470" s="133"/>
      <c r="AN470" s="133"/>
      <c r="AO470" s="133"/>
      <c r="AP470" s="133"/>
      <c r="AQ470" s="16"/>
      <c r="AR470" s="133"/>
      <c r="AS470" s="16"/>
      <c r="AT470" s="132"/>
    </row>
    <row r="471" spans="2:46" s="1" customFormat="1" ht="16.5" customHeight="1" x14ac:dyDescent="0.2">
      <c r="B471" s="125"/>
      <c r="C471" s="126" t="s">
        <v>552</v>
      </c>
      <c r="D471" s="126" t="s">
        <v>128</v>
      </c>
      <c r="E471" s="127" t="s">
        <v>553</v>
      </c>
      <c r="F471" s="128" t="s">
        <v>554</v>
      </c>
      <c r="G471" s="129" t="s">
        <v>313</v>
      </c>
      <c r="H471" s="130">
        <v>14</v>
      </c>
      <c r="I471" s="157"/>
      <c r="J471" s="131"/>
      <c r="Y471" s="132"/>
      <c r="AA471" s="132"/>
      <c r="AB471" s="132"/>
      <c r="AF471" s="16"/>
      <c r="AL471" s="133"/>
      <c r="AM471" s="133"/>
      <c r="AN471" s="133"/>
      <c r="AO471" s="133"/>
      <c r="AP471" s="133"/>
      <c r="AQ471" s="16"/>
      <c r="AR471" s="133"/>
      <c r="AS471" s="16"/>
      <c r="AT471" s="132"/>
    </row>
    <row r="472" spans="2:46" s="1" customFormat="1" ht="16.5" customHeight="1" x14ac:dyDescent="0.2">
      <c r="B472" s="125"/>
      <c r="C472" s="146" t="s">
        <v>555</v>
      </c>
      <c r="D472" s="146" t="s">
        <v>227</v>
      </c>
      <c r="E472" s="147" t="s">
        <v>556</v>
      </c>
      <c r="F472" s="148" t="s">
        <v>557</v>
      </c>
      <c r="G472" s="149" t="s">
        <v>313</v>
      </c>
      <c r="H472" s="150">
        <v>14</v>
      </c>
      <c r="I472" s="158"/>
      <c r="J472" s="151"/>
      <c r="Y472" s="132"/>
      <c r="AA472" s="132"/>
      <c r="AB472" s="132"/>
      <c r="AF472" s="16"/>
      <c r="AL472" s="133"/>
      <c r="AM472" s="133"/>
      <c r="AN472" s="133"/>
      <c r="AO472" s="133"/>
      <c r="AP472" s="133"/>
      <c r="AQ472" s="16"/>
      <c r="AR472" s="133"/>
      <c r="AS472" s="16"/>
      <c r="AT472" s="132"/>
    </row>
    <row r="473" spans="2:46" s="1" customFormat="1" ht="21.75" customHeight="1" x14ac:dyDescent="0.2">
      <c r="B473" s="125"/>
      <c r="C473" s="126" t="s">
        <v>558</v>
      </c>
      <c r="D473" s="126" t="s">
        <v>128</v>
      </c>
      <c r="E473" s="127" t="s">
        <v>559</v>
      </c>
      <c r="F473" s="128" t="s">
        <v>560</v>
      </c>
      <c r="G473" s="129" t="s">
        <v>236</v>
      </c>
      <c r="H473" s="130">
        <v>25</v>
      </c>
      <c r="I473" s="157"/>
      <c r="J473" s="131"/>
      <c r="Y473" s="132"/>
      <c r="AA473" s="132"/>
      <c r="AB473" s="132"/>
      <c r="AF473" s="16"/>
      <c r="AL473" s="133"/>
      <c r="AM473" s="133"/>
      <c r="AN473" s="133"/>
      <c r="AO473" s="133"/>
      <c r="AP473" s="133"/>
      <c r="AQ473" s="16"/>
      <c r="AR473" s="133"/>
      <c r="AS473" s="16"/>
      <c r="AT473" s="132"/>
    </row>
    <row r="474" spans="2:46" s="1" customFormat="1" ht="16.5" customHeight="1" x14ac:dyDescent="0.2">
      <c r="B474" s="125"/>
      <c r="C474" s="146" t="s">
        <v>561</v>
      </c>
      <c r="D474" s="146" t="s">
        <v>227</v>
      </c>
      <c r="E474" s="147" t="s">
        <v>562</v>
      </c>
      <c r="F474" s="148" t="s">
        <v>563</v>
      </c>
      <c r="G474" s="149" t="s">
        <v>236</v>
      </c>
      <c r="H474" s="150">
        <v>25</v>
      </c>
      <c r="I474" s="158"/>
      <c r="J474" s="151"/>
      <c r="Y474" s="132"/>
      <c r="AA474" s="132"/>
      <c r="AB474" s="132"/>
      <c r="AF474" s="16"/>
      <c r="AL474" s="133"/>
      <c r="AM474" s="133"/>
      <c r="AN474" s="133"/>
      <c r="AO474" s="133"/>
      <c r="AP474" s="133"/>
      <c r="AQ474" s="16"/>
      <c r="AR474" s="133"/>
      <c r="AS474" s="16"/>
      <c r="AT474" s="132"/>
    </row>
    <row r="475" spans="2:46" s="1" customFormat="1" ht="21.75" customHeight="1" x14ac:dyDescent="0.2">
      <c r="B475" s="125"/>
      <c r="C475" s="126" t="s">
        <v>564</v>
      </c>
      <c r="D475" s="126" t="s">
        <v>128</v>
      </c>
      <c r="E475" s="127" t="s">
        <v>565</v>
      </c>
      <c r="F475" s="128" t="s">
        <v>566</v>
      </c>
      <c r="G475" s="129" t="s">
        <v>236</v>
      </c>
      <c r="H475" s="130">
        <v>150</v>
      </c>
      <c r="I475" s="157"/>
      <c r="J475" s="131"/>
      <c r="Y475" s="132"/>
      <c r="AA475" s="132"/>
      <c r="AB475" s="132"/>
      <c r="AF475" s="16"/>
      <c r="AL475" s="133"/>
      <c r="AM475" s="133"/>
      <c r="AN475" s="133"/>
      <c r="AO475" s="133"/>
      <c r="AP475" s="133"/>
      <c r="AQ475" s="16"/>
      <c r="AR475" s="133"/>
      <c r="AS475" s="16"/>
      <c r="AT475" s="132"/>
    </row>
    <row r="476" spans="2:46" s="1" customFormat="1" ht="16.5" customHeight="1" x14ac:dyDescent="0.2">
      <c r="B476" s="125"/>
      <c r="C476" s="146" t="s">
        <v>567</v>
      </c>
      <c r="D476" s="146" t="s">
        <v>227</v>
      </c>
      <c r="E476" s="147" t="s">
        <v>568</v>
      </c>
      <c r="F476" s="148" t="s">
        <v>569</v>
      </c>
      <c r="G476" s="149" t="s">
        <v>236</v>
      </c>
      <c r="H476" s="150">
        <v>150</v>
      </c>
      <c r="I476" s="158"/>
      <c r="J476" s="151"/>
      <c r="Y476" s="132"/>
      <c r="AA476" s="132"/>
      <c r="AB476" s="132"/>
      <c r="AF476" s="16"/>
      <c r="AL476" s="133"/>
      <c r="AM476" s="133"/>
      <c r="AN476" s="133"/>
      <c r="AO476" s="133"/>
      <c r="AP476" s="133"/>
      <c r="AQ476" s="16"/>
      <c r="AR476" s="133"/>
      <c r="AS476" s="16"/>
      <c r="AT476" s="132"/>
    </row>
    <row r="477" spans="2:46" s="1" customFormat="1" ht="21.75" customHeight="1" x14ac:dyDescent="0.2">
      <c r="B477" s="125"/>
      <c r="C477" s="126" t="s">
        <v>570</v>
      </c>
      <c r="D477" s="126" t="s">
        <v>128</v>
      </c>
      <c r="E477" s="127" t="s">
        <v>571</v>
      </c>
      <c r="F477" s="128" t="s">
        <v>572</v>
      </c>
      <c r="G477" s="129" t="s">
        <v>236</v>
      </c>
      <c r="H477" s="130">
        <v>150</v>
      </c>
      <c r="I477" s="157"/>
      <c r="J477" s="131"/>
      <c r="Y477" s="132"/>
      <c r="AA477" s="132"/>
      <c r="AB477" s="132"/>
      <c r="AF477" s="16"/>
      <c r="AL477" s="133"/>
      <c r="AM477" s="133"/>
      <c r="AN477" s="133"/>
      <c r="AO477" s="133"/>
      <c r="AP477" s="133"/>
      <c r="AQ477" s="16"/>
      <c r="AR477" s="133"/>
      <c r="AS477" s="16"/>
      <c r="AT477" s="132"/>
    </row>
    <row r="478" spans="2:46" s="1" customFormat="1" ht="16.5" customHeight="1" x14ac:dyDescent="0.2">
      <c r="B478" s="125"/>
      <c r="C478" s="126" t="s">
        <v>573</v>
      </c>
      <c r="D478" s="126" t="s">
        <v>128</v>
      </c>
      <c r="E478" s="127" t="s">
        <v>574</v>
      </c>
      <c r="F478" s="128" t="s">
        <v>575</v>
      </c>
      <c r="G478" s="129" t="s">
        <v>439</v>
      </c>
      <c r="H478" s="159"/>
      <c r="I478" s="157"/>
      <c r="J478" s="131"/>
      <c r="Y478" s="132"/>
      <c r="AA478" s="132"/>
      <c r="AB478" s="132"/>
      <c r="AF478" s="16"/>
      <c r="AL478" s="133"/>
      <c r="AM478" s="133"/>
      <c r="AN478" s="133"/>
      <c r="AO478" s="133"/>
      <c r="AP478" s="133"/>
      <c r="AQ478" s="16"/>
      <c r="AR478" s="133"/>
      <c r="AS478" s="16"/>
      <c r="AT478" s="132"/>
    </row>
    <row r="479" spans="2:46" s="1" customFormat="1" ht="16.5" customHeight="1" x14ac:dyDescent="0.2">
      <c r="B479" s="125"/>
      <c r="C479" s="126" t="s">
        <v>576</v>
      </c>
      <c r="D479" s="126" t="s">
        <v>128</v>
      </c>
      <c r="E479" s="127" t="s">
        <v>577</v>
      </c>
      <c r="F479" s="128" t="s">
        <v>578</v>
      </c>
      <c r="G479" s="129" t="s">
        <v>439</v>
      </c>
      <c r="H479" s="159"/>
      <c r="I479" s="157"/>
      <c r="J479" s="131"/>
      <c r="Y479" s="132"/>
      <c r="AA479" s="132"/>
      <c r="AB479" s="132"/>
      <c r="AF479" s="16"/>
      <c r="AL479" s="133"/>
      <c r="AM479" s="133"/>
      <c r="AN479" s="133"/>
      <c r="AO479" s="133"/>
      <c r="AP479" s="133"/>
      <c r="AQ479" s="16"/>
      <c r="AR479" s="133"/>
      <c r="AS479" s="16"/>
      <c r="AT479" s="132"/>
    </row>
    <row r="480" spans="2:46" s="11" customFormat="1" ht="23.1" customHeight="1" x14ac:dyDescent="0.25">
      <c r="B480" s="117"/>
      <c r="D480" s="118" t="s">
        <v>72</v>
      </c>
      <c r="E480" s="123" t="s">
        <v>579</v>
      </c>
      <c r="F480" s="123" t="s">
        <v>580</v>
      </c>
      <c r="J480" s="124"/>
      <c r="Y480" s="118"/>
      <c r="AA480" s="121"/>
      <c r="AB480" s="121"/>
      <c r="AF480" s="118"/>
      <c r="AR480" s="122"/>
    </row>
    <row r="481" spans="2:46" s="1" customFormat="1" ht="24.15" customHeight="1" x14ac:dyDescent="0.2">
      <c r="B481" s="125"/>
      <c r="C481" s="126" t="s">
        <v>581</v>
      </c>
      <c r="D481" s="126" t="s">
        <v>128</v>
      </c>
      <c r="E481" s="127" t="s">
        <v>582</v>
      </c>
      <c r="F481" s="128" t="s">
        <v>583</v>
      </c>
      <c r="G481" s="129" t="s">
        <v>584</v>
      </c>
      <c r="H481" s="130">
        <v>20</v>
      </c>
      <c r="I481" s="157"/>
      <c r="J481" s="131"/>
      <c r="Y481" s="132"/>
      <c r="AA481" s="132"/>
      <c r="AB481" s="132"/>
      <c r="AF481" s="16"/>
      <c r="AL481" s="133"/>
      <c r="AM481" s="133"/>
      <c r="AN481" s="133"/>
      <c r="AO481" s="133"/>
      <c r="AP481" s="133"/>
      <c r="AQ481" s="16"/>
      <c r="AR481" s="133"/>
      <c r="AS481" s="16"/>
      <c r="AT481" s="132"/>
    </row>
    <row r="482" spans="2:46" s="11" customFormat="1" ht="23.1" customHeight="1" x14ac:dyDescent="0.25">
      <c r="B482" s="117"/>
      <c r="D482" s="118" t="s">
        <v>72</v>
      </c>
      <c r="E482" s="123" t="s">
        <v>585</v>
      </c>
      <c r="F482" s="123" t="s">
        <v>586</v>
      </c>
      <c r="J482" s="124"/>
      <c r="Y482" s="118"/>
      <c r="AA482" s="121"/>
      <c r="AB482" s="121"/>
      <c r="AF482" s="118"/>
      <c r="AR482" s="122"/>
    </row>
    <row r="483" spans="2:46" s="1" customFormat="1" ht="24.15" customHeight="1" x14ac:dyDescent="0.2">
      <c r="B483" s="125"/>
      <c r="C483" s="126" t="s">
        <v>587</v>
      </c>
      <c r="D483" s="126" t="s">
        <v>128</v>
      </c>
      <c r="E483" s="127" t="s">
        <v>588</v>
      </c>
      <c r="F483" s="128" t="s">
        <v>589</v>
      </c>
      <c r="G483" s="129" t="s">
        <v>236</v>
      </c>
      <c r="H483" s="130">
        <v>45</v>
      </c>
      <c r="I483" s="157"/>
      <c r="J483" s="131"/>
      <c r="Y483" s="132"/>
      <c r="AA483" s="132"/>
      <c r="AB483" s="132"/>
      <c r="AF483" s="16"/>
      <c r="AL483" s="133"/>
      <c r="AM483" s="133"/>
      <c r="AN483" s="133"/>
      <c r="AO483" s="133"/>
      <c r="AP483" s="133"/>
      <c r="AQ483" s="16"/>
      <c r="AR483" s="133"/>
      <c r="AS483" s="16"/>
      <c r="AT483" s="132"/>
    </row>
    <row r="484" spans="2:46" s="1" customFormat="1" ht="33" customHeight="1" x14ac:dyDescent="0.2">
      <c r="B484" s="125"/>
      <c r="C484" s="126" t="s">
        <v>590</v>
      </c>
      <c r="D484" s="126" t="s">
        <v>128</v>
      </c>
      <c r="E484" s="127" t="s">
        <v>591</v>
      </c>
      <c r="F484" s="128" t="s">
        <v>592</v>
      </c>
      <c r="G484" s="129" t="s">
        <v>236</v>
      </c>
      <c r="H484" s="130">
        <v>45</v>
      </c>
      <c r="I484" s="157"/>
      <c r="J484" s="131"/>
      <c r="Y484" s="132"/>
      <c r="AA484" s="132"/>
      <c r="AB484" s="132"/>
      <c r="AF484" s="16"/>
      <c r="AL484" s="133"/>
      <c r="AM484" s="133"/>
      <c r="AN484" s="133"/>
      <c r="AO484" s="133"/>
      <c r="AP484" s="133"/>
      <c r="AQ484" s="16"/>
      <c r="AR484" s="133"/>
      <c r="AS484" s="16"/>
      <c r="AT484" s="132"/>
    </row>
    <row r="485" spans="2:46" s="1" customFormat="1" ht="16.5" customHeight="1" x14ac:dyDescent="0.2">
      <c r="B485" s="125"/>
      <c r="C485" s="146" t="s">
        <v>593</v>
      </c>
      <c r="D485" s="146" t="s">
        <v>227</v>
      </c>
      <c r="E485" s="147" t="s">
        <v>594</v>
      </c>
      <c r="F485" s="148" t="s">
        <v>595</v>
      </c>
      <c r="G485" s="149" t="s">
        <v>219</v>
      </c>
      <c r="H485" s="150">
        <v>4.68</v>
      </c>
      <c r="I485" s="158"/>
      <c r="J485" s="151"/>
      <c r="Y485" s="132"/>
      <c r="AA485" s="132"/>
      <c r="AB485" s="132"/>
      <c r="AF485" s="16"/>
      <c r="AL485" s="133"/>
      <c r="AM485" s="133"/>
      <c r="AN485" s="133"/>
      <c r="AO485" s="133"/>
      <c r="AP485" s="133"/>
      <c r="AQ485" s="16"/>
      <c r="AR485" s="133"/>
      <c r="AS485" s="16"/>
      <c r="AT485" s="132"/>
    </row>
    <row r="486" spans="2:46" s="1" customFormat="1" ht="24.15" customHeight="1" x14ac:dyDescent="0.2">
      <c r="B486" s="125"/>
      <c r="C486" s="126" t="s">
        <v>596</v>
      </c>
      <c r="D486" s="126" t="s">
        <v>128</v>
      </c>
      <c r="E486" s="127" t="s">
        <v>597</v>
      </c>
      <c r="F486" s="128" t="s">
        <v>598</v>
      </c>
      <c r="G486" s="129" t="s">
        <v>236</v>
      </c>
      <c r="H486" s="130">
        <v>45</v>
      </c>
      <c r="I486" s="157"/>
      <c r="J486" s="131"/>
      <c r="Y486" s="132"/>
      <c r="AA486" s="132"/>
      <c r="AB486" s="132"/>
      <c r="AF486" s="16"/>
      <c r="AL486" s="133"/>
      <c r="AM486" s="133"/>
      <c r="AN486" s="133"/>
      <c r="AO486" s="133"/>
      <c r="AP486" s="133"/>
      <c r="AQ486" s="16"/>
      <c r="AR486" s="133"/>
      <c r="AS486" s="16"/>
      <c r="AT486" s="132"/>
    </row>
    <row r="487" spans="2:46" s="1" customFormat="1" ht="16.5" customHeight="1" x14ac:dyDescent="0.2">
      <c r="B487" s="125"/>
      <c r="C487" s="146" t="s">
        <v>599</v>
      </c>
      <c r="D487" s="146" t="s">
        <v>227</v>
      </c>
      <c r="E487" s="147" t="s">
        <v>600</v>
      </c>
      <c r="F487" s="148" t="s">
        <v>601</v>
      </c>
      <c r="G487" s="149" t="s">
        <v>236</v>
      </c>
      <c r="H487" s="150">
        <v>45</v>
      </c>
      <c r="I487" s="158"/>
      <c r="J487" s="151"/>
      <c r="Y487" s="132"/>
      <c r="AA487" s="132"/>
      <c r="AB487" s="132"/>
      <c r="AF487" s="16"/>
      <c r="AL487" s="133"/>
      <c r="AM487" s="133"/>
      <c r="AN487" s="133"/>
      <c r="AO487" s="133"/>
      <c r="AP487" s="133"/>
      <c r="AQ487" s="16"/>
      <c r="AR487" s="133"/>
      <c r="AS487" s="16"/>
      <c r="AT487" s="132"/>
    </row>
    <row r="488" spans="2:46" s="1" customFormat="1" ht="33" customHeight="1" x14ac:dyDescent="0.2">
      <c r="B488" s="125"/>
      <c r="C488" s="126" t="s">
        <v>602</v>
      </c>
      <c r="D488" s="126" t="s">
        <v>128</v>
      </c>
      <c r="E488" s="127" t="s">
        <v>603</v>
      </c>
      <c r="F488" s="128" t="s">
        <v>604</v>
      </c>
      <c r="G488" s="129" t="s">
        <v>236</v>
      </c>
      <c r="H488" s="130">
        <v>45</v>
      </c>
      <c r="I488" s="157"/>
      <c r="J488" s="131"/>
      <c r="Y488" s="132"/>
      <c r="AA488" s="132"/>
      <c r="AB488" s="132"/>
      <c r="AF488" s="16"/>
      <c r="AL488" s="133"/>
      <c r="AM488" s="133"/>
      <c r="AN488" s="133"/>
      <c r="AO488" s="133"/>
      <c r="AP488" s="133"/>
      <c r="AQ488" s="16"/>
      <c r="AR488" s="133"/>
      <c r="AS488" s="16"/>
      <c r="AT488" s="132"/>
    </row>
    <row r="489" spans="2:46" s="1" customFormat="1" ht="33" customHeight="1" x14ac:dyDescent="0.2">
      <c r="B489" s="125"/>
      <c r="C489" s="126" t="s">
        <v>605</v>
      </c>
      <c r="D489" s="126" t="s">
        <v>128</v>
      </c>
      <c r="E489" s="127" t="s">
        <v>606</v>
      </c>
      <c r="F489" s="128" t="s">
        <v>607</v>
      </c>
      <c r="G489" s="129" t="s">
        <v>131</v>
      </c>
      <c r="H489" s="130">
        <v>45</v>
      </c>
      <c r="I489" s="157"/>
      <c r="J489" s="131"/>
      <c r="Y489" s="132"/>
      <c r="AA489" s="132"/>
      <c r="AB489" s="132"/>
      <c r="AF489" s="16"/>
      <c r="AL489" s="133"/>
      <c r="AM489" s="133"/>
      <c r="AN489" s="133"/>
      <c r="AO489" s="133"/>
      <c r="AP489" s="133"/>
      <c r="AQ489" s="16"/>
      <c r="AR489" s="133"/>
      <c r="AS489" s="16"/>
      <c r="AT489" s="132"/>
    </row>
    <row r="490" spans="2:46" s="1" customFormat="1" ht="16.5" customHeight="1" x14ac:dyDescent="0.2">
      <c r="B490" s="125"/>
      <c r="C490" s="126" t="s">
        <v>608</v>
      </c>
      <c r="D490" s="126" t="s">
        <v>128</v>
      </c>
      <c r="E490" s="127" t="s">
        <v>577</v>
      </c>
      <c r="F490" s="128" t="s">
        <v>578</v>
      </c>
      <c r="G490" s="129" t="s">
        <v>439</v>
      </c>
      <c r="H490" s="159"/>
      <c r="I490" s="157"/>
      <c r="J490" s="131"/>
      <c r="Y490" s="132"/>
      <c r="AA490" s="132"/>
      <c r="AB490" s="132"/>
      <c r="AF490" s="16"/>
      <c r="AL490" s="133"/>
      <c r="AM490" s="133"/>
      <c r="AN490" s="133"/>
      <c r="AO490" s="133"/>
      <c r="AP490" s="133"/>
      <c r="AQ490" s="16"/>
      <c r="AR490" s="133"/>
      <c r="AS490" s="16"/>
      <c r="AT490" s="132"/>
    </row>
    <row r="491" spans="2:46" s="11" customFormat="1" ht="26.1" customHeight="1" x14ac:dyDescent="0.25">
      <c r="B491" s="117"/>
      <c r="D491" s="118" t="s">
        <v>72</v>
      </c>
      <c r="E491" s="119" t="s">
        <v>609</v>
      </c>
      <c r="F491" s="119" t="s">
        <v>610</v>
      </c>
      <c r="J491" s="120"/>
      <c r="Y491" s="118"/>
      <c r="AA491" s="121"/>
      <c r="AB491" s="121"/>
      <c r="AF491" s="118"/>
      <c r="AR491" s="122"/>
    </row>
    <row r="492" spans="2:46" s="1" customFormat="1" ht="38.1" customHeight="1" x14ac:dyDescent="0.2">
      <c r="B492" s="125"/>
      <c r="C492" s="126" t="s">
        <v>611</v>
      </c>
      <c r="D492" s="126" t="s">
        <v>128</v>
      </c>
      <c r="E492" s="127" t="s">
        <v>612</v>
      </c>
      <c r="F492" s="128" t="s">
        <v>613</v>
      </c>
      <c r="G492" s="129" t="s">
        <v>614</v>
      </c>
      <c r="H492" s="130">
        <v>8</v>
      </c>
      <c r="I492" s="157"/>
      <c r="J492" s="131"/>
      <c r="Y492" s="132"/>
      <c r="AA492" s="132"/>
      <c r="AB492" s="132"/>
      <c r="AF492" s="16"/>
      <c r="AL492" s="133"/>
      <c r="AM492" s="133"/>
      <c r="AN492" s="133"/>
      <c r="AO492" s="133"/>
      <c r="AP492" s="133"/>
      <c r="AQ492" s="16"/>
      <c r="AR492" s="133"/>
      <c r="AS492" s="16"/>
      <c r="AT492" s="132"/>
    </row>
    <row r="493" spans="2:46" s="1" customFormat="1" ht="16.5" customHeight="1" x14ac:dyDescent="0.2">
      <c r="B493" s="125"/>
      <c r="C493" s="126" t="s">
        <v>615</v>
      </c>
      <c r="D493" s="126" t="s">
        <v>128</v>
      </c>
      <c r="E493" s="127" t="s">
        <v>616</v>
      </c>
      <c r="F493" s="128" t="s">
        <v>617</v>
      </c>
      <c r="G493" s="129" t="s">
        <v>618</v>
      </c>
      <c r="H493" s="130">
        <v>1</v>
      </c>
      <c r="I493" s="157"/>
      <c r="J493" s="131"/>
      <c r="Y493" s="132"/>
      <c r="AA493" s="132"/>
      <c r="AB493" s="132"/>
      <c r="AF493" s="16"/>
      <c r="AL493" s="133"/>
      <c r="AM493" s="133"/>
      <c r="AN493" s="133"/>
      <c r="AO493" s="133"/>
      <c r="AP493" s="133"/>
      <c r="AQ493" s="16"/>
      <c r="AR493" s="133"/>
      <c r="AS493" s="16"/>
      <c r="AT493" s="132"/>
    </row>
    <row r="494" spans="2:46" s="1" customFormat="1" ht="16.5" customHeight="1" x14ac:dyDescent="0.2">
      <c r="B494" s="125"/>
      <c r="C494" s="126" t="s">
        <v>619</v>
      </c>
      <c r="D494" s="126" t="s">
        <v>128</v>
      </c>
      <c r="E494" s="127" t="s">
        <v>620</v>
      </c>
      <c r="F494" s="128" t="s">
        <v>621</v>
      </c>
      <c r="G494" s="129" t="s">
        <v>618</v>
      </c>
      <c r="H494" s="130">
        <v>1</v>
      </c>
      <c r="I494" s="157"/>
      <c r="J494" s="131"/>
      <c r="Y494" s="132"/>
      <c r="AA494" s="132"/>
      <c r="AB494" s="132"/>
      <c r="AF494" s="16"/>
      <c r="AL494" s="133"/>
      <c r="AM494" s="133"/>
      <c r="AN494" s="133"/>
      <c r="AO494" s="133"/>
      <c r="AP494" s="133"/>
      <c r="AQ494" s="16"/>
      <c r="AR494" s="133"/>
      <c r="AS494" s="16"/>
      <c r="AT494" s="132"/>
    </row>
    <row r="495" spans="2:46" s="1" customFormat="1" ht="6.9" customHeight="1" x14ac:dyDescent="0.2">
      <c r="B495" s="41"/>
      <c r="C495" s="42"/>
      <c r="D495" s="42"/>
      <c r="E495" s="42"/>
      <c r="F495" s="42"/>
      <c r="G495" s="42"/>
      <c r="H495" s="42"/>
      <c r="I495" s="42"/>
      <c r="J495" s="42"/>
    </row>
  </sheetData>
  <autoFilter ref="C130:J494" xr:uid="{00000000-0009-0000-0000-000001000000}"/>
  <mergeCells count="5">
    <mergeCell ref="E123:H123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SVOSOV - LÁVKA PRE PEŠÍCH...</vt:lpstr>
      <vt:lpstr>'Rekapitulácia stavby'!Názvy_tlače</vt:lpstr>
      <vt:lpstr>'SVOSOV - LÁVKA PRE PEŠÍCH...'!Názvy_tlače</vt:lpstr>
      <vt:lpstr>'Rekapitulácia stavby'!Oblasť_tlače</vt:lpstr>
      <vt:lpstr>'SVOSOV - LÁVKA PRE PEŠÍCH...'!Oblasť_tlače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Ľubomír Németh</dc:creator>
  <cp:lastModifiedBy>Anicka</cp:lastModifiedBy>
  <cp:lastPrinted>2022-12-13T07:39:32Z</cp:lastPrinted>
  <dcterms:created xsi:type="dcterms:W3CDTF">2022-09-05T15:01:07Z</dcterms:created>
  <dcterms:modified xsi:type="dcterms:W3CDTF">2022-12-14T07:37:36Z</dcterms:modified>
</cp:coreProperties>
</file>