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3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ivan.brtan\Documents\VO\Súťaže\PLZ\2023\Jasle Mikulášik\PD_sutaz\08B_ELEKTRO_UMELE OSVETLENIE\"/>
    </mc:Choice>
  </mc:AlternateContent>
  <xr:revisionPtr revIDLastSave="0" documentId="13_ncr:81_{EA27DB6F-7370-419C-9A18-A9A88F0246B7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List1" sheetId="1" r:id="rId1"/>
  </sheets>
  <calcPr calcId="181029"/>
  <customWorkbookViews>
    <customWorkbookView name="Používateľ systému Windows - osobné zobrazenie" guid="{40808459-787F-4CF7-9FA2-5A0B28B26871}" mergeInterval="0" personalView="1" maximized="1" xWindow="1" yWindow="1" windowWidth="1920" windowHeight="850" activeSheetId="1"/>
    <customWorkbookView name="Jano - osobné zobrazenie" guid="{4F0B6EFF-42D3-4A55-8E88-F1C953067F6D}" mergeInterval="0" personalView="1" maximized="1" windowWidth="1276" windowHeight="852" activeSheetId="1"/>
    <customWorkbookView name="Pleva  Ľubomil - Elpro - vlastní pohled" guid="{A3342E45-0E65-11D6-9B67-444553540000}" mergeInterval="0" personalView="1" maximized="1" windowWidth="1020" windowHeight="580" activeSheetId="1"/>
    <customWorkbookView name="zak - vlastní pohled" guid="{4F3CF127-F954-4879-A1DB-40BD28DE5314}" mergeInterval="0" personalView="1" maximized="1" windowWidth="1010" windowHeight="595" activeSheetId="1"/>
    <customWorkbookView name="  - osobné zobrazenie" guid="{AC1BFFCD-E4FB-425E-B067-8F6D52E5AE7B}" mergeInterval="0" personalView="1" maximized="1" windowWidth="1236" windowHeight="658" activeSheetId="1"/>
    <customWorkbookView name="Autor - osobné zobrazenie" guid="{1E856715-6611-423D-BB42-0515D3BC1CEC}" mergeInterval="0" personalView="1" maximized="1" xWindow="-1928" yWindow="-8" windowWidth="1936" windowHeight="1066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5" i="1" l="1"/>
  <c r="K9" i="1"/>
  <c r="I10" i="1"/>
  <c r="K10" i="1"/>
  <c r="J12" i="1"/>
  <c r="K12" i="1"/>
  <c r="K20" i="1"/>
  <c r="K21" i="1"/>
  <c r="G31" i="1"/>
  <c r="H31" i="1"/>
  <c r="J31" i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G32" i="1"/>
  <c r="K32" i="1" s="1"/>
  <c r="H32" i="1"/>
  <c r="J32" i="1"/>
  <c r="G33" i="1"/>
  <c r="K33" i="1" s="1"/>
  <c r="H33" i="1"/>
  <c r="J33" i="1"/>
  <c r="G34" i="1"/>
  <c r="H34" i="1"/>
  <c r="J34" i="1" s="1"/>
  <c r="G35" i="1"/>
  <c r="H35" i="1"/>
  <c r="J35" i="1" s="1"/>
  <c r="G36" i="1"/>
  <c r="H36" i="1"/>
  <c r="J36" i="1"/>
  <c r="K36" i="1" s="1"/>
  <c r="G37" i="1"/>
  <c r="H37" i="1"/>
  <c r="J37" i="1"/>
  <c r="K37" i="1" s="1"/>
  <c r="G38" i="1"/>
  <c r="H38" i="1"/>
  <c r="J38" i="1" s="1"/>
  <c r="G39" i="1"/>
  <c r="H39" i="1"/>
  <c r="J39" i="1" s="1"/>
  <c r="G40" i="1"/>
  <c r="H40" i="1"/>
  <c r="J40" i="1"/>
  <c r="G41" i="1"/>
  <c r="H41" i="1"/>
  <c r="J41" i="1"/>
  <c r="G42" i="1"/>
  <c r="H42" i="1"/>
  <c r="J42" i="1" s="1"/>
  <c r="G43" i="1"/>
  <c r="H43" i="1"/>
  <c r="G44" i="1"/>
  <c r="H44" i="1"/>
  <c r="J44" i="1" s="1"/>
  <c r="G45" i="1"/>
  <c r="H45" i="1"/>
  <c r="J45" i="1" s="1"/>
  <c r="G46" i="1"/>
  <c r="H46" i="1"/>
  <c r="J46" i="1" s="1"/>
  <c r="G47" i="1"/>
  <c r="H47" i="1"/>
  <c r="J47" i="1" s="1"/>
  <c r="G48" i="1"/>
  <c r="H48" i="1"/>
  <c r="J48" i="1" s="1"/>
  <c r="G49" i="1"/>
  <c r="H49" i="1"/>
  <c r="J49" i="1" s="1"/>
  <c r="G50" i="1"/>
  <c r="H50" i="1"/>
  <c r="J50" i="1" s="1"/>
  <c r="G51" i="1"/>
  <c r="H51" i="1"/>
  <c r="J51" i="1" s="1"/>
  <c r="G52" i="1"/>
  <c r="H52" i="1"/>
  <c r="J52" i="1" s="1"/>
  <c r="G62" i="1"/>
  <c r="K62" i="1" s="1"/>
  <c r="H62" i="1"/>
  <c r="G63" i="1"/>
  <c r="K63" i="1" s="1"/>
  <c r="H63" i="1"/>
  <c r="J63" i="1"/>
  <c r="G64" i="1"/>
  <c r="K64" i="1" s="1"/>
  <c r="H64" i="1"/>
  <c r="J64" i="1"/>
  <c r="G65" i="1"/>
  <c r="H65" i="1"/>
  <c r="J65" i="1" s="1"/>
  <c r="K40" i="1" l="1"/>
  <c r="K39" i="1"/>
  <c r="K31" i="1"/>
  <c r="K41" i="1"/>
  <c r="K51" i="1"/>
  <c r="K49" i="1"/>
  <c r="K47" i="1"/>
  <c r="K45" i="1"/>
  <c r="K34" i="1"/>
  <c r="K65" i="1"/>
  <c r="K68" i="1" s="1"/>
  <c r="I8" i="1" s="1"/>
  <c r="K38" i="1"/>
  <c r="K52" i="1"/>
  <c r="K50" i="1"/>
  <c r="K48" i="1"/>
  <c r="K46" i="1"/>
  <c r="K44" i="1"/>
  <c r="K42" i="1"/>
  <c r="K35" i="1"/>
  <c r="K56" i="1" l="1"/>
  <c r="J7" i="1" s="1"/>
  <c r="J14" i="1"/>
  <c r="K14" i="1" s="1"/>
  <c r="K8" i="1"/>
  <c r="I13" i="1"/>
  <c r="K13" i="1" s="1"/>
  <c r="J11" i="1" l="1"/>
  <c r="K11" i="1" s="1"/>
  <c r="K7" i="1"/>
  <c r="I16" i="1"/>
  <c r="J16" i="1" l="1"/>
  <c r="K16" i="1"/>
  <c r="K18" i="1" l="1"/>
  <c r="K19" i="1"/>
  <c r="K22" i="1" l="1"/>
</calcChain>
</file>

<file path=xl/sharedStrings.xml><?xml version="1.0" encoding="utf-8"?>
<sst xmlns="http://schemas.openxmlformats.org/spreadsheetml/2006/main" count="128" uniqueCount="84">
  <si>
    <t>mj</t>
  </si>
  <si>
    <t>m</t>
  </si>
  <si>
    <t>ks</t>
  </si>
  <si>
    <t>Ukonc.vod.v rozv.do 2,5mm2</t>
  </si>
  <si>
    <t>%</t>
  </si>
  <si>
    <t>Podružný materiál</t>
  </si>
  <si>
    <t>P.č.</t>
  </si>
  <si>
    <t>SPOLU</t>
  </si>
  <si>
    <t xml:space="preserve"> dodávka</t>
  </si>
  <si>
    <t xml:space="preserve">  montáž</t>
  </si>
  <si>
    <t>Montážne práce</t>
  </si>
  <si>
    <t xml:space="preserve">Dodávka </t>
  </si>
  <si>
    <t>PVPP z pol.1</t>
  </si>
  <si>
    <t xml:space="preserve">% </t>
  </si>
  <si>
    <t>Doprava z pol.2</t>
  </si>
  <si>
    <t>Presun z pol.2</t>
  </si>
  <si>
    <t>Odborná prehliadka</t>
  </si>
  <si>
    <t>h</t>
  </si>
  <si>
    <t xml:space="preserve">         á</t>
  </si>
  <si>
    <t>montáž</t>
  </si>
  <si>
    <t xml:space="preserve">  materiál</t>
  </si>
  <si>
    <t>Pol.č.</t>
  </si>
  <si>
    <t>Popis</t>
  </si>
  <si>
    <t>množ</t>
  </si>
  <si>
    <t xml:space="preserve">    j.c</t>
  </si>
  <si>
    <t xml:space="preserve"> množ.</t>
  </si>
  <si>
    <t xml:space="preserve">   j.c.</t>
  </si>
  <si>
    <t xml:space="preserve">   spolu</t>
  </si>
  <si>
    <t>MONTÁŽNE PRÁCE</t>
  </si>
  <si>
    <t>Zemné práce</t>
  </si>
  <si>
    <t>PVPP z pol.3</t>
  </si>
  <si>
    <t>Prevádzkové vplyvy z pol.9</t>
  </si>
  <si>
    <t>.01010101001</t>
  </si>
  <si>
    <t>.01110101001</t>
  </si>
  <si>
    <t>.01140101002</t>
  </si>
  <si>
    <t>.08010101001</t>
  </si>
  <si>
    <t>.08010101005</t>
  </si>
  <si>
    <t>Wago svorka 2sv</t>
  </si>
  <si>
    <t>Wago svorka 3sv</t>
  </si>
  <si>
    <t>.10106201003</t>
  </si>
  <si>
    <t xml:space="preserve">spolu </t>
  </si>
  <si>
    <t xml:space="preserve">ZÁKLADNÉ ROZPOČTOVÉ NÁKLADY BEZ DPH </t>
  </si>
  <si>
    <t>CELKOVÉ NÁKLADY BEZ DPH</t>
  </si>
  <si>
    <t xml:space="preserve">nákl. </t>
  </si>
  <si>
    <t>nákl.</t>
  </si>
  <si>
    <t>Rúrka FXP D32</t>
  </si>
  <si>
    <t>cenník 921M</t>
  </si>
  <si>
    <t>Vypracoval : Zvolenský</t>
  </si>
  <si>
    <t>GZS z pol.9m</t>
  </si>
  <si>
    <t>Bleskozvod</t>
  </si>
  <si>
    <t>Demontážne práce + úprava rozv.</t>
  </si>
  <si>
    <t xml:space="preserve">      j.c.</t>
  </si>
  <si>
    <t>Prúdový chránič 40/04/003</t>
  </si>
  <si>
    <t>PVC žľab 60/40</t>
  </si>
  <si>
    <t>Krabica univerzálna na povrch</t>
  </si>
  <si>
    <t>Wago svorka4sv</t>
  </si>
  <si>
    <t>.01140101003</t>
  </si>
  <si>
    <t>.0114010101</t>
  </si>
  <si>
    <t>.08010101006</t>
  </si>
  <si>
    <t>.08010101007</t>
  </si>
  <si>
    <t>.08010101008</t>
  </si>
  <si>
    <t>Senzor ku svietidlu</t>
  </si>
  <si>
    <t>Zásuvka CZG 1632 IP54</t>
  </si>
  <si>
    <t>Kabel CYKY-O  2x1,5mm2 vol.ul.</t>
  </si>
  <si>
    <t>Kabel CYKY-O  3x1,5mm2 vol.ul.</t>
  </si>
  <si>
    <t>Kabel CYKY-J  3x1,5mm2 vol.ul.</t>
  </si>
  <si>
    <t>Kabel CYKY-J  5x1,5mm2 vol.ul.</t>
  </si>
  <si>
    <t>Kabel CYKY-J  3x2,5mm2 vol.ul.</t>
  </si>
  <si>
    <t>Spinac 1pol.,povrch,1</t>
  </si>
  <si>
    <t>Spinac sériový,povrch,5</t>
  </si>
  <si>
    <t>Zásuvka ABB na povrch IP44</t>
  </si>
  <si>
    <t>ROZPOČET</t>
  </si>
  <si>
    <t>JASLE KOMENSKÉHO UL. LM</t>
  </si>
  <si>
    <t>Kabel CYKY-J 5x4mm2 vol.ul.</t>
  </si>
  <si>
    <t xml:space="preserve">LED sviet. prisad. WD08,"A"-IP20 </t>
  </si>
  <si>
    <t xml:space="preserve">LED sviet. prisad. WD133,"E"-IP20 </t>
  </si>
  <si>
    <t>Úprava istiaceho poľa</t>
  </si>
  <si>
    <t>Lipt. Mikuláš     január 2020</t>
  </si>
  <si>
    <t>Prúdový chránič 16/02/003</t>
  </si>
  <si>
    <t>Prúdový chránič 10/02/003</t>
  </si>
  <si>
    <t xml:space="preserve">ROZVÁDZAČ RSM - ÚPRAVA </t>
  </si>
  <si>
    <t>SO 01 - A - HOSPODÁRSKY PAVILÓN - UMELÉ OSVETLENIE, VNÚTORNÉ SILNOPRÚDOVÉ ROZVODY</t>
  </si>
  <si>
    <t>LED svietidlo C vonkajšie</t>
  </si>
  <si>
    <t>Núdzové svietidlo so vstav.zdrojom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</si>
</sst>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2" fontId="5" fillId="0" borderId="0" xfId="0" applyNumberFormat="1" applyFont="1"/>
    <xf numFmtId="164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2" fontId="6" fillId="0" borderId="0" xfId="0" applyNumberFormat="1" applyFont="1"/>
    <xf numFmtId="164" fontId="6" fillId="0" borderId="0" xfId="0" applyNumberFormat="1" applyFont="1"/>
    <xf numFmtId="0" fontId="11" fillId="0" borderId="0" xfId="0" applyFont="1"/>
    <xf numFmtId="2" fontId="2" fillId="0" borderId="0" xfId="0" applyNumberFormat="1" applyFont="1"/>
    <xf numFmtId="3" fontId="1" fillId="0" borderId="0" xfId="0" applyNumberFormat="1" applyFont="1"/>
    <xf numFmtId="1" fontId="0" fillId="0" borderId="0" xfId="0" applyNumberFormat="1"/>
    <xf numFmtId="1" fontId="6" fillId="0" borderId="0" xfId="0" applyNumberFormat="1" applyFont="1"/>
    <xf numFmtId="1" fontId="1" fillId="0" borderId="0" xfId="0" applyNumberFormat="1" applyFont="1"/>
    <xf numFmtId="1" fontId="4" fillId="0" borderId="0" xfId="0" applyNumberFormat="1" applyFont="1"/>
    <xf numFmtId="0" fontId="2" fillId="0" borderId="0" xfId="0" applyFont="1"/>
    <xf numFmtId="3" fontId="6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7" fontId="0" fillId="0" borderId="0" xfId="0" applyNumberForma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1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231BDDB-5012-45FF-944E-F12A89BB83D1}" diskRevisions="1" revisionId="21712" version="3">
  <header guid="{CDBFCAD8-D361-4FE0-A470-6AD426BFE67B}" dateTime="2023-01-05T14:27:52" maxSheetId="2" userName="Autor" r:id="rId4" minRId="21653" maxRId="21709">
    <sheetIdMap count="1">
      <sheetId val="1"/>
    </sheetIdMap>
  </header>
  <header guid="{3231BDDB-5012-45FF-944E-F12A89BB83D1}" dateTime="2023-01-05T14:28:56" maxSheetId="2" userName="Autor" r:id="rId5" minRId="21710" maxRId="2171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10" sId="1" numFmtId="4">
    <oc r="I43">
      <v>0</v>
    </oc>
    <nc r="I43"/>
  </rcc>
  <rcc rId="21711" sId="1">
    <oc r="J43">
      <f>H43*I43</f>
    </oc>
    <nc r="J43"/>
  </rcc>
  <rcc rId="21712" sId="1">
    <oc r="K43">
      <f>G43+J43</f>
    </oc>
    <nc r="K43"/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53" sId="1" numFmtId="4">
    <oc r="F31">
      <v>0.72</v>
    </oc>
    <nc r="F31">
      <v>0</v>
    </nc>
  </rcc>
  <rcc rId="21654" sId="1" numFmtId="4">
    <oc r="F32">
      <v>1.22</v>
    </oc>
    <nc r="F32">
      <v>0</v>
    </nc>
  </rcc>
  <rcc rId="21655" sId="1" numFmtId="4">
    <oc r="F33">
      <v>1.95</v>
    </oc>
    <nc r="F33">
      <v>0</v>
    </nc>
  </rcc>
  <rcc rId="21656" sId="1" numFmtId="4">
    <oc r="F34">
      <v>0.25</v>
    </oc>
    <nc r="F34">
      <v>0</v>
    </nc>
  </rcc>
  <rcc rId="21657" sId="1" numFmtId="4">
    <oc r="F35">
      <v>0.25</v>
    </oc>
    <nc r="F35">
      <v>0</v>
    </nc>
  </rcc>
  <rcc rId="21658" sId="1" numFmtId="4">
    <oc r="F36">
      <v>0.25</v>
    </oc>
    <nc r="F36">
      <v>0</v>
    </nc>
  </rcc>
  <rcc rId="21659" sId="1" numFmtId="4">
    <oc r="F37">
      <v>0.55000000000000004</v>
    </oc>
    <nc r="F37">
      <v>0</v>
    </nc>
  </rcc>
  <rcc rId="21660" sId="1" numFmtId="4">
    <oc r="F38">
      <v>0.55000000000000004</v>
    </oc>
    <nc r="F38">
      <v>0</v>
    </nc>
  </rcc>
  <rcc rId="21661" sId="1" numFmtId="4">
    <oc r="F39">
      <v>0.55000000000000004</v>
    </oc>
    <nc r="F39">
      <v>0</v>
    </nc>
  </rcc>
  <rcc rId="21662" sId="1" numFmtId="4">
    <oc r="F40">
      <v>0.55000000000000004</v>
    </oc>
    <nc r="F40">
      <v>0</v>
    </nc>
  </rcc>
  <rcc rId="21663" sId="1" numFmtId="4">
    <oc r="F41">
      <v>0.55000000000000004</v>
    </oc>
    <nc r="F41">
      <v>0</v>
    </nc>
  </rcc>
  <rcc rId="21664" sId="1" numFmtId="4">
    <oc r="F42">
      <v>0.7</v>
    </oc>
    <nc r="F42">
      <v>0</v>
    </nc>
  </rcc>
  <rcc rId="21665" sId="1" numFmtId="4">
    <oc r="F43">
      <v>0.72</v>
    </oc>
    <nc r="F43">
      <v>0</v>
    </nc>
  </rcc>
  <rcc rId="21666" sId="1" numFmtId="4">
    <oc r="F44">
      <v>1.34</v>
    </oc>
    <nc r="F44">
      <v>0</v>
    </nc>
  </rcc>
  <rcc rId="21667" sId="1" numFmtId="4">
    <oc r="F45">
      <v>1.65</v>
    </oc>
    <nc r="F45">
      <v>0</v>
    </nc>
  </rcc>
  <rcc rId="21668" sId="1" numFmtId="4">
    <oc r="F46">
      <v>12.8</v>
    </oc>
    <nc r="F46">
      <v>0</v>
    </nc>
  </rcc>
  <rcc rId="21669" sId="1" numFmtId="4">
    <oc r="F47">
      <v>14.4</v>
    </oc>
    <nc r="F47">
      <v>0</v>
    </nc>
  </rcc>
  <rcc rId="21670" sId="1" numFmtId="4">
    <oc r="F48">
      <v>6.6</v>
    </oc>
    <nc r="F48">
      <v>0</v>
    </nc>
  </rcc>
  <rcc rId="21671" sId="1" numFmtId="4">
    <oc r="F49">
      <v>4.7</v>
    </oc>
    <nc r="F49">
      <v>0</v>
    </nc>
  </rcc>
  <rcc rId="21672" sId="1" numFmtId="4">
    <oc r="F50">
      <v>13.2</v>
    </oc>
    <nc r="F50">
      <v>0</v>
    </nc>
  </rcc>
  <rcc rId="21673" sId="1" numFmtId="4">
    <oc r="F51">
      <v>14.4</v>
    </oc>
    <nc r="F51">
      <v>0</v>
    </nc>
  </rcc>
  <rcc rId="21674" sId="1" numFmtId="4">
    <oc r="F52">
      <v>16.8</v>
    </oc>
    <nc r="F52">
      <v>0</v>
    </nc>
  </rcc>
  <rcc rId="21675" sId="1" numFmtId="4">
    <oc r="I31">
      <v>0.55000000000000004</v>
    </oc>
    <nc r="I31">
      <v>0</v>
    </nc>
  </rcc>
  <rcc rId="21676" sId="1" numFmtId="4">
    <oc r="I32">
      <v>4.7</v>
    </oc>
    <nc r="I32">
      <v>0</v>
    </nc>
  </rcc>
  <rcc rId="21677" sId="1" numFmtId="4">
    <oc r="I33">
      <v>1.35</v>
    </oc>
    <nc r="I33">
      <v>0</v>
    </nc>
  </rcc>
  <rcc rId="21678" sId="1" numFmtId="4">
    <oc r="I34">
      <v>0.27</v>
    </oc>
    <nc r="I34">
      <v>0</v>
    </nc>
  </rcc>
  <rcc rId="21679" sId="1" numFmtId="4">
    <oc r="I35">
      <v>0.3</v>
    </oc>
    <nc r="I35">
      <v>0</v>
    </nc>
  </rcc>
  <rcc rId="21680" sId="1" numFmtId="4">
    <oc r="I36">
      <v>0.32</v>
    </oc>
    <nc r="I36">
      <v>0</v>
    </nc>
  </rcc>
  <rcc rId="21681" sId="1" numFmtId="4">
    <oc r="I37">
      <v>0.36</v>
    </oc>
    <nc r="I37">
      <v>0</v>
    </nc>
  </rcc>
  <rcc rId="21682" sId="1" numFmtId="4">
    <oc r="I38">
      <v>0.48</v>
    </oc>
    <nc r="I38">
      <v>0</v>
    </nc>
  </rcc>
  <rcc rId="21683" sId="1" numFmtId="4">
    <oc r="I39">
      <v>0.48</v>
    </oc>
    <nc r="I39">
      <v>0</v>
    </nc>
  </rcc>
  <rcc rId="21684" sId="1" numFmtId="4">
    <oc r="I40">
      <v>0.8</v>
    </oc>
    <nc r="I40">
      <v>0</v>
    </nc>
  </rcc>
  <rcc rId="21685" sId="1" numFmtId="4">
    <oc r="I41">
      <v>0.62</v>
    </oc>
    <nc r="I41">
      <v>0</v>
    </nc>
  </rcc>
  <rcc rId="21686" sId="1" numFmtId="4">
    <oc r="I42">
      <v>1.1000000000000001</v>
    </oc>
    <nc r="I42">
      <v>0</v>
    </nc>
  </rcc>
  <rcc rId="21687" sId="1" numFmtId="4">
    <nc r="I43">
      <v>0</v>
    </nc>
  </rcc>
  <rcc rId="21688" sId="1">
    <nc r="J43">
      <f>H43*I43</f>
    </nc>
  </rcc>
  <rcc rId="21689" sId="1">
    <nc r="K43">
      <f>G43+J43</f>
    </nc>
  </rcc>
  <rcc rId="21690" sId="1" numFmtId="4">
    <oc r="I44">
      <v>1.36</v>
    </oc>
    <nc r="I44">
      <v>0</v>
    </nc>
  </rcc>
  <rcc rId="21691" sId="1" numFmtId="4">
    <oc r="I45">
      <v>4.4400000000000004</v>
    </oc>
    <nc r="I45">
      <v>0</v>
    </nc>
  </rcc>
  <rcc rId="21692" sId="1" numFmtId="4">
    <oc r="I46">
      <v>31.2</v>
    </oc>
    <nc r="I46">
      <v>0</v>
    </nc>
  </rcc>
  <rcc rId="21693" sId="1" numFmtId="4">
    <oc r="I47">
      <v>34.5</v>
    </oc>
    <nc r="I47">
      <v>0</v>
    </nc>
  </rcc>
  <rcc rId="21694" sId="1" numFmtId="4">
    <oc r="I48">
      <v>16.2</v>
    </oc>
    <nc r="I48">
      <v>0</v>
    </nc>
  </rcc>
  <rcc rId="21695" sId="1" numFmtId="4">
    <oc r="I49">
      <v>3.4</v>
    </oc>
    <nc r="I49">
      <v>0</v>
    </nc>
  </rcc>
  <rcc rId="21696" sId="1" numFmtId="4">
    <oc r="I50">
      <v>14.3</v>
    </oc>
    <nc r="I50">
      <v>0</v>
    </nc>
  </rcc>
  <rcc rId="21697" sId="1" numFmtId="4">
    <oc r="I51">
      <v>28.8</v>
    </oc>
    <nc r="I51">
      <v>0</v>
    </nc>
  </rcc>
  <rcc rId="21698" sId="1" numFmtId="4">
    <oc r="I52">
      <v>48.6</v>
    </oc>
    <nc r="I52">
      <v>0</v>
    </nc>
  </rcc>
  <rcc rId="21699" sId="1">
    <oc r="K55">
      <f>SUM(K31:K50)*0.03</f>
    </oc>
    <nc r="K55">
      <f>SUM(K31:K52)*0.03</f>
    </nc>
  </rcc>
  <rcc rId="21700" sId="1" numFmtId="4">
    <oc r="F62">
      <v>55</v>
    </oc>
    <nc r="F62">
      <v>0</v>
    </nc>
  </rcc>
  <rcc rId="21701" sId="1" numFmtId="4">
    <oc r="F63">
      <f>I63*0.4</f>
    </oc>
    <nc r="F63">
      <v>0</v>
    </nc>
  </rcc>
  <rcc rId="21702" sId="1" numFmtId="4">
    <oc r="F64">
      <f>I64*0.4</f>
    </oc>
    <nc r="F64">
      <v>0</v>
    </nc>
  </rcc>
  <rcc rId="21703" sId="1" numFmtId="4">
    <oc r="F65">
      <f>I65*0.4</f>
    </oc>
    <nc r="F65">
      <v>0</v>
    </nc>
  </rcc>
  <rcc rId="21704" sId="1" numFmtId="4">
    <nc r="F66">
      <v>0</v>
    </nc>
  </rcc>
  <rcc rId="21705" sId="1" numFmtId="4">
    <oc r="I63">
      <v>18.600000000000001</v>
    </oc>
    <nc r="I63">
      <v>0</v>
    </nc>
  </rcc>
  <rcc rId="21706" sId="1" numFmtId="4">
    <oc r="I64">
      <v>20.6</v>
    </oc>
    <nc r="I64">
      <v>0</v>
    </nc>
  </rcc>
  <rcc rId="21707" sId="1" numFmtId="4">
    <oc r="I65">
      <v>27.8</v>
    </oc>
    <nc r="I65">
      <v>0</v>
    </nc>
  </rcc>
  <rcc rId="21708" sId="1">
    <oc r="G20">
      <v>14</v>
    </oc>
    <nc r="G20">
      <v>0</v>
    </nc>
  </rcc>
  <rcc rId="21709" sId="1">
    <oc r="G21">
      <v>20</v>
    </oc>
    <nc r="G21">
      <v>0</v>
    </nc>
  </rcc>
  <rcv guid="{1E856715-6611-423D-BB42-0515D3BC1CEC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24"/>
  <sheetViews>
    <sheetView tabSelected="1" workbookViewId="0">
      <selection activeCell="M43" sqref="M43"/>
    </sheetView>
  </sheetViews>
  <sheetFormatPr defaultRowHeight="12.75" x14ac:dyDescent="0.2"/>
  <cols>
    <col min="1" max="1" width="3.85546875" customWidth="1"/>
    <col min="2" max="2" width="12.7109375" style="21" customWidth="1"/>
    <col min="3" max="3" width="29.42578125" customWidth="1"/>
    <col min="4" max="4" width="3.7109375" customWidth="1"/>
    <col min="5" max="5" width="6.7109375" customWidth="1"/>
    <col min="6" max="6" width="7.42578125" customWidth="1"/>
    <col min="7" max="7" width="9.5703125" style="1" customWidth="1"/>
    <col min="8" max="8" width="7.5703125" style="2" customWidth="1"/>
    <col min="9" max="9" width="9.5703125" customWidth="1"/>
    <col min="10" max="10" width="10.7109375" style="1" customWidth="1"/>
    <col min="11" max="11" width="10.28515625" style="1" customWidth="1"/>
    <col min="12" max="12" width="8.7109375" customWidth="1"/>
    <col min="13" max="13" width="9.7109375" customWidth="1"/>
    <col min="14" max="14" width="11.5703125" customWidth="1"/>
  </cols>
  <sheetData>
    <row r="1" spans="1:11" ht="15.75" x14ac:dyDescent="0.25">
      <c r="C1" s="18" t="s">
        <v>72</v>
      </c>
    </row>
    <row r="2" spans="1:11" x14ac:dyDescent="0.2">
      <c r="C2" s="3" t="s">
        <v>81</v>
      </c>
    </row>
    <row r="4" spans="1:11" ht="16.5" customHeight="1" x14ac:dyDescent="0.25">
      <c r="B4"/>
      <c r="C4" s="7" t="s">
        <v>71</v>
      </c>
      <c r="E4" s="18"/>
    </row>
    <row r="5" spans="1:11" ht="12.6" customHeight="1" x14ac:dyDescent="0.2">
      <c r="B5" s="6"/>
      <c r="G5"/>
      <c r="H5"/>
      <c r="I5" s="27" t="s">
        <v>8</v>
      </c>
      <c r="J5" s="27" t="s">
        <v>9</v>
      </c>
      <c r="K5" s="27" t="s">
        <v>40</v>
      </c>
    </row>
    <row r="6" spans="1:11" ht="12.6" customHeight="1" x14ac:dyDescent="0.2">
      <c r="B6" s="6"/>
      <c r="G6"/>
      <c r="H6"/>
      <c r="J6"/>
      <c r="K6"/>
    </row>
    <row r="7" spans="1:11" ht="12.6" customHeight="1" x14ac:dyDescent="0.2">
      <c r="A7">
        <v>1</v>
      </c>
      <c r="B7" s="6"/>
      <c r="C7" t="s">
        <v>10</v>
      </c>
      <c r="G7"/>
      <c r="H7"/>
      <c r="J7" s="1">
        <f>K56</f>
        <v>0</v>
      </c>
      <c r="K7" s="1">
        <f>SUM(I7:J7)</f>
        <v>0</v>
      </c>
    </row>
    <row r="8" spans="1:11" ht="12.6" customHeight="1" x14ac:dyDescent="0.2">
      <c r="A8">
        <v>2</v>
      </c>
      <c r="B8" s="6"/>
      <c r="C8" t="s">
        <v>11</v>
      </c>
      <c r="G8"/>
      <c r="H8"/>
      <c r="I8" s="1">
        <f>K68</f>
        <v>0</v>
      </c>
      <c r="J8"/>
      <c r="K8" s="1">
        <f>I8</f>
        <v>0</v>
      </c>
    </row>
    <row r="9" spans="1:11" ht="12.6" customHeight="1" x14ac:dyDescent="0.2">
      <c r="A9">
        <v>3</v>
      </c>
      <c r="B9" s="6"/>
      <c r="C9" t="s">
        <v>49</v>
      </c>
      <c r="G9"/>
      <c r="H9"/>
      <c r="I9">
        <v>0</v>
      </c>
      <c r="J9" s="1">
        <v>0</v>
      </c>
      <c r="K9" s="1">
        <f>I9</f>
        <v>0</v>
      </c>
    </row>
    <row r="10" spans="1:11" ht="12.6" customHeight="1" x14ac:dyDescent="0.2">
      <c r="A10">
        <v>4</v>
      </c>
      <c r="B10" s="6"/>
      <c r="C10" t="s">
        <v>29</v>
      </c>
      <c r="G10"/>
      <c r="H10"/>
      <c r="I10" s="1">
        <f>K87</f>
        <v>0</v>
      </c>
      <c r="J10" s="1">
        <v>0</v>
      </c>
      <c r="K10" s="1">
        <f>I10</f>
        <v>0</v>
      </c>
    </row>
    <row r="11" spans="1:11" ht="12.6" customHeight="1" x14ac:dyDescent="0.2">
      <c r="A11">
        <v>5</v>
      </c>
      <c r="B11" s="6"/>
      <c r="C11" t="s">
        <v>12</v>
      </c>
      <c r="D11" t="s">
        <v>13</v>
      </c>
      <c r="E11">
        <v>6</v>
      </c>
      <c r="G11"/>
      <c r="H11"/>
      <c r="J11" s="1">
        <f>J7*0.06</f>
        <v>0</v>
      </c>
      <c r="K11" s="1">
        <f>SUM(I11:J11)</f>
        <v>0</v>
      </c>
    </row>
    <row r="12" spans="1:11" ht="12.6" customHeight="1" x14ac:dyDescent="0.2">
      <c r="A12">
        <v>6</v>
      </c>
      <c r="B12" s="6"/>
      <c r="C12" t="s">
        <v>30</v>
      </c>
      <c r="D12" t="s">
        <v>13</v>
      </c>
      <c r="E12">
        <v>2</v>
      </c>
      <c r="G12"/>
      <c r="H12"/>
      <c r="J12" s="1">
        <f>J9*0.02</f>
        <v>0</v>
      </c>
      <c r="K12" s="1">
        <f>SUM(I12:J12)</f>
        <v>0</v>
      </c>
    </row>
    <row r="13" spans="1:11" ht="12.6" customHeight="1" x14ac:dyDescent="0.2">
      <c r="A13">
        <v>7</v>
      </c>
      <c r="B13" s="6"/>
      <c r="C13" t="s">
        <v>14</v>
      </c>
      <c r="D13" t="s">
        <v>4</v>
      </c>
      <c r="E13">
        <v>3.6</v>
      </c>
      <c r="G13"/>
      <c r="H13"/>
      <c r="I13" s="1">
        <f>I8*0.036</f>
        <v>0</v>
      </c>
      <c r="J13"/>
      <c r="K13" s="1">
        <f>I13</f>
        <v>0</v>
      </c>
    </row>
    <row r="14" spans="1:11" ht="12.6" customHeight="1" x14ac:dyDescent="0.2">
      <c r="A14">
        <v>8</v>
      </c>
      <c r="B14" s="6"/>
      <c r="C14" t="s">
        <v>15</v>
      </c>
      <c r="D14" t="s">
        <v>4</v>
      </c>
      <c r="E14">
        <v>1</v>
      </c>
      <c r="G14"/>
      <c r="H14"/>
      <c r="J14" s="1">
        <f>I8*0.01</f>
        <v>0</v>
      </c>
      <c r="K14" s="1">
        <f>J14</f>
        <v>0</v>
      </c>
    </row>
    <row r="15" spans="1:11" ht="12.6" customHeight="1" x14ac:dyDescent="0.2">
      <c r="B15" s="6"/>
      <c r="G15"/>
      <c r="H15"/>
      <c r="J15"/>
      <c r="K15"/>
    </row>
    <row r="16" spans="1:11" s="12" customFormat="1" ht="12.6" customHeight="1" x14ac:dyDescent="0.2">
      <c r="A16" s="12">
        <v>9</v>
      </c>
      <c r="B16" s="26"/>
      <c r="C16" s="12" t="s">
        <v>41</v>
      </c>
      <c r="I16" s="16">
        <f>I8+I13</f>
        <v>0</v>
      </c>
      <c r="J16" s="16">
        <f>SUM(J7:J14)</f>
        <v>0</v>
      </c>
      <c r="K16" s="16">
        <f>K7+K8+K9+K10+K11+K12+K13+K14</f>
        <v>0</v>
      </c>
    </row>
    <row r="17" spans="1:12" ht="12.6" customHeight="1" x14ac:dyDescent="0.2">
      <c r="B17" s="6"/>
      <c r="G17"/>
      <c r="H17"/>
      <c r="J17"/>
      <c r="K17"/>
    </row>
    <row r="18" spans="1:12" ht="12.6" customHeight="1" x14ac:dyDescent="0.2">
      <c r="A18">
        <v>10</v>
      </c>
      <c r="B18" s="6"/>
      <c r="C18" s="29" t="s">
        <v>48</v>
      </c>
      <c r="D18" t="s">
        <v>4</v>
      </c>
      <c r="E18">
        <v>4.5</v>
      </c>
      <c r="G18"/>
      <c r="H18"/>
      <c r="J18"/>
      <c r="K18" s="1">
        <f>K16*0.045</f>
        <v>0</v>
      </c>
    </row>
    <row r="19" spans="1:12" ht="12.6" customHeight="1" x14ac:dyDescent="0.2">
      <c r="A19">
        <v>11</v>
      </c>
      <c r="B19" s="6"/>
      <c r="C19" t="s">
        <v>31</v>
      </c>
      <c r="D19" t="s">
        <v>4</v>
      </c>
      <c r="E19">
        <v>0.7</v>
      </c>
      <c r="G19"/>
      <c r="H19"/>
      <c r="J19"/>
      <c r="K19" s="1">
        <f>K16*0.007</f>
        <v>0</v>
      </c>
    </row>
    <row r="20" spans="1:12" ht="12.6" customHeight="1" x14ac:dyDescent="0.2">
      <c r="A20">
        <v>12</v>
      </c>
      <c r="B20" s="6"/>
      <c r="C20" t="s">
        <v>16</v>
      </c>
      <c r="D20" t="s">
        <v>17</v>
      </c>
      <c r="E20" s="2">
        <v>20</v>
      </c>
      <c r="F20" t="s">
        <v>18</v>
      </c>
      <c r="G20">
        <v>0</v>
      </c>
      <c r="H20"/>
      <c r="J20"/>
      <c r="K20" s="1">
        <f>E20*G20</f>
        <v>0</v>
      </c>
    </row>
    <row r="21" spans="1:12" ht="12.6" customHeight="1" x14ac:dyDescent="0.2">
      <c r="A21">
        <v>13</v>
      </c>
      <c r="B21" s="6"/>
      <c r="C21" t="s">
        <v>50</v>
      </c>
      <c r="D21" t="s">
        <v>17</v>
      </c>
      <c r="E21" s="2">
        <v>54</v>
      </c>
      <c r="F21" t="s">
        <v>18</v>
      </c>
      <c r="G21">
        <v>0</v>
      </c>
      <c r="H21"/>
      <c r="J21"/>
      <c r="K21" s="1">
        <f>E21*G21</f>
        <v>0</v>
      </c>
    </row>
    <row r="22" spans="1:12" s="3" customFormat="1" ht="12.6" customHeight="1" x14ac:dyDescent="0.2">
      <c r="A22" s="3">
        <v>14</v>
      </c>
      <c r="B22" s="20"/>
      <c r="C22" s="3" t="s">
        <v>42</v>
      </c>
      <c r="K22" s="16">
        <f>SUM(K16:K21)</f>
        <v>0</v>
      </c>
    </row>
    <row r="23" spans="1:12" s="3" customFormat="1" ht="12.6" customHeight="1" x14ac:dyDescent="0.2">
      <c r="B23" s="20"/>
      <c r="K23" s="4"/>
    </row>
    <row r="24" spans="1:12" s="3" customFormat="1" ht="12.6" customHeight="1" x14ac:dyDescent="0.2">
      <c r="B24" s="20"/>
      <c r="K24" s="4"/>
    </row>
    <row r="25" spans="1:12" s="3" customFormat="1" ht="12.6" customHeight="1" x14ac:dyDescent="0.2">
      <c r="B25" s="20"/>
      <c r="K25" s="4"/>
    </row>
    <row r="26" spans="1:12" s="3" customFormat="1" ht="5.25" customHeight="1" x14ac:dyDescent="0.2">
      <c r="B26" s="20"/>
      <c r="K26" s="4"/>
    </row>
    <row r="27" spans="1:12" s="3" customFormat="1" ht="17.25" customHeight="1" x14ac:dyDescent="0.25">
      <c r="A27"/>
      <c r="B27" s="21"/>
      <c r="C27" s="7" t="s">
        <v>28</v>
      </c>
      <c r="D27"/>
      <c r="E27"/>
      <c r="F27"/>
      <c r="G27" s="1"/>
      <c r="H27" s="2"/>
      <c r="I27"/>
      <c r="J27" s="1"/>
      <c r="K27" s="1"/>
      <c r="L27"/>
    </row>
    <row r="28" spans="1:12" s="3" customFormat="1" ht="12.6" customHeight="1" x14ac:dyDescent="0.25">
      <c r="A28" s="8"/>
      <c r="B28" s="24"/>
      <c r="C28" s="8"/>
      <c r="D28" s="8"/>
      <c r="E28" s="9" t="s">
        <v>19</v>
      </c>
      <c r="F28" s="9"/>
      <c r="G28" s="10"/>
      <c r="H28" s="11" t="s">
        <v>20</v>
      </c>
      <c r="I28" s="8"/>
      <c r="J28" s="10"/>
      <c r="K28" s="10"/>
      <c r="L28" s="8"/>
    </row>
    <row r="29" spans="1:12" s="3" customFormat="1" ht="12.6" customHeight="1" x14ac:dyDescent="0.2">
      <c r="A29" s="3" t="s">
        <v>6</v>
      </c>
      <c r="B29" s="23" t="s">
        <v>21</v>
      </c>
      <c r="C29" s="3" t="s">
        <v>22</v>
      </c>
      <c r="D29" s="3" t="s">
        <v>0</v>
      </c>
      <c r="E29" s="13" t="s">
        <v>23</v>
      </c>
      <c r="F29" s="3" t="s">
        <v>24</v>
      </c>
      <c r="G29" s="4" t="s">
        <v>43</v>
      </c>
      <c r="H29" s="5" t="s">
        <v>25</v>
      </c>
      <c r="I29" s="3" t="s">
        <v>26</v>
      </c>
      <c r="J29" s="4" t="s">
        <v>44</v>
      </c>
      <c r="K29" s="4" t="s">
        <v>27</v>
      </c>
      <c r="L29"/>
    </row>
    <row r="30" spans="1:12" s="3" customFormat="1" ht="12.6" customHeight="1" x14ac:dyDescent="0.2">
      <c r="A30"/>
      <c r="B30" s="21" t="s">
        <v>46</v>
      </c>
      <c r="C30"/>
      <c r="D30"/>
      <c r="E30"/>
      <c r="F30" s="1"/>
      <c r="G30" s="1"/>
      <c r="H30" s="1"/>
      <c r="I30" s="1"/>
      <c r="J30" s="1"/>
      <c r="K30" s="1"/>
      <c r="L30"/>
    </row>
    <row r="31" spans="1:12" x14ac:dyDescent="0.2">
      <c r="A31">
        <v>1</v>
      </c>
      <c r="B31" s="21" t="s">
        <v>32</v>
      </c>
      <c r="C31" t="s">
        <v>45</v>
      </c>
      <c r="D31" t="s">
        <v>1</v>
      </c>
      <c r="E31">
        <v>32</v>
      </c>
      <c r="F31" s="1">
        <v>0</v>
      </c>
      <c r="G31" s="1">
        <f>E31*F31</f>
        <v>0</v>
      </c>
      <c r="H31" s="1">
        <f>E31</f>
        <v>32</v>
      </c>
      <c r="I31" s="1">
        <v>0</v>
      </c>
      <c r="J31" s="1">
        <f>H31*I31</f>
        <v>0</v>
      </c>
      <c r="K31" s="1">
        <f>G31+J31</f>
        <v>0</v>
      </c>
    </row>
    <row r="32" spans="1:12" x14ac:dyDescent="0.2">
      <c r="A32">
        <f t="shared" ref="A32:A44" si="0">A31+1</f>
        <v>2</v>
      </c>
      <c r="B32" s="21" t="s">
        <v>39</v>
      </c>
      <c r="C32" t="s">
        <v>53</v>
      </c>
      <c r="D32" t="s">
        <v>1</v>
      </c>
      <c r="E32">
        <v>4</v>
      </c>
      <c r="F32" s="1">
        <v>0</v>
      </c>
      <c r="G32" s="1">
        <f t="shared" ref="G32:G42" si="1">E32*F32</f>
        <v>0</v>
      </c>
      <c r="H32" s="1">
        <f t="shared" ref="H32:H37" si="2">IF(D32="m",E32*1.05,E32)</f>
        <v>4.2</v>
      </c>
      <c r="I32" s="1">
        <v>0</v>
      </c>
      <c r="J32" s="1">
        <f t="shared" ref="J32:J43" si="3">H32*I32</f>
        <v>0</v>
      </c>
      <c r="K32" s="1">
        <f t="shared" ref="K32:K43" si="4">G32+J32</f>
        <v>0</v>
      </c>
    </row>
    <row r="33" spans="1:14" x14ac:dyDescent="0.2">
      <c r="A33">
        <f t="shared" si="0"/>
        <v>3</v>
      </c>
      <c r="B33" s="21" t="s">
        <v>33</v>
      </c>
      <c r="C33" t="s">
        <v>54</v>
      </c>
      <c r="D33" t="s">
        <v>2</v>
      </c>
      <c r="E33">
        <v>4</v>
      </c>
      <c r="F33" s="1">
        <v>0</v>
      </c>
      <c r="G33" s="1">
        <f t="shared" si="1"/>
        <v>0</v>
      </c>
      <c r="H33" s="1">
        <f t="shared" si="2"/>
        <v>4</v>
      </c>
      <c r="I33" s="1">
        <v>0</v>
      </c>
      <c r="J33" s="1">
        <f t="shared" si="3"/>
        <v>0</v>
      </c>
      <c r="K33" s="1">
        <f t="shared" si="4"/>
        <v>0</v>
      </c>
    </row>
    <row r="34" spans="1:14" s="8" customFormat="1" ht="12.6" customHeight="1" x14ac:dyDescent="0.2">
      <c r="A34">
        <f t="shared" si="0"/>
        <v>4</v>
      </c>
      <c r="B34" s="21" t="s">
        <v>57</v>
      </c>
      <c r="C34" t="s">
        <v>37</v>
      </c>
      <c r="D34" t="s">
        <v>2</v>
      </c>
      <c r="E34">
        <v>102</v>
      </c>
      <c r="F34" s="1">
        <v>0</v>
      </c>
      <c r="G34" s="1">
        <f t="shared" si="1"/>
        <v>0</v>
      </c>
      <c r="H34" s="1">
        <f>IF(D34="m",E34*1.05,E34)</f>
        <v>102</v>
      </c>
      <c r="I34" s="1">
        <v>0</v>
      </c>
      <c r="J34" s="1">
        <f t="shared" si="3"/>
        <v>0</v>
      </c>
      <c r="K34" s="1">
        <f t="shared" si="4"/>
        <v>0</v>
      </c>
      <c r="L34"/>
    </row>
    <row r="35" spans="1:14" s="3" customFormat="1" ht="12.6" customHeight="1" x14ac:dyDescent="0.2">
      <c r="A35">
        <f t="shared" si="0"/>
        <v>5</v>
      </c>
      <c r="B35" s="21" t="s">
        <v>34</v>
      </c>
      <c r="C35" t="s">
        <v>38</v>
      </c>
      <c r="D35" t="s">
        <v>2</v>
      </c>
      <c r="E35">
        <v>74</v>
      </c>
      <c r="F35" s="1">
        <v>0</v>
      </c>
      <c r="G35" s="1">
        <f t="shared" si="1"/>
        <v>0</v>
      </c>
      <c r="H35" s="1">
        <f>IF(D35="m",E35*1.05,E35)</f>
        <v>74</v>
      </c>
      <c r="I35" s="1">
        <v>0</v>
      </c>
      <c r="J35" s="1">
        <f t="shared" si="3"/>
        <v>0</v>
      </c>
      <c r="K35" s="1">
        <f t="shared" si="4"/>
        <v>0</v>
      </c>
      <c r="L35"/>
      <c r="M35"/>
      <c r="N35"/>
    </row>
    <row r="36" spans="1:14" ht="12.75" customHeight="1" x14ac:dyDescent="0.2">
      <c r="A36">
        <f t="shared" si="0"/>
        <v>6</v>
      </c>
      <c r="B36" s="21" t="s">
        <v>56</v>
      </c>
      <c r="C36" t="s">
        <v>55</v>
      </c>
      <c r="D36" t="s">
        <v>2</v>
      </c>
      <c r="E36">
        <v>44</v>
      </c>
      <c r="F36" s="1">
        <v>0</v>
      </c>
      <c r="G36" s="1">
        <f t="shared" si="1"/>
        <v>0</v>
      </c>
      <c r="H36" s="1">
        <f>IF(D36="m",E36*1.05,E36)</f>
        <v>44</v>
      </c>
      <c r="I36" s="1">
        <v>0</v>
      </c>
      <c r="J36" s="1">
        <f t="shared" si="3"/>
        <v>0</v>
      </c>
      <c r="K36" s="1">
        <f t="shared" si="4"/>
        <v>0</v>
      </c>
    </row>
    <row r="37" spans="1:14" ht="12.75" customHeight="1" x14ac:dyDescent="0.2">
      <c r="A37">
        <f t="shared" si="0"/>
        <v>7</v>
      </c>
      <c r="B37" s="21" t="s">
        <v>35</v>
      </c>
      <c r="C37" t="s">
        <v>63</v>
      </c>
      <c r="D37" t="s">
        <v>1</v>
      </c>
      <c r="E37">
        <v>6</v>
      </c>
      <c r="F37" s="1">
        <v>0</v>
      </c>
      <c r="G37" s="1">
        <f t="shared" si="1"/>
        <v>0</v>
      </c>
      <c r="H37" s="1">
        <f t="shared" si="2"/>
        <v>6.3000000000000007</v>
      </c>
      <c r="I37" s="1">
        <v>0</v>
      </c>
      <c r="J37" s="1">
        <f t="shared" si="3"/>
        <v>0</v>
      </c>
      <c r="K37" s="1">
        <f t="shared" si="4"/>
        <v>0</v>
      </c>
      <c r="M37" s="1"/>
      <c r="N37" s="1"/>
    </row>
    <row r="38" spans="1:14" ht="12.75" customHeight="1" x14ac:dyDescent="0.2">
      <c r="A38">
        <f t="shared" si="0"/>
        <v>8</v>
      </c>
      <c r="B38" s="21" t="s">
        <v>36</v>
      </c>
      <c r="C38" t="s">
        <v>64</v>
      </c>
      <c r="D38" t="s">
        <v>1</v>
      </c>
      <c r="E38">
        <v>12</v>
      </c>
      <c r="F38" s="1">
        <v>0</v>
      </c>
      <c r="G38" s="1">
        <f t="shared" si="1"/>
        <v>0</v>
      </c>
      <c r="H38" s="1">
        <f t="shared" ref="H38:H52" si="5">IF(D38="m",E38*1.05,E38)</f>
        <v>12.600000000000001</v>
      </c>
      <c r="I38" s="1">
        <v>0</v>
      </c>
      <c r="J38" s="1">
        <f t="shared" si="3"/>
        <v>0</v>
      </c>
      <c r="K38" s="1">
        <f t="shared" si="4"/>
        <v>0</v>
      </c>
      <c r="M38" s="1"/>
    </row>
    <row r="39" spans="1:14" ht="12.75" customHeight="1" x14ac:dyDescent="0.2">
      <c r="A39">
        <f t="shared" si="0"/>
        <v>9</v>
      </c>
      <c r="B39" s="21" t="s">
        <v>36</v>
      </c>
      <c r="C39" t="s">
        <v>65</v>
      </c>
      <c r="D39" t="s">
        <v>1</v>
      </c>
      <c r="E39">
        <v>62</v>
      </c>
      <c r="F39" s="1">
        <v>0</v>
      </c>
      <c r="G39" s="1">
        <f t="shared" si="1"/>
        <v>0</v>
      </c>
      <c r="H39" s="1">
        <f t="shared" si="5"/>
        <v>65.100000000000009</v>
      </c>
      <c r="I39" s="1">
        <v>0</v>
      </c>
      <c r="J39" s="1">
        <f t="shared" si="3"/>
        <v>0</v>
      </c>
      <c r="K39" s="1">
        <f t="shared" si="4"/>
        <v>0</v>
      </c>
      <c r="M39" s="1"/>
    </row>
    <row r="40" spans="1:14" ht="12.75" customHeight="1" x14ac:dyDescent="0.2">
      <c r="A40">
        <f t="shared" si="0"/>
        <v>10</v>
      </c>
      <c r="B40" s="21" t="s">
        <v>58</v>
      </c>
      <c r="C40" t="s">
        <v>66</v>
      </c>
      <c r="D40" t="s">
        <v>1</v>
      </c>
      <c r="E40">
        <v>10</v>
      </c>
      <c r="F40" s="1">
        <v>0</v>
      </c>
      <c r="G40" s="1">
        <f t="shared" si="1"/>
        <v>0</v>
      </c>
      <c r="H40" s="1">
        <f t="shared" si="5"/>
        <v>10.5</v>
      </c>
      <c r="I40" s="1">
        <v>0</v>
      </c>
      <c r="J40" s="1">
        <f t="shared" si="3"/>
        <v>0</v>
      </c>
      <c r="K40" s="1">
        <f t="shared" si="4"/>
        <v>0</v>
      </c>
      <c r="M40" s="1"/>
    </row>
    <row r="41" spans="1:14" ht="12.75" customHeight="1" x14ac:dyDescent="0.2">
      <c r="A41">
        <f t="shared" si="0"/>
        <v>11</v>
      </c>
      <c r="B41" s="21" t="s">
        <v>59</v>
      </c>
      <c r="C41" t="s">
        <v>67</v>
      </c>
      <c r="D41" t="s">
        <v>1</v>
      </c>
      <c r="E41">
        <v>66</v>
      </c>
      <c r="F41" s="1">
        <v>0</v>
      </c>
      <c r="G41" s="1">
        <f t="shared" si="1"/>
        <v>0</v>
      </c>
      <c r="H41" s="1">
        <f t="shared" si="5"/>
        <v>69.3</v>
      </c>
      <c r="I41" s="1">
        <v>0</v>
      </c>
      <c r="J41" s="1">
        <f t="shared" si="3"/>
        <v>0</v>
      </c>
      <c r="K41" s="1">
        <f t="shared" si="4"/>
        <v>0</v>
      </c>
      <c r="M41" s="1"/>
    </row>
    <row r="42" spans="1:14" ht="12.75" customHeight="1" x14ac:dyDescent="0.2">
      <c r="A42">
        <f t="shared" si="0"/>
        <v>12</v>
      </c>
      <c r="B42" s="21" t="s">
        <v>60</v>
      </c>
      <c r="C42" t="s">
        <v>73</v>
      </c>
      <c r="D42" t="s">
        <v>1</v>
      </c>
      <c r="E42">
        <v>22</v>
      </c>
      <c r="F42" s="1">
        <v>0</v>
      </c>
      <c r="G42" s="1">
        <f t="shared" si="1"/>
        <v>0</v>
      </c>
      <c r="H42" s="1">
        <f t="shared" si="5"/>
        <v>23.1</v>
      </c>
      <c r="I42" s="1">
        <v>0</v>
      </c>
      <c r="J42" s="1">
        <f t="shared" si="3"/>
        <v>0</v>
      </c>
      <c r="K42" s="1">
        <f t="shared" si="4"/>
        <v>0</v>
      </c>
      <c r="M42" s="1"/>
    </row>
    <row r="43" spans="1:14" ht="12.75" customHeight="1" x14ac:dyDescent="0.2">
      <c r="A43">
        <f t="shared" si="0"/>
        <v>13</v>
      </c>
      <c r="B43" s="21">
        <v>10010703001</v>
      </c>
      <c r="C43" t="s">
        <v>3</v>
      </c>
      <c r="D43" t="s">
        <v>2</v>
      </c>
      <c r="E43">
        <v>14</v>
      </c>
      <c r="F43" s="1">
        <v>0</v>
      </c>
      <c r="G43" s="1">
        <f t="shared" ref="G43:G52" si="6">E43*F43</f>
        <v>0</v>
      </c>
      <c r="H43" s="1">
        <f t="shared" si="5"/>
        <v>14</v>
      </c>
      <c r="I43" s="1"/>
      <c r="M43" s="1"/>
    </row>
    <row r="44" spans="1:14" ht="12.75" customHeight="1" x14ac:dyDescent="0.2">
      <c r="A44">
        <f t="shared" si="0"/>
        <v>14</v>
      </c>
      <c r="B44" s="21">
        <v>11020101001</v>
      </c>
      <c r="C44" t="s">
        <v>68</v>
      </c>
      <c r="D44" t="s">
        <v>2</v>
      </c>
      <c r="E44">
        <v>1</v>
      </c>
      <c r="F44" s="1">
        <v>0</v>
      </c>
      <c r="G44" s="1">
        <f t="shared" si="6"/>
        <v>0</v>
      </c>
      <c r="H44" s="1">
        <f t="shared" si="5"/>
        <v>1</v>
      </c>
      <c r="I44" s="1">
        <v>0</v>
      </c>
      <c r="J44" s="1">
        <f t="shared" ref="J44:J52" si="7">H44*I44</f>
        <v>0</v>
      </c>
      <c r="K44" s="1">
        <f t="shared" ref="K44:K52" si="8">G44+J44</f>
        <v>0</v>
      </c>
      <c r="M44" s="1"/>
    </row>
    <row r="45" spans="1:14" ht="12.75" customHeight="1" x14ac:dyDescent="0.2">
      <c r="A45">
        <v>15</v>
      </c>
      <c r="B45" s="21">
        <v>11020101001</v>
      </c>
      <c r="C45" t="s">
        <v>69</v>
      </c>
      <c r="D45" t="s">
        <v>2</v>
      </c>
      <c r="E45">
        <v>2</v>
      </c>
      <c r="F45" s="1">
        <v>0</v>
      </c>
      <c r="G45" s="1">
        <f t="shared" si="6"/>
        <v>0</v>
      </c>
      <c r="H45" s="1">
        <f t="shared" si="5"/>
        <v>2</v>
      </c>
      <c r="I45" s="1">
        <v>0</v>
      </c>
      <c r="J45" s="1">
        <f t="shared" si="7"/>
        <v>0</v>
      </c>
      <c r="K45" s="1">
        <f t="shared" si="8"/>
        <v>0</v>
      </c>
      <c r="M45" s="1"/>
    </row>
    <row r="46" spans="1:14" ht="12.75" customHeight="1" x14ac:dyDescent="0.2">
      <c r="A46">
        <v>16</v>
      </c>
      <c r="B46" s="28">
        <v>210201055</v>
      </c>
      <c r="C46" t="s">
        <v>75</v>
      </c>
      <c r="D46" t="s">
        <v>2</v>
      </c>
      <c r="E46">
        <v>41</v>
      </c>
      <c r="F46" s="1">
        <v>0</v>
      </c>
      <c r="G46" s="1">
        <f t="shared" si="6"/>
        <v>0</v>
      </c>
      <c r="H46" s="1">
        <f t="shared" si="5"/>
        <v>41</v>
      </c>
      <c r="I46" s="1">
        <v>0</v>
      </c>
      <c r="J46" s="1">
        <f t="shared" si="7"/>
        <v>0</v>
      </c>
      <c r="K46" s="1">
        <f t="shared" si="8"/>
        <v>0</v>
      </c>
      <c r="M46" s="1"/>
    </row>
    <row r="47" spans="1:14" ht="12.75" customHeight="1" x14ac:dyDescent="0.2">
      <c r="A47">
        <v>17</v>
      </c>
      <c r="B47" s="28">
        <v>210201056</v>
      </c>
      <c r="C47" t="s">
        <v>74</v>
      </c>
      <c r="D47" t="s">
        <v>2</v>
      </c>
      <c r="E47">
        <v>22</v>
      </c>
      <c r="F47" s="1">
        <v>0</v>
      </c>
      <c r="G47" s="1">
        <f t="shared" si="6"/>
        <v>0</v>
      </c>
      <c r="H47" s="1">
        <f t="shared" si="5"/>
        <v>22</v>
      </c>
      <c r="I47" s="1">
        <v>0</v>
      </c>
      <c r="J47" s="1">
        <f t="shared" si="7"/>
        <v>0</v>
      </c>
      <c r="K47" s="1">
        <f t="shared" si="8"/>
        <v>0</v>
      </c>
      <c r="M47" s="1"/>
    </row>
    <row r="48" spans="1:14" ht="12.75" customHeight="1" x14ac:dyDescent="0.2">
      <c r="A48">
        <v>18</v>
      </c>
      <c r="B48" s="28"/>
      <c r="C48" t="s">
        <v>61</v>
      </c>
      <c r="D48" t="s">
        <v>2</v>
      </c>
      <c r="E48">
        <v>2</v>
      </c>
      <c r="F48" s="1">
        <v>0</v>
      </c>
      <c r="G48" s="1">
        <f t="shared" si="6"/>
        <v>0</v>
      </c>
      <c r="H48" s="1">
        <f t="shared" si="5"/>
        <v>2</v>
      </c>
      <c r="I48" s="1">
        <v>0</v>
      </c>
      <c r="J48" s="1">
        <f t="shared" si="7"/>
        <v>0</v>
      </c>
      <c r="K48" s="1">
        <f t="shared" si="8"/>
        <v>0</v>
      </c>
      <c r="M48" s="1"/>
    </row>
    <row r="49" spans="1:14" ht="12.75" customHeight="1" x14ac:dyDescent="0.2">
      <c r="A49">
        <v>19</v>
      </c>
      <c r="B49" s="28"/>
      <c r="C49" t="s">
        <v>70</v>
      </c>
      <c r="D49" t="s">
        <v>2</v>
      </c>
      <c r="E49">
        <v>4</v>
      </c>
      <c r="F49" s="1">
        <v>0</v>
      </c>
      <c r="G49" s="1">
        <f t="shared" si="6"/>
        <v>0</v>
      </c>
      <c r="H49" s="2">
        <f t="shared" si="5"/>
        <v>4</v>
      </c>
      <c r="I49" s="1">
        <v>0</v>
      </c>
      <c r="J49" s="1">
        <f t="shared" si="7"/>
        <v>0</v>
      </c>
      <c r="K49" s="1">
        <f t="shared" si="8"/>
        <v>0</v>
      </c>
      <c r="M49" s="1"/>
    </row>
    <row r="50" spans="1:14" ht="12.75" customHeight="1" x14ac:dyDescent="0.2">
      <c r="A50">
        <v>20</v>
      </c>
      <c r="C50" t="s">
        <v>62</v>
      </c>
      <c r="D50" t="s">
        <v>2</v>
      </c>
      <c r="E50">
        <v>2</v>
      </c>
      <c r="F50" s="1">
        <v>0</v>
      </c>
      <c r="G50" s="1">
        <f t="shared" si="6"/>
        <v>0</v>
      </c>
      <c r="H50" s="2">
        <f t="shared" si="5"/>
        <v>2</v>
      </c>
      <c r="I50" s="1">
        <v>0</v>
      </c>
      <c r="J50" s="1">
        <f t="shared" si="7"/>
        <v>0</v>
      </c>
      <c r="K50" s="1">
        <f t="shared" si="8"/>
        <v>0</v>
      </c>
      <c r="M50" s="1"/>
    </row>
    <row r="51" spans="1:14" ht="12.75" customHeight="1" x14ac:dyDescent="0.2">
      <c r="A51">
        <v>22</v>
      </c>
      <c r="C51" t="s">
        <v>82</v>
      </c>
      <c r="D51" t="s">
        <v>2</v>
      </c>
      <c r="E51">
        <v>2</v>
      </c>
      <c r="F51" s="1">
        <v>0</v>
      </c>
      <c r="G51" s="1">
        <f t="shared" si="6"/>
        <v>0</v>
      </c>
      <c r="H51" s="2">
        <f t="shared" si="5"/>
        <v>2</v>
      </c>
      <c r="I51" s="1">
        <v>0</v>
      </c>
      <c r="J51" s="1">
        <f t="shared" si="7"/>
        <v>0</v>
      </c>
      <c r="K51" s="1">
        <f t="shared" si="8"/>
        <v>0</v>
      </c>
      <c r="M51" s="3"/>
    </row>
    <row r="52" spans="1:14" ht="12.75" customHeight="1" x14ac:dyDescent="0.2">
      <c r="A52">
        <v>23</v>
      </c>
      <c r="C52" t="s">
        <v>83</v>
      </c>
      <c r="D52" t="s">
        <v>2</v>
      </c>
      <c r="E52">
        <v>6</v>
      </c>
      <c r="F52" s="1">
        <v>0</v>
      </c>
      <c r="G52" s="1">
        <f t="shared" si="6"/>
        <v>0</v>
      </c>
      <c r="H52" s="2">
        <f t="shared" si="5"/>
        <v>6</v>
      </c>
      <c r="I52" s="1">
        <v>0</v>
      </c>
      <c r="J52" s="1">
        <f t="shared" si="7"/>
        <v>0</v>
      </c>
      <c r="K52" s="1">
        <f t="shared" si="8"/>
        <v>0</v>
      </c>
    </row>
    <row r="53" spans="1:14" ht="12.75" customHeight="1" x14ac:dyDescent="0.2">
      <c r="M53" s="1"/>
      <c r="N53" s="1"/>
    </row>
    <row r="54" spans="1:14" ht="12.75" customHeight="1" x14ac:dyDescent="0.2">
      <c r="I54" s="1"/>
      <c r="M54" s="1"/>
    </row>
    <row r="55" spans="1:14" ht="12.75" customHeight="1" x14ac:dyDescent="0.2">
      <c r="A55">
        <v>24</v>
      </c>
      <c r="C55" t="s">
        <v>5</v>
      </c>
      <c r="D55" t="s">
        <v>4</v>
      </c>
      <c r="E55">
        <v>3</v>
      </c>
      <c r="F55" s="1"/>
      <c r="H55" s="1"/>
      <c r="K55" s="1">
        <f>SUM(K31:K52)*0.03</f>
        <v>0</v>
      </c>
      <c r="L55" s="3"/>
      <c r="M55" s="1"/>
    </row>
    <row r="56" spans="1:14" ht="12.75" customHeight="1" x14ac:dyDescent="0.2">
      <c r="A56" s="3">
        <v>25</v>
      </c>
      <c r="B56" s="23"/>
      <c r="C56" s="3" t="s">
        <v>7</v>
      </c>
      <c r="D56" s="3"/>
      <c r="E56" s="3"/>
      <c r="F56" s="4"/>
      <c r="G56" s="4"/>
      <c r="H56" s="4"/>
      <c r="K56" s="4">
        <f>SUM(K31:K55)</f>
        <v>0</v>
      </c>
      <c r="M56" s="1"/>
    </row>
    <row r="57" spans="1:14" ht="12.75" customHeight="1" x14ac:dyDescent="0.2">
      <c r="M57" s="1"/>
      <c r="N57" s="1"/>
    </row>
    <row r="58" spans="1:14" ht="12.75" customHeight="1" x14ac:dyDescent="0.2">
      <c r="M58" s="1"/>
      <c r="N58" s="1"/>
    </row>
    <row r="59" spans="1:14" ht="12.75" customHeight="1" x14ac:dyDescent="0.2">
      <c r="C59" s="3" t="s">
        <v>80</v>
      </c>
      <c r="E59" t="s">
        <v>19</v>
      </c>
      <c r="H59" s="2" t="s">
        <v>20</v>
      </c>
      <c r="M59" s="1"/>
      <c r="N59" s="1"/>
    </row>
    <row r="60" spans="1:14" ht="12.75" customHeight="1" x14ac:dyDescent="0.2">
      <c r="D60" t="s">
        <v>0</v>
      </c>
      <c r="E60" t="s">
        <v>23</v>
      </c>
      <c r="F60" s="1" t="s">
        <v>24</v>
      </c>
      <c r="G60" s="1" t="s">
        <v>44</v>
      </c>
      <c r="H60" s="1" t="s">
        <v>25</v>
      </c>
      <c r="I60" s="1" t="s">
        <v>51</v>
      </c>
      <c r="J60" s="1" t="s">
        <v>44</v>
      </c>
      <c r="K60" s="1" t="s">
        <v>27</v>
      </c>
      <c r="M60" s="1"/>
    </row>
    <row r="61" spans="1:14" ht="12.75" customHeight="1" x14ac:dyDescent="0.2">
      <c r="B61" s="21" t="s">
        <v>21</v>
      </c>
      <c r="C61" t="s">
        <v>22</v>
      </c>
      <c r="F61" s="1"/>
      <c r="H61" s="1"/>
      <c r="I61" s="1"/>
      <c r="M61" s="1"/>
    </row>
    <row r="62" spans="1:14" ht="12.75" customHeight="1" x14ac:dyDescent="0.2">
      <c r="A62">
        <v>1</v>
      </c>
      <c r="C62" t="s">
        <v>76</v>
      </c>
      <c r="D62" t="s">
        <v>2</v>
      </c>
      <c r="E62">
        <v>1</v>
      </c>
      <c r="F62" s="1">
        <v>0</v>
      </c>
      <c r="G62" s="1">
        <f>E62*F62</f>
        <v>0</v>
      </c>
      <c r="H62" s="2">
        <f>IF(D62="m",E62*1.05,E62)</f>
        <v>1</v>
      </c>
      <c r="I62" s="1"/>
      <c r="K62" s="1">
        <f>G62+J62</f>
        <v>0</v>
      </c>
      <c r="M62" s="1"/>
    </row>
    <row r="63" spans="1:14" ht="12.75" customHeight="1" x14ac:dyDescent="0.2">
      <c r="A63">
        <v>2</v>
      </c>
      <c r="B63" s="28"/>
      <c r="C63" t="s">
        <v>79</v>
      </c>
      <c r="D63" t="s">
        <v>2</v>
      </c>
      <c r="E63">
        <v>1</v>
      </c>
      <c r="F63" s="1">
        <v>0</v>
      </c>
      <c r="G63" s="1">
        <f>E63*F63</f>
        <v>0</v>
      </c>
      <c r="H63" s="2">
        <f>IF(D63="m",E63*1.05,E63)</f>
        <v>1</v>
      </c>
      <c r="I63" s="1">
        <v>0</v>
      </c>
      <c r="J63" s="1">
        <f>H63*I63</f>
        <v>0</v>
      </c>
      <c r="K63" s="1">
        <f>G63+J63</f>
        <v>0</v>
      </c>
      <c r="M63" s="1"/>
    </row>
    <row r="64" spans="1:14" ht="12.75" customHeight="1" x14ac:dyDescent="0.2">
      <c r="A64">
        <v>3</v>
      </c>
      <c r="C64" t="s">
        <v>78</v>
      </c>
      <c r="D64" t="s">
        <v>2</v>
      </c>
      <c r="E64">
        <v>3</v>
      </c>
      <c r="F64" s="1">
        <v>0</v>
      </c>
      <c r="G64" s="1">
        <f>E64*F64</f>
        <v>0</v>
      </c>
      <c r="H64" s="2">
        <f>IF(D64="m",E64*1.05,E64)</f>
        <v>3</v>
      </c>
      <c r="I64" s="1">
        <v>0</v>
      </c>
      <c r="J64" s="1">
        <f>H64*I64</f>
        <v>0</v>
      </c>
      <c r="K64" s="1">
        <f>G64+J64</f>
        <v>0</v>
      </c>
      <c r="M64" s="1"/>
    </row>
    <row r="65" spans="1:14" ht="12.75" customHeight="1" x14ac:dyDescent="0.2">
      <c r="A65">
        <v>4</v>
      </c>
      <c r="C65" t="s">
        <v>52</v>
      </c>
      <c r="D65" t="s">
        <v>2</v>
      </c>
      <c r="E65">
        <v>2</v>
      </c>
      <c r="F65" s="1">
        <v>0</v>
      </c>
      <c r="G65" s="1">
        <f>E65*F65</f>
        <v>0</v>
      </c>
      <c r="H65" s="2">
        <f>IF(D65="m",E65*1.05,E65)</f>
        <v>2</v>
      </c>
      <c r="I65" s="1">
        <v>0</v>
      </c>
      <c r="J65" s="1">
        <f>H65*I65</f>
        <v>0</v>
      </c>
      <c r="K65" s="1">
        <f>G65+J65</f>
        <v>0</v>
      </c>
      <c r="L65" s="3"/>
      <c r="M65" s="1"/>
    </row>
    <row r="66" spans="1:14" ht="12.75" customHeight="1" x14ac:dyDescent="0.2">
      <c r="F66" s="1">
        <v>0</v>
      </c>
      <c r="I66" s="1"/>
      <c r="L66" s="3"/>
      <c r="M66" s="1"/>
    </row>
    <row r="67" spans="1:14" ht="12.75" customHeight="1" x14ac:dyDescent="0.2">
      <c r="L67" s="3"/>
      <c r="M67" s="1"/>
    </row>
    <row r="68" spans="1:14" ht="12.75" customHeight="1" x14ac:dyDescent="0.2">
      <c r="A68" s="3">
        <v>5</v>
      </c>
      <c r="C68" s="3" t="s">
        <v>7</v>
      </c>
      <c r="D68" s="3"/>
      <c r="E68" s="3"/>
      <c r="F68" s="4"/>
      <c r="G68" s="4"/>
      <c r="K68" s="4">
        <f>SUM(K62:K67)</f>
        <v>0</v>
      </c>
      <c r="L68" s="3"/>
      <c r="M68" s="1"/>
      <c r="N68" s="1"/>
    </row>
    <row r="69" spans="1:14" ht="12.75" customHeight="1" x14ac:dyDescent="0.2">
      <c r="M69" s="1"/>
      <c r="N69" s="1"/>
    </row>
    <row r="70" spans="1:14" ht="12.75" customHeight="1" x14ac:dyDescent="0.2">
      <c r="M70" s="1"/>
    </row>
    <row r="71" spans="1:14" ht="12.75" customHeight="1" x14ac:dyDescent="0.2">
      <c r="M71" s="1"/>
    </row>
    <row r="72" spans="1:14" ht="12.75" customHeight="1" x14ac:dyDescent="0.2">
      <c r="B72" t="s">
        <v>77</v>
      </c>
      <c r="C72" s="30"/>
      <c r="D72" s="25"/>
      <c r="E72" s="25"/>
      <c r="F72" s="25"/>
      <c r="G72" s="25" t="s">
        <v>47</v>
      </c>
      <c r="H72" s="25"/>
      <c r="M72" s="1"/>
    </row>
    <row r="73" spans="1:14" ht="12.75" customHeight="1" x14ac:dyDescent="0.2">
      <c r="M73" s="1"/>
    </row>
    <row r="74" spans="1:14" ht="12.75" customHeight="1" x14ac:dyDescent="0.2">
      <c r="J74" s="4"/>
      <c r="M74" s="1"/>
    </row>
    <row r="75" spans="1:14" ht="12.75" customHeight="1" x14ac:dyDescent="0.2">
      <c r="L75" s="3"/>
      <c r="M75" s="1"/>
    </row>
    <row r="76" spans="1:14" ht="12.75" customHeight="1" x14ac:dyDescent="0.2">
      <c r="K76" s="4"/>
      <c r="L76" s="3"/>
      <c r="M76" s="1"/>
    </row>
    <row r="77" spans="1:14" ht="12.75" customHeight="1" x14ac:dyDescent="0.2">
      <c r="L77" s="3"/>
      <c r="M77" s="1"/>
    </row>
    <row r="78" spans="1:14" ht="12.75" customHeight="1" x14ac:dyDescent="0.2">
      <c r="C78" s="3"/>
      <c r="L78" s="1"/>
      <c r="M78" s="1"/>
    </row>
    <row r="79" spans="1:14" ht="12.75" customHeight="1" x14ac:dyDescent="0.2">
      <c r="L79" s="1"/>
      <c r="M79" s="1"/>
    </row>
    <row r="80" spans="1:14" ht="12.75" customHeight="1" x14ac:dyDescent="0.2">
      <c r="L80" s="1"/>
      <c r="M80" s="1"/>
    </row>
    <row r="81" spans="1:22" ht="12.75" customHeight="1" x14ac:dyDescent="0.2">
      <c r="L81" s="1"/>
      <c r="M81" s="1"/>
    </row>
    <row r="82" spans="1:22" ht="12.75" customHeight="1" x14ac:dyDescent="0.2">
      <c r="L82" s="1"/>
      <c r="M82" s="1"/>
    </row>
    <row r="83" spans="1:22" ht="12.75" customHeight="1" x14ac:dyDescent="0.2">
      <c r="L83" s="1"/>
      <c r="M83" s="1"/>
    </row>
    <row r="84" spans="1:22" ht="12.75" customHeight="1" x14ac:dyDescent="0.2">
      <c r="L84" s="1"/>
      <c r="M84" s="1"/>
    </row>
    <row r="85" spans="1:22" ht="12.75" customHeight="1" x14ac:dyDescent="0.2">
      <c r="L85" s="1"/>
      <c r="M85" s="1"/>
    </row>
    <row r="86" spans="1:22" ht="12.75" customHeight="1" x14ac:dyDescent="0.2">
      <c r="L86" s="1"/>
      <c r="M86" s="1"/>
    </row>
    <row r="87" spans="1:22" x14ac:dyDescent="0.2">
      <c r="A87" s="3"/>
      <c r="B87" s="23"/>
      <c r="C87" s="3"/>
      <c r="D87" s="3"/>
      <c r="E87" s="3"/>
      <c r="F87" s="3"/>
      <c r="G87" s="4"/>
      <c r="H87" s="5"/>
      <c r="I87" s="3"/>
      <c r="J87" s="4"/>
      <c r="K87" s="4"/>
      <c r="L87" s="4"/>
      <c r="M87" s="1"/>
      <c r="P87" s="1"/>
    </row>
    <row r="88" spans="1:22" x14ac:dyDescent="0.2">
      <c r="F88" s="1"/>
      <c r="H88" s="1"/>
      <c r="I88" s="1"/>
      <c r="K88" s="19"/>
      <c r="M88" s="1"/>
      <c r="P88" s="1"/>
    </row>
    <row r="89" spans="1:22" x14ac:dyDescent="0.2">
      <c r="F89" s="1"/>
      <c r="H89" s="1"/>
      <c r="I89" s="1"/>
      <c r="K89" s="19"/>
      <c r="M89" s="1"/>
      <c r="N89" s="1"/>
    </row>
    <row r="90" spans="1:22" ht="12.75" customHeight="1" x14ac:dyDescent="0.2">
      <c r="F90" s="1"/>
      <c r="H90" s="1"/>
      <c r="I90" s="1"/>
      <c r="K90" s="19"/>
      <c r="M90" s="1"/>
    </row>
    <row r="91" spans="1:22" ht="12.75" customHeight="1" x14ac:dyDescent="0.2">
      <c r="M91" s="1"/>
    </row>
    <row r="92" spans="1:22" s="3" customFormat="1" ht="12.75" customHeight="1" x14ac:dyDescent="0.2">
      <c r="A92" s="25"/>
      <c r="B92" s="23"/>
      <c r="C92"/>
      <c r="D92"/>
      <c r="E92"/>
      <c r="F92"/>
      <c r="G92"/>
      <c r="H92"/>
      <c r="I92"/>
      <c r="J92" s="1"/>
      <c r="K92" s="1"/>
      <c r="M92" s="1"/>
    </row>
    <row r="93" spans="1:22" s="3" customFormat="1" ht="12.75" customHeight="1" x14ac:dyDescent="0.2">
      <c r="A93"/>
      <c r="B93" s="21"/>
      <c r="C93"/>
      <c r="D93"/>
      <c r="E93"/>
      <c r="F93"/>
      <c r="G93"/>
      <c r="H93"/>
      <c r="I93"/>
      <c r="J93"/>
      <c r="K93" s="1"/>
      <c r="M93" s="21"/>
      <c r="N93"/>
      <c r="O93"/>
      <c r="P93"/>
      <c r="Q93" s="1"/>
      <c r="R93" s="1"/>
      <c r="S93" s="1"/>
      <c r="T93" s="1"/>
      <c r="U93" s="1"/>
      <c r="V93" s="1"/>
    </row>
    <row r="94" spans="1:22" s="3" customFormat="1" ht="12.75" customHeight="1" x14ac:dyDescent="0.2">
      <c r="B94" s="23"/>
      <c r="J94" s="4"/>
      <c r="K94" s="4"/>
      <c r="M94" s="1"/>
    </row>
    <row r="95" spans="1:22" x14ac:dyDescent="0.2">
      <c r="M95" s="1"/>
    </row>
    <row r="96" spans="1:22" x14ac:dyDescent="0.2">
      <c r="B96" s="22"/>
      <c r="C96" s="12"/>
      <c r="D96" s="3"/>
      <c r="E96" s="3"/>
      <c r="F96" s="12"/>
      <c r="G96" s="12"/>
      <c r="H96" s="12"/>
      <c r="I96" s="12"/>
      <c r="J96" s="12"/>
      <c r="K96" s="12"/>
      <c r="L96" s="3"/>
      <c r="M96" s="1"/>
    </row>
    <row r="97" spans="1:14" ht="15.75" x14ac:dyDescent="0.25">
      <c r="B97" s="24"/>
      <c r="K97" s="10"/>
      <c r="L97" s="3"/>
      <c r="M97" s="1"/>
    </row>
    <row r="98" spans="1:14" x14ac:dyDescent="0.2">
      <c r="B98" s="23"/>
      <c r="C98" s="3"/>
      <c r="D98" s="3"/>
      <c r="E98" s="13"/>
      <c r="F98" s="3"/>
      <c r="G98" s="4"/>
      <c r="H98" s="5"/>
      <c r="I98" s="3"/>
      <c r="J98" s="4"/>
      <c r="K98" s="4"/>
      <c r="L98" s="3"/>
      <c r="M98" s="1"/>
    </row>
    <row r="99" spans="1:14" x14ac:dyDescent="0.2">
      <c r="B99" s="23"/>
      <c r="C99" s="3"/>
      <c r="D99" s="3"/>
      <c r="E99" s="13"/>
      <c r="F99" s="3"/>
      <c r="G99" s="4"/>
      <c r="H99" s="5"/>
      <c r="I99" s="3"/>
      <c r="J99" s="4"/>
      <c r="K99" s="4"/>
      <c r="L99" s="3"/>
      <c r="M99" s="1"/>
    </row>
    <row r="100" spans="1:14" ht="12.75" customHeight="1" x14ac:dyDescent="0.2">
      <c r="F100" s="1"/>
      <c r="H100" s="1"/>
      <c r="I100" s="1"/>
      <c r="K100" s="19"/>
      <c r="M100" s="1"/>
    </row>
    <row r="101" spans="1:14" ht="12.75" customHeight="1" x14ac:dyDescent="0.2">
      <c r="F101" s="1"/>
      <c r="H101" s="1"/>
      <c r="I101" s="1"/>
      <c r="K101" s="19"/>
      <c r="L101" s="12"/>
      <c r="M101" s="1"/>
    </row>
    <row r="102" spans="1:14" ht="15" x14ac:dyDescent="0.2">
      <c r="F102" s="1"/>
      <c r="H102" s="1"/>
      <c r="I102" s="1"/>
      <c r="K102" s="19"/>
      <c r="L102" s="8"/>
      <c r="M102" s="1"/>
    </row>
    <row r="103" spans="1:14" s="12" customFormat="1" x14ac:dyDescent="0.2">
      <c r="A103"/>
      <c r="B103" s="21"/>
      <c r="C103"/>
      <c r="D103"/>
      <c r="E103"/>
      <c r="F103" s="1"/>
      <c r="G103" s="1"/>
      <c r="H103" s="1"/>
      <c r="I103" s="1"/>
      <c r="J103" s="1"/>
      <c r="K103" s="19"/>
      <c r="L103"/>
      <c r="M103" s="1"/>
    </row>
    <row r="104" spans="1:14" s="8" customFormat="1" ht="12.6" customHeight="1" x14ac:dyDescent="0.2">
      <c r="A104"/>
      <c r="B104" s="21"/>
      <c r="C104"/>
      <c r="D104"/>
      <c r="E104"/>
      <c r="F104" s="1"/>
      <c r="G104" s="1"/>
      <c r="H104" s="1"/>
      <c r="I104" s="1"/>
      <c r="J104" s="1"/>
      <c r="K104" s="19"/>
      <c r="L104"/>
      <c r="M104" s="1"/>
    </row>
    <row r="105" spans="1:14" s="3" customFormat="1" ht="12.6" customHeight="1" x14ac:dyDescent="0.2">
      <c r="A105"/>
      <c r="B105" s="21"/>
      <c r="C105"/>
      <c r="D105"/>
      <c r="E105"/>
      <c r="F105" s="1"/>
      <c r="G105" s="1"/>
      <c r="H105" s="1"/>
      <c r="I105" s="1"/>
      <c r="J105" s="1"/>
      <c r="K105" s="19"/>
      <c r="L105"/>
      <c r="M105" s="1"/>
      <c r="N105"/>
    </row>
    <row r="106" spans="1:14" s="3" customFormat="1" ht="12.6" customHeight="1" x14ac:dyDescent="0.2">
      <c r="A106"/>
      <c r="B106" s="21"/>
      <c r="C106"/>
      <c r="D106"/>
      <c r="E106"/>
      <c r="F106" s="1"/>
      <c r="G106" s="1"/>
      <c r="H106" s="1"/>
      <c r="I106" s="1"/>
      <c r="J106" s="1"/>
      <c r="K106" s="19"/>
      <c r="L106"/>
      <c r="M106" s="1"/>
      <c r="N106"/>
    </row>
    <row r="107" spans="1:14" x14ac:dyDescent="0.2">
      <c r="F107" s="1"/>
      <c r="H107" s="1"/>
      <c r="I107" s="1"/>
      <c r="K107" s="19"/>
      <c r="M107" s="1"/>
    </row>
    <row r="108" spans="1:14" x14ac:dyDescent="0.2">
      <c r="M108" s="1"/>
    </row>
    <row r="109" spans="1:14" x14ac:dyDescent="0.2">
      <c r="M109" s="1"/>
    </row>
    <row r="110" spans="1:14" x14ac:dyDescent="0.2">
      <c r="M110" s="1"/>
    </row>
    <row r="111" spans="1:14" x14ac:dyDescent="0.2">
      <c r="A111" s="25"/>
      <c r="B111" s="23"/>
      <c r="G111"/>
      <c r="H111"/>
      <c r="M111" s="1"/>
    </row>
    <row r="112" spans="1:14" x14ac:dyDescent="0.2">
      <c r="G112"/>
      <c r="H112"/>
      <c r="J112"/>
      <c r="M112" s="1"/>
    </row>
    <row r="113" spans="1:21" x14ac:dyDescent="0.2">
      <c r="A113" s="3"/>
      <c r="B113" s="22"/>
      <c r="C113" s="3"/>
      <c r="D113" s="3"/>
      <c r="E113" s="3"/>
      <c r="F113" s="3"/>
      <c r="G113" s="3"/>
      <c r="H113" s="3"/>
      <c r="I113" s="3"/>
      <c r="J113" s="4"/>
      <c r="K113" s="4"/>
      <c r="M113" s="1"/>
    </row>
    <row r="114" spans="1:21" x14ac:dyDescent="0.2">
      <c r="F114" s="1"/>
      <c r="H114" s="1"/>
      <c r="I114" s="1"/>
      <c r="K114" s="19"/>
      <c r="M114" s="1"/>
    </row>
    <row r="115" spans="1:21" x14ac:dyDescent="0.2">
      <c r="K115" s="19"/>
      <c r="L115" s="3"/>
      <c r="M115" s="1"/>
    </row>
    <row r="116" spans="1:21" x14ac:dyDescent="0.2">
      <c r="B116" s="22"/>
      <c r="C116" s="12"/>
      <c r="D116" s="3"/>
      <c r="E116" s="3"/>
      <c r="F116" s="12"/>
      <c r="G116" s="12"/>
      <c r="H116" s="12"/>
      <c r="I116" s="12"/>
      <c r="J116" s="12"/>
      <c r="K116" s="12"/>
      <c r="L116" s="3"/>
      <c r="M116" s="1"/>
    </row>
    <row r="117" spans="1:21" ht="15.75" x14ac:dyDescent="0.25">
      <c r="B117" s="24"/>
      <c r="C117" s="8"/>
      <c r="D117" s="8"/>
      <c r="E117" s="9"/>
      <c r="F117" s="9"/>
      <c r="G117" s="10"/>
      <c r="H117" s="11"/>
      <c r="I117" s="8"/>
      <c r="J117" s="10"/>
      <c r="K117" s="10"/>
      <c r="L117" s="3"/>
      <c r="M117" s="1"/>
    </row>
    <row r="118" spans="1:21" ht="12.75" customHeight="1" x14ac:dyDescent="0.2">
      <c r="B118" s="23"/>
      <c r="J118" s="12"/>
      <c r="K118" s="4"/>
      <c r="L118" s="3"/>
      <c r="M118" s="1"/>
    </row>
    <row r="119" spans="1:21" s="3" customFormat="1" ht="12.75" customHeight="1" x14ac:dyDescent="0.2">
      <c r="A119"/>
      <c r="B119" s="23"/>
      <c r="E119" s="13"/>
      <c r="G119" s="4"/>
      <c r="H119" s="5"/>
      <c r="J119" s="4"/>
      <c r="K119" s="4"/>
      <c r="M119" s="1"/>
    </row>
    <row r="120" spans="1:21" s="3" customFormat="1" ht="12.75" customHeight="1" x14ac:dyDescent="0.2">
      <c r="A120"/>
      <c r="B120" s="21"/>
      <c r="J120" s="1"/>
      <c r="K120" s="19"/>
      <c r="M120" s="1"/>
    </row>
    <row r="121" spans="1:21" s="3" customFormat="1" ht="12.75" customHeight="1" x14ac:dyDescent="0.2">
      <c r="A121"/>
      <c r="B121" s="21"/>
      <c r="C121"/>
      <c r="D121"/>
      <c r="E121"/>
      <c r="F121" s="1"/>
      <c r="G121" s="1"/>
      <c r="H121" s="1"/>
      <c r="I121" s="1"/>
      <c r="J121" s="1"/>
      <c r="K121" s="19"/>
      <c r="M121" s="1"/>
    </row>
    <row r="122" spans="1:21" s="3" customFormat="1" ht="12.75" customHeight="1" x14ac:dyDescent="0.2">
      <c r="A122"/>
      <c r="B122" s="21"/>
      <c r="C122"/>
      <c r="D122"/>
      <c r="E122"/>
      <c r="F122" s="1"/>
      <c r="G122" s="1"/>
      <c r="H122" s="1"/>
      <c r="I122" s="1"/>
      <c r="J122" s="1"/>
      <c r="K122" s="19"/>
      <c r="M122" s="1"/>
    </row>
    <row r="123" spans="1:21" s="3" customFormat="1" ht="12.75" customHeight="1" x14ac:dyDescent="0.2">
      <c r="A123"/>
      <c r="B123" s="21"/>
      <c r="C123"/>
      <c r="D123"/>
      <c r="E123"/>
      <c r="F123" s="1"/>
      <c r="G123" s="1"/>
      <c r="H123" s="1"/>
      <c r="I123" s="1"/>
      <c r="J123" s="1"/>
      <c r="K123" s="19"/>
      <c r="M123" s="1"/>
    </row>
    <row r="124" spans="1:21" x14ac:dyDescent="0.2">
      <c r="F124" s="1"/>
      <c r="H124" s="1"/>
      <c r="I124" s="1"/>
      <c r="K124" s="19"/>
      <c r="M124" s="1"/>
    </row>
    <row r="125" spans="1:21" s="12" customFormat="1" x14ac:dyDescent="0.2">
      <c r="A125"/>
      <c r="B125" s="21"/>
      <c r="C125"/>
      <c r="D125"/>
      <c r="E125"/>
      <c r="F125" s="1"/>
      <c r="G125" s="1"/>
      <c r="H125" s="1"/>
      <c r="I125" s="1"/>
      <c r="J125" s="1"/>
      <c r="K125" s="19"/>
      <c r="M125" s="1"/>
    </row>
    <row r="126" spans="1:21" s="8" customFormat="1" ht="12.6" customHeight="1" x14ac:dyDescent="0.2">
      <c r="A126"/>
      <c r="B126" s="21"/>
      <c r="C126"/>
      <c r="D126"/>
      <c r="E126"/>
      <c r="F126" s="1"/>
      <c r="G126" s="1"/>
      <c r="H126" s="1"/>
      <c r="I126" s="1"/>
      <c r="J126" s="1"/>
      <c r="K126" s="19"/>
      <c r="M126" s="1"/>
    </row>
    <row r="127" spans="1:21" s="3" customFormat="1" ht="12.6" customHeight="1" x14ac:dyDescent="0.2">
      <c r="A127"/>
      <c r="B127" s="21"/>
      <c r="C127"/>
      <c r="D127"/>
      <c r="E127"/>
      <c r="F127" s="1"/>
      <c r="G127" s="1"/>
      <c r="H127" s="1"/>
      <c r="I127" s="1"/>
      <c r="J127" s="1"/>
      <c r="K127" s="19"/>
      <c r="L127" s="22"/>
      <c r="M127" s="12"/>
      <c r="P127" s="12"/>
      <c r="Q127" s="12"/>
      <c r="R127" s="12"/>
      <c r="S127" s="12"/>
      <c r="T127" s="12"/>
      <c r="U127" s="12"/>
    </row>
    <row r="128" spans="1:21" s="3" customFormat="1" ht="12.6" customHeight="1" x14ac:dyDescent="0.25">
      <c r="A128"/>
      <c r="B128" s="21"/>
      <c r="C128"/>
      <c r="D128"/>
      <c r="E128"/>
      <c r="F128" s="1"/>
      <c r="G128" s="1"/>
      <c r="H128" s="1"/>
      <c r="I128" s="1"/>
      <c r="J128" s="1"/>
      <c r="K128" s="19"/>
      <c r="L128" s="24"/>
      <c r="M128" s="8"/>
      <c r="N128" s="8"/>
      <c r="O128" s="9"/>
      <c r="P128" s="9"/>
      <c r="Q128" s="10"/>
      <c r="R128" s="11"/>
      <c r="S128" s="8"/>
      <c r="T128" s="10"/>
      <c r="U128" s="10"/>
    </row>
    <row r="129" spans="1:21" x14ac:dyDescent="0.2">
      <c r="F129" s="1"/>
      <c r="H129" s="1"/>
      <c r="I129" s="1"/>
      <c r="K129" s="19"/>
      <c r="L129" s="23"/>
      <c r="M129" s="3"/>
      <c r="N129" s="3"/>
      <c r="O129" s="13"/>
      <c r="P129" s="3"/>
      <c r="Q129" s="4"/>
      <c r="R129" s="5"/>
      <c r="S129" s="3"/>
      <c r="T129" s="4"/>
      <c r="U129" s="4"/>
    </row>
    <row r="130" spans="1:21" x14ac:dyDescent="0.2">
      <c r="F130" s="1"/>
      <c r="I130" s="1"/>
      <c r="L130" s="23"/>
      <c r="M130" s="3"/>
      <c r="N130" s="3"/>
      <c r="O130" s="13"/>
      <c r="P130" s="3"/>
      <c r="Q130" s="4"/>
      <c r="R130" s="5"/>
      <c r="S130" s="3"/>
      <c r="T130" s="4"/>
      <c r="U130" s="4"/>
    </row>
    <row r="131" spans="1:21" x14ac:dyDescent="0.2">
      <c r="G131"/>
      <c r="H131"/>
      <c r="L131" s="21"/>
      <c r="P131" s="1"/>
      <c r="Q131" s="1"/>
      <c r="R131" s="1"/>
      <c r="S131" s="1"/>
      <c r="T131" s="1"/>
      <c r="U131" s="19"/>
    </row>
    <row r="132" spans="1:21" x14ac:dyDescent="0.2">
      <c r="G132"/>
      <c r="H132"/>
      <c r="J132"/>
      <c r="L132" s="21"/>
      <c r="P132" s="1"/>
      <c r="Q132" s="1"/>
      <c r="R132" s="1"/>
      <c r="S132" s="1"/>
      <c r="T132" s="1"/>
      <c r="U132" s="19"/>
    </row>
    <row r="133" spans="1:21" x14ac:dyDescent="0.2">
      <c r="A133" s="3"/>
      <c r="B133" s="23"/>
      <c r="C133" s="3"/>
      <c r="D133" s="3"/>
      <c r="E133" s="3"/>
      <c r="F133" s="3"/>
      <c r="G133" s="3"/>
      <c r="H133" s="3"/>
      <c r="I133" s="3"/>
      <c r="J133" s="4"/>
      <c r="K133" s="4"/>
      <c r="L133" s="21"/>
      <c r="P133" s="1"/>
      <c r="Q133" s="1"/>
      <c r="R133" s="1"/>
      <c r="S133" s="1"/>
      <c r="T133" s="1"/>
      <c r="U133" s="19"/>
    </row>
    <row r="134" spans="1:21" x14ac:dyDescent="0.2">
      <c r="K134"/>
      <c r="L134" s="21"/>
      <c r="P134" s="1"/>
      <c r="Q134" s="1"/>
      <c r="R134" s="1"/>
      <c r="S134" s="1"/>
      <c r="T134" s="1"/>
      <c r="U134" s="19"/>
    </row>
    <row r="135" spans="1:21" x14ac:dyDescent="0.2">
      <c r="B135" s="22"/>
      <c r="K135" s="12"/>
      <c r="L135" s="21"/>
      <c r="P135" s="1"/>
      <c r="Q135" s="1"/>
      <c r="R135" s="1"/>
      <c r="S135" s="1"/>
      <c r="T135" s="1"/>
      <c r="U135" s="19"/>
    </row>
    <row r="136" spans="1:21" ht="15.75" x14ac:dyDescent="0.25">
      <c r="B136" s="24"/>
      <c r="C136" s="8"/>
      <c r="D136" s="8"/>
      <c r="E136" s="9"/>
      <c r="F136" s="9"/>
      <c r="G136" s="10"/>
      <c r="H136" s="11"/>
      <c r="I136" s="8"/>
      <c r="J136" s="10"/>
      <c r="K136" s="10"/>
      <c r="L136" s="21"/>
      <c r="P136" s="1"/>
      <c r="Q136" s="1"/>
      <c r="R136" s="1"/>
      <c r="S136" s="1"/>
      <c r="T136" s="1"/>
      <c r="U136" s="19"/>
    </row>
    <row r="137" spans="1:21" x14ac:dyDescent="0.2">
      <c r="B137" s="23"/>
      <c r="C137" s="3"/>
      <c r="D137" s="3"/>
      <c r="E137" s="13"/>
      <c r="F137" s="3"/>
      <c r="G137" s="4"/>
      <c r="H137" s="5"/>
      <c r="I137" s="3"/>
      <c r="J137" s="4"/>
      <c r="K137" s="4"/>
      <c r="L137" s="21"/>
      <c r="P137" s="1"/>
      <c r="Q137" s="1"/>
      <c r="R137" s="1"/>
      <c r="S137" s="1"/>
      <c r="T137" s="1"/>
      <c r="U137" s="19"/>
    </row>
    <row r="138" spans="1:21" ht="12.75" customHeight="1" x14ac:dyDescent="0.2">
      <c r="B138" s="23"/>
      <c r="C138" s="3"/>
      <c r="D138" s="3"/>
      <c r="E138" s="13"/>
      <c r="F138" s="3"/>
      <c r="G138" s="4"/>
      <c r="H138" s="5"/>
      <c r="I138" s="3"/>
      <c r="J138" s="4"/>
      <c r="K138" s="4"/>
      <c r="L138" s="21"/>
      <c r="P138" s="1"/>
      <c r="Q138" s="1"/>
      <c r="R138" s="1"/>
      <c r="S138" s="1"/>
      <c r="T138" s="1"/>
      <c r="U138" s="19"/>
    </row>
    <row r="139" spans="1:21" s="3" customFormat="1" ht="12.75" customHeight="1" x14ac:dyDescent="0.2">
      <c r="A139"/>
      <c r="B139" s="21"/>
      <c r="C139"/>
      <c r="D139"/>
      <c r="E139"/>
      <c r="F139" s="1"/>
      <c r="G139" s="1"/>
      <c r="H139" s="1"/>
      <c r="I139" s="1"/>
      <c r="J139" s="1"/>
      <c r="K139" s="19"/>
      <c r="L139" s="21"/>
      <c r="M139"/>
      <c r="N139"/>
      <c r="O139"/>
      <c r="P139" s="1"/>
      <c r="Q139" s="1"/>
      <c r="R139" s="1"/>
      <c r="S139" s="1"/>
      <c r="T139" s="1"/>
      <c r="U139" s="19"/>
    </row>
    <row r="140" spans="1:21" s="3" customFormat="1" ht="12.75" customHeight="1" x14ac:dyDescent="0.2">
      <c r="A140"/>
      <c r="B140" s="21"/>
      <c r="C140"/>
      <c r="D140"/>
      <c r="E140"/>
      <c r="F140" s="1"/>
      <c r="G140" s="1"/>
      <c r="H140" s="1"/>
      <c r="I140" s="1"/>
      <c r="J140" s="1"/>
      <c r="K140" s="19"/>
      <c r="L140" s="21"/>
      <c r="M140"/>
      <c r="N140"/>
      <c r="O140"/>
      <c r="P140" s="1"/>
      <c r="Q140" s="1"/>
      <c r="R140" s="1"/>
      <c r="S140" s="1"/>
      <c r="T140" s="1"/>
      <c r="U140" s="19"/>
    </row>
    <row r="141" spans="1:21" s="3" customFormat="1" ht="12.75" customHeight="1" x14ac:dyDescent="0.2">
      <c r="A141"/>
      <c r="B141" s="21"/>
      <c r="C141"/>
      <c r="D141"/>
      <c r="E141"/>
      <c r="F141" s="1"/>
      <c r="G141" s="1"/>
      <c r="H141" s="1"/>
      <c r="I141" s="1"/>
      <c r="J141" s="1"/>
      <c r="K141" s="19"/>
      <c r="L141" s="21"/>
      <c r="M141"/>
      <c r="N141"/>
      <c r="O141"/>
      <c r="P141"/>
      <c r="Q141" s="1"/>
      <c r="R141" s="2"/>
      <c r="S141"/>
      <c r="T141" s="1"/>
      <c r="U141" s="1"/>
    </row>
    <row r="142" spans="1:21" s="3" customFormat="1" ht="12.75" customHeight="1" x14ac:dyDescent="0.2">
      <c r="A142"/>
      <c r="B142" s="21"/>
      <c r="C142"/>
      <c r="D142"/>
      <c r="E142"/>
      <c r="F142" s="1"/>
      <c r="G142" s="1"/>
      <c r="H142" s="1"/>
      <c r="I142" s="1"/>
      <c r="J142" s="1"/>
      <c r="K142" s="19"/>
      <c r="L142" s="21"/>
      <c r="M142"/>
      <c r="N142"/>
      <c r="O142"/>
      <c r="P142"/>
      <c r="Q142" s="1"/>
      <c r="R142" s="2"/>
      <c r="S142"/>
      <c r="T142" s="1"/>
      <c r="U142" s="1"/>
    </row>
    <row r="143" spans="1:21" s="3" customFormat="1" ht="12.75" customHeight="1" x14ac:dyDescent="0.2">
      <c r="A143"/>
      <c r="B143" s="21"/>
      <c r="C143"/>
      <c r="D143"/>
      <c r="E143"/>
      <c r="F143" s="1"/>
      <c r="G143" s="1"/>
      <c r="H143" s="1"/>
      <c r="I143" s="1"/>
      <c r="J143" s="1"/>
      <c r="K143" s="19"/>
      <c r="M143" s="25"/>
      <c r="N143" s="25"/>
      <c r="O143" s="25"/>
      <c r="P143" s="25"/>
      <c r="Q143" s="1"/>
      <c r="R143" s="1"/>
      <c r="S143" s="1"/>
      <c r="T143" s="1"/>
      <c r="U143" s="19"/>
    </row>
    <row r="144" spans="1:21" s="3" customFormat="1" ht="12.75" customHeight="1" x14ac:dyDescent="0.2">
      <c r="A144"/>
      <c r="B144" s="21"/>
      <c r="C144"/>
      <c r="D144"/>
      <c r="E144"/>
      <c r="F144" s="1"/>
      <c r="G144" s="1"/>
      <c r="H144" s="1"/>
      <c r="I144" s="1"/>
      <c r="J144" s="1"/>
      <c r="K144" s="19"/>
      <c r="L144" s="23"/>
      <c r="M144" s="25"/>
      <c r="N144" s="25"/>
      <c r="O144" s="25"/>
      <c r="P144" s="25"/>
      <c r="Q144" s="25"/>
      <c r="R144" s="25"/>
      <c r="S144" s="25"/>
      <c r="T144" s="19"/>
      <c r="U144" s="19"/>
    </row>
    <row r="145" spans="1:21" s="3" customFormat="1" ht="12.75" customHeight="1" x14ac:dyDescent="0.2">
      <c r="A145"/>
      <c r="B145" s="21"/>
      <c r="C145"/>
      <c r="D145"/>
      <c r="E145"/>
      <c r="F145" s="1"/>
      <c r="G145" s="1"/>
      <c r="H145" s="1"/>
      <c r="I145" s="1"/>
      <c r="J145" s="1"/>
      <c r="K145" s="19"/>
      <c r="L145" s="23"/>
      <c r="T145" s="4"/>
      <c r="U145" s="4"/>
    </row>
    <row r="146" spans="1:21" s="3" customFormat="1" ht="12.75" customHeight="1" x14ac:dyDescent="0.2">
      <c r="A146"/>
      <c r="B146" s="21"/>
      <c r="C146"/>
      <c r="D146"/>
      <c r="E146"/>
      <c r="F146" s="1"/>
      <c r="G146" s="1"/>
      <c r="H146" s="1"/>
      <c r="I146" s="1"/>
      <c r="J146" s="1"/>
      <c r="K146" s="19"/>
      <c r="L146" s="21"/>
      <c r="M146"/>
      <c r="N146"/>
      <c r="O146"/>
      <c r="P146"/>
      <c r="Q146"/>
      <c r="R146"/>
      <c r="S146"/>
      <c r="T146" s="1"/>
      <c r="U146" s="1"/>
    </row>
    <row r="147" spans="1:21" s="3" customFormat="1" ht="12.75" customHeight="1" x14ac:dyDescent="0.2">
      <c r="A147"/>
      <c r="B147" s="21"/>
      <c r="C147"/>
      <c r="D147"/>
      <c r="E147"/>
      <c r="F147" s="1"/>
      <c r="G147" s="1"/>
      <c r="H147" s="1"/>
      <c r="I147" s="1"/>
      <c r="J147" s="1"/>
      <c r="K147" s="19"/>
      <c r="L147" s="21"/>
      <c r="M147"/>
      <c r="N147"/>
      <c r="O147"/>
      <c r="P147"/>
      <c r="Q147"/>
      <c r="R147"/>
      <c r="S147"/>
      <c r="T147"/>
      <c r="U147" s="1"/>
    </row>
    <row r="148" spans="1:21" s="3" customFormat="1" ht="12.75" customHeight="1" x14ac:dyDescent="0.2">
      <c r="A148"/>
      <c r="B148" s="21"/>
      <c r="C148"/>
      <c r="D148"/>
      <c r="E148"/>
      <c r="F148" s="1"/>
      <c r="G148" s="1"/>
      <c r="H148" s="1"/>
      <c r="I148" s="1"/>
      <c r="J148" s="1"/>
      <c r="K148" s="19"/>
      <c r="L148" s="23"/>
      <c r="T148" s="4"/>
      <c r="U148" s="4"/>
    </row>
    <row r="149" spans="1:21" s="3" customFormat="1" ht="12.75" customHeight="1" x14ac:dyDescent="0.2">
      <c r="A149"/>
      <c r="B149" s="21"/>
      <c r="C149"/>
      <c r="D149"/>
      <c r="E149"/>
      <c r="F149" s="1"/>
      <c r="G149" s="1"/>
      <c r="H149" s="2"/>
      <c r="I149" s="1"/>
      <c r="J149" s="1"/>
      <c r="K149" s="1"/>
      <c r="M149" s="1"/>
    </row>
    <row r="150" spans="1:21" s="3" customFormat="1" ht="12.75" customHeight="1" x14ac:dyDescent="0.2">
      <c r="A150"/>
      <c r="B150" s="21"/>
      <c r="C150"/>
      <c r="D150"/>
      <c r="E150"/>
      <c r="F150"/>
      <c r="G150"/>
      <c r="H150"/>
      <c r="I150"/>
      <c r="J150" s="1"/>
      <c r="K150" s="1"/>
      <c r="M150" s="1"/>
    </row>
    <row r="151" spans="1:21" s="3" customFormat="1" ht="12.75" customHeight="1" x14ac:dyDescent="0.2">
      <c r="A151"/>
      <c r="B151" s="21"/>
      <c r="C151"/>
      <c r="D151"/>
      <c r="E151"/>
      <c r="F151"/>
      <c r="G151"/>
      <c r="H151"/>
      <c r="I151"/>
      <c r="J151"/>
      <c r="K151" s="1"/>
      <c r="M151" s="1"/>
    </row>
    <row r="152" spans="1:21" s="3" customFormat="1" ht="12.6" customHeight="1" x14ac:dyDescent="0.2">
      <c r="B152" s="23"/>
      <c r="J152" s="4"/>
      <c r="K152" s="4"/>
      <c r="L152"/>
      <c r="M152" s="1"/>
      <c r="N152"/>
    </row>
    <row r="153" spans="1:21" s="3" customFormat="1" ht="12.6" customHeight="1" x14ac:dyDescent="0.2">
      <c r="B153" s="23"/>
      <c r="E153" s="13"/>
      <c r="G153" s="4"/>
      <c r="H153" s="5"/>
      <c r="J153" s="4"/>
      <c r="K153" s="4"/>
      <c r="L153"/>
      <c r="M153" s="1"/>
      <c r="N153"/>
    </row>
    <row r="154" spans="1:21" ht="12.75" customHeight="1" x14ac:dyDescent="0.2">
      <c r="F154" s="1"/>
      <c r="H154" s="1"/>
      <c r="I154" s="1"/>
      <c r="M154" s="1"/>
    </row>
    <row r="155" spans="1:21" ht="12.75" customHeight="1" x14ac:dyDescent="0.2">
      <c r="B155" s="22"/>
      <c r="C155" s="12"/>
      <c r="D155" s="3"/>
      <c r="E155" s="3"/>
      <c r="F155" s="12"/>
      <c r="G155" s="12"/>
      <c r="H155" s="12"/>
      <c r="I155" s="12"/>
      <c r="J155" s="12"/>
      <c r="K155" s="12"/>
      <c r="M155" s="1"/>
    </row>
    <row r="156" spans="1:21" ht="12.75" customHeight="1" x14ac:dyDescent="0.25">
      <c r="B156" s="24"/>
      <c r="C156" s="8"/>
      <c r="D156" s="8"/>
      <c r="E156" s="9"/>
      <c r="F156" s="9"/>
      <c r="G156" s="10"/>
      <c r="H156" s="11"/>
      <c r="I156" s="8"/>
      <c r="J156" s="10"/>
      <c r="K156" s="10"/>
      <c r="M156" s="1"/>
    </row>
    <row r="157" spans="1:21" ht="12.75" customHeight="1" x14ac:dyDescent="0.2">
      <c r="B157" s="23"/>
      <c r="C157" s="3"/>
      <c r="D157" s="3"/>
      <c r="E157" s="13"/>
      <c r="F157" s="3"/>
      <c r="G157" s="4"/>
      <c r="H157" s="5"/>
      <c r="I157" s="3"/>
      <c r="J157" s="4"/>
      <c r="K157" s="4"/>
      <c r="M157" s="1"/>
    </row>
    <row r="158" spans="1:21" ht="12.75" customHeight="1" x14ac:dyDescent="0.2">
      <c r="B158" s="23"/>
      <c r="C158" s="3"/>
      <c r="D158" s="3"/>
      <c r="E158" s="13"/>
      <c r="F158" s="3"/>
      <c r="G158" s="4"/>
      <c r="H158" s="5"/>
      <c r="I158" s="3"/>
      <c r="J158" s="4"/>
      <c r="K158" s="4"/>
      <c r="M158" s="1"/>
    </row>
    <row r="159" spans="1:21" ht="12.75" customHeight="1" x14ac:dyDescent="0.2">
      <c r="F159" s="1"/>
      <c r="H159" s="1"/>
      <c r="I159" s="1"/>
      <c r="K159" s="19"/>
      <c r="M159" s="1"/>
    </row>
    <row r="160" spans="1:21" ht="12.75" customHeight="1" x14ac:dyDescent="0.2">
      <c r="F160" s="1"/>
      <c r="H160" s="1"/>
      <c r="I160" s="1"/>
      <c r="K160" s="19"/>
      <c r="M160" s="1"/>
    </row>
    <row r="161" spans="1:13" ht="12.75" customHeight="1" x14ac:dyDescent="0.2">
      <c r="K161" s="19"/>
      <c r="M161" s="1"/>
    </row>
    <row r="162" spans="1:13" ht="12.75" customHeight="1" x14ac:dyDescent="0.2">
      <c r="F162" s="1"/>
      <c r="H162" s="1"/>
      <c r="I162" s="1"/>
      <c r="K162" s="19"/>
      <c r="M162" s="1"/>
    </row>
    <row r="163" spans="1:13" ht="12.75" customHeight="1" x14ac:dyDescent="0.2">
      <c r="F163" s="1"/>
      <c r="H163" s="1"/>
      <c r="I163" s="1"/>
      <c r="K163" s="19"/>
      <c r="M163" s="1"/>
    </row>
    <row r="164" spans="1:13" ht="12.75" customHeight="1" x14ac:dyDescent="0.2">
      <c r="F164" s="1"/>
      <c r="H164" s="1"/>
      <c r="I164" s="1"/>
      <c r="K164" s="19"/>
      <c r="M164" s="1"/>
    </row>
    <row r="165" spans="1:13" ht="12.75" customHeight="1" x14ac:dyDescent="0.2">
      <c r="F165" s="1"/>
      <c r="H165" s="1"/>
      <c r="I165" s="1"/>
      <c r="K165" s="19"/>
      <c r="M165" s="1"/>
    </row>
    <row r="166" spans="1:13" ht="12.75" customHeight="1" x14ac:dyDescent="0.2">
      <c r="F166" s="1"/>
      <c r="H166" s="1"/>
      <c r="I166" s="1"/>
      <c r="K166" s="19"/>
      <c r="M166" s="1"/>
    </row>
    <row r="167" spans="1:13" ht="12.75" customHeight="1" x14ac:dyDescent="0.2">
      <c r="F167" s="1"/>
      <c r="H167" s="1"/>
      <c r="I167" s="1"/>
      <c r="K167" s="19"/>
      <c r="M167" s="1"/>
    </row>
    <row r="168" spans="1:13" ht="12.75" customHeight="1" x14ac:dyDescent="0.2">
      <c r="F168" s="1"/>
      <c r="H168" s="1"/>
      <c r="I168" s="1"/>
      <c r="K168" s="19"/>
      <c r="M168" s="1"/>
    </row>
    <row r="169" spans="1:13" ht="12.75" customHeight="1" x14ac:dyDescent="0.2">
      <c r="F169" s="1"/>
      <c r="I169" s="1"/>
      <c r="M169" s="1"/>
    </row>
    <row r="170" spans="1:13" ht="12.75" customHeight="1" x14ac:dyDescent="0.2">
      <c r="G170"/>
      <c r="H170"/>
      <c r="M170" s="1"/>
    </row>
    <row r="171" spans="1:13" s="3" customFormat="1" ht="12.75" customHeight="1" x14ac:dyDescent="0.2">
      <c r="A171"/>
      <c r="B171" s="21"/>
      <c r="C171"/>
      <c r="D171"/>
      <c r="E171"/>
      <c r="F171"/>
      <c r="G171"/>
      <c r="H171"/>
      <c r="I171"/>
      <c r="J171"/>
      <c r="K171" s="1"/>
      <c r="M171" s="1"/>
    </row>
    <row r="172" spans="1:13" s="3" customFormat="1" ht="12.75" customHeight="1" x14ac:dyDescent="0.2">
      <c r="B172" s="23"/>
      <c r="J172" s="4"/>
      <c r="K172" s="4"/>
      <c r="M172" s="1"/>
    </row>
    <row r="173" spans="1:13" s="3" customFormat="1" ht="12.75" customHeight="1" x14ac:dyDescent="0.2">
      <c r="B173" s="23"/>
      <c r="F173" s="4"/>
      <c r="G173" s="4"/>
      <c r="H173" s="4"/>
      <c r="I173" s="4"/>
      <c r="J173" s="4"/>
      <c r="K173" s="4"/>
      <c r="M173" s="1"/>
    </row>
    <row r="174" spans="1:13" s="3" customFormat="1" ht="12.75" customHeight="1" x14ac:dyDescent="0.2">
      <c r="B174" s="23"/>
      <c r="J174" s="4"/>
      <c r="K174" s="4"/>
      <c r="M174" s="1"/>
    </row>
    <row r="175" spans="1:13" s="3" customFormat="1" ht="12.75" customHeight="1" x14ac:dyDescent="0.2">
      <c r="B175" s="23"/>
      <c r="F175" s="4"/>
      <c r="G175" s="4"/>
      <c r="H175" s="4"/>
      <c r="I175" s="4"/>
      <c r="J175" s="4"/>
      <c r="K175" s="4"/>
      <c r="M175" s="1"/>
    </row>
    <row r="176" spans="1:13" s="3" customFormat="1" ht="12.75" customHeight="1" x14ac:dyDescent="0.2">
      <c r="B176" s="23"/>
      <c r="F176" s="4"/>
      <c r="G176" s="4"/>
      <c r="H176" s="4"/>
      <c r="I176" s="4"/>
      <c r="J176" s="4"/>
      <c r="K176" s="4"/>
      <c r="M176" s="1"/>
    </row>
    <row r="177" spans="1:21" s="3" customFormat="1" ht="12.75" customHeight="1" x14ac:dyDescent="0.2">
      <c r="B177" s="23"/>
      <c r="F177" s="4"/>
      <c r="G177" s="4"/>
      <c r="H177" s="4"/>
      <c r="I177" s="4"/>
      <c r="J177" s="4"/>
      <c r="K177" s="4"/>
      <c r="M177" s="1"/>
    </row>
    <row r="178" spans="1:21" s="3" customFormat="1" ht="12.75" customHeight="1" x14ac:dyDescent="0.2">
      <c r="B178" s="23"/>
      <c r="F178" s="4"/>
      <c r="G178" s="4"/>
      <c r="H178" s="4"/>
      <c r="I178" s="4"/>
      <c r="J178" s="4"/>
      <c r="K178" s="4"/>
      <c r="M178" s="1"/>
    </row>
    <row r="179" spans="1:21" x14ac:dyDescent="0.2">
      <c r="C179" s="12"/>
      <c r="H179" s="1"/>
      <c r="I179" s="1"/>
      <c r="K179" s="19"/>
      <c r="M179" s="1"/>
      <c r="N179" s="1"/>
    </row>
    <row r="180" spans="1:21" x14ac:dyDescent="0.2">
      <c r="B180"/>
      <c r="C180" s="12"/>
      <c r="H180" s="1"/>
      <c r="I180" s="1"/>
      <c r="K180" s="19"/>
      <c r="M180" s="1"/>
      <c r="P180" s="1"/>
      <c r="Q180" s="1"/>
      <c r="R180" s="1"/>
      <c r="S180" s="1"/>
      <c r="T180" s="1"/>
      <c r="U180" s="19"/>
    </row>
    <row r="181" spans="1:21" ht="12" customHeight="1" x14ac:dyDescent="0.25">
      <c r="A181" s="8"/>
      <c r="B181" s="8"/>
      <c r="C181" s="8"/>
      <c r="D181" s="8"/>
      <c r="E181" s="9"/>
      <c r="F181" s="9"/>
      <c r="G181" s="10"/>
      <c r="H181" s="11"/>
      <c r="I181" s="8"/>
      <c r="J181" s="10"/>
      <c r="K181" s="10"/>
      <c r="M181" s="1"/>
      <c r="P181" s="1"/>
      <c r="Q181" s="1"/>
      <c r="R181" s="1"/>
      <c r="S181" s="1"/>
      <c r="T181" s="1"/>
      <c r="U181" s="19"/>
    </row>
    <row r="182" spans="1:21" ht="12" customHeight="1" x14ac:dyDescent="0.2">
      <c r="A182" s="3"/>
      <c r="B182" s="3"/>
      <c r="C182" s="3"/>
      <c r="D182" s="3"/>
      <c r="E182" s="13"/>
      <c r="F182" s="3"/>
      <c r="G182" s="4"/>
      <c r="H182" s="5"/>
      <c r="I182" s="3"/>
      <c r="J182" s="4"/>
      <c r="K182" s="4"/>
      <c r="M182" s="1"/>
      <c r="P182" s="1"/>
      <c r="Q182" s="1"/>
      <c r="R182" s="1"/>
      <c r="S182" s="1"/>
      <c r="T182" s="1"/>
      <c r="U182" s="19"/>
    </row>
    <row r="183" spans="1:21" x14ac:dyDescent="0.2">
      <c r="B183"/>
      <c r="F183" s="1"/>
      <c r="H183" s="1"/>
      <c r="I183" s="1"/>
      <c r="K183" s="19"/>
      <c r="M183" s="1"/>
      <c r="P183" s="1"/>
      <c r="Q183" s="1"/>
      <c r="R183" s="1"/>
      <c r="S183" s="1"/>
      <c r="T183" s="1"/>
      <c r="U183" s="19"/>
    </row>
    <row r="184" spans="1:21" x14ac:dyDescent="0.2">
      <c r="B184" s="6"/>
      <c r="G184"/>
      <c r="H184"/>
      <c r="J184"/>
      <c r="K184"/>
      <c r="M184" s="1"/>
      <c r="N184" s="1"/>
    </row>
    <row r="185" spans="1:21" x14ac:dyDescent="0.2">
      <c r="B185"/>
      <c r="G185"/>
      <c r="H185"/>
      <c r="J185"/>
      <c r="K185"/>
      <c r="M185" s="1"/>
      <c r="N185" s="1"/>
    </row>
    <row r="186" spans="1:21" x14ac:dyDescent="0.2">
      <c r="B186"/>
      <c r="K186" s="19"/>
      <c r="M186" s="1"/>
      <c r="P186" s="1"/>
    </row>
    <row r="187" spans="1:21" x14ac:dyDescent="0.2">
      <c r="B187"/>
      <c r="F187" s="1"/>
      <c r="H187" s="1"/>
      <c r="I187" s="1"/>
      <c r="K187" s="19"/>
      <c r="M187" s="1"/>
      <c r="P187" s="1"/>
    </row>
    <row r="188" spans="1:21" ht="12" customHeight="1" x14ac:dyDescent="0.2">
      <c r="B188"/>
      <c r="M188" s="1"/>
      <c r="N188" s="1"/>
    </row>
    <row r="189" spans="1:21" ht="12" customHeight="1" x14ac:dyDescent="0.2">
      <c r="A189" s="20"/>
      <c r="B189" s="20"/>
      <c r="C189" s="3"/>
      <c r="D189" s="3"/>
      <c r="E189" s="3"/>
      <c r="F189" s="3"/>
      <c r="G189" s="3"/>
      <c r="H189" s="3"/>
      <c r="I189" s="3"/>
      <c r="J189" s="4"/>
      <c r="K189" s="4"/>
      <c r="M189" s="1"/>
      <c r="N189" s="1"/>
    </row>
    <row r="190" spans="1:21" ht="12.75" customHeight="1" x14ac:dyDescent="0.2">
      <c r="F190" s="1"/>
      <c r="H190" s="1"/>
      <c r="I190" s="1"/>
      <c r="M190" s="1"/>
    </row>
    <row r="191" spans="1:21" x14ac:dyDescent="0.2">
      <c r="F191" s="1"/>
      <c r="H191" s="1"/>
      <c r="I191" s="1"/>
    </row>
    <row r="192" spans="1:21" x14ac:dyDescent="0.2">
      <c r="F192" s="1"/>
      <c r="H192" s="1"/>
      <c r="I192" s="1"/>
    </row>
    <row r="193" spans="1:14" x14ac:dyDescent="0.2">
      <c r="F193" s="1"/>
      <c r="H193" s="1"/>
      <c r="I193" s="1"/>
    </row>
    <row r="194" spans="1:14" s="8" customFormat="1" ht="12.6" customHeight="1" x14ac:dyDescent="0.25">
      <c r="B194" s="24"/>
      <c r="E194" s="9"/>
      <c r="F194" s="9"/>
      <c r="G194" s="10"/>
      <c r="H194" s="11"/>
      <c r="J194" s="10"/>
      <c r="K194" s="10"/>
    </row>
    <row r="195" spans="1:14" s="3" customFormat="1" ht="12.6" customHeight="1" x14ac:dyDescent="0.2">
      <c r="B195" s="23"/>
      <c r="E195" s="13"/>
      <c r="G195" s="4"/>
      <c r="H195" s="5"/>
      <c r="J195" s="4"/>
      <c r="K195" s="4"/>
      <c r="L195"/>
      <c r="M195"/>
      <c r="N195"/>
    </row>
    <row r="196" spans="1:14" s="3" customFormat="1" ht="12.6" customHeight="1" x14ac:dyDescent="0.2">
      <c r="B196" s="23"/>
      <c r="E196" s="13"/>
      <c r="G196" s="4"/>
      <c r="H196" s="5"/>
      <c r="J196" s="4"/>
      <c r="K196" s="4"/>
      <c r="L196"/>
      <c r="M196"/>
      <c r="N196"/>
    </row>
    <row r="197" spans="1:14" x14ac:dyDescent="0.2">
      <c r="F197" s="1"/>
      <c r="H197" s="1"/>
      <c r="I197" s="1"/>
      <c r="K197" s="19"/>
    </row>
    <row r="198" spans="1:14" x14ac:dyDescent="0.2">
      <c r="F198" s="1"/>
      <c r="H198" s="1"/>
      <c r="I198" s="1"/>
      <c r="K198" s="19"/>
    </row>
    <row r="199" spans="1:14" x14ac:dyDescent="0.2">
      <c r="F199" s="1"/>
      <c r="H199" s="1"/>
      <c r="I199" s="1"/>
      <c r="K199" s="19"/>
    </row>
    <row r="200" spans="1:14" x14ac:dyDescent="0.2">
      <c r="F200" s="1"/>
      <c r="H200" s="1"/>
      <c r="I200" s="1"/>
      <c r="K200" s="19"/>
    </row>
    <row r="201" spans="1:14" x14ac:dyDescent="0.2">
      <c r="A201" s="6"/>
      <c r="G201"/>
      <c r="H201"/>
      <c r="J201"/>
      <c r="K201"/>
    </row>
    <row r="202" spans="1:14" x14ac:dyDescent="0.2">
      <c r="A202" s="6"/>
      <c r="G202"/>
      <c r="H202"/>
    </row>
    <row r="203" spans="1:14" x14ac:dyDescent="0.2">
      <c r="A203" s="6"/>
      <c r="G203"/>
      <c r="H203"/>
    </row>
    <row r="204" spans="1:14" x14ac:dyDescent="0.2">
      <c r="A204" s="6"/>
      <c r="G204"/>
      <c r="H204"/>
      <c r="J204"/>
    </row>
    <row r="205" spans="1:14" x14ac:dyDescent="0.2">
      <c r="A205" s="6"/>
      <c r="G205"/>
      <c r="H205"/>
      <c r="J205"/>
      <c r="K205"/>
    </row>
    <row r="206" spans="1:14" x14ac:dyDescent="0.2">
      <c r="A206" s="20"/>
      <c r="B206" s="23"/>
      <c r="C206" s="3"/>
      <c r="G206"/>
      <c r="H206"/>
      <c r="J206"/>
      <c r="K206" s="4"/>
    </row>
    <row r="207" spans="1:14" ht="12.75" customHeight="1" x14ac:dyDescent="0.2">
      <c r="F207" s="1"/>
      <c r="H207" s="1"/>
      <c r="I207" s="1"/>
      <c r="M207" s="1"/>
    </row>
    <row r="208" spans="1:14" ht="12.75" customHeight="1" x14ac:dyDescent="0.2">
      <c r="F208" s="1"/>
      <c r="H208" s="1"/>
      <c r="I208" s="1"/>
      <c r="M208" s="1"/>
    </row>
    <row r="209" spans="2:13" ht="12.75" customHeight="1" x14ac:dyDescent="0.2">
      <c r="F209" s="1"/>
      <c r="H209" s="1"/>
      <c r="I209" s="1"/>
      <c r="M209" s="1"/>
    </row>
    <row r="210" spans="2:13" ht="12.75" customHeight="1" x14ac:dyDescent="0.2">
      <c r="F210" s="1"/>
      <c r="H210" s="1"/>
      <c r="I210" s="1"/>
      <c r="M210" s="1"/>
    </row>
    <row r="211" spans="2:13" ht="12.75" customHeight="1" x14ac:dyDescent="0.2">
      <c r="F211" s="1"/>
      <c r="H211" s="1"/>
      <c r="I211" s="1"/>
      <c r="M211" s="1"/>
    </row>
    <row r="212" spans="2:13" ht="12.75" customHeight="1" x14ac:dyDescent="0.2">
      <c r="F212" s="1"/>
      <c r="H212" s="1"/>
      <c r="I212" s="1"/>
      <c r="M212" s="1"/>
    </row>
    <row r="213" spans="2:13" ht="12.75" customHeight="1" x14ac:dyDescent="0.2">
      <c r="F213" s="1"/>
      <c r="H213" s="1"/>
      <c r="I213" s="1"/>
      <c r="M213" s="1"/>
    </row>
    <row r="214" spans="2:13" ht="12.75" customHeight="1" x14ac:dyDescent="0.2">
      <c r="F214" s="1"/>
      <c r="H214" s="1"/>
      <c r="I214" s="1"/>
    </row>
    <row r="215" spans="2:13" ht="12.75" customHeight="1" x14ac:dyDescent="0.2">
      <c r="F215" s="1"/>
      <c r="H215" s="1"/>
      <c r="I215" s="1"/>
    </row>
    <row r="216" spans="2:13" ht="12.75" customHeight="1" x14ac:dyDescent="0.2">
      <c r="F216" s="1"/>
      <c r="H216" s="1"/>
      <c r="I216" s="1"/>
    </row>
    <row r="217" spans="2:13" ht="12.75" customHeight="1" x14ac:dyDescent="0.2">
      <c r="F217" s="1"/>
      <c r="H217" s="1"/>
      <c r="I217" s="1"/>
    </row>
    <row r="218" spans="2:13" x14ac:dyDescent="0.2">
      <c r="F218" s="1"/>
      <c r="H218" s="1"/>
      <c r="I218" s="1"/>
    </row>
    <row r="219" spans="2:13" x14ac:dyDescent="0.2">
      <c r="F219" s="1"/>
      <c r="H219" s="1"/>
      <c r="I219" s="1"/>
    </row>
    <row r="220" spans="2:13" x14ac:dyDescent="0.2">
      <c r="C220" s="12"/>
      <c r="G220"/>
      <c r="H220"/>
      <c r="J220"/>
      <c r="K220"/>
    </row>
    <row r="221" spans="2:13" s="12" customFormat="1" x14ac:dyDescent="0.2">
      <c r="B221" s="22"/>
    </row>
    <row r="222" spans="2:13" s="12" customFormat="1" x14ac:dyDescent="0.2">
      <c r="B222" s="22"/>
      <c r="D222" s="15"/>
      <c r="E222" s="15"/>
    </row>
    <row r="223" spans="2:13" x14ac:dyDescent="0.2">
      <c r="G223"/>
      <c r="H223"/>
      <c r="J223"/>
      <c r="K223"/>
    </row>
    <row r="224" spans="2:13" x14ac:dyDescent="0.2">
      <c r="F224" s="1"/>
      <c r="I224" s="1"/>
    </row>
    <row r="225" spans="1:11" x14ac:dyDescent="0.2">
      <c r="F225" s="1"/>
      <c r="I225" s="1"/>
    </row>
    <row r="226" spans="1:11" x14ac:dyDescent="0.2">
      <c r="F226" s="1"/>
      <c r="I226" s="1"/>
    </row>
    <row r="227" spans="1:11" x14ac:dyDescent="0.2">
      <c r="F227" s="1"/>
      <c r="I227" s="1"/>
    </row>
    <row r="228" spans="1:11" x14ac:dyDescent="0.2">
      <c r="F228" s="1"/>
      <c r="I228" s="1"/>
    </row>
    <row r="229" spans="1:11" x14ac:dyDescent="0.2">
      <c r="F229" s="1"/>
      <c r="I229" s="1"/>
    </row>
    <row r="230" spans="1:11" x14ac:dyDescent="0.2">
      <c r="F230" s="1"/>
      <c r="I230" s="1"/>
    </row>
    <row r="231" spans="1:11" x14ac:dyDescent="0.2">
      <c r="F231" s="1"/>
      <c r="I231" s="1"/>
    </row>
    <row r="232" spans="1:11" x14ac:dyDescent="0.2">
      <c r="F232" s="1"/>
      <c r="I232" s="1"/>
    </row>
    <row r="233" spans="1:11" x14ac:dyDescent="0.2">
      <c r="F233" s="1"/>
      <c r="I233" s="1"/>
    </row>
    <row r="234" spans="1:11" x14ac:dyDescent="0.2">
      <c r="F234" s="1"/>
      <c r="I234" s="1"/>
    </row>
    <row r="235" spans="1:11" x14ac:dyDescent="0.2">
      <c r="F235" s="1"/>
      <c r="I235" s="1"/>
    </row>
    <row r="236" spans="1:11" x14ac:dyDescent="0.2">
      <c r="F236" s="1"/>
      <c r="I236" s="1"/>
    </row>
    <row r="237" spans="1:11" x14ac:dyDescent="0.2">
      <c r="F237" s="1"/>
      <c r="I237" s="1"/>
    </row>
    <row r="238" spans="1:11" x14ac:dyDescent="0.2">
      <c r="F238" s="1"/>
      <c r="I238" s="1"/>
    </row>
    <row r="239" spans="1:11" x14ac:dyDescent="0.2">
      <c r="A239" s="6"/>
      <c r="G239"/>
      <c r="H239"/>
      <c r="J239"/>
      <c r="K239"/>
    </row>
    <row r="240" spans="1:11" x14ac:dyDescent="0.2">
      <c r="A240" s="6"/>
      <c r="G240"/>
      <c r="H240"/>
      <c r="J240"/>
    </row>
    <row r="241" spans="1:11" x14ac:dyDescent="0.2">
      <c r="A241" s="6"/>
      <c r="G241"/>
      <c r="H241"/>
      <c r="J241"/>
      <c r="K241"/>
    </row>
    <row r="242" spans="1:11" x14ac:dyDescent="0.2">
      <c r="A242" s="6"/>
      <c r="G242"/>
      <c r="H242"/>
      <c r="J242"/>
    </row>
    <row r="243" spans="1:11" x14ac:dyDescent="0.2">
      <c r="A243" s="6"/>
      <c r="G243"/>
      <c r="H243"/>
      <c r="J243"/>
    </row>
    <row r="244" spans="1:11" x14ac:dyDescent="0.2">
      <c r="F244" s="1"/>
      <c r="H244" s="1"/>
      <c r="I244" s="1"/>
    </row>
    <row r="245" spans="1:11" x14ac:dyDescent="0.2">
      <c r="C245" s="12"/>
      <c r="G245"/>
      <c r="H245"/>
      <c r="J245"/>
      <c r="K245"/>
    </row>
    <row r="246" spans="1:11" s="12" customFormat="1" x14ac:dyDescent="0.2">
      <c r="B246" s="22"/>
    </row>
    <row r="247" spans="1:11" s="12" customFormat="1" x14ac:dyDescent="0.2">
      <c r="B247" s="22"/>
      <c r="D247" s="15"/>
      <c r="E247" s="15"/>
    </row>
    <row r="248" spans="1:11" x14ac:dyDescent="0.2">
      <c r="G248"/>
      <c r="H248"/>
      <c r="J248"/>
      <c r="K248"/>
    </row>
    <row r="249" spans="1:11" x14ac:dyDescent="0.2">
      <c r="F249" s="1"/>
      <c r="I249" s="1"/>
    </row>
    <row r="250" spans="1:11" x14ac:dyDescent="0.2">
      <c r="F250" s="1"/>
      <c r="I250" s="1"/>
    </row>
    <row r="251" spans="1:11" x14ac:dyDescent="0.2">
      <c r="F251" s="1"/>
      <c r="I251" s="1"/>
    </row>
    <row r="252" spans="1:11" x14ac:dyDescent="0.2">
      <c r="F252" s="1"/>
      <c r="I252" s="1"/>
    </row>
    <row r="253" spans="1:11" x14ac:dyDescent="0.2">
      <c r="F253" s="1"/>
      <c r="I253" s="1"/>
    </row>
    <row r="254" spans="1:11" x14ac:dyDescent="0.2">
      <c r="F254" s="1"/>
      <c r="I254" s="1"/>
    </row>
    <row r="255" spans="1:11" x14ac:dyDescent="0.2">
      <c r="F255" s="1"/>
      <c r="I255" s="1"/>
    </row>
    <row r="256" spans="1:11" x14ac:dyDescent="0.2">
      <c r="F256" s="1"/>
      <c r="I256" s="1"/>
    </row>
    <row r="257" spans="1:11" x14ac:dyDescent="0.2">
      <c r="A257" s="6"/>
      <c r="G257"/>
      <c r="H257"/>
      <c r="J257"/>
      <c r="K257"/>
    </row>
    <row r="258" spans="1:11" x14ac:dyDescent="0.2">
      <c r="A258" s="6"/>
      <c r="G258"/>
      <c r="H258"/>
      <c r="J258"/>
    </row>
    <row r="259" spans="1:11" x14ac:dyDescent="0.2">
      <c r="A259" s="6"/>
      <c r="G259"/>
      <c r="H259"/>
      <c r="J259"/>
      <c r="K259"/>
    </row>
    <row r="260" spans="1:11" x14ac:dyDescent="0.2">
      <c r="A260" s="6"/>
      <c r="G260"/>
      <c r="H260"/>
      <c r="J260"/>
    </row>
    <row r="261" spans="1:11" ht="12.75" customHeight="1" x14ac:dyDescent="0.2"/>
    <row r="262" spans="1:11" ht="12.75" customHeight="1" x14ac:dyDescent="0.2"/>
    <row r="263" spans="1:11" ht="12.75" customHeight="1" x14ac:dyDescent="0.25">
      <c r="C263" s="7"/>
    </row>
    <row r="264" spans="1:11" x14ac:dyDescent="0.2">
      <c r="C264" s="12"/>
      <c r="G264"/>
      <c r="H264"/>
      <c r="J264"/>
      <c r="K264" s="12"/>
    </row>
    <row r="265" spans="1:11" ht="12.75" customHeight="1" x14ac:dyDescent="0.2"/>
    <row r="266" spans="1:11" ht="12.75" customHeight="1" x14ac:dyDescent="0.2"/>
    <row r="267" spans="1:11" ht="12.75" customHeight="1" x14ac:dyDescent="0.25">
      <c r="C267" s="7"/>
      <c r="G267"/>
      <c r="H267"/>
      <c r="J267"/>
      <c r="K267"/>
    </row>
    <row r="268" spans="1:11" ht="12.75" customHeight="1" x14ac:dyDescent="0.2">
      <c r="F268" s="1"/>
      <c r="H268" s="1"/>
      <c r="I268" s="1"/>
    </row>
    <row r="269" spans="1:11" ht="12.75" customHeight="1" x14ac:dyDescent="0.2">
      <c r="F269" s="1"/>
      <c r="H269" s="1"/>
      <c r="I269" s="1"/>
    </row>
    <row r="270" spans="1:11" ht="12.75" customHeight="1" x14ac:dyDescent="0.2">
      <c r="F270" s="1"/>
      <c r="H270" s="1"/>
      <c r="I270" s="1"/>
    </row>
    <row r="271" spans="1:11" ht="12.75" customHeight="1" x14ac:dyDescent="0.2">
      <c r="F271" s="1"/>
      <c r="H271" s="1"/>
      <c r="I271" s="1"/>
    </row>
    <row r="272" spans="1:11" ht="12.75" customHeight="1" x14ac:dyDescent="0.2">
      <c r="F272" s="1"/>
      <c r="H272" s="1"/>
      <c r="I272" s="1"/>
    </row>
    <row r="273" spans="1:11" ht="12.75" customHeight="1" x14ac:dyDescent="0.2">
      <c r="F273" s="1"/>
      <c r="H273" s="1"/>
      <c r="I273" s="1"/>
    </row>
    <row r="274" spans="1:11" ht="12.75" customHeight="1" x14ac:dyDescent="0.2">
      <c r="F274" s="1"/>
      <c r="H274" s="1"/>
      <c r="I274" s="1"/>
    </row>
    <row r="275" spans="1:11" ht="12.75" customHeight="1" x14ac:dyDescent="0.2">
      <c r="F275" s="1"/>
      <c r="H275" s="1"/>
      <c r="I275" s="1"/>
    </row>
    <row r="276" spans="1:11" ht="12.75" customHeight="1" x14ac:dyDescent="0.2">
      <c r="D276" s="14"/>
      <c r="F276" s="1"/>
      <c r="H276" s="1"/>
      <c r="I276" s="1"/>
    </row>
    <row r="277" spans="1:11" ht="12.75" customHeight="1" x14ac:dyDescent="0.2">
      <c r="F277" s="1"/>
      <c r="H277" s="1"/>
      <c r="I277" s="1"/>
    </row>
    <row r="278" spans="1:11" ht="12.75" customHeight="1" x14ac:dyDescent="0.2">
      <c r="F278" s="1"/>
      <c r="H278" s="1"/>
      <c r="I278" s="1"/>
    </row>
    <row r="279" spans="1:11" ht="12.75" customHeight="1" x14ac:dyDescent="0.2">
      <c r="F279" s="1"/>
      <c r="H279" s="1"/>
      <c r="I279" s="1"/>
    </row>
    <row r="280" spans="1:11" ht="12.75" customHeight="1" x14ac:dyDescent="0.2">
      <c r="F280" s="1"/>
      <c r="H280" s="1"/>
      <c r="I280" s="1"/>
    </row>
    <row r="281" spans="1:11" ht="12.75" customHeight="1" x14ac:dyDescent="0.2">
      <c r="F281" s="1"/>
      <c r="H281" s="1"/>
      <c r="I281" s="1"/>
    </row>
    <row r="282" spans="1:11" ht="12.75" customHeight="1" x14ac:dyDescent="0.2">
      <c r="F282" s="1"/>
      <c r="H282" s="1"/>
      <c r="I282" s="1"/>
    </row>
    <row r="283" spans="1:11" ht="12.75" customHeight="1" x14ac:dyDescent="0.2">
      <c r="F283" s="1"/>
      <c r="H283" s="1"/>
      <c r="I283" s="1"/>
    </row>
    <row r="284" spans="1:11" ht="12.75" customHeight="1" x14ac:dyDescent="0.2">
      <c r="F284" s="1"/>
      <c r="H284" s="1"/>
      <c r="I284" s="1"/>
    </row>
    <row r="285" spans="1:11" ht="12.75" customHeight="1" x14ac:dyDescent="0.2">
      <c r="C285" s="12"/>
      <c r="G285"/>
      <c r="H285"/>
      <c r="J285"/>
      <c r="K285"/>
    </row>
    <row r="286" spans="1:11" ht="12.75" customHeight="1" x14ac:dyDescent="0.2">
      <c r="A286" s="12"/>
      <c r="B286" s="22"/>
      <c r="C286" s="12"/>
      <c r="D286" s="12"/>
      <c r="E286" s="12"/>
      <c r="F286" s="12"/>
      <c r="G286" s="12"/>
      <c r="H286" s="12"/>
      <c r="I286" s="12"/>
      <c r="J286" s="12"/>
      <c r="K286" s="12"/>
    </row>
    <row r="287" spans="1:11" ht="12.75" customHeight="1" x14ac:dyDescent="0.2">
      <c r="A287" s="12"/>
      <c r="B287" s="22"/>
      <c r="C287" s="12"/>
      <c r="D287" s="15"/>
      <c r="E287" s="15"/>
      <c r="F287" s="12"/>
      <c r="G287" s="12"/>
      <c r="H287" s="12"/>
      <c r="I287" s="12"/>
      <c r="J287" s="12"/>
      <c r="K287" s="12"/>
    </row>
    <row r="288" spans="1:11" ht="12.75" customHeight="1" x14ac:dyDescent="0.2">
      <c r="G288"/>
      <c r="H288"/>
      <c r="J288"/>
      <c r="K288"/>
    </row>
    <row r="289" spans="1:14" ht="12.75" customHeight="1" x14ac:dyDescent="0.2">
      <c r="F289" s="1"/>
      <c r="I289" s="1"/>
    </row>
    <row r="290" spans="1:14" s="8" customFormat="1" ht="12.75" customHeight="1" x14ac:dyDescent="0.2">
      <c r="A290"/>
      <c r="B290" s="21"/>
      <c r="C290"/>
      <c r="D290"/>
      <c r="E290"/>
      <c r="F290" s="1"/>
      <c r="G290" s="1"/>
      <c r="H290" s="2"/>
      <c r="I290" s="1"/>
      <c r="J290" s="1"/>
      <c r="K290" s="1"/>
    </row>
    <row r="291" spans="1:14" s="3" customFormat="1" ht="12.75" customHeight="1" x14ac:dyDescent="0.2">
      <c r="A291"/>
      <c r="B291" s="21"/>
      <c r="C291"/>
      <c r="D291"/>
      <c r="E291"/>
      <c r="F291" s="1"/>
      <c r="G291" s="1"/>
      <c r="H291" s="2"/>
      <c r="I291" s="1"/>
      <c r="J291" s="1"/>
      <c r="K291" s="1"/>
      <c r="L291"/>
      <c r="M291"/>
      <c r="N291"/>
    </row>
    <row r="292" spans="1:14" ht="12.75" customHeight="1" x14ac:dyDescent="0.2">
      <c r="F292" s="1"/>
      <c r="I292" s="1"/>
    </row>
    <row r="293" spans="1:14" ht="12.75" customHeight="1" x14ac:dyDescent="0.2">
      <c r="F293" s="1"/>
      <c r="I293" s="1"/>
    </row>
    <row r="294" spans="1:14" ht="12.75" customHeight="1" x14ac:dyDescent="0.2">
      <c r="F294" s="1"/>
      <c r="I294" s="1"/>
    </row>
    <row r="295" spans="1:14" ht="12.75" customHeight="1" x14ac:dyDescent="0.2">
      <c r="F295" s="1"/>
      <c r="I295" s="1"/>
    </row>
    <row r="296" spans="1:14" ht="12.75" customHeight="1" x14ac:dyDescent="0.2">
      <c r="F296" s="1"/>
      <c r="I296" s="1"/>
    </row>
    <row r="297" spans="1:14" ht="12.75" customHeight="1" x14ac:dyDescent="0.2">
      <c r="F297" s="1"/>
      <c r="I297" s="1"/>
    </row>
    <row r="298" spans="1:14" ht="12.75" customHeight="1" x14ac:dyDescent="0.2">
      <c r="F298" s="1"/>
      <c r="I298" s="1"/>
    </row>
    <row r="299" spans="1:14" ht="12.75" customHeight="1" x14ac:dyDescent="0.2">
      <c r="F299" s="1"/>
      <c r="I299" s="1"/>
    </row>
    <row r="300" spans="1:14" ht="12.75" customHeight="1" x14ac:dyDescent="0.2">
      <c r="F300" s="1"/>
      <c r="I300" s="1"/>
    </row>
    <row r="301" spans="1:14" ht="12.75" customHeight="1" x14ac:dyDescent="0.2">
      <c r="F301" s="1"/>
      <c r="I301" s="1"/>
    </row>
    <row r="302" spans="1:14" ht="12.75" customHeight="1" x14ac:dyDescent="0.2">
      <c r="A302" s="6"/>
      <c r="G302"/>
      <c r="H302"/>
      <c r="J302"/>
      <c r="K302"/>
    </row>
    <row r="303" spans="1:14" ht="12.75" customHeight="1" x14ac:dyDescent="0.2">
      <c r="A303" s="6"/>
      <c r="G303"/>
      <c r="H303"/>
      <c r="J303"/>
    </row>
    <row r="304" spans="1:14" ht="12.75" customHeight="1" x14ac:dyDescent="0.2">
      <c r="A304" s="6"/>
      <c r="G304"/>
      <c r="H304"/>
      <c r="J304"/>
      <c r="K304"/>
    </row>
    <row r="305" spans="1:11" ht="12.75" customHeight="1" x14ac:dyDescent="0.2">
      <c r="A305" s="6"/>
      <c r="G305"/>
      <c r="H305"/>
      <c r="J305"/>
    </row>
    <row r="306" spans="1:11" ht="12.75" customHeight="1" x14ac:dyDescent="0.2">
      <c r="A306" s="6"/>
      <c r="G306"/>
      <c r="H306"/>
      <c r="J306"/>
    </row>
    <row r="307" spans="1:11" ht="12.75" customHeight="1" x14ac:dyDescent="0.2">
      <c r="A307" s="6"/>
      <c r="G307"/>
      <c r="H307"/>
      <c r="J307"/>
    </row>
    <row r="308" spans="1:11" ht="12.75" customHeight="1" x14ac:dyDescent="0.2">
      <c r="A308" s="6"/>
      <c r="G308"/>
      <c r="H308"/>
      <c r="J308"/>
    </row>
    <row r="309" spans="1:11" ht="12.75" customHeight="1" x14ac:dyDescent="0.2">
      <c r="F309" s="1"/>
      <c r="H309" s="1"/>
      <c r="I309" s="1"/>
    </row>
    <row r="310" spans="1:11" ht="12.75" customHeight="1" x14ac:dyDescent="0.2">
      <c r="C310" s="12"/>
      <c r="G310"/>
      <c r="H310"/>
      <c r="J310"/>
      <c r="K310"/>
    </row>
    <row r="311" spans="1:11" ht="12.75" customHeight="1" x14ac:dyDescent="0.2">
      <c r="A311" s="12"/>
      <c r="B311" s="22"/>
      <c r="C311" s="12"/>
      <c r="D311" s="12"/>
      <c r="E311" s="12"/>
      <c r="F311" s="12"/>
      <c r="G311" s="12"/>
      <c r="H311" s="12"/>
      <c r="I311" s="12"/>
      <c r="J311" s="12"/>
      <c r="K311" s="12"/>
    </row>
    <row r="312" spans="1:11" ht="12.75" customHeight="1" x14ac:dyDescent="0.2">
      <c r="A312" s="12"/>
      <c r="B312" s="22"/>
      <c r="C312" s="12"/>
      <c r="D312" s="15"/>
      <c r="E312" s="15"/>
      <c r="F312" s="12"/>
      <c r="G312" s="12"/>
      <c r="H312" s="12"/>
      <c r="I312" s="12"/>
      <c r="J312" s="12"/>
      <c r="K312" s="12"/>
    </row>
    <row r="313" spans="1:11" ht="12.75" customHeight="1" x14ac:dyDescent="0.2">
      <c r="G313"/>
      <c r="H313"/>
      <c r="J313"/>
      <c r="K313"/>
    </row>
    <row r="314" spans="1:11" ht="12.75" customHeight="1" x14ac:dyDescent="0.2">
      <c r="F314" s="1"/>
      <c r="I314" s="1"/>
    </row>
    <row r="315" spans="1:11" ht="12.75" customHeight="1" x14ac:dyDescent="0.2">
      <c r="F315" s="1"/>
      <c r="I315" s="1"/>
    </row>
    <row r="316" spans="1:11" ht="12.75" customHeight="1" x14ac:dyDescent="0.2">
      <c r="F316" s="1"/>
      <c r="I316" s="1"/>
    </row>
    <row r="317" spans="1:11" ht="12.75" customHeight="1" x14ac:dyDescent="0.2">
      <c r="F317" s="1"/>
      <c r="I317" s="1"/>
    </row>
    <row r="318" spans="1:11" ht="12.75" customHeight="1" x14ac:dyDescent="0.2">
      <c r="F318" s="1"/>
      <c r="I318" s="1"/>
    </row>
    <row r="319" spans="1:11" ht="12.75" customHeight="1" x14ac:dyDescent="0.2">
      <c r="F319" s="1"/>
      <c r="I319" s="1"/>
    </row>
    <row r="320" spans="1:11" ht="12.75" customHeight="1" x14ac:dyDescent="0.2">
      <c r="F320" s="1"/>
      <c r="I320" s="1"/>
    </row>
    <row r="321" spans="1:11" ht="12.75" customHeight="1" x14ac:dyDescent="0.2">
      <c r="F321" s="1"/>
      <c r="I321" s="1"/>
    </row>
    <row r="322" spans="1:11" ht="12.75" customHeight="1" x14ac:dyDescent="0.2">
      <c r="A322" s="6"/>
      <c r="G322"/>
      <c r="H322"/>
      <c r="J322"/>
      <c r="K322"/>
    </row>
    <row r="323" spans="1:11" ht="12.75" customHeight="1" x14ac:dyDescent="0.2">
      <c r="A323" s="6"/>
      <c r="G323"/>
      <c r="H323"/>
      <c r="J323"/>
    </row>
    <row r="324" spans="1:11" ht="12.75" customHeight="1" x14ac:dyDescent="0.2">
      <c r="A324" s="6"/>
      <c r="G324"/>
      <c r="H324"/>
      <c r="J324"/>
      <c r="K324"/>
    </row>
    <row r="325" spans="1:11" ht="12.75" customHeight="1" x14ac:dyDescent="0.2">
      <c r="A325" s="6"/>
      <c r="G325"/>
      <c r="H325"/>
      <c r="J325"/>
    </row>
    <row r="326" spans="1:11" ht="12.75" customHeight="1" x14ac:dyDescent="0.2"/>
    <row r="327" spans="1:11" ht="12.75" customHeight="1" x14ac:dyDescent="0.2"/>
    <row r="328" spans="1:11" ht="12.75" customHeight="1" x14ac:dyDescent="0.25">
      <c r="C328" s="7"/>
    </row>
    <row r="329" spans="1:11" ht="12.75" customHeight="1" x14ac:dyDescent="0.2"/>
    <row r="330" spans="1:11" ht="12.75" customHeight="1" x14ac:dyDescent="0.2"/>
    <row r="331" spans="1:11" ht="12.75" customHeight="1" x14ac:dyDescent="0.2"/>
    <row r="332" spans="1:11" ht="12.75" customHeight="1" x14ac:dyDescent="0.25">
      <c r="C332" s="7"/>
      <c r="G332"/>
      <c r="H332"/>
      <c r="J332"/>
      <c r="K332"/>
    </row>
    <row r="333" spans="1:11" ht="12.75" customHeight="1" x14ac:dyDescent="0.25">
      <c r="C333" s="7"/>
      <c r="G333"/>
      <c r="H333"/>
      <c r="J333"/>
      <c r="K333"/>
    </row>
    <row r="334" spans="1:11" ht="12.75" customHeight="1" x14ac:dyDescent="0.2">
      <c r="G334"/>
      <c r="H334"/>
      <c r="J334"/>
      <c r="K334"/>
    </row>
    <row r="335" spans="1:11" ht="12.75" customHeight="1" x14ac:dyDescent="0.2">
      <c r="G335"/>
      <c r="H335"/>
    </row>
    <row r="336" spans="1:11" ht="12.75" customHeight="1" x14ac:dyDescent="0.2">
      <c r="G336"/>
      <c r="H336"/>
      <c r="I336" s="1"/>
      <c r="J336"/>
    </row>
    <row r="337" spans="1:11" ht="12.75" customHeight="1" x14ac:dyDescent="0.2">
      <c r="G337"/>
      <c r="H337"/>
    </row>
    <row r="338" spans="1:11" ht="12.75" customHeight="1" x14ac:dyDescent="0.2">
      <c r="G338"/>
      <c r="H338"/>
      <c r="I338" s="1"/>
      <c r="J338"/>
    </row>
    <row r="339" spans="1:11" ht="12.75" customHeight="1" x14ac:dyDescent="0.2">
      <c r="G339"/>
      <c r="H339"/>
    </row>
    <row r="340" spans="1:11" ht="12.75" customHeight="1" x14ac:dyDescent="0.2">
      <c r="G340"/>
      <c r="H340"/>
      <c r="J340"/>
      <c r="K340"/>
    </row>
    <row r="341" spans="1:11" ht="12.75" customHeight="1" x14ac:dyDescent="0.2">
      <c r="G341"/>
      <c r="H341"/>
      <c r="I341" s="1"/>
    </row>
    <row r="342" spans="1:11" ht="12.75" customHeight="1" x14ac:dyDescent="0.2">
      <c r="G342"/>
      <c r="H342"/>
      <c r="J342"/>
      <c r="K342"/>
    </row>
    <row r="343" spans="1:11" ht="12.75" customHeight="1" x14ac:dyDescent="0.2">
      <c r="G343"/>
      <c r="H343"/>
      <c r="J343"/>
    </row>
    <row r="344" spans="1:11" ht="12.75" customHeight="1" x14ac:dyDescent="0.2">
      <c r="G344"/>
      <c r="H344"/>
      <c r="J344"/>
    </row>
    <row r="345" spans="1:11" ht="12.75" customHeight="1" x14ac:dyDescent="0.2">
      <c r="G345"/>
      <c r="H345"/>
      <c r="J345"/>
    </row>
    <row r="346" spans="1:11" ht="12.75" customHeight="1" x14ac:dyDescent="0.2">
      <c r="E346" s="2"/>
      <c r="G346"/>
      <c r="H346"/>
      <c r="J346"/>
    </row>
    <row r="347" spans="1:11" ht="12.75" customHeight="1" x14ac:dyDescent="0.2">
      <c r="G347"/>
      <c r="H347"/>
      <c r="J347"/>
    </row>
    <row r="348" spans="1:11" ht="12.75" customHeight="1" x14ac:dyDescent="0.2">
      <c r="G348"/>
      <c r="H348"/>
      <c r="J348"/>
      <c r="K348"/>
    </row>
    <row r="349" spans="1:11" ht="12.75" customHeight="1" x14ac:dyDescent="0.2">
      <c r="G349"/>
      <c r="H349"/>
      <c r="J349"/>
    </row>
    <row r="350" spans="1:11" ht="12.75" customHeight="1" x14ac:dyDescent="0.2">
      <c r="G350"/>
      <c r="H350"/>
      <c r="J350"/>
    </row>
    <row r="351" spans="1:11" ht="12.75" customHeight="1" x14ac:dyDescent="0.2">
      <c r="G351"/>
      <c r="H351"/>
      <c r="J351"/>
    </row>
    <row r="352" spans="1:11" s="12" customFormat="1" ht="12.75" customHeight="1" x14ac:dyDescent="0.2">
      <c r="A352"/>
      <c r="B352" s="21"/>
      <c r="C352"/>
      <c r="D352"/>
      <c r="E352"/>
      <c r="F352"/>
      <c r="G352"/>
      <c r="H352"/>
      <c r="I352"/>
      <c r="J352"/>
      <c r="K352" s="1"/>
    </row>
    <row r="353" spans="1:11" s="12" customFormat="1" x14ac:dyDescent="0.2">
      <c r="A353"/>
      <c r="B353" s="21"/>
      <c r="C353"/>
      <c r="D353"/>
      <c r="E353"/>
      <c r="F353"/>
      <c r="G353"/>
      <c r="H353"/>
      <c r="I353"/>
      <c r="J353"/>
      <c r="K353" s="1"/>
    </row>
    <row r="355" spans="1:11" ht="15.75" x14ac:dyDescent="0.25">
      <c r="A355" s="8"/>
      <c r="B355" s="24"/>
      <c r="C355" s="8"/>
      <c r="D355" s="8"/>
      <c r="E355" s="9"/>
      <c r="F355" s="9"/>
      <c r="G355" s="10"/>
      <c r="H355" s="11"/>
      <c r="I355" s="8"/>
      <c r="J355" s="10"/>
      <c r="K355" s="10"/>
    </row>
    <row r="356" spans="1:11" x14ac:dyDescent="0.2">
      <c r="A356" s="3"/>
      <c r="B356" s="23"/>
      <c r="C356" s="3"/>
      <c r="D356" s="3"/>
      <c r="E356" s="15"/>
      <c r="F356" s="3"/>
      <c r="G356" s="4"/>
      <c r="H356" s="5"/>
      <c r="I356" s="3"/>
      <c r="J356" s="4"/>
      <c r="K356" s="4"/>
    </row>
    <row r="358" spans="1:11" x14ac:dyDescent="0.2">
      <c r="F358" s="1"/>
      <c r="H358" s="1"/>
      <c r="I358" s="1"/>
    </row>
    <row r="359" spans="1:11" x14ac:dyDescent="0.2">
      <c r="F359" s="1"/>
      <c r="H359" s="1"/>
      <c r="I359" s="1"/>
    </row>
    <row r="360" spans="1:11" x14ac:dyDescent="0.2">
      <c r="F360" s="1"/>
      <c r="H360" s="1"/>
      <c r="I360" s="1"/>
    </row>
    <row r="361" spans="1:11" x14ac:dyDescent="0.2">
      <c r="F361" s="1"/>
      <c r="H361" s="1"/>
      <c r="I361" s="1"/>
    </row>
    <row r="362" spans="1:11" x14ac:dyDescent="0.2">
      <c r="F362" s="1"/>
      <c r="H362" s="1"/>
      <c r="I362" s="1"/>
    </row>
    <row r="363" spans="1:11" x14ac:dyDescent="0.2">
      <c r="F363" s="1"/>
      <c r="H363" s="1"/>
      <c r="I363" s="1"/>
    </row>
    <row r="364" spans="1:11" x14ac:dyDescent="0.2">
      <c r="F364" s="1"/>
      <c r="H364" s="1"/>
      <c r="I364" s="1"/>
    </row>
    <row r="365" spans="1:11" x14ac:dyDescent="0.2">
      <c r="F365" s="1"/>
      <c r="H365" s="1"/>
      <c r="I365" s="1"/>
    </row>
    <row r="366" spans="1:11" x14ac:dyDescent="0.2">
      <c r="F366" s="1"/>
      <c r="H366" s="1"/>
      <c r="I366" s="1"/>
    </row>
    <row r="367" spans="1:11" x14ac:dyDescent="0.2">
      <c r="F367" s="1"/>
      <c r="H367" s="1"/>
      <c r="I367" s="1"/>
    </row>
    <row r="368" spans="1:11" x14ac:dyDescent="0.2">
      <c r="F368" s="1"/>
      <c r="H368" s="1"/>
      <c r="I368" s="1"/>
    </row>
    <row r="369" spans="2:11" x14ac:dyDescent="0.2">
      <c r="F369" s="1"/>
      <c r="H369" s="1"/>
      <c r="I369" s="1"/>
    </row>
    <row r="370" spans="2:11" x14ac:dyDescent="0.2">
      <c r="F370" s="1"/>
      <c r="H370" s="1"/>
      <c r="I370" s="1"/>
    </row>
    <row r="371" spans="2:11" x14ac:dyDescent="0.2">
      <c r="F371" s="1"/>
      <c r="H371" s="1"/>
      <c r="I371" s="1"/>
    </row>
    <row r="372" spans="2:11" x14ac:dyDescent="0.2">
      <c r="F372" s="1"/>
      <c r="H372" s="1"/>
      <c r="I372" s="1"/>
    </row>
    <row r="373" spans="2:11" x14ac:dyDescent="0.2">
      <c r="F373" s="1"/>
      <c r="H373" s="1"/>
      <c r="I373" s="1"/>
    </row>
    <row r="374" spans="2:11" x14ac:dyDescent="0.2">
      <c r="F374" s="1"/>
      <c r="H374" s="1"/>
      <c r="I374" s="1"/>
    </row>
    <row r="375" spans="2:11" x14ac:dyDescent="0.2">
      <c r="F375" s="1"/>
      <c r="H375" s="1"/>
      <c r="I375" s="1"/>
    </row>
    <row r="376" spans="2:11" x14ac:dyDescent="0.2">
      <c r="F376" s="1"/>
      <c r="H376" s="1"/>
      <c r="I376" s="1"/>
    </row>
    <row r="378" spans="2:11" x14ac:dyDescent="0.2">
      <c r="C378" s="12"/>
    </row>
    <row r="379" spans="2:11" x14ac:dyDescent="0.2">
      <c r="C379" s="12"/>
    </row>
    <row r="380" spans="2:11" s="12" customFormat="1" x14ac:dyDescent="0.2">
      <c r="B380" s="22"/>
      <c r="E380" s="13"/>
      <c r="G380" s="16"/>
      <c r="H380" s="17"/>
      <c r="J380" s="16"/>
      <c r="K380" s="16"/>
    </row>
    <row r="381" spans="2:11" x14ac:dyDescent="0.2">
      <c r="F381" s="1"/>
      <c r="H381" s="1"/>
      <c r="I381" s="1"/>
    </row>
    <row r="382" spans="2:11" x14ac:dyDescent="0.2">
      <c r="F382" s="1"/>
      <c r="H382" s="1"/>
      <c r="I382" s="1"/>
    </row>
    <row r="383" spans="2:11" x14ac:dyDescent="0.2">
      <c r="F383" s="1"/>
      <c r="H383" s="1"/>
      <c r="I383" s="1"/>
    </row>
    <row r="384" spans="2:11" x14ac:dyDescent="0.2">
      <c r="F384" s="1"/>
      <c r="H384" s="1"/>
      <c r="I384" s="1"/>
    </row>
    <row r="385" spans="3:11" x14ac:dyDescent="0.2">
      <c r="F385" s="1"/>
      <c r="H385" s="1"/>
      <c r="I385" s="1"/>
    </row>
    <row r="386" spans="3:11" ht="12" customHeight="1" x14ac:dyDescent="0.2">
      <c r="F386" s="1"/>
      <c r="H386" s="1"/>
      <c r="I386" s="1"/>
    </row>
    <row r="387" spans="3:11" ht="12" customHeight="1" x14ac:dyDescent="0.2">
      <c r="F387" s="1"/>
      <c r="H387" s="1"/>
      <c r="I387" s="1"/>
    </row>
    <row r="388" spans="3:11" x14ac:dyDescent="0.2">
      <c r="F388" s="1"/>
      <c r="H388" s="1"/>
      <c r="I388" s="1"/>
    </row>
    <row r="389" spans="3:11" x14ac:dyDescent="0.2">
      <c r="F389" s="1"/>
      <c r="H389" s="1"/>
      <c r="I389" s="1"/>
    </row>
    <row r="390" spans="3:11" x14ac:dyDescent="0.2">
      <c r="F390" s="1"/>
      <c r="H390" s="1"/>
      <c r="I390" s="1"/>
    </row>
    <row r="394" spans="3:11" ht="18" x14ac:dyDescent="0.25">
      <c r="C394" s="7"/>
    </row>
    <row r="398" spans="3:11" ht="18" x14ac:dyDescent="0.25">
      <c r="C398" s="7"/>
      <c r="G398"/>
      <c r="H398"/>
      <c r="J398"/>
      <c r="K398"/>
    </row>
    <row r="399" spans="3:11" ht="12.75" customHeight="1" x14ac:dyDescent="0.25">
      <c r="C399" s="7"/>
      <c r="G399"/>
      <c r="H399"/>
      <c r="J399"/>
      <c r="K399"/>
    </row>
    <row r="400" spans="3:11" ht="12.75" customHeight="1" x14ac:dyDescent="0.2">
      <c r="G400"/>
      <c r="H400"/>
      <c r="J400"/>
      <c r="K400"/>
    </row>
    <row r="401" spans="5:11" x14ac:dyDescent="0.2">
      <c r="G401"/>
      <c r="H401"/>
    </row>
    <row r="402" spans="5:11" x14ac:dyDescent="0.2">
      <c r="G402"/>
      <c r="H402"/>
      <c r="I402" s="1"/>
      <c r="J402"/>
    </row>
    <row r="403" spans="5:11" x14ac:dyDescent="0.2">
      <c r="G403"/>
      <c r="H403"/>
    </row>
    <row r="404" spans="5:11" x14ac:dyDescent="0.2">
      <c r="G404"/>
      <c r="H404"/>
      <c r="I404" s="1"/>
      <c r="J404"/>
    </row>
    <row r="405" spans="5:11" x14ac:dyDescent="0.2">
      <c r="G405"/>
      <c r="H405"/>
    </row>
    <row r="406" spans="5:11" x14ac:dyDescent="0.2">
      <c r="G406"/>
      <c r="H406"/>
      <c r="J406"/>
      <c r="K406"/>
    </row>
    <row r="407" spans="5:11" x14ac:dyDescent="0.2">
      <c r="G407"/>
      <c r="H407"/>
      <c r="I407" s="1"/>
    </row>
    <row r="408" spans="5:11" x14ac:dyDescent="0.2">
      <c r="G408"/>
      <c r="H408"/>
      <c r="J408"/>
      <c r="K408"/>
    </row>
    <row r="409" spans="5:11" x14ac:dyDescent="0.2">
      <c r="G409"/>
      <c r="H409"/>
      <c r="J409"/>
    </row>
    <row r="410" spans="5:11" x14ac:dyDescent="0.2">
      <c r="G410"/>
      <c r="H410"/>
      <c r="J410"/>
    </row>
    <row r="411" spans="5:11" x14ac:dyDescent="0.2">
      <c r="G411"/>
      <c r="H411"/>
      <c r="J411"/>
    </row>
    <row r="412" spans="5:11" x14ac:dyDescent="0.2">
      <c r="E412" s="2"/>
      <c r="G412"/>
      <c r="H412"/>
      <c r="J412"/>
    </row>
    <row r="413" spans="5:11" x14ac:dyDescent="0.2">
      <c r="G413"/>
      <c r="H413"/>
      <c r="J413"/>
    </row>
    <row r="414" spans="5:11" x14ac:dyDescent="0.2">
      <c r="G414"/>
      <c r="H414"/>
      <c r="J414"/>
      <c r="K414"/>
    </row>
    <row r="415" spans="5:11" x14ac:dyDescent="0.2">
      <c r="G415"/>
      <c r="H415"/>
      <c r="J415"/>
    </row>
    <row r="416" spans="5:11" x14ac:dyDescent="0.2">
      <c r="G416"/>
      <c r="H416"/>
      <c r="J416"/>
    </row>
    <row r="417" spans="2:14" x14ac:dyDescent="0.2">
      <c r="G417"/>
      <c r="H417"/>
      <c r="J417"/>
    </row>
    <row r="418" spans="2:14" x14ac:dyDescent="0.2">
      <c r="G418"/>
      <c r="H418"/>
      <c r="J418"/>
    </row>
    <row r="419" spans="2:14" x14ac:dyDescent="0.2">
      <c r="G419"/>
      <c r="H419"/>
      <c r="J419"/>
    </row>
    <row r="420" spans="2:14" ht="12.75" customHeight="1" x14ac:dyDescent="0.2"/>
    <row r="421" spans="2:14" s="8" customFormat="1" ht="15.75" x14ac:dyDescent="0.25">
      <c r="B421" s="24"/>
      <c r="E421" s="9"/>
      <c r="F421" s="9"/>
      <c r="G421" s="10"/>
      <c r="H421" s="11"/>
      <c r="J421" s="10"/>
      <c r="K421" s="10"/>
    </row>
    <row r="422" spans="2:14" s="3" customFormat="1" x14ac:dyDescent="0.2">
      <c r="B422" s="23"/>
      <c r="E422" s="15"/>
      <c r="G422" s="4"/>
      <c r="H422" s="5"/>
      <c r="J422" s="4"/>
      <c r="K422" s="4"/>
      <c r="L422"/>
      <c r="M422"/>
      <c r="N422"/>
    </row>
    <row r="424" spans="2:14" x14ac:dyDescent="0.2">
      <c r="F424" s="1"/>
      <c r="H424" s="1"/>
      <c r="I424" s="1"/>
    </row>
    <row r="425" spans="2:14" x14ac:dyDescent="0.2">
      <c r="F425" s="1"/>
      <c r="H425" s="1"/>
      <c r="I425" s="1"/>
    </row>
    <row r="426" spans="2:14" x14ac:dyDescent="0.2">
      <c r="F426" s="1"/>
      <c r="H426" s="1"/>
      <c r="I426" s="1"/>
    </row>
    <row r="427" spans="2:14" x14ac:dyDescent="0.2">
      <c r="F427" s="1"/>
      <c r="H427" s="1"/>
      <c r="I427" s="1"/>
    </row>
    <row r="428" spans="2:14" x14ac:dyDescent="0.2">
      <c r="F428" s="1"/>
      <c r="H428" s="1"/>
      <c r="I428" s="1"/>
    </row>
    <row r="429" spans="2:14" x14ac:dyDescent="0.2">
      <c r="F429" s="1"/>
      <c r="H429" s="1"/>
      <c r="I429" s="1"/>
    </row>
    <row r="430" spans="2:14" x14ac:dyDescent="0.2">
      <c r="F430" s="1"/>
      <c r="H430" s="1"/>
      <c r="I430" s="1"/>
    </row>
    <row r="431" spans="2:14" ht="13.5" customHeight="1" x14ac:dyDescent="0.2">
      <c r="F431" s="1"/>
      <c r="H431" s="1"/>
      <c r="I431" s="1"/>
    </row>
    <row r="432" spans="2:14" x14ac:dyDescent="0.2">
      <c r="F432" s="1"/>
      <c r="H432" s="1"/>
      <c r="I432" s="1"/>
    </row>
    <row r="433" spans="6:9" x14ac:dyDescent="0.2">
      <c r="F433" s="1"/>
      <c r="H433" s="1"/>
      <c r="I433" s="1"/>
    </row>
    <row r="434" spans="6:9" x14ac:dyDescent="0.2">
      <c r="F434" s="1"/>
      <c r="H434" s="1"/>
      <c r="I434" s="1"/>
    </row>
    <row r="435" spans="6:9" x14ac:dyDescent="0.2">
      <c r="F435" s="1"/>
      <c r="H435" s="1"/>
      <c r="I435" s="1"/>
    </row>
    <row r="436" spans="6:9" x14ac:dyDescent="0.2">
      <c r="F436" s="1"/>
      <c r="H436" s="1"/>
      <c r="I436" s="1"/>
    </row>
    <row r="437" spans="6:9" x14ac:dyDescent="0.2">
      <c r="F437" s="1"/>
      <c r="H437" s="1"/>
      <c r="I437" s="1"/>
    </row>
    <row r="438" spans="6:9" x14ac:dyDescent="0.2">
      <c r="F438" s="1"/>
      <c r="H438" s="1"/>
      <c r="I438" s="1"/>
    </row>
    <row r="439" spans="6:9" x14ac:dyDescent="0.2">
      <c r="F439" s="1"/>
      <c r="H439" s="1"/>
      <c r="I439" s="1"/>
    </row>
    <row r="440" spans="6:9" x14ac:dyDescent="0.2">
      <c r="F440" s="1"/>
      <c r="H440" s="1"/>
      <c r="I440" s="1"/>
    </row>
    <row r="441" spans="6:9" x14ac:dyDescent="0.2">
      <c r="F441" s="1"/>
      <c r="H441" s="1"/>
      <c r="I441" s="1"/>
    </row>
    <row r="442" spans="6:9" x14ac:dyDescent="0.2">
      <c r="F442" s="1"/>
      <c r="H442" s="1"/>
      <c r="I442" s="1"/>
    </row>
    <row r="443" spans="6:9" x14ac:dyDescent="0.2">
      <c r="F443" s="1"/>
      <c r="H443" s="1"/>
      <c r="I443" s="1"/>
    </row>
    <row r="444" spans="6:9" x14ac:dyDescent="0.2">
      <c r="F444" s="1"/>
      <c r="H444" s="1"/>
      <c r="I444" s="1"/>
    </row>
    <row r="445" spans="6:9" x14ac:dyDescent="0.2">
      <c r="F445" s="1"/>
      <c r="H445" s="1"/>
      <c r="I445" s="1"/>
    </row>
    <row r="446" spans="6:9" x14ac:dyDescent="0.2">
      <c r="F446" s="1"/>
      <c r="H446" s="1"/>
      <c r="I446" s="1"/>
    </row>
    <row r="447" spans="6:9" x14ac:dyDescent="0.2">
      <c r="F447" s="1"/>
      <c r="H447" s="1"/>
      <c r="I447" s="1"/>
    </row>
    <row r="448" spans="6:9" x14ac:dyDescent="0.2">
      <c r="F448" s="1"/>
      <c r="H448" s="1"/>
      <c r="I448" s="1"/>
    </row>
    <row r="449" spans="6:9" x14ac:dyDescent="0.2">
      <c r="F449" s="1"/>
      <c r="H449" s="1"/>
      <c r="I449" s="1"/>
    </row>
    <row r="450" spans="6:9" x14ac:dyDescent="0.2">
      <c r="F450" s="1"/>
      <c r="H450" s="1"/>
      <c r="I450" s="1"/>
    </row>
    <row r="451" spans="6:9" x14ac:dyDescent="0.2">
      <c r="F451" s="1"/>
      <c r="H451" s="1"/>
      <c r="I451" s="1"/>
    </row>
    <row r="452" spans="6:9" x14ac:dyDescent="0.2">
      <c r="F452" s="1"/>
      <c r="H452" s="1"/>
      <c r="I452" s="1"/>
    </row>
    <row r="453" spans="6:9" x14ac:dyDescent="0.2">
      <c r="F453" s="1"/>
      <c r="H453" s="1"/>
      <c r="I453" s="1"/>
    </row>
    <row r="454" spans="6:9" x14ac:dyDescent="0.2">
      <c r="F454" s="1"/>
      <c r="H454" s="1"/>
      <c r="I454" s="1"/>
    </row>
    <row r="455" spans="6:9" x14ac:dyDescent="0.2">
      <c r="F455" s="1"/>
      <c r="H455" s="1"/>
      <c r="I455" s="1"/>
    </row>
    <row r="456" spans="6:9" x14ac:dyDescent="0.2">
      <c r="F456" s="1"/>
      <c r="H456" s="1"/>
      <c r="I456" s="1"/>
    </row>
    <row r="457" spans="6:9" x14ac:dyDescent="0.2">
      <c r="F457" s="1"/>
      <c r="H457" s="1"/>
      <c r="I457" s="1"/>
    </row>
    <row r="458" spans="6:9" x14ac:dyDescent="0.2">
      <c r="F458" s="1"/>
      <c r="H458" s="1"/>
      <c r="I458" s="1"/>
    </row>
    <row r="459" spans="6:9" x14ac:dyDescent="0.2">
      <c r="F459" s="1"/>
      <c r="H459" s="1"/>
      <c r="I459" s="1"/>
    </row>
    <row r="460" spans="6:9" x14ac:dyDescent="0.2">
      <c r="F460" s="1"/>
      <c r="H460" s="1"/>
      <c r="I460" s="1"/>
    </row>
    <row r="461" spans="6:9" x14ac:dyDescent="0.2">
      <c r="F461" s="1"/>
      <c r="H461" s="1"/>
      <c r="I461" s="1"/>
    </row>
    <row r="462" spans="6:9" x14ac:dyDescent="0.2">
      <c r="F462" s="1"/>
      <c r="H462" s="1"/>
      <c r="I462" s="1"/>
    </row>
    <row r="463" spans="6:9" x14ac:dyDescent="0.2">
      <c r="F463" s="1"/>
      <c r="H463" s="1"/>
      <c r="I463" s="1"/>
    </row>
    <row r="464" spans="6:9" x14ac:dyDescent="0.2">
      <c r="F464" s="1"/>
      <c r="H464" s="1"/>
      <c r="I464" s="1"/>
    </row>
    <row r="465" spans="2:11" x14ac:dyDescent="0.2">
      <c r="F465" s="1"/>
      <c r="H465" s="1"/>
      <c r="I465" s="1"/>
    </row>
    <row r="466" spans="2:11" x14ac:dyDescent="0.2">
      <c r="F466" s="1"/>
      <c r="H466" s="1"/>
      <c r="I466" s="1"/>
    </row>
    <row r="467" spans="2:11" x14ac:dyDescent="0.2">
      <c r="F467" s="1"/>
      <c r="H467" s="1"/>
      <c r="I467" s="1"/>
    </row>
    <row r="468" spans="2:11" x14ac:dyDescent="0.2">
      <c r="F468" s="1"/>
      <c r="H468" s="1"/>
      <c r="I468" s="1"/>
    </row>
    <row r="469" spans="2:11" x14ac:dyDescent="0.2">
      <c r="F469" s="1"/>
      <c r="H469" s="1"/>
      <c r="I469" s="1"/>
    </row>
    <row r="470" spans="2:11" x14ac:dyDescent="0.2">
      <c r="F470" s="1"/>
      <c r="H470" s="1"/>
      <c r="I470" s="1"/>
    </row>
    <row r="471" spans="2:11" x14ac:dyDescent="0.2">
      <c r="F471" s="1"/>
      <c r="H471" s="1"/>
      <c r="I471" s="1"/>
    </row>
    <row r="472" spans="2:11" x14ac:dyDescent="0.2">
      <c r="F472" s="1"/>
      <c r="H472" s="1"/>
      <c r="I472" s="1"/>
    </row>
    <row r="473" spans="2:11" x14ac:dyDescent="0.2">
      <c r="F473" s="1"/>
      <c r="H473" s="1"/>
      <c r="I473" s="1"/>
    </row>
    <row r="474" spans="2:11" x14ac:dyDescent="0.2">
      <c r="F474" s="1"/>
      <c r="H474" s="1"/>
      <c r="I474" s="1"/>
    </row>
    <row r="475" spans="2:11" x14ac:dyDescent="0.2">
      <c r="F475" s="1"/>
      <c r="H475" s="1"/>
      <c r="I475" s="1"/>
    </row>
    <row r="479" spans="2:11" x14ac:dyDescent="0.2">
      <c r="C479" s="12"/>
      <c r="G479"/>
      <c r="H479"/>
      <c r="J479"/>
      <c r="K479"/>
    </row>
    <row r="480" spans="2:11" s="12" customFormat="1" x14ac:dyDescent="0.2">
      <c r="B480" s="22"/>
    </row>
    <row r="481" spans="1:11" s="12" customFormat="1" x14ac:dyDescent="0.2">
      <c r="B481" s="22"/>
      <c r="E481" s="13"/>
    </row>
    <row r="482" spans="1:11" x14ac:dyDescent="0.2">
      <c r="G482"/>
      <c r="H482"/>
      <c r="J482"/>
      <c r="K482"/>
    </row>
    <row r="483" spans="1:11" x14ac:dyDescent="0.2">
      <c r="F483" s="1"/>
      <c r="I483" s="1"/>
    </row>
    <row r="484" spans="1:11" x14ac:dyDescent="0.2">
      <c r="F484" s="1"/>
      <c r="I484" s="1"/>
    </row>
    <row r="485" spans="1:11" x14ac:dyDescent="0.2">
      <c r="F485" s="1"/>
      <c r="I485" s="1"/>
    </row>
    <row r="486" spans="1:11" x14ac:dyDescent="0.2">
      <c r="F486" s="1"/>
      <c r="I486" s="1"/>
    </row>
    <row r="487" spans="1:11" x14ac:dyDescent="0.2">
      <c r="F487" s="1"/>
      <c r="I487" s="1"/>
    </row>
    <row r="488" spans="1:11" x14ac:dyDescent="0.2">
      <c r="F488" s="1"/>
      <c r="I488" s="1"/>
    </row>
    <row r="489" spans="1:11" x14ac:dyDescent="0.2">
      <c r="F489" s="1"/>
      <c r="I489" s="1"/>
    </row>
    <row r="490" spans="1:11" x14ac:dyDescent="0.2">
      <c r="F490" s="1"/>
      <c r="I490" s="1"/>
    </row>
    <row r="491" spans="1:11" x14ac:dyDescent="0.2">
      <c r="F491" s="1"/>
      <c r="I491" s="1"/>
    </row>
    <row r="492" spans="1:11" x14ac:dyDescent="0.2">
      <c r="F492" s="1"/>
      <c r="I492" s="1"/>
    </row>
    <row r="493" spans="1:11" x14ac:dyDescent="0.2">
      <c r="A493" s="6"/>
      <c r="G493"/>
      <c r="H493"/>
      <c r="J493"/>
      <c r="K493"/>
    </row>
    <row r="494" spans="1:11" x14ac:dyDescent="0.2">
      <c r="A494" s="6"/>
      <c r="G494"/>
      <c r="H494"/>
      <c r="J494"/>
    </row>
    <row r="495" spans="1:11" x14ac:dyDescent="0.2">
      <c r="A495" s="6"/>
      <c r="G495"/>
      <c r="H495"/>
      <c r="J495"/>
      <c r="K495"/>
    </row>
    <row r="496" spans="1:11" x14ac:dyDescent="0.2">
      <c r="A496" s="6"/>
      <c r="G496"/>
      <c r="H496"/>
      <c r="J496"/>
    </row>
    <row r="518" spans="13:14" x14ac:dyDescent="0.2">
      <c r="M518" s="1"/>
      <c r="N518" s="1"/>
    </row>
    <row r="519" spans="13:14" x14ac:dyDescent="0.2">
      <c r="M519" s="1"/>
      <c r="N519" s="1"/>
    </row>
    <row r="520" spans="13:14" x14ac:dyDescent="0.2">
      <c r="M520" s="1"/>
      <c r="N520" s="1"/>
    </row>
    <row r="521" spans="13:14" x14ac:dyDescent="0.2">
      <c r="M521" s="1"/>
      <c r="N521" s="1"/>
    </row>
    <row r="522" spans="13:14" x14ac:dyDescent="0.2">
      <c r="M522" s="1"/>
      <c r="N522" s="1"/>
    </row>
    <row r="523" spans="13:14" x14ac:dyDescent="0.2">
      <c r="M523" s="1"/>
      <c r="N523" s="1"/>
    </row>
    <row r="524" spans="13:14" x14ac:dyDescent="0.2">
      <c r="M524" s="1"/>
      <c r="N524" s="1"/>
    </row>
  </sheetData>
  <customSheetViews>
    <customSheetView guid="{40808459-787F-4CF7-9FA2-5A0B28B26871}" showPageBreaks="1">
      <selection activeCell="N16" sqref="N16"/>
      <pageMargins left="0.75" right="0.75" top="1" bottom="1" header="0.4921259845" footer="0.4921259845"/>
      <pageSetup paperSize="9" scale="75" orientation="portrait" horizontalDpi="300" r:id="rId1"/>
      <headerFooter alignWithMargins="0"/>
    </customSheetView>
    <customSheetView guid="{4F0B6EFF-42D3-4A55-8E88-F1C953067F6D}" showPageBreaks="1" showRuler="0" topLeftCell="A22">
      <selection activeCell="P56" sqref="P56"/>
      <pageMargins left="0.75" right="0.75" top="1" bottom="1" header="0.4921259845" footer="0.4921259845"/>
      <pageSetup paperSize="9" scale="75" orientation="portrait" horizontalDpi="300" r:id="rId2"/>
      <headerFooter alignWithMargins="0"/>
    </customSheetView>
    <customSheetView guid="{A3342E45-0E65-11D6-9B67-444553540000}" showPageBreaks="1" showRuler="0">
      <selection activeCell="A84" sqref="A84:IV128"/>
      <pageMargins left="0.75" right="0.75" top="1" bottom="1" header="0.4921259845" footer="0.4921259845"/>
      <printOptions gridLines="1"/>
      <pageSetup paperSize="9" scale="85" orientation="portrait" horizontalDpi="300" r:id="rId3"/>
      <headerFooter alignWithMargins="0"/>
    </customSheetView>
    <customSheetView guid="{4F3CF127-F954-4879-A1DB-40BD28DE5314}" showPageBreaks="1" showRuler="0" topLeftCell="A37">
      <selection activeCell="E41" sqref="E41"/>
      <pageMargins left="0.75" right="0.75" top="1" bottom="1" header="0.4921259845" footer="0.4921259845"/>
      <pageSetup paperSize="9" scale="75" orientation="portrait" horizontalDpi="300" r:id="rId4"/>
      <headerFooter alignWithMargins="0"/>
    </customSheetView>
    <customSheetView guid="{AC1BFFCD-E4FB-425E-B067-8F6D52E5AE7B}" showPageBreaks="1" showRuler="0">
      <selection activeCell="M21" sqref="M21"/>
      <pageMargins left="0.75" right="0.75" top="1" bottom="1" header="0.4921259845" footer="0.4921259845"/>
      <pageSetup paperSize="9" scale="75" orientation="portrait" horizontalDpi="300" r:id="rId5"/>
      <headerFooter alignWithMargins="0"/>
    </customSheetView>
    <customSheetView guid="{1E856715-6611-423D-BB42-0515D3BC1CEC}">
      <selection activeCell="I23" sqref="I23"/>
      <pageMargins left="0.75" right="0.75" top="1" bottom="1" header="0.4921259845" footer="0.4921259845"/>
      <pageSetup paperSize="9" scale="75" orientation="portrait" horizontalDpi="300" r:id="rId6"/>
      <headerFooter alignWithMargins="0"/>
    </customSheetView>
  </customSheetViews>
  <phoneticPr fontId="10" type="noConversion"/>
  <pageMargins left="0.75" right="0.75" top="1" bottom="1" header="0.4921259845" footer="0.4921259845"/>
  <pageSetup paperSize="9" scale="75" orientation="portrait" horizontalDpi="300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základný cenník</dc:title>
  <dc:creator>pleva</dc:creator>
  <cp:lastModifiedBy>Autor</cp:lastModifiedBy>
  <cp:lastPrinted>2020-04-27T14:20:51Z</cp:lastPrinted>
  <dcterms:created xsi:type="dcterms:W3CDTF">1999-02-17T06:22:24Z</dcterms:created>
  <dcterms:modified xsi:type="dcterms:W3CDTF">2023-01-05T13:28:56Z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2F1E1603">
    <vt:lpwstr/>
  </property>
  <property fmtid="{D5CDD505-2E9C-101B-9397-08002B2CF9AE}" pid="3" name="IVIDC">
    <vt:lpwstr/>
  </property>
  <property fmtid="{D5CDD505-2E9C-101B-9397-08002B2CF9AE}" pid="4" name="IVID362F13E8">
    <vt:lpwstr/>
  </property>
  <property fmtid="{D5CDD505-2E9C-101B-9397-08002B2CF9AE}" pid="5" name="IVID3A3618F1">
    <vt:lpwstr/>
  </property>
  <property fmtid="{D5CDD505-2E9C-101B-9397-08002B2CF9AE}" pid="6" name="IVID15E41318">
    <vt:lpwstr/>
  </property>
  <property fmtid="{D5CDD505-2E9C-101B-9397-08002B2CF9AE}" pid="7" name="IVID181914D9">
    <vt:lpwstr/>
  </property>
  <property fmtid="{D5CDD505-2E9C-101B-9397-08002B2CF9AE}" pid="8" name="IVID155815FB">
    <vt:lpwstr/>
  </property>
  <property fmtid="{D5CDD505-2E9C-101B-9397-08002B2CF9AE}" pid="9" name="IVIDD091BF0">
    <vt:lpwstr/>
  </property>
  <property fmtid="{D5CDD505-2E9C-101B-9397-08002B2CF9AE}" pid="10" name="IVID344CCFFC">
    <vt:lpwstr/>
  </property>
  <property fmtid="{D5CDD505-2E9C-101B-9397-08002B2CF9AE}" pid="11" name="IVID1A7D12ED">
    <vt:lpwstr/>
  </property>
  <property fmtid="{D5CDD505-2E9C-101B-9397-08002B2CF9AE}" pid="12" name="IVID1B2115FE">
    <vt:lpwstr/>
  </property>
  <property fmtid="{D5CDD505-2E9C-101B-9397-08002B2CF9AE}" pid="13" name="IVID35431BD0">
    <vt:lpwstr/>
  </property>
  <property fmtid="{D5CDD505-2E9C-101B-9397-08002B2CF9AE}" pid="14" name="IVID4637A884">
    <vt:lpwstr/>
  </property>
  <property fmtid="{D5CDD505-2E9C-101B-9397-08002B2CF9AE}" pid="15" name="IVID127C14F5">
    <vt:lpwstr/>
  </property>
  <property fmtid="{D5CDD505-2E9C-101B-9397-08002B2CF9AE}" pid="16" name="IVID1834F0DD">
    <vt:lpwstr/>
  </property>
  <property fmtid="{D5CDD505-2E9C-101B-9397-08002B2CF9AE}" pid="17" name="IVID312119E0">
    <vt:lpwstr/>
  </property>
  <property fmtid="{D5CDD505-2E9C-101B-9397-08002B2CF9AE}" pid="18" name="IVID1C5C1DDA">
    <vt:lpwstr/>
  </property>
  <property fmtid="{D5CDD505-2E9C-101B-9397-08002B2CF9AE}" pid="19" name="IVID231619D3">
    <vt:lpwstr/>
  </property>
  <property fmtid="{D5CDD505-2E9C-101B-9397-08002B2CF9AE}" pid="20" name="IVID275B1005">
    <vt:lpwstr/>
  </property>
  <property fmtid="{D5CDD505-2E9C-101B-9397-08002B2CF9AE}" pid="21" name="IVID28120EF4">
    <vt:lpwstr/>
  </property>
  <property fmtid="{D5CDD505-2E9C-101B-9397-08002B2CF9AE}" pid="22" name="IVID2E3B15DA">
    <vt:lpwstr/>
  </property>
  <property fmtid="{D5CDD505-2E9C-101B-9397-08002B2CF9AE}" pid="23" name="IVID382F0DF4">
    <vt:lpwstr/>
  </property>
  <property fmtid="{D5CDD505-2E9C-101B-9397-08002B2CF9AE}" pid="24" name="IVID253E4D9B">
    <vt:lpwstr/>
  </property>
  <property fmtid="{D5CDD505-2E9C-101B-9397-08002B2CF9AE}" pid="25" name="IVID1D6A0FCF">
    <vt:lpwstr/>
  </property>
  <property fmtid="{D5CDD505-2E9C-101B-9397-08002B2CF9AE}" pid="26" name="IVID224810EE">
    <vt:lpwstr/>
  </property>
  <property fmtid="{D5CDD505-2E9C-101B-9397-08002B2CF9AE}" pid="27" name="IVID106E15E4">
    <vt:lpwstr/>
  </property>
  <property fmtid="{D5CDD505-2E9C-101B-9397-08002B2CF9AE}" pid="28" name="IVIDCD6FA34">
    <vt:lpwstr/>
  </property>
  <property fmtid="{D5CDD505-2E9C-101B-9397-08002B2CF9AE}" pid="29" name="IVID217D9855">
    <vt:lpwstr/>
  </property>
  <property fmtid="{D5CDD505-2E9C-101B-9397-08002B2CF9AE}" pid="30" name="IVID3A5713E9">
    <vt:lpwstr/>
  </property>
</Properties>
</file>