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kadlec\Documents\RUZNE\ZADAVACKA_HLUK\zadani\"/>
    </mc:Choice>
  </mc:AlternateContent>
  <xr:revisionPtr revIDLastSave="0" documentId="13_ncr:1_{82A06777-9231-430B-8D2E-4CFAC55F4211}" xr6:coauthVersionLast="43" xr6:coauthVersionMax="43" xr10:uidLastSave="{00000000-0000-0000-0000-000000000000}"/>
  <bookViews>
    <workbookView xWindow="-120" yWindow="-120" windowWidth="29040" windowHeight="15840" tabRatio="921" xr2:uid="{00000000-000D-0000-FFFF-FFFF00000000}"/>
  </bookViews>
  <sheets>
    <sheet name="rekapitulace nákladů" sheetId="3" r:id="rId1"/>
    <sheet name="DOP.HLUKOVÉ MĚŘENÍ" sheetId="28" r:id="rId2"/>
    <sheet name="26834-ZAKUPY" sheetId="5" r:id="rId3"/>
    <sheet name="262-ZAKUPY" sheetId="6" r:id="rId4"/>
    <sheet name="262-ČESKÁ LÍPA" sheetId="7" r:id="rId5"/>
    <sheet name="262-STRUŽNICE" sheetId="8" r:id="rId6"/>
    <sheet name="262 HORNÍ POLICE" sheetId="9" r:id="rId7"/>
    <sheet name="262 ŽANDOV" sheetId="10" r:id="rId8"/>
    <sheet name="268-ZÁKUPY" sheetId="11" r:id="rId9"/>
    <sheet name="268 BOHATICE" sheetId="12" r:id="rId10"/>
    <sheet name="268 MIMOŇ" sheetId="13" r:id="rId11"/>
    <sheet name="283 - TURNOV" sheetId="14" r:id="rId12"/>
    <sheet name="270-DUBÁ" sheetId="19" r:id="rId13"/>
    <sheet name="270 VRCHOVANY" sheetId="20" r:id="rId14"/>
    <sheet name="270-ZBYNY" sheetId="21" r:id="rId15"/>
    <sheet name="270-DOKSY" sheetId="22" r:id="rId16"/>
    <sheet name="270-HRADČANY" sheetId="23" r:id="rId17"/>
    <sheet name="270-MIMOŇ" sheetId="24" r:id="rId18"/>
    <sheet name="270-JABLONNÉ V PODJEŠT" sheetId="25" r:id="rId19"/>
    <sheet name="286-LOMNICE N.POPELKOU" sheetId="26" r:id="rId20"/>
    <sheet name="286-JILEMNICE" sheetId="27" r:id="rId21"/>
  </sheets>
  <calcPr calcId="181029"/>
</workbook>
</file>

<file path=xl/calcChain.xml><?xml version="1.0" encoding="utf-8"?>
<calcChain xmlns="http://schemas.openxmlformats.org/spreadsheetml/2006/main">
  <c r="G6" i="21" l="1"/>
  <c r="F6" i="21" s="1"/>
  <c r="G7" i="21"/>
  <c r="F7" i="21" s="1"/>
  <c r="G8" i="21"/>
  <c r="F8" i="21" s="1"/>
  <c r="G9" i="21"/>
  <c r="F9" i="21" s="1"/>
  <c r="G10" i="21"/>
  <c r="F10" i="21" s="1"/>
  <c r="G11" i="21"/>
  <c r="F11" i="21" s="1"/>
  <c r="G12" i="21"/>
  <c r="F12" i="21" s="1"/>
  <c r="G13" i="21"/>
  <c r="F13" i="21" s="1"/>
  <c r="E14" i="21"/>
  <c r="F16" i="21"/>
  <c r="G16" i="21"/>
  <c r="G17" i="21"/>
  <c r="F17" i="21" s="1"/>
  <c r="F18" i="21"/>
  <c r="G18" i="21"/>
  <c r="G19" i="21"/>
  <c r="F19" i="21" s="1"/>
  <c r="F20" i="21"/>
  <c r="G20" i="21"/>
  <c r="G21" i="21"/>
  <c r="F21" i="21" s="1"/>
  <c r="F22" i="21"/>
  <c r="G22" i="21"/>
  <c r="G23" i="21"/>
  <c r="F23" i="21" s="1"/>
  <c r="E24" i="21"/>
  <c r="G6" i="28"/>
  <c r="F6" i="28" s="1"/>
  <c r="G7" i="28"/>
  <c r="F7" i="28" s="1"/>
  <c r="E8" i="28"/>
  <c r="F10" i="28"/>
  <c r="G10" i="28"/>
  <c r="G11" i="28"/>
  <c r="F11" i="28" s="1"/>
  <c r="F12" i="28"/>
  <c r="G12" i="28"/>
  <c r="G13" i="28"/>
  <c r="F13" i="28" s="1"/>
  <c r="F14" i="28"/>
  <c r="G14" i="28"/>
  <c r="G15" i="28"/>
  <c r="F15" i="28" s="1"/>
  <c r="F16" i="28"/>
  <c r="G16" i="28"/>
  <c r="E17" i="28"/>
  <c r="G17" i="28"/>
  <c r="F17" i="28" s="1"/>
  <c r="G14" i="21" l="1"/>
  <c r="F14" i="21" s="1"/>
  <c r="G24" i="21"/>
  <c r="F24" i="21" s="1"/>
  <c r="G8" i="28"/>
  <c r="F8" i="28" s="1"/>
  <c r="E27" i="3"/>
  <c r="E26" i="3"/>
  <c r="E23" i="3" l="1"/>
  <c r="E22" i="3"/>
  <c r="E21" i="3"/>
  <c r="E20" i="3"/>
  <c r="E19" i="3"/>
  <c r="E18" i="3"/>
  <c r="E17" i="3"/>
  <c r="E16" i="3"/>
  <c r="E14" i="3"/>
  <c r="E13" i="3"/>
  <c r="E12" i="3"/>
  <c r="E24" i="27" l="1"/>
  <c r="E14" i="27"/>
  <c r="E24" i="26"/>
  <c r="E14" i="26"/>
  <c r="E24" i="25"/>
  <c r="E14" i="25"/>
  <c r="E24" i="24"/>
  <c r="E14" i="24"/>
  <c r="E24" i="23"/>
  <c r="E14" i="23"/>
  <c r="E24" i="22"/>
  <c r="E14" i="22"/>
  <c r="E24" i="20"/>
  <c r="E14" i="20"/>
  <c r="E24" i="19"/>
  <c r="E14" i="19"/>
  <c r="E24" i="14"/>
  <c r="E14" i="14"/>
  <c r="E24" i="13"/>
  <c r="E14" i="13"/>
  <c r="E24" i="12"/>
  <c r="E14" i="12"/>
  <c r="E24" i="11"/>
  <c r="E14" i="11"/>
  <c r="E24" i="10"/>
  <c r="E14" i="10"/>
  <c r="E24" i="9"/>
  <c r="E14" i="9"/>
  <c r="E24" i="6"/>
  <c r="E24" i="7"/>
  <c r="E24" i="8"/>
  <c r="E14" i="8"/>
  <c r="E14" i="7"/>
  <c r="E14" i="6"/>
  <c r="E30" i="3"/>
  <c r="G30" i="3" s="1"/>
  <c r="F30" i="3" s="1"/>
  <c r="E31" i="3"/>
  <c r="G31" i="3" s="1"/>
  <c r="F31" i="3" s="1"/>
  <c r="E32" i="3"/>
  <c r="G32" i="3" s="1"/>
  <c r="F32" i="3" s="1"/>
  <c r="E33" i="3"/>
  <c r="G33" i="3" s="1"/>
  <c r="F33" i="3" s="1"/>
  <c r="E34" i="3"/>
  <c r="G34" i="3" s="1"/>
  <c r="F34" i="3" s="1"/>
  <c r="E35" i="3"/>
  <c r="G35" i="3" s="1"/>
  <c r="F35" i="3" s="1"/>
  <c r="E29" i="3"/>
  <c r="G29" i="3" s="1"/>
  <c r="F29" i="3" s="1"/>
  <c r="E43" i="3" l="1"/>
  <c r="E44" i="3"/>
  <c r="E42" i="3"/>
  <c r="E38" i="3"/>
  <c r="E37" i="3"/>
  <c r="E46" i="3" l="1"/>
  <c r="G27" i="3"/>
  <c r="F27" i="3" s="1"/>
  <c r="G26" i="3" l="1"/>
  <c r="G38" i="3" s="1"/>
  <c r="E6" i="3"/>
  <c r="E7" i="3"/>
  <c r="F26" i="3" l="1"/>
  <c r="F38" i="3"/>
  <c r="E10" i="3"/>
  <c r="E11" i="3"/>
  <c r="E9" i="3"/>
  <c r="E8" i="3"/>
  <c r="E36" i="3" l="1"/>
  <c r="G23" i="27"/>
  <c r="F23" i="27" s="1"/>
  <c r="G22" i="27"/>
  <c r="F22" i="27"/>
  <c r="G21" i="27"/>
  <c r="F21" i="27" s="1"/>
  <c r="G20" i="27"/>
  <c r="F20" i="27"/>
  <c r="G19" i="27"/>
  <c r="F19" i="27" s="1"/>
  <c r="G18" i="27"/>
  <c r="F18" i="27" s="1"/>
  <c r="G17" i="27"/>
  <c r="F17" i="27" s="1"/>
  <c r="G16" i="27"/>
  <c r="F16" i="27"/>
  <c r="G13" i="27"/>
  <c r="F13" i="27" s="1"/>
  <c r="G12" i="27"/>
  <c r="F12" i="27"/>
  <c r="G11" i="27"/>
  <c r="F11" i="27" s="1"/>
  <c r="G10" i="27"/>
  <c r="F10" i="27"/>
  <c r="G8" i="27"/>
  <c r="F8" i="27" s="1"/>
  <c r="G7" i="27"/>
  <c r="F7" i="27" s="1"/>
  <c r="G6" i="27"/>
  <c r="F6" i="27" s="1"/>
  <c r="G23" i="26"/>
  <c r="F23" i="26"/>
  <c r="G22" i="26"/>
  <c r="F22" i="26" s="1"/>
  <c r="G21" i="26"/>
  <c r="F21" i="26"/>
  <c r="G20" i="26"/>
  <c r="F20" i="26" s="1"/>
  <c r="G19" i="26"/>
  <c r="F19" i="26" s="1"/>
  <c r="G18" i="26"/>
  <c r="F18" i="26" s="1"/>
  <c r="G17" i="26"/>
  <c r="F17" i="26" s="1"/>
  <c r="G16" i="26"/>
  <c r="G13" i="26"/>
  <c r="F13" i="26"/>
  <c r="G12" i="26"/>
  <c r="F12" i="26" s="1"/>
  <c r="G11" i="26"/>
  <c r="F11" i="26"/>
  <c r="G10" i="26"/>
  <c r="F10" i="26" s="1"/>
  <c r="G8" i="26"/>
  <c r="F8" i="26"/>
  <c r="G7" i="26"/>
  <c r="F7" i="26" s="1"/>
  <c r="G6" i="26"/>
  <c r="F6" i="26" s="1"/>
  <c r="G23" i="25"/>
  <c r="F23" i="25" s="1"/>
  <c r="G22" i="25"/>
  <c r="F22" i="25"/>
  <c r="G21" i="25"/>
  <c r="F21" i="25" s="1"/>
  <c r="G20" i="25"/>
  <c r="F20" i="25"/>
  <c r="G19" i="25"/>
  <c r="F19" i="25" s="1"/>
  <c r="G18" i="25"/>
  <c r="F18" i="25" s="1"/>
  <c r="G17" i="25"/>
  <c r="F17" i="25" s="1"/>
  <c r="G16" i="25"/>
  <c r="G13" i="25"/>
  <c r="F13" i="25" s="1"/>
  <c r="G12" i="25"/>
  <c r="F12" i="25"/>
  <c r="G11" i="25"/>
  <c r="F11" i="25" s="1"/>
  <c r="G10" i="25"/>
  <c r="F10" i="25" s="1"/>
  <c r="G8" i="25"/>
  <c r="F8" i="25" s="1"/>
  <c r="G7" i="25"/>
  <c r="F7" i="25" s="1"/>
  <c r="G6" i="25"/>
  <c r="G23" i="24"/>
  <c r="F23" i="24" s="1"/>
  <c r="G22" i="24"/>
  <c r="F22" i="24" s="1"/>
  <c r="G21" i="24"/>
  <c r="F21" i="24" s="1"/>
  <c r="G20" i="24"/>
  <c r="F20" i="24" s="1"/>
  <c r="G19" i="24"/>
  <c r="F19" i="24" s="1"/>
  <c r="G18" i="24"/>
  <c r="F18" i="24" s="1"/>
  <c r="G17" i="24"/>
  <c r="F17" i="24" s="1"/>
  <c r="G16" i="24"/>
  <c r="F16" i="24"/>
  <c r="G13" i="24"/>
  <c r="F13" i="24" s="1"/>
  <c r="G12" i="24"/>
  <c r="F12" i="24"/>
  <c r="G11" i="24"/>
  <c r="F11" i="24" s="1"/>
  <c r="G10" i="24"/>
  <c r="F10" i="24" s="1"/>
  <c r="G8" i="24"/>
  <c r="F8" i="24" s="1"/>
  <c r="G7" i="24"/>
  <c r="F7" i="24" s="1"/>
  <c r="G6" i="24"/>
  <c r="G23" i="23"/>
  <c r="F23" i="23" s="1"/>
  <c r="G22" i="23"/>
  <c r="F22" i="23"/>
  <c r="G21" i="23"/>
  <c r="F21" i="23" s="1"/>
  <c r="G20" i="23"/>
  <c r="F20" i="23"/>
  <c r="G19" i="23"/>
  <c r="F19" i="23" s="1"/>
  <c r="G18" i="23"/>
  <c r="F18" i="23" s="1"/>
  <c r="G17" i="23"/>
  <c r="F17" i="23" s="1"/>
  <c r="G16" i="23"/>
  <c r="F16" i="23"/>
  <c r="G13" i="23"/>
  <c r="F13" i="23" s="1"/>
  <c r="G12" i="23"/>
  <c r="F12" i="23"/>
  <c r="G11" i="23"/>
  <c r="F11" i="23" s="1"/>
  <c r="G10" i="23"/>
  <c r="F10" i="23"/>
  <c r="G8" i="23"/>
  <c r="F8" i="23" s="1"/>
  <c r="G7" i="23"/>
  <c r="F7" i="23" s="1"/>
  <c r="G6" i="23"/>
  <c r="G23" i="22"/>
  <c r="F23" i="22" s="1"/>
  <c r="G22" i="22"/>
  <c r="F22" i="22" s="1"/>
  <c r="G21" i="22"/>
  <c r="F21" i="22" s="1"/>
  <c r="G20" i="22"/>
  <c r="F20" i="22" s="1"/>
  <c r="G19" i="22"/>
  <c r="F19" i="22" s="1"/>
  <c r="G18" i="22"/>
  <c r="F18" i="22"/>
  <c r="G17" i="22"/>
  <c r="F17" i="22" s="1"/>
  <c r="G16" i="22"/>
  <c r="G13" i="22"/>
  <c r="F13" i="22" s="1"/>
  <c r="G12" i="22"/>
  <c r="F12" i="22" s="1"/>
  <c r="G11" i="22"/>
  <c r="F11" i="22"/>
  <c r="G10" i="22"/>
  <c r="F10" i="22" s="1"/>
  <c r="G8" i="22"/>
  <c r="F8" i="22" s="1"/>
  <c r="G7" i="22"/>
  <c r="F7" i="22"/>
  <c r="G6" i="22"/>
  <c r="G23" i="20"/>
  <c r="F23" i="20"/>
  <c r="G22" i="20"/>
  <c r="F22" i="20" s="1"/>
  <c r="G21" i="20"/>
  <c r="F21" i="20"/>
  <c r="G20" i="20"/>
  <c r="F20" i="20" s="1"/>
  <c r="G19" i="20"/>
  <c r="F19" i="20" s="1"/>
  <c r="G18" i="20"/>
  <c r="F18" i="20" s="1"/>
  <c r="G17" i="20"/>
  <c r="F17" i="20"/>
  <c r="G16" i="20"/>
  <c r="G13" i="20"/>
  <c r="F13" i="20" s="1"/>
  <c r="G12" i="20"/>
  <c r="F12" i="20" s="1"/>
  <c r="G11" i="20"/>
  <c r="F11" i="20"/>
  <c r="G10" i="20"/>
  <c r="F10" i="20" s="1"/>
  <c r="G8" i="20"/>
  <c r="F8" i="20" s="1"/>
  <c r="G7" i="20"/>
  <c r="F7" i="20" s="1"/>
  <c r="G6" i="20"/>
  <c r="F6" i="20" s="1"/>
  <c r="G23" i="19"/>
  <c r="F23" i="19" s="1"/>
  <c r="G22" i="19"/>
  <c r="F22" i="19" s="1"/>
  <c r="G21" i="19"/>
  <c r="F21" i="19" s="1"/>
  <c r="G20" i="19"/>
  <c r="F20" i="19" s="1"/>
  <c r="G19" i="19"/>
  <c r="F19" i="19" s="1"/>
  <c r="G18" i="19"/>
  <c r="F18" i="19"/>
  <c r="G17" i="19"/>
  <c r="F17" i="19" s="1"/>
  <c r="G16" i="19"/>
  <c r="F16" i="19" s="1"/>
  <c r="G13" i="19"/>
  <c r="F13" i="19" s="1"/>
  <c r="G12" i="19"/>
  <c r="F12" i="19" s="1"/>
  <c r="G11" i="19"/>
  <c r="F11" i="19"/>
  <c r="G10" i="19"/>
  <c r="F10" i="19" s="1"/>
  <c r="G8" i="19"/>
  <c r="F8" i="19" s="1"/>
  <c r="G7" i="19"/>
  <c r="F7" i="19"/>
  <c r="G6" i="19"/>
  <c r="G23" i="14"/>
  <c r="F23" i="14" s="1"/>
  <c r="G22" i="14"/>
  <c r="F22" i="14"/>
  <c r="G21" i="14"/>
  <c r="F21" i="14" s="1"/>
  <c r="G20" i="14"/>
  <c r="F20" i="14" s="1"/>
  <c r="G19" i="14"/>
  <c r="F19" i="14" s="1"/>
  <c r="G18" i="14"/>
  <c r="F18" i="14" s="1"/>
  <c r="G17" i="14"/>
  <c r="F17" i="14" s="1"/>
  <c r="G16" i="14"/>
  <c r="G13" i="14"/>
  <c r="F13" i="14" s="1"/>
  <c r="G12" i="14"/>
  <c r="F12" i="14" s="1"/>
  <c r="G11" i="14"/>
  <c r="F11" i="14"/>
  <c r="G10" i="14"/>
  <c r="F10" i="14" s="1"/>
  <c r="G8" i="14"/>
  <c r="F8" i="14" s="1"/>
  <c r="G7" i="14"/>
  <c r="F7" i="14"/>
  <c r="G6" i="14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G24" i="13" s="1"/>
  <c r="F16" i="13"/>
  <c r="G13" i="13"/>
  <c r="F13" i="13"/>
  <c r="G12" i="13"/>
  <c r="F12" i="13"/>
  <c r="G11" i="13"/>
  <c r="F11" i="13"/>
  <c r="G10" i="13"/>
  <c r="F10" i="13"/>
  <c r="G8" i="13"/>
  <c r="F8" i="13"/>
  <c r="G7" i="13"/>
  <c r="F7" i="13"/>
  <c r="G6" i="13"/>
  <c r="F6" i="13"/>
  <c r="G23" i="12"/>
  <c r="F23" i="12" s="1"/>
  <c r="G22" i="12"/>
  <c r="F22" i="12" s="1"/>
  <c r="G21" i="12"/>
  <c r="F21" i="12" s="1"/>
  <c r="G20" i="12"/>
  <c r="F20" i="12"/>
  <c r="G19" i="12"/>
  <c r="F19" i="12" s="1"/>
  <c r="G18" i="12"/>
  <c r="F18" i="12"/>
  <c r="G17" i="12"/>
  <c r="F17" i="12" s="1"/>
  <c r="G16" i="12"/>
  <c r="F16" i="12" s="1"/>
  <c r="G13" i="12"/>
  <c r="F13" i="12" s="1"/>
  <c r="G12" i="12"/>
  <c r="F12" i="12" s="1"/>
  <c r="G11" i="12"/>
  <c r="F11" i="12" s="1"/>
  <c r="G10" i="12"/>
  <c r="F10" i="12"/>
  <c r="G8" i="12"/>
  <c r="F8" i="12" s="1"/>
  <c r="G7" i="12"/>
  <c r="F7" i="12"/>
  <c r="G6" i="12"/>
  <c r="F6" i="12" s="1"/>
  <c r="G23" i="11"/>
  <c r="F23" i="11" s="1"/>
  <c r="G22" i="11"/>
  <c r="F22" i="11" s="1"/>
  <c r="G21" i="11"/>
  <c r="F21" i="11" s="1"/>
  <c r="G20" i="11"/>
  <c r="F20" i="11" s="1"/>
  <c r="G19" i="11"/>
  <c r="F19" i="11" s="1"/>
  <c r="G18" i="11"/>
  <c r="F18" i="11"/>
  <c r="G17" i="11"/>
  <c r="F17" i="11" s="1"/>
  <c r="G16" i="11"/>
  <c r="F16" i="11" s="1"/>
  <c r="G13" i="11"/>
  <c r="F13" i="11" s="1"/>
  <c r="G12" i="11"/>
  <c r="F12" i="11"/>
  <c r="G11" i="11"/>
  <c r="F11" i="11"/>
  <c r="G10" i="11"/>
  <c r="F10" i="11" s="1"/>
  <c r="G8" i="11"/>
  <c r="F8" i="11" s="1"/>
  <c r="G7" i="11"/>
  <c r="F7" i="11"/>
  <c r="G6" i="1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 s="1"/>
  <c r="G17" i="10"/>
  <c r="F17" i="10" s="1"/>
  <c r="G16" i="10"/>
  <c r="F16" i="10"/>
  <c r="G13" i="10"/>
  <c r="F13" i="10" s="1"/>
  <c r="G12" i="10"/>
  <c r="F12" i="10" s="1"/>
  <c r="G11" i="10"/>
  <c r="F11" i="10"/>
  <c r="G10" i="10"/>
  <c r="F10" i="10" s="1"/>
  <c r="G8" i="10"/>
  <c r="F8" i="10" s="1"/>
  <c r="G7" i="10"/>
  <c r="F7" i="10"/>
  <c r="G6" i="10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G24" i="9" s="1"/>
  <c r="F16" i="9"/>
  <c r="G13" i="9"/>
  <c r="F13" i="9"/>
  <c r="G12" i="9"/>
  <c r="F12" i="9" s="1"/>
  <c r="G11" i="9"/>
  <c r="F11" i="9"/>
  <c r="G10" i="9"/>
  <c r="F10" i="9" s="1"/>
  <c r="G8" i="9"/>
  <c r="F8" i="9"/>
  <c r="G7" i="9"/>
  <c r="F7" i="9" s="1"/>
  <c r="G6" i="9"/>
  <c r="F6" i="9"/>
  <c r="G23" i="8"/>
  <c r="F23" i="8" s="1"/>
  <c r="G22" i="8"/>
  <c r="F22" i="8" s="1"/>
  <c r="G21" i="8"/>
  <c r="F21" i="8" s="1"/>
  <c r="G20" i="8"/>
  <c r="F20" i="8"/>
  <c r="G19" i="8"/>
  <c r="F19" i="8" s="1"/>
  <c r="G18" i="8"/>
  <c r="F18" i="8"/>
  <c r="G17" i="8"/>
  <c r="F17" i="8" s="1"/>
  <c r="G16" i="8"/>
  <c r="F16" i="8" s="1"/>
  <c r="G13" i="8"/>
  <c r="F13" i="8" s="1"/>
  <c r="G12" i="8"/>
  <c r="F12" i="8" s="1"/>
  <c r="G11" i="8"/>
  <c r="F11" i="8" s="1"/>
  <c r="G10" i="8"/>
  <c r="F10" i="8" s="1"/>
  <c r="G8" i="8"/>
  <c r="F8" i="8" s="1"/>
  <c r="G7" i="8"/>
  <c r="F7" i="8" s="1"/>
  <c r="G6" i="8"/>
  <c r="G23" i="7"/>
  <c r="F23" i="7" s="1"/>
  <c r="G22" i="7"/>
  <c r="F22" i="7" s="1"/>
  <c r="G21" i="7"/>
  <c r="F21" i="7" s="1"/>
  <c r="G20" i="7"/>
  <c r="F20" i="7"/>
  <c r="G19" i="7"/>
  <c r="F19" i="7" s="1"/>
  <c r="G18" i="7"/>
  <c r="F18" i="7"/>
  <c r="G17" i="7"/>
  <c r="F17" i="7" s="1"/>
  <c r="G16" i="7"/>
  <c r="F16" i="7" s="1"/>
  <c r="G13" i="7"/>
  <c r="F13" i="7" s="1"/>
  <c r="G12" i="7"/>
  <c r="F12" i="7"/>
  <c r="G11" i="7"/>
  <c r="F11" i="7" s="1"/>
  <c r="G10" i="7"/>
  <c r="F10" i="7"/>
  <c r="G8" i="7"/>
  <c r="F8" i="7" s="1"/>
  <c r="G7" i="7"/>
  <c r="F7" i="7"/>
  <c r="G6" i="7"/>
  <c r="G23" i="6"/>
  <c r="F23" i="6" s="1"/>
  <c r="G22" i="6"/>
  <c r="F22" i="6" s="1"/>
  <c r="G21" i="6"/>
  <c r="F21" i="6" s="1"/>
  <c r="G20" i="6"/>
  <c r="F20" i="6" s="1"/>
  <c r="G19" i="6"/>
  <c r="F19" i="6" s="1"/>
  <c r="G18" i="6"/>
  <c r="F18" i="6" s="1"/>
  <c r="G17" i="6"/>
  <c r="F17" i="6" s="1"/>
  <c r="G16" i="6"/>
  <c r="G13" i="6"/>
  <c r="F13" i="6"/>
  <c r="G12" i="6"/>
  <c r="F12" i="6" s="1"/>
  <c r="G11" i="6"/>
  <c r="F11" i="6" s="1"/>
  <c r="G10" i="6"/>
  <c r="F10" i="6"/>
  <c r="G8" i="6"/>
  <c r="F8" i="6"/>
  <c r="G7" i="6"/>
  <c r="G6" i="6"/>
  <c r="F6" i="6" s="1"/>
  <c r="G14" i="5"/>
  <c r="F14" i="5" s="1"/>
  <c r="G13" i="5"/>
  <c r="F13" i="5" s="1"/>
  <c r="G12" i="5"/>
  <c r="F12" i="5" s="1"/>
  <c r="G11" i="5"/>
  <c r="F11" i="5"/>
  <c r="G10" i="5"/>
  <c r="F10" i="5" s="1"/>
  <c r="G7" i="5"/>
  <c r="F7" i="5" s="1"/>
  <c r="G6" i="5"/>
  <c r="F6" i="5" s="1"/>
  <c r="G24" i="25" l="1"/>
  <c r="G24" i="27"/>
  <c r="G24" i="14"/>
  <c r="G24" i="26"/>
  <c r="G24" i="12"/>
  <c r="G24" i="20"/>
  <c r="G24" i="22"/>
  <c r="F16" i="26"/>
  <c r="F16" i="25"/>
  <c r="G24" i="24"/>
  <c r="G24" i="23"/>
  <c r="F6" i="23"/>
  <c r="F16" i="22"/>
  <c r="F16" i="20"/>
  <c r="G24" i="19"/>
  <c r="F16" i="14"/>
  <c r="G24" i="11"/>
  <c r="G24" i="10"/>
  <c r="G24" i="8"/>
  <c r="G24" i="7"/>
  <c r="F6" i="7"/>
  <c r="F16" i="6"/>
  <c r="G24" i="6"/>
  <c r="E39" i="3"/>
  <c r="F6" i="25"/>
  <c r="F6" i="24"/>
  <c r="F6" i="22"/>
  <c r="F6" i="19"/>
  <c r="F6" i="14"/>
  <c r="F6" i="11"/>
  <c r="F6" i="10"/>
  <c r="F6" i="8"/>
  <c r="F7" i="6"/>
  <c r="G12" i="3"/>
  <c r="F12" i="3" s="1"/>
  <c r="G13" i="3"/>
  <c r="F13" i="3" s="1"/>
  <c r="G14" i="3"/>
  <c r="F14" i="3" s="1"/>
  <c r="G10" i="3"/>
  <c r="F10" i="3" s="1"/>
  <c r="G11" i="3"/>
  <c r="G8" i="5"/>
  <c r="F8" i="5" s="1"/>
  <c r="E15" i="5"/>
  <c r="E41" i="3" s="1"/>
  <c r="E45" i="3" s="1"/>
  <c r="G9" i="5"/>
  <c r="F9" i="5" s="1"/>
  <c r="G44" i="3" l="1"/>
  <c r="F44" i="3" s="1"/>
  <c r="G43" i="3"/>
  <c r="F43" i="3" s="1"/>
  <c r="F11" i="3"/>
  <c r="G15" i="5"/>
  <c r="G8" i="3"/>
  <c r="F8" i="3" s="1"/>
  <c r="G9" i="19"/>
  <c r="G14" i="19" s="1"/>
  <c r="F14" i="19" s="1"/>
  <c r="G9" i="11"/>
  <c r="G14" i="11" s="1"/>
  <c r="F14" i="11" s="1"/>
  <c r="G9" i="10"/>
  <c r="G14" i="10" s="1"/>
  <c r="F14" i="10" s="1"/>
  <c r="G9" i="24"/>
  <c r="G14" i="24" s="1"/>
  <c r="F14" i="24" s="1"/>
  <c r="G9" i="9"/>
  <c r="G14" i="9" s="1"/>
  <c r="F14" i="9" s="1"/>
  <c r="G9" i="7"/>
  <c r="G14" i="7" s="1"/>
  <c r="F14" i="7" s="1"/>
  <c r="G9" i="20"/>
  <c r="G14" i="20" s="1"/>
  <c r="F14" i="20" s="1"/>
  <c r="G9" i="8"/>
  <c r="G9" i="27"/>
  <c r="G14" i="27" s="1"/>
  <c r="F14" i="27" s="1"/>
  <c r="G9" i="23"/>
  <c r="G14" i="23" s="1"/>
  <c r="F14" i="23" s="1"/>
  <c r="G9" i="12"/>
  <c r="G14" i="12" s="1"/>
  <c r="F14" i="12" s="1"/>
  <c r="G9" i="13"/>
  <c r="G9" i="6"/>
  <c r="G9" i="22"/>
  <c r="G14" i="22" s="1"/>
  <c r="F14" i="22" s="1"/>
  <c r="G9" i="25"/>
  <c r="G14" i="25" s="1"/>
  <c r="F14" i="25" s="1"/>
  <c r="F15" i="5" l="1"/>
  <c r="G41" i="3"/>
  <c r="F9" i="13"/>
  <c r="G14" i="13"/>
  <c r="F14" i="13" s="1"/>
  <c r="F9" i="8"/>
  <c r="G14" i="8"/>
  <c r="F14" i="8" s="1"/>
  <c r="F9" i="6"/>
  <c r="G14" i="6"/>
  <c r="F24" i="25"/>
  <c r="F24" i="6"/>
  <c r="G9" i="26"/>
  <c r="F24" i="20"/>
  <c r="F24" i="9"/>
  <c r="F24" i="13"/>
  <c r="F9" i="23"/>
  <c r="F24" i="10"/>
  <c r="F9" i="10"/>
  <c r="F9" i="24"/>
  <c r="F9" i="11"/>
  <c r="F9" i="7"/>
  <c r="F9" i="27"/>
  <c r="F9" i="22"/>
  <c r="F24" i="22"/>
  <c r="F9" i="12"/>
  <c r="F9" i="19"/>
  <c r="F24" i="19"/>
  <c r="F9" i="20"/>
  <c r="F24" i="8"/>
  <c r="F9" i="9"/>
  <c r="F9" i="25"/>
  <c r="G9" i="14"/>
  <c r="G14" i="14" s="1"/>
  <c r="F14" i="14" s="1"/>
  <c r="F24" i="26"/>
  <c r="F14" i="6" l="1"/>
  <c r="F41" i="3"/>
  <c r="G45" i="3"/>
  <c r="F45" i="3" s="1"/>
  <c r="F9" i="26"/>
  <c r="G14" i="26"/>
  <c r="F14" i="26" s="1"/>
  <c r="F24" i="12"/>
  <c r="F24" i="11"/>
  <c r="F24" i="7"/>
  <c r="F24" i="24"/>
  <c r="F9" i="14"/>
  <c r="F24" i="14"/>
  <c r="F24" i="27"/>
  <c r="F24" i="23"/>
  <c r="G19" i="3"/>
  <c r="F19" i="3" s="1"/>
  <c r="G18" i="3"/>
  <c r="F18" i="3" s="1"/>
  <c r="G17" i="3"/>
  <c r="F17" i="3" s="1"/>
  <c r="G20" i="3"/>
  <c r="F20" i="3" s="1"/>
  <c r="G23" i="3"/>
  <c r="F23" i="3" s="1"/>
  <c r="G16" i="3"/>
  <c r="G21" i="3"/>
  <c r="G22" i="3"/>
  <c r="F22" i="3" s="1"/>
  <c r="G9" i="3"/>
  <c r="F9" i="3" s="1"/>
  <c r="G6" i="3"/>
  <c r="G7" i="3"/>
  <c r="F7" i="3" s="1"/>
  <c r="G42" i="3" l="1"/>
  <c r="F21" i="3"/>
  <c r="G36" i="3"/>
  <c r="F36" i="3" s="1"/>
  <c r="F16" i="3"/>
  <c r="G37" i="3"/>
  <c r="F37" i="3" s="1"/>
  <c r="F6" i="3"/>
  <c r="G46" i="3" l="1"/>
  <c r="F46" i="3" s="1"/>
  <c r="F42" i="3"/>
  <c r="G39" i="3"/>
  <c r="F39" i="3" s="1"/>
</calcChain>
</file>

<file path=xl/sharedStrings.xml><?xml version="1.0" encoding="utf-8"?>
<sst xmlns="http://schemas.openxmlformats.org/spreadsheetml/2006/main" count="1003" uniqueCount="78">
  <si>
    <t>Cena bez DPH
(Kč)</t>
  </si>
  <si>
    <t>DPH 21%
(Kč)</t>
  </si>
  <si>
    <t>Cena s DPH
(Kč)</t>
  </si>
  <si>
    <t>NÁKLADY CELKEM</t>
  </si>
  <si>
    <t xml:space="preserve">Příloha č. 4 Smlouvy - Rekapitulace nákladů k ocenění </t>
  </si>
  <si>
    <t>Příprava podkladů a vstupních dat pro zpracování ČOP</t>
  </si>
  <si>
    <t>Statistika pro zpracování ČOP, analýza počtu ovlivněných obyvatel</t>
  </si>
  <si>
    <t>Vyhodnocení a posouzení akustické situace, návrh možných opatření</t>
  </si>
  <si>
    <t>Sestavení harmonogramu pro ČOP, sumarizace nákladů v rámci řešeného úseku</t>
  </si>
  <si>
    <t>Příprava podkladů a vstupních dat pro zpracování SHZ</t>
  </si>
  <si>
    <t>Technická pomoc, (konzultační činnost, včetně účasti na projednání, projednání problematiky s dotčeným orgánem státní správy)</t>
  </si>
  <si>
    <t>Specifikace ceny - stará hluková zátež - SHZ</t>
  </si>
  <si>
    <t>Specifikace ceny - časově omezené platnost - ČOP</t>
  </si>
  <si>
    <t>Jednotky</t>
  </si>
  <si>
    <t>kpl</t>
  </si>
  <si>
    <t>Podání žádosti na KHS</t>
  </si>
  <si>
    <t>1 měření</t>
  </si>
  <si>
    <t>Měření hluku 24hodin v referenčních kontrolních bodech po odsouhlasení objednatelem</t>
  </si>
  <si>
    <t>Kartografické a reprografické práce (3ks výtisků pro každý intravilán)</t>
  </si>
  <si>
    <t>Vyhodnocení a posouzení aplikace SHZ v intravilánu (Systematický postup řešení problematiky a priority řešení. V dokumentu budou popsány možnosti systematického přístupu k řešení hluku a stanoveny priority při jeho řešení, a to např. v souvislosti s počtem ovlivněných osob, stavu stížností, nebo vzhledem ke stavu vydaných časově omezených povolení.)</t>
  </si>
  <si>
    <t>Vypracování celkové zprávy pro každý intravilán, grafické práce, zpracování výstupů</t>
  </si>
  <si>
    <t>REKAPITULACE NÁKLADŮ - II/262 ZÁKUPY</t>
  </si>
  <si>
    <t>REKAPITULACE NÁKLADŮ - II/262 ČESKÁ LÍPA</t>
  </si>
  <si>
    <t>REKAPITULACE NÁKLADŮ - II/262 STRUŽNICE</t>
  </si>
  <si>
    <t>REKAPITULACE NÁKLADŮ - II/262 HORNÍ POLICE</t>
  </si>
  <si>
    <t>REKAPITULACE NÁKLADŮ - II/262 ŽANDOV</t>
  </si>
  <si>
    <t>REKAPITULACE NÁKLADŮ - II/268 ZÁKUPY</t>
  </si>
  <si>
    <t>REKAPITULACE NÁKLADŮ - II/268 BOHATICE</t>
  </si>
  <si>
    <t>REKAPITULACE NÁKLADŮ - II/268 MIMOŇ</t>
  </si>
  <si>
    <t>REKAPITULACE NÁKLADŮ - II/283 TURNOV</t>
  </si>
  <si>
    <t>REKAPITULACE NÁKLADŮ - II/270 DUBÁ</t>
  </si>
  <si>
    <t>REKAPITULACE NÁKLADŮ - II/270 VRCHOVANY</t>
  </si>
  <si>
    <t>REKAPITULACE NÁKLADŮ - II/270 ZBYNY</t>
  </si>
  <si>
    <t>REKAPITULACE NÁKLADŮ - II/270 DOKSY</t>
  </si>
  <si>
    <t>REKAPITULACE NÁKLADŮ - II/270 HRADČANY</t>
  </si>
  <si>
    <t>REKAPITULACE NÁKLADŮ - II/270 MIMOŇ</t>
  </si>
  <si>
    <t>REKAPITULACE NÁKLADŮ - II/270 JABLONNÉ V PODJ.</t>
  </si>
  <si>
    <t>REKAPITULACE NÁKLADŮ - II/286 LOMNICE N.POPELKOU</t>
  </si>
  <si>
    <t>REKAPITULACE NÁKLADŮ - II/286 JILEMNICE</t>
  </si>
  <si>
    <t>Specifikace ceny - HLUKOVÉ MĚŘENÍ</t>
  </si>
  <si>
    <t>Kartografické a reprografické práce (2ks výtisků pro každé měření)</t>
  </si>
  <si>
    <t>SOUHRNNÁ REKAPITULACE NÁKLADŮ</t>
  </si>
  <si>
    <t>CELKOVÉ NÁKLADY</t>
  </si>
  <si>
    <t>REKAPITULACE NÁKLADŮ - III/26834 ZÁKUPY</t>
  </si>
  <si>
    <t>Kartografické a reprografické práce (3ks výtisků)</t>
  </si>
  <si>
    <t>NÁKLADY CELKEM SHZ</t>
  </si>
  <si>
    <t>NÁKLADY CELKEM NA DOPLŇKOVÉ SLUŽBY</t>
  </si>
  <si>
    <t>NÁKLADY CELKEM - ČOP</t>
  </si>
  <si>
    <t>NÁKLADY CELKEM - SHZ</t>
  </si>
  <si>
    <t>NÁKLADY CELKEM  - SHZ</t>
  </si>
  <si>
    <t>Kč</t>
  </si>
  <si>
    <t>NÁKLADY CELKEM NA ZPRACOVÁNÍ ČOP - ETAPA 1 a 2</t>
  </si>
  <si>
    <t>Technická pomoc (konzultační činnost, včetně účasti na projednání, projednání problematiky s dotčeným orgánem státní správy)</t>
  </si>
  <si>
    <r>
      <t>Měření hluku 24hodin v referenčních kontrolních bodech</t>
    </r>
    <r>
      <rPr>
        <sz val="12"/>
        <color rgb="FFFF0000"/>
        <rFont val="Arial CE"/>
        <charset val="238"/>
      </rPr>
      <t xml:space="preserve"> * </t>
    </r>
  </si>
  <si>
    <t xml:space="preserve">     - Specifikace ceny - Hlukové měření</t>
  </si>
  <si>
    <t xml:space="preserve">    - Specifikace ceny - stará hluková zátež - SHZ</t>
  </si>
  <si>
    <r>
      <t xml:space="preserve">Měření hluku 24hodin v referenčních kontrolních bodech </t>
    </r>
    <r>
      <rPr>
        <sz val="12"/>
        <color rgb="FFFF0000"/>
        <rFont val="Arial CE"/>
        <charset val="238"/>
      </rPr>
      <t>*</t>
    </r>
    <r>
      <rPr>
        <sz val="12"/>
        <rFont val="Arial CE"/>
        <charset val="238"/>
      </rPr>
      <t xml:space="preserve"> </t>
    </r>
  </si>
  <si>
    <r>
      <t xml:space="preserve">Dopravně inženýrské podklady - (realizováno pouze v případě neexistence dat. např.přepočty a stanovení RPDI rok 2000 v intravilánech obcí) </t>
    </r>
    <r>
      <rPr>
        <sz val="12"/>
        <color rgb="FFFF0000"/>
        <rFont val="Arial CE"/>
        <charset val="238"/>
      </rPr>
      <t>*</t>
    </r>
  </si>
  <si>
    <r>
      <t xml:space="preserve">Měření hluku 24hodin v referenčních kontrolních bodech </t>
    </r>
    <r>
      <rPr>
        <sz val="12"/>
        <color rgb="FFFF0000"/>
        <rFont val="Arial CE"/>
        <charset val="238"/>
      </rPr>
      <t>*</t>
    </r>
  </si>
  <si>
    <r>
      <t xml:space="preserve">Specifikace ceny - časově omezené platnost - ČOP </t>
    </r>
    <r>
      <rPr>
        <b/>
        <sz val="12"/>
        <color rgb="FFFF0000"/>
        <rFont val="Arial CE"/>
        <charset val="238"/>
      </rPr>
      <t>*</t>
    </r>
  </si>
  <si>
    <r>
      <t xml:space="preserve">Měření hluku 24hodin v referenčních kontrolních bodech po odsouhlasení objednatelem </t>
    </r>
    <r>
      <rPr>
        <sz val="12"/>
        <color rgb="FFFF0000"/>
        <rFont val="Arial CE"/>
        <charset val="238"/>
      </rPr>
      <t>*</t>
    </r>
  </si>
  <si>
    <t>Akce: Řešení problematiky hluku na silnicích ve vlastnictví Libereckého kraje - I</t>
  </si>
  <si>
    <t>Specifikace ceny - časově omezené platnost - ČOP - ETAPA 1 a 2</t>
  </si>
  <si>
    <t>Vypracování celkových zpráv pro každý intravilán, grafické práce, zpracování výstupů</t>
  </si>
  <si>
    <r>
      <rPr>
        <sz val="12"/>
        <rFont val="Arial CE"/>
        <charset val="238"/>
      </rPr>
      <t xml:space="preserve">Měření hluku 24hodin v referenčních kontrolních bodech </t>
    </r>
    <r>
      <rPr>
        <sz val="12"/>
        <color rgb="FFFF0000"/>
        <rFont val="Arial CE"/>
        <charset val="238"/>
      </rPr>
      <t xml:space="preserve">* </t>
    </r>
  </si>
  <si>
    <t>Specifikace ceny - stará hluková zátež - SHZ - ETAPA 1 a 2</t>
  </si>
  <si>
    <t>Podání žádostí na KHS</t>
  </si>
  <si>
    <t>NÁKLADY CELKEM NA ZPRACOVÁNÍ SHZ - ETAPA 1 a 2</t>
  </si>
  <si>
    <t>NÁKLADY CELKEM NA ZPRACOVÁNÍ ČOP - ETAPA 1</t>
  </si>
  <si>
    <t>NÁKLADY CELKEM NA ZPRACOVÁNÍ ČOP - ETAPA 2</t>
  </si>
  <si>
    <t>NÁKLADY CELKEM NA ZPRACOVÁNÍ SHZ - ETAPA 1</t>
  </si>
  <si>
    <t>NÁKLADY CELKEM NA ZPRACOVÁNÍ SHZ - ETAPA 2</t>
  </si>
  <si>
    <t>NÁKLADY CELKEM ETAPA 1 (ČOP + SHZ)</t>
  </si>
  <si>
    <t>NÁKLADY CELKEM ETAPA 2 (ČOP + SHZ)</t>
  </si>
  <si>
    <r>
      <t xml:space="preserve">REKAPITULACE NÁKLADŮ - DOPLŇKOVÉ SLUŽBY </t>
    </r>
    <r>
      <rPr>
        <b/>
        <sz val="16"/>
        <color rgb="FFFF0000"/>
        <rFont val="Arial CE"/>
        <charset val="238"/>
      </rPr>
      <t>*</t>
    </r>
  </si>
  <si>
    <t>* realizace a rozsah po odsouhlasení objednatelem</t>
  </si>
  <si>
    <t xml:space="preserve">Doplňkové služby </t>
  </si>
  <si>
    <t>Dopravně inženýrské podklady - (realizováno pouze v případě neexistence dat. např.přepočty a stanovení RPDI rok 2000 v intravilánech obcí)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</si>
</sst>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i/>
      <sz val="12"/>
      <name val="Arial CE"/>
      <charset val="238"/>
    </font>
    <font>
      <b/>
      <i/>
      <sz val="11"/>
      <name val="Arial CE"/>
      <charset val="238"/>
    </font>
    <font>
      <b/>
      <i/>
      <sz val="14"/>
      <name val="Arial CE"/>
      <charset val="238"/>
    </font>
    <font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color rgb="FFFF0000"/>
      <name val="Arial CE"/>
      <charset val="238"/>
    </font>
    <font>
      <sz val="12"/>
      <color theme="1"/>
      <name val="Arial CE"/>
      <charset val="238"/>
    </font>
    <font>
      <b/>
      <sz val="12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Protection="1">
      <protection locked="0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9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vertical="center" wrapText="1"/>
    </xf>
    <xf numFmtId="0" fontId="0" fillId="0" borderId="38" xfId="0" applyBorder="1" applyAlignment="1" applyProtection="1">
      <alignment vertical="center" wrapText="1"/>
    </xf>
    <xf numFmtId="0" fontId="0" fillId="0" borderId="46" xfId="0" applyBorder="1" applyAlignment="1" applyProtection="1">
      <alignment vertical="center" wrapText="1"/>
    </xf>
    <xf numFmtId="0" fontId="1" fillId="2" borderId="39" xfId="0" applyFont="1" applyFill="1" applyBorder="1" applyAlignment="1" applyProtection="1">
      <alignment horizontal="left" vertical="center"/>
    </xf>
    <xf numFmtId="0" fontId="8" fillId="0" borderId="40" xfId="0" applyFont="1" applyBorder="1" applyAlignment="1" applyProtection="1">
      <alignment vertical="center"/>
    </xf>
    <xf numFmtId="0" fontId="8" fillId="0" borderId="41" xfId="0" applyFont="1" applyBorder="1" applyAlignment="1" applyProtection="1">
      <alignment vertical="center"/>
    </xf>
    <xf numFmtId="0" fontId="4" fillId="2" borderId="42" xfId="0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</xf>
    <xf numFmtId="3" fontId="7" fillId="0" borderId="1" xfId="0" quotePrefix="1" applyNumberFormat="1" applyFont="1" applyBorder="1" applyAlignment="1" applyProtection="1">
      <alignment horizontal="right" vertical="center" wrapText="1"/>
    </xf>
    <xf numFmtId="3" fontId="7" fillId="0" borderId="3" xfId="0" applyNumberFormat="1" applyFont="1" applyBorder="1" applyAlignment="1" applyProtection="1">
      <alignment horizontal="right" vertical="center" wrapText="1"/>
    </xf>
    <xf numFmtId="3" fontId="7" fillId="0" borderId="9" xfId="0" applyNumberFormat="1" applyFont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3" fontId="7" fillId="0" borderId="19" xfId="0" applyNumberFormat="1" applyFont="1" applyBorder="1" applyAlignment="1" applyProtection="1">
      <alignment horizontal="righ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center" vertical="center" wrapText="1"/>
    </xf>
    <xf numFmtId="3" fontId="7" fillId="0" borderId="20" xfId="0" applyNumberFormat="1" applyFont="1" applyBorder="1" applyAlignment="1" applyProtection="1">
      <alignment horizontal="right" vertical="center" wrapText="1"/>
    </xf>
    <xf numFmtId="3" fontId="7" fillId="0" borderId="21" xfId="0" applyNumberFormat="1" applyFont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horizontal="left" vertical="center"/>
    </xf>
    <xf numFmtId="0" fontId="8" fillId="0" borderId="8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</xf>
    <xf numFmtId="3" fontId="7" fillId="0" borderId="6" xfId="0" applyNumberFormat="1" applyFont="1" applyBorder="1" applyAlignment="1" applyProtection="1">
      <alignment horizontal="right" vertical="center" wrapText="1"/>
    </xf>
    <xf numFmtId="3" fontId="7" fillId="0" borderId="18" xfId="0" applyNumberFormat="1" applyFont="1" applyBorder="1" applyAlignment="1" applyProtection="1">
      <alignment horizontal="right" vertical="center" wrapText="1"/>
    </xf>
    <xf numFmtId="3" fontId="7" fillId="0" borderId="10" xfId="0" applyNumberFormat="1" applyFont="1" applyBorder="1" applyAlignment="1" applyProtection="1">
      <alignment horizontal="right" vertical="center" wrapText="1"/>
    </xf>
    <xf numFmtId="0" fontId="1" fillId="2" borderId="37" xfId="0" applyFont="1" applyFill="1" applyBorder="1" applyAlignment="1" applyProtection="1">
      <alignment horizontal="left" vertical="center"/>
    </xf>
    <xf numFmtId="0" fontId="0" fillId="0" borderId="38" xfId="0" applyBorder="1" applyAlignment="1" applyProtection="1">
      <alignment vertical="center"/>
    </xf>
    <xf numFmtId="0" fontId="1" fillId="2" borderId="29" xfId="0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3" fontId="7" fillId="3" borderId="6" xfId="0" applyNumberFormat="1" applyFont="1" applyFill="1" applyBorder="1" applyAlignment="1" applyProtection="1">
      <alignment horizontal="right" vertical="center" wrapText="1"/>
    </xf>
    <xf numFmtId="0" fontId="9" fillId="4" borderId="25" xfId="0" applyFont="1" applyFill="1" applyBorder="1" applyAlignment="1" applyProtection="1">
      <alignment horizontal="left" vertical="center"/>
    </xf>
    <xf numFmtId="0" fontId="15" fillId="4" borderId="2" xfId="0" applyFont="1" applyFill="1" applyBorder="1" applyAlignment="1" applyProtection="1">
      <alignment horizontal="left" vertical="center"/>
    </xf>
    <xf numFmtId="3" fontId="10" fillId="4" borderId="2" xfId="0" applyNumberFormat="1" applyFont="1" applyFill="1" applyBorder="1" applyAlignment="1" applyProtection="1">
      <alignment horizontal="center" vertical="center"/>
    </xf>
    <xf numFmtId="3" fontId="10" fillId="4" borderId="2" xfId="0" applyNumberFormat="1" applyFont="1" applyFill="1" applyBorder="1" applyAlignment="1" applyProtection="1">
      <alignment horizontal="right" vertical="center"/>
    </xf>
    <xf numFmtId="3" fontId="10" fillId="4" borderId="2" xfId="0" applyNumberFormat="1" applyFont="1" applyFill="1" applyBorder="1" applyAlignment="1" applyProtection="1">
      <alignment horizontal="right" vertical="center" wrapText="1"/>
    </xf>
    <xf numFmtId="3" fontId="10" fillId="4" borderId="11" xfId="0" applyNumberFormat="1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 applyProtection="1">
      <alignment horizontal="left" vertical="center"/>
    </xf>
    <xf numFmtId="0" fontId="15" fillId="4" borderId="1" xfId="0" applyFont="1" applyFill="1" applyBorder="1" applyAlignment="1" applyProtection="1">
      <alignment horizontal="left" vertical="center"/>
    </xf>
    <xf numFmtId="3" fontId="10" fillId="4" borderId="1" xfId="0" applyNumberFormat="1" applyFont="1" applyFill="1" applyBorder="1" applyAlignment="1" applyProtection="1">
      <alignment horizontal="center" vertical="center"/>
    </xf>
    <xf numFmtId="3" fontId="10" fillId="4" borderId="1" xfId="0" applyNumberFormat="1" applyFont="1" applyFill="1" applyBorder="1" applyAlignment="1" applyProtection="1">
      <alignment horizontal="right" vertical="center"/>
    </xf>
    <xf numFmtId="3" fontId="10" fillId="4" borderId="1" xfId="0" applyNumberFormat="1" applyFont="1" applyFill="1" applyBorder="1" applyAlignment="1" applyProtection="1">
      <alignment horizontal="right" vertical="center" wrapText="1"/>
    </xf>
    <xf numFmtId="3" fontId="10" fillId="4" borderId="9" xfId="0" applyNumberFormat="1" applyFont="1" applyFill="1" applyBorder="1" applyAlignment="1" applyProtection="1">
      <alignment horizontal="right" vertical="center"/>
    </xf>
    <xf numFmtId="0" fontId="9" fillId="4" borderId="27" xfId="0" applyFont="1" applyFill="1" applyBorder="1" applyAlignment="1" applyProtection="1">
      <alignment horizontal="left" vertical="center"/>
    </xf>
    <xf numFmtId="0" fontId="15" fillId="4" borderId="19" xfId="0" applyFont="1" applyFill="1" applyBorder="1" applyAlignment="1" applyProtection="1">
      <alignment horizontal="left" vertical="center"/>
    </xf>
    <xf numFmtId="3" fontId="10" fillId="4" borderId="19" xfId="0" applyNumberFormat="1" applyFont="1" applyFill="1" applyBorder="1" applyAlignment="1" applyProtection="1">
      <alignment horizontal="center" vertical="center"/>
    </xf>
    <xf numFmtId="3" fontId="10" fillId="4" borderId="19" xfId="0" applyNumberFormat="1" applyFont="1" applyFill="1" applyBorder="1" applyAlignment="1" applyProtection="1">
      <alignment horizontal="right" vertical="center"/>
    </xf>
    <xf numFmtId="3" fontId="10" fillId="4" borderId="19" xfId="0" applyNumberFormat="1" applyFont="1" applyFill="1" applyBorder="1" applyAlignment="1" applyProtection="1">
      <alignment horizontal="right" vertical="center" wrapText="1"/>
    </xf>
    <xf numFmtId="3" fontId="10" fillId="4" borderId="21" xfId="0" applyNumberFormat="1" applyFont="1" applyFill="1" applyBorder="1" applyAlignment="1" applyProtection="1">
      <alignment horizontal="right" vertical="center"/>
    </xf>
    <xf numFmtId="0" fontId="5" fillId="2" borderId="28" xfId="0" applyFont="1" applyFill="1" applyBorder="1" applyAlignment="1" applyProtection="1">
      <alignment horizontal="left" vertical="center"/>
    </xf>
    <xf numFmtId="0" fontId="8" fillId="0" borderId="29" xfId="0" applyFont="1" applyBorder="1" applyAlignment="1" applyProtection="1">
      <alignment horizontal="left" vertical="center"/>
    </xf>
    <xf numFmtId="3" fontId="10" fillId="2" borderId="29" xfId="0" applyNumberFormat="1" applyFont="1" applyFill="1" applyBorder="1" applyAlignment="1" applyProtection="1">
      <alignment horizontal="center" vertical="center"/>
    </xf>
    <xf numFmtId="3" fontId="6" fillId="2" borderId="29" xfId="0" applyNumberFormat="1" applyFont="1" applyFill="1" applyBorder="1" applyAlignment="1" applyProtection="1">
      <alignment horizontal="right" vertical="center"/>
    </xf>
    <xf numFmtId="3" fontId="6" fillId="2" borderId="29" xfId="0" applyNumberFormat="1" applyFont="1" applyFill="1" applyBorder="1" applyAlignment="1" applyProtection="1">
      <alignment horizontal="right" vertical="center" wrapText="1"/>
    </xf>
    <xf numFmtId="3" fontId="6" fillId="2" borderId="30" xfId="0" applyNumberFormat="1" applyFont="1" applyFill="1" applyBorder="1" applyAlignment="1" applyProtection="1">
      <alignment horizontal="right" vertical="center"/>
    </xf>
    <xf numFmtId="0" fontId="9" fillId="5" borderId="25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left" vertical="center"/>
    </xf>
    <xf numFmtId="3" fontId="10" fillId="5" borderId="2" xfId="0" applyNumberFormat="1" applyFont="1" applyFill="1" applyBorder="1" applyAlignment="1" applyProtection="1">
      <alignment horizontal="center" vertical="center"/>
    </xf>
    <xf numFmtId="3" fontId="10" fillId="5" borderId="2" xfId="0" applyNumberFormat="1" applyFont="1" applyFill="1" applyBorder="1" applyAlignment="1" applyProtection="1">
      <alignment horizontal="right" vertical="center"/>
    </xf>
    <xf numFmtId="3" fontId="10" fillId="5" borderId="2" xfId="0" applyNumberFormat="1" applyFont="1" applyFill="1" applyBorder="1" applyAlignment="1" applyProtection="1">
      <alignment horizontal="right" vertical="center" wrapText="1"/>
    </xf>
    <xf numFmtId="3" fontId="10" fillId="5" borderId="11" xfId="0" applyNumberFormat="1" applyFont="1" applyFill="1" applyBorder="1" applyAlignment="1" applyProtection="1">
      <alignment horizontal="right" vertical="center"/>
    </xf>
    <xf numFmtId="0" fontId="9" fillId="6" borderId="26" xfId="0" applyFont="1" applyFill="1" applyBorder="1" applyAlignment="1" applyProtection="1">
      <alignment horizontal="left" vertical="center"/>
    </xf>
    <xf numFmtId="0" fontId="15" fillId="6" borderId="1" xfId="0" applyFont="1" applyFill="1" applyBorder="1" applyAlignment="1" applyProtection="1">
      <alignment horizontal="left" vertical="center"/>
    </xf>
    <xf numFmtId="3" fontId="10" fillId="6" borderId="1" xfId="0" applyNumberFormat="1" applyFont="1" applyFill="1" applyBorder="1" applyAlignment="1" applyProtection="1">
      <alignment horizontal="center" vertical="center"/>
    </xf>
    <xf numFmtId="3" fontId="10" fillId="6" borderId="1" xfId="0" applyNumberFormat="1" applyFont="1" applyFill="1" applyBorder="1" applyAlignment="1" applyProtection="1">
      <alignment horizontal="right" vertical="center"/>
    </xf>
    <xf numFmtId="3" fontId="10" fillId="6" borderId="1" xfId="0" applyNumberFormat="1" applyFont="1" applyFill="1" applyBorder="1" applyAlignment="1" applyProtection="1">
      <alignment horizontal="right" vertical="center" wrapText="1"/>
    </xf>
    <xf numFmtId="3" fontId="10" fillId="6" borderId="9" xfId="0" applyNumberFormat="1" applyFont="1" applyFill="1" applyBorder="1" applyAlignment="1" applyProtection="1">
      <alignment horizontal="right" vertical="center"/>
    </xf>
    <xf numFmtId="0" fontId="9" fillId="5" borderId="26" xfId="0" applyFont="1" applyFill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right" vertical="center"/>
    </xf>
    <xf numFmtId="3" fontId="10" fillId="5" borderId="1" xfId="0" applyNumberFormat="1" applyFont="1" applyFill="1" applyBorder="1" applyAlignment="1" applyProtection="1">
      <alignment horizontal="right" vertical="center" wrapText="1"/>
    </xf>
    <xf numFmtId="3" fontId="10" fillId="5" borderId="9" xfId="0" applyNumberFormat="1" applyFont="1" applyFill="1" applyBorder="1" applyAlignment="1" applyProtection="1">
      <alignment horizontal="right" vertical="center"/>
    </xf>
    <xf numFmtId="0" fontId="9" fillId="6" borderId="27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/>
    </xf>
    <xf numFmtId="3" fontId="10" fillId="6" borderId="19" xfId="0" applyNumberFormat="1" applyFont="1" applyFill="1" applyBorder="1" applyAlignment="1" applyProtection="1">
      <alignment horizontal="center" vertical="center"/>
    </xf>
    <xf numFmtId="3" fontId="10" fillId="6" borderId="19" xfId="0" applyNumberFormat="1" applyFont="1" applyFill="1" applyBorder="1" applyAlignment="1" applyProtection="1">
      <alignment horizontal="right" vertical="center"/>
    </xf>
    <xf numFmtId="3" fontId="10" fillId="6" borderId="19" xfId="0" applyNumberFormat="1" applyFont="1" applyFill="1" applyBorder="1" applyAlignment="1" applyProtection="1">
      <alignment horizontal="right" vertical="center" wrapText="1"/>
    </xf>
    <xf numFmtId="3" fontId="10" fillId="6" borderId="21" xfId="0" applyNumberFormat="1" applyFont="1" applyFill="1" applyBorder="1" applyAlignment="1" applyProtection="1">
      <alignment horizontal="right" vertical="center"/>
    </xf>
    <xf numFmtId="0" fontId="9" fillId="5" borderId="28" xfId="0" applyFont="1" applyFill="1" applyBorder="1" applyAlignment="1" applyProtection="1">
      <alignment horizontal="left" vertical="center"/>
    </xf>
    <xf numFmtId="0" fontId="15" fillId="5" borderId="29" xfId="0" applyFont="1" applyFill="1" applyBorder="1" applyAlignment="1" applyProtection="1">
      <alignment horizontal="left" vertical="center"/>
    </xf>
    <xf numFmtId="3" fontId="10" fillId="5" borderId="29" xfId="0" applyNumberFormat="1" applyFont="1" applyFill="1" applyBorder="1" applyAlignment="1" applyProtection="1">
      <alignment horizontal="center" vertical="center"/>
    </xf>
    <xf numFmtId="3" fontId="10" fillId="5" borderId="29" xfId="0" applyNumberFormat="1" applyFont="1" applyFill="1" applyBorder="1" applyAlignment="1" applyProtection="1">
      <alignment horizontal="right" vertical="center"/>
    </xf>
    <xf numFmtId="3" fontId="10" fillId="5" borderId="34" xfId="0" applyNumberFormat="1" applyFont="1" applyFill="1" applyBorder="1" applyAlignment="1" applyProtection="1">
      <alignment horizontal="right" vertical="center" wrapText="1"/>
    </xf>
    <xf numFmtId="3" fontId="11" fillId="5" borderId="31" xfId="0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9" fillId="6" borderId="32" xfId="0" applyFont="1" applyFill="1" applyBorder="1" applyAlignment="1" applyProtection="1">
      <alignment horizontal="left" vertical="center"/>
    </xf>
    <xf numFmtId="0" fontId="15" fillId="6" borderId="33" xfId="0" applyFont="1" applyFill="1" applyBorder="1" applyAlignment="1" applyProtection="1">
      <alignment horizontal="left" vertical="center"/>
    </xf>
    <xf numFmtId="3" fontId="10" fillId="6" borderId="33" xfId="0" applyNumberFormat="1" applyFont="1" applyFill="1" applyBorder="1" applyAlignment="1" applyProtection="1">
      <alignment horizontal="center" vertical="center"/>
    </xf>
    <xf numFmtId="3" fontId="6" fillId="6" borderId="33" xfId="0" applyNumberFormat="1" applyFont="1" applyFill="1" applyBorder="1" applyAlignment="1" applyProtection="1">
      <alignment horizontal="right" vertical="center"/>
    </xf>
    <xf numFmtId="3" fontId="10" fillId="6" borderId="35" xfId="0" applyNumberFormat="1" applyFont="1" applyFill="1" applyBorder="1" applyAlignment="1" applyProtection="1">
      <alignment horizontal="right" vertical="center" wrapText="1"/>
    </xf>
    <xf numFmtId="3" fontId="5" fillId="6" borderId="36" xfId="0" applyNumberFormat="1" applyFont="1" applyFill="1" applyBorder="1" applyAlignment="1" applyProtection="1">
      <alignment horizontal="right" vertical="center"/>
    </xf>
    <xf numFmtId="0" fontId="14" fillId="0" borderId="0" xfId="0" applyFont="1" applyProtection="1"/>
    <xf numFmtId="0" fontId="3" fillId="2" borderId="37" xfId="0" applyFont="1" applyFill="1" applyBorder="1" applyAlignment="1" applyProtection="1">
      <alignment horizontal="center" vertical="center"/>
    </xf>
    <xf numFmtId="0" fontId="0" fillId="0" borderId="45" xfId="0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3" fontId="6" fillId="2" borderId="6" xfId="0" applyNumberFormat="1" applyFont="1" applyFill="1" applyBorder="1" applyAlignment="1" applyProtection="1">
      <alignment horizontal="right" vertical="center"/>
    </xf>
    <xf numFmtId="3" fontId="6" fillId="2" borderId="18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4" fillId="0" borderId="22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46" xfId="0" applyBorder="1" applyAlignment="1" applyProtection="1">
      <alignment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18" fillId="0" borderId="0" xfId="0" applyFo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topLeftCell="A25" workbookViewId="0">
      <selection sqref="A1:XFD1048576"/>
    </sheetView>
  </sheetViews>
  <sheetFormatPr defaultRowHeight="15" x14ac:dyDescent="0.25"/>
  <cols>
    <col min="1" max="1" width="48.7109375" style="7" customWidth="1"/>
    <col min="2" max="3" width="18.7109375" style="7" customWidth="1"/>
    <col min="4" max="4" width="13.7109375" style="8" customWidth="1"/>
    <col min="5" max="7" width="18.7109375" style="7" customWidth="1"/>
    <col min="8" max="8" width="9.140625" style="7"/>
    <col min="9" max="9" width="39.140625" style="7" customWidth="1"/>
    <col min="10" max="16384" width="9.140625" style="7"/>
  </cols>
  <sheetData>
    <row r="1" spans="1:9" ht="26.1" customHeight="1" x14ac:dyDescent="0.25">
      <c r="A1" s="6" t="s">
        <v>4</v>
      </c>
    </row>
    <row r="2" spans="1:9" x14ac:dyDescent="0.25">
      <c r="A2" s="9"/>
    </row>
    <row r="3" spans="1:9" ht="15.95" customHeight="1" thickBot="1" x14ac:dyDescent="0.3">
      <c r="A3" s="6" t="s">
        <v>61</v>
      </c>
      <c r="B3" s="10"/>
      <c r="C3" s="10"/>
      <c r="D3" s="11"/>
      <c r="E3" s="10"/>
      <c r="F3" s="10"/>
      <c r="G3" s="10"/>
    </row>
    <row r="4" spans="1:9" ht="21" customHeight="1" thickBot="1" x14ac:dyDescent="0.3">
      <c r="A4" s="12" t="s">
        <v>41</v>
      </c>
      <c r="B4" s="13"/>
      <c r="C4" s="13"/>
      <c r="D4" s="14"/>
      <c r="E4" s="14"/>
      <c r="F4" s="14"/>
      <c r="G4" s="15"/>
    </row>
    <row r="5" spans="1:9" ht="30" x14ac:dyDescent="0.25">
      <c r="A5" s="16" t="s">
        <v>62</v>
      </c>
      <c r="B5" s="17"/>
      <c r="C5" s="18"/>
      <c r="D5" s="19" t="s">
        <v>13</v>
      </c>
      <c r="E5" s="19" t="s">
        <v>0</v>
      </c>
      <c r="F5" s="20" t="s">
        <v>1</v>
      </c>
      <c r="G5" s="21" t="s">
        <v>2</v>
      </c>
    </row>
    <row r="6" spans="1:9" ht="24" customHeight="1" x14ac:dyDescent="0.25">
      <c r="A6" s="22" t="s">
        <v>5</v>
      </c>
      <c r="B6" s="23"/>
      <c r="C6" s="24"/>
      <c r="D6" s="25" t="s">
        <v>14</v>
      </c>
      <c r="E6" s="26">
        <f>SUM('26834-ZAKUPY:286-JILEMNICE'!E6)</f>
        <v>0</v>
      </c>
      <c r="F6" s="27">
        <f>G6-E6</f>
        <v>0</v>
      </c>
      <c r="G6" s="28">
        <f>E6*1.21</f>
        <v>0</v>
      </c>
    </row>
    <row r="7" spans="1:9" ht="24" customHeight="1" x14ac:dyDescent="0.25">
      <c r="A7" s="22" t="s">
        <v>6</v>
      </c>
      <c r="B7" s="23"/>
      <c r="C7" s="24"/>
      <c r="D7" s="25" t="s">
        <v>14</v>
      </c>
      <c r="E7" s="26">
        <f>SUM('26834-ZAKUPY:286-JILEMNICE'!E7)</f>
        <v>0</v>
      </c>
      <c r="F7" s="27">
        <f t="shared" ref="F7:F39" si="0">G7-E7</f>
        <v>0</v>
      </c>
      <c r="G7" s="28">
        <f t="shared" ref="G7:G14" si="1">E7*1.21</f>
        <v>0</v>
      </c>
    </row>
    <row r="8" spans="1:9" ht="24" customHeight="1" x14ac:dyDescent="0.25">
      <c r="A8" s="22" t="s">
        <v>7</v>
      </c>
      <c r="B8" s="23"/>
      <c r="C8" s="24"/>
      <c r="D8" s="25" t="s">
        <v>14</v>
      </c>
      <c r="E8" s="26">
        <f>SUM('26834-ZAKUPY:286-JILEMNICE'!E8)</f>
        <v>0</v>
      </c>
      <c r="F8" s="27">
        <f t="shared" si="0"/>
        <v>0</v>
      </c>
      <c r="G8" s="28">
        <f t="shared" si="1"/>
        <v>0</v>
      </c>
    </row>
    <row r="9" spans="1:9" ht="24" customHeight="1" x14ac:dyDescent="0.25">
      <c r="A9" s="22" t="s">
        <v>8</v>
      </c>
      <c r="B9" s="23"/>
      <c r="C9" s="24"/>
      <c r="D9" s="25" t="s">
        <v>14</v>
      </c>
      <c r="E9" s="26">
        <f>SUM('26834-ZAKUPY:286-JILEMNICE'!E9)</f>
        <v>0</v>
      </c>
      <c r="F9" s="27">
        <f t="shared" si="0"/>
        <v>0</v>
      </c>
      <c r="G9" s="28">
        <f t="shared" si="1"/>
        <v>0</v>
      </c>
    </row>
    <row r="10" spans="1:9" ht="24" customHeight="1" x14ac:dyDescent="0.25">
      <c r="A10" s="22" t="s">
        <v>63</v>
      </c>
      <c r="B10" s="23"/>
      <c r="C10" s="24"/>
      <c r="D10" s="25" t="s">
        <v>14</v>
      </c>
      <c r="E10" s="26">
        <f>SUM('26834-ZAKUPY:286-JILEMNICE'!E10)</f>
        <v>0</v>
      </c>
      <c r="F10" s="27">
        <f t="shared" si="0"/>
        <v>0</v>
      </c>
      <c r="G10" s="28">
        <f t="shared" si="1"/>
        <v>0</v>
      </c>
    </row>
    <row r="11" spans="1:9" ht="24" customHeight="1" x14ac:dyDescent="0.25">
      <c r="A11" s="29" t="s">
        <v>18</v>
      </c>
      <c r="B11" s="30"/>
      <c r="C11" s="31"/>
      <c r="D11" s="25" t="s">
        <v>14</v>
      </c>
      <c r="E11" s="26">
        <f>SUM('26834-ZAKUPY:286-JILEMNICE'!E11)</f>
        <v>0</v>
      </c>
      <c r="F11" s="27">
        <f t="shared" si="0"/>
        <v>0</v>
      </c>
      <c r="G11" s="28">
        <f t="shared" si="1"/>
        <v>0</v>
      </c>
    </row>
    <row r="12" spans="1:9" ht="24" customHeight="1" x14ac:dyDescent="0.25">
      <c r="A12" s="32" t="s">
        <v>64</v>
      </c>
      <c r="B12" s="33"/>
      <c r="C12" s="34"/>
      <c r="D12" s="25" t="s">
        <v>14</v>
      </c>
      <c r="E12" s="26">
        <f>'26834-ZAKUPY'!E12</f>
        <v>0</v>
      </c>
      <c r="F12" s="27">
        <f t="shared" si="0"/>
        <v>0</v>
      </c>
      <c r="G12" s="28">
        <f t="shared" si="1"/>
        <v>0</v>
      </c>
    </row>
    <row r="13" spans="1:9" ht="24" customHeight="1" x14ac:dyDescent="0.25">
      <c r="A13" s="35" t="s">
        <v>66</v>
      </c>
      <c r="B13" s="36"/>
      <c r="C13" s="37"/>
      <c r="D13" s="25" t="s">
        <v>14</v>
      </c>
      <c r="E13" s="38">
        <f>SUM('262-ZAKUPY:286-JILEMNICE'!E12)+'26834-ZAKUPY'!E13</f>
        <v>0</v>
      </c>
      <c r="F13" s="27">
        <f t="shared" si="0"/>
        <v>0</v>
      </c>
      <c r="G13" s="28">
        <f t="shared" si="1"/>
        <v>0</v>
      </c>
    </row>
    <row r="14" spans="1:9" ht="32.450000000000003" customHeight="1" thickBot="1" x14ac:dyDescent="0.3">
      <c r="A14" s="39" t="s">
        <v>10</v>
      </c>
      <c r="B14" s="40"/>
      <c r="C14" s="41"/>
      <c r="D14" s="42" t="s">
        <v>14</v>
      </c>
      <c r="E14" s="38">
        <f>SUM('262-ZAKUPY:286-JILEMNICE'!E13)+'26834-ZAKUPY'!E14</f>
        <v>0</v>
      </c>
      <c r="F14" s="43">
        <f t="shared" si="0"/>
        <v>0</v>
      </c>
      <c r="G14" s="44">
        <f t="shared" si="1"/>
        <v>0</v>
      </c>
    </row>
    <row r="15" spans="1:9" ht="30" x14ac:dyDescent="0.25">
      <c r="A15" s="45" t="s">
        <v>65</v>
      </c>
      <c r="B15" s="46"/>
      <c r="C15" s="47"/>
      <c r="D15" s="48" t="s">
        <v>13</v>
      </c>
      <c r="E15" s="48" t="s">
        <v>0</v>
      </c>
      <c r="F15" s="49" t="s">
        <v>1</v>
      </c>
      <c r="G15" s="50" t="s">
        <v>2</v>
      </c>
      <c r="I15" s="51"/>
    </row>
    <row r="16" spans="1:9" ht="24" customHeight="1" x14ac:dyDescent="0.25">
      <c r="A16" s="22" t="s">
        <v>9</v>
      </c>
      <c r="B16" s="23"/>
      <c r="C16" s="24"/>
      <c r="D16" s="42" t="s">
        <v>14</v>
      </c>
      <c r="E16" s="38">
        <f>SUM('26834-ZAKUPY:286-JILEMNICE'!E16)</f>
        <v>0</v>
      </c>
      <c r="F16" s="43">
        <f>G16-E16</f>
        <v>0</v>
      </c>
      <c r="G16" s="44">
        <f>E16*1.21</f>
        <v>0</v>
      </c>
    </row>
    <row r="17" spans="1:9" ht="32.450000000000003" customHeight="1" x14ac:dyDescent="0.25">
      <c r="A17" s="22" t="s">
        <v>57</v>
      </c>
      <c r="B17" s="23"/>
      <c r="C17" s="24"/>
      <c r="D17" s="42" t="s">
        <v>14</v>
      </c>
      <c r="E17" s="38">
        <f>SUM('26834-ZAKUPY:286-JILEMNICE'!E17)</f>
        <v>0</v>
      </c>
      <c r="F17" s="43">
        <f t="shared" ref="F17:F23" si="2">G17-E17</f>
        <v>0</v>
      </c>
      <c r="G17" s="44">
        <f t="shared" ref="G17:G23" si="3">E17*1.21</f>
        <v>0</v>
      </c>
    </row>
    <row r="18" spans="1:9" ht="79.5" customHeight="1" x14ac:dyDescent="0.25">
      <c r="A18" s="22" t="s">
        <v>19</v>
      </c>
      <c r="B18" s="23"/>
      <c r="C18" s="24"/>
      <c r="D18" s="42" t="s">
        <v>14</v>
      </c>
      <c r="E18" s="38">
        <f>SUM('26834-ZAKUPY:286-JILEMNICE'!E18)</f>
        <v>0</v>
      </c>
      <c r="F18" s="43">
        <f t="shared" si="2"/>
        <v>0</v>
      </c>
      <c r="G18" s="44">
        <f t="shared" si="3"/>
        <v>0</v>
      </c>
    </row>
    <row r="19" spans="1:9" ht="24" customHeight="1" x14ac:dyDescent="0.25">
      <c r="A19" s="22" t="s">
        <v>63</v>
      </c>
      <c r="B19" s="23"/>
      <c r="C19" s="24"/>
      <c r="D19" s="42" t="s">
        <v>14</v>
      </c>
      <c r="E19" s="38">
        <f>SUM('26834-ZAKUPY:286-JILEMNICE'!E19)</f>
        <v>0</v>
      </c>
      <c r="F19" s="43">
        <f t="shared" si="2"/>
        <v>0</v>
      </c>
      <c r="G19" s="44">
        <f t="shared" si="3"/>
        <v>0</v>
      </c>
    </row>
    <row r="20" spans="1:9" ht="24" customHeight="1" x14ac:dyDescent="0.25">
      <c r="A20" s="29" t="s">
        <v>18</v>
      </c>
      <c r="B20" s="30"/>
      <c r="C20" s="31"/>
      <c r="D20" s="42" t="s">
        <v>14</v>
      </c>
      <c r="E20" s="38">
        <f>SUM('26834-ZAKUPY:286-JILEMNICE'!E20)</f>
        <v>0</v>
      </c>
      <c r="F20" s="43">
        <f t="shared" si="2"/>
        <v>0</v>
      </c>
      <c r="G20" s="44">
        <f t="shared" si="3"/>
        <v>0</v>
      </c>
    </row>
    <row r="21" spans="1:9" ht="24" customHeight="1" x14ac:dyDescent="0.25">
      <c r="A21" s="22" t="s">
        <v>56</v>
      </c>
      <c r="B21" s="23"/>
      <c r="C21" s="24"/>
      <c r="D21" s="42" t="s">
        <v>14</v>
      </c>
      <c r="E21" s="38">
        <f>SUM('26834-ZAKUPY:286-JILEMNICE'!E21)</f>
        <v>0</v>
      </c>
      <c r="F21" s="43">
        <f t="shared" si="2"/>
        <v>0</v>
      </c>
      <c r="G21" s="44">
        <f t="shared" si="3"/>
        <v>0</v>
      </c>
    </row>
    <row r="22" spans="1:9" ht="24" customHeight="1" x14ac:dyDescent="0.25">
      <c r="A22" s="22" t="s">
        <v>66</v>
      </c>
      <c r="B22" s="52"/>
      <c r="C22" s="53"/>
      <c r="D22" s="25" t="s">
        <v>14</v>
      </c>
      <c r="E22" s="38">
        <f>SUM('26834-ZAKUPY:286-JILEMNICE'!E22)</f>
        <v>0</v>
      </c>
      <c r="F22" s="27">
        <f t="shared" si="2"/>
        <v>0</v>
      </c>
      <c r="G22" s="28">
        <f t="shared" si="3"/>
        <v>0</v>
      </c>
    </row>
    <row r="23" spans="1:9" ht="32.450000000000003" customHeight="1" thickBot="1" x14ac:dyDescent="0.3">
      <c r="A23" s="54" t="s">
        <v>10</v>
      </c>
      <c r="B23" s="55"/>
      <c r="C23" s="56"/>
      <c r="D23" s="57" t="s">
        <v>14</v>
      </c>
      <c r="E23" s="58">
        <f>SUM('26834-ZAKUPY:286-JILEMNICE'!E23)</f>
        <v>0</v>
      </c>
      <c r="F23" s="59">
        <f t="shared" si="2"/>
        <v>0</v>
      </c>
      <c r="G23" s="60">
        <f t="shared" si="3"/>
        <v>0</v>
      </c>
    </row>
    <row r="24" spans="1:9" ht="32.450000000000003" customHeight="1" thickBot="1" x14ac:dyDescent="0.3">
      <c r="A24" s="61" t="s">
        <v>76</v>
      </c>
      <c r="B24" s="62"/>
      <c r="C24" s="62"/>
      <c r="D24" s="63"/>
      <c r="E24" s="64"/>
      <c r="F24" s="64"/>
      <c r="G24" s="65"/>
    </row>
    <row r="25" spans="1:9" ht="30" x14ac:dyDescent="0.25">
      <c r="A25" s="66" t="s">
        <v>54</v>
      </c>
      <c r="B25" s="67"/>
      <c r="C25" s="68"/>
      <c r="D25" s="48" t="s">
        <v>13</v>
      </c>
      <c r="E25" s="48" t="s">
        <v>0</v>
      </c>
      <c r="F25" s="49" t="s">
        <v>1</v>
      </c>
      <c r="G25" s="50" t="s">
        <v>2</v>
      </c>
      <c r="I25" s="51"/>
    </row>
    <row r="26" spans="1:9" ht="24" customHeight="1" x14ac:dyDescent="0.25">
      <c r="A26" s="29" t="s">
        <v>40</v>
      </c>
      <c r="B26" s="30"/>
      <c r="C26" s="31"/>
      <c r="D26" s="25" t="s">
        <v>14</v>
      </c>
      <c r="E26" s="69">
        <f>'DOP.HLUKOVÉ MĚŘENÍ'!E6*2</f>
        <v>0</v>
      </c>
      <c r="F26" s="27">
        <f t="shared" ref="F26:F27" si="4">G26-E26</f>
        <v>0</v>
      </c>
      <c r="G26" s="28">
        <f t="shared" ref="G26:G27" si="5">E26*1.21</f>
        <v>0</v>
      </c>
    </row>
    <row r="27" spans="1:9" ht="24" customHeight="1" thickBot="1" x14ac:dyDescent="0.3">
      <c r="A27" s="54" t="s">
        <v>17</v>
      </c>
      <c r="B27" s="55"/>
      <c r="C27" s="56"/>
      <c r="D27" s="57" t="s">
        <v>14</v>
      </c>
      <c r="E27" s="70">
        <f>'DOP.HLUKOVÉ MĚŘENÍ'!E7*2</f>
        <v>0</v>
      </c>
      <c r="F27" s="59">
        <f t="shared" si="4"/>
        <v>0</v>
      </c>
      <c r="G27" s="60">
        <f t="shared" si="5"/>
        <v>0</v>
      </c>
    </row>
    <row r="28" spans="1:9" ht="32.450000000000003" customHeight="1" x14ac:dyDescent="0.25">
      <c r="A28" s="66" t="s">
        <v>55</v>
      </c>
      <c r="B28" s="67"/>
      <c r="C28" s="68"/>
      <c r="D28" s="48" t="s">
        <v>13</v>
      </c>
      <c r="E28" s="48" t="s">
        <v>0</v>
      </c>
      <c r="F28" s="49" t="s">
        <v>1</v>
      </c>
      <c r="G28" s="50" t="s">
        <v>2</v>
      </c>
    </row>
    <row r="29" spans="1:9" ht="24" customHeight="1" x14ac:dyDescent="0.25">
      <c r="A29" s="22" t="s">
        <v>9</v>
      </c>
      <c r="B29" s="23"/>
      <c r="C29" s="24"/>
      <c r="D29" s="42" t="s">
        <v>14</v>
      </c>
      <c r="E29" s="38">
        <f>SUM('DOP.HLUKOVÉ MĚŘENÍ'!E10)</f>
        <v>0</v>
      </c>
      <c r="F29" s="43">
        <f>G29-E29</f>
        <v>0</v>
      </c>
      <c r="G29" s="44">
        <f>E29*1.21</f>
        <v>0</v>
      </c>
    </row>
    <row r="30" spans="1:9" ht="48" customHeight="1" x14ac:dyDescent="0.25">
      <c r="A30" s="22" t="s">
        <v>77</v>
      </c>
      <c r="B30" s="23"/>
      <c r="C30" s="24"/>
      <c r="D30" s="42" t="s">
        <v>14</v>
      </c>
      <c r="E30" s="38">
        <f>SUM('DOP.HLUKOVÉ MĚŘENÍ'!E11)</f>
        <v>0</v>
      </c>
      <c r="F30" s="43">
        <f t="shared" ref="F30:F35" si="6">G30-E30</f>
        <v>0</v>
      </c>
      <c r="G30" s="44">
        <f t="shared" ref="G30:G35" si="7">E30*1.21</f>
        <v>0</v>
      </c>
    </row>
    <row r="31" spans="1:9" ht="78.75" customHeight="1" x14ac:dyDescent="0.25">
      <c r="A31" s="22" t="s">
        <v>19</v>
      </c>
      <c r="B31" s="23"/>
      <c r="C31" s="24"/>
      <c r="D31" s="42" t="s">
        <v>14</v>
      </c>
      <c r="E31" s="38">
        <f>SUM('DOP.HLUKOVÉ MĚŘENÍ'!E12)</f>
        <v>0</v>
      </c>
      <c r="F31" s="43">
        <f t="shared" si="6"/>
        <v>0</v>
      </c>
      <c r="G31" s="44">
        <f t="shared" si="7"/>
        <v>0</v>
      </c>
    </row>
    <row r="32" spans="1:9" ht="24" customHeight="1" x14ac:dyDescent="0.25">
      <c r="A32" s="22" t="s">
        <v>20</v>
      </c>
      <c r="B32" s="23"/>
      <c r="C32" s="24"/>
      <c r="D32" s="42" t="s">
        <v>14</v>
      </c>
      <c r="E32" s="38">
        <f>SUM('DOP.HLUKOVÉ MĚŘENÍ'!E13)</f>
        <v>0</v>
      </c>
      <c r="F32" s="43">
        <f t="shared" si="6"/>
        <v>0</v>
      </c>
      <c r="G32" s="44">
        <f t="shared" si="7"/>
        <v>0</v>
      </c>
    </row>
    <row r="33" spans="1:10" ht="24" customHeight="1" x14ac:dyDescent="0.25">
      <c r="A33" s="29" t="s">
        <v>44</v>
      </c>
      <c r="B33" s="30"/>
      <c r="C33" s="31"/>
      <c r="D33" s="42" t="s">
        <v>14</v>
      </c>
      <c r="E33" s="38">
        <f>SUM('DOP.HLUKOVÉ MĚŘENÍ'!E14)</f>
        <v>0</v>
      </c>
      <c r="F33" s="43">
        <f t="shared" si="6"/>
        <v>0</v>
      </c>
      <c r="G33" s="44">
        <f t="shared" si="7"/>
        <v>0</v>
      </c>
    </row>
    <row r="34" spans="1:10" ht="24" customHeight="1" x14ac:dyDescent="0.25">
      <c r="A34" s="35" t="s">
        <v>66</v>
      </c>
      <c r="B34" s="36"/>
      <c r="C34" s="37"/>
      <c r="D34" s="25" t="s">
        <v>14</v>
      </c>
      <c r="E34" s="38">
        <f>SUM('DOP.HLUKOVÉ MĚŘENÍ'!E15)</f>
        <v>0</v>
      </c>
      <c r="F34" s="27">
        <f t="shared" si="6"/>
        <v>0</v>
      </c>
      <c r="G34" s="28">
        <f t="shared" si="7"/>
        <v>0</v>
      </c>
    </row>
    <row r="35" spans="1:10" ht="36.75" customHeight="1" thickBot="1" x14ac:dyDescent="0.3">
      <c r="A35" s="22" t="s">
        <v>10</v>
      </c>
      <c r="B35" s="23"/>
      <c r="C35" s="24"/>
      <c r="D35" s="42" t="s">
        <v>14</v>
      </c>
      <c r="E35" s="38">
        <f>SUM('DOP.HLUKOVÉ MĚŘENÍ'!E16)</f>
        <v>0</v>
      </c>
      <c r="F35" s="43">
        <f t="shared" si="6"/>
        <v>0</v>
      </c>
      <c r="G35" s="44">
        <f t="shared" si="7"/>
        <v>0</v>
      </c>
    </row>
    <row r="36" spans="1:10" ht="15.75" x14ac:dyDescent="0.25">
      <c r="A36" s="71" t="s">
        <v>51</v>
      </c>
      <c r="B36" s="72"/>
      <c r="C36" s="72"/>
      <c r="D36" s="73" t="s">
        <v>50</v>
      </c>
      <c r="E36" s="74">
        <f>SUM(E6:E14)</f>
        <v>0</v>
      </c>
      <c r="F36" s="75">
        <f t="shared" si="0"/>
        <v>0</v>
      </c>
      <c r="G36" s="76">
        <f>SUM(G6:G14)</f>
        <v>0</v>
      </c>
    </row>
    <row r="37" spans="1:10" ht="15.75" x14ac:dyDescent="0.25">
      <c r="A37" s="77" t="s">
        <v>67</v>
      </c>
      <c r="B37" s="78"/>
      <c r="C37" s="78"/>
      <c r="D37" s="79" t="s">
        <v>50</v>
      </c>
      <c r="E37" s="80">
        <f>SUM(E16:E23)</f>
        <v>0</v>
      </c>
      <c r="F37" s="81">
        <f t="shared" si="0"/>
        <v>0</v>
      </c>
      <c r="G37" s="82">
        <f>SUM(G16:G23)</f>
        <v>0</v>
      </c>
    </row>
    <row r="38" spans="1:10" ht="16.5" thickBot="1" x14ac:dyDescent="0.3">
      <c r="A38" s="83" t="s">
        <v>46</v>
      </c>
      <c r="B38" s="84"/>
      <c r="C38" s="84"/>
      <c r="D38" s="85" t="s">
        <v>50</v>
      </c>
      <c r="E38" s="86">
        <f>SUM(E26:E35)</f>
        <v>0</v>
      </c>
      <c r="F38" s="87">
        <f t="shared" si="0"/>
        <v>0</v>
      </c>
      <c r="G38" s="88">
        <f>SUM(G26:G35)</f>
        <v>0</v>
      </c>
    </row>
    <row r="39" spans="1:10" ht="18.75" thickBot="1" x14ac:dyDescent="0.3">
      <c r="A39" s="89" t="s">
        <v>42</v>
      </c>
      <c r="B39" s="90"/>
      <c r="C39" s="90"/>
      <c r="D39" s="91" t="s">
        <v>50</v>
      </c>
      <c r="E39" s="92">
        <f>SUM(E36:E38)</f>
        <v>0</v>
      </c>
      <c r="F39" s="93">
        <f t="shared" si="0"/>
        <v>0</v>
      </c>
      <c r="G39" s="94">
        <f>SUM(G36:G38)</f>
        <v>0</v>
      </c>
    </row>
    <row r="40" spans="1:10" ht="15.75" thickBot="1" x14ac:dyDescent="0.3">
      <c r="A40" s="10"/>
      <c r="B40" s="10"/>
      <c r="C40" s="10"/>
      <c r="D40" s="11"/>
    </row>
    <row r="41" spans="1:10" ht="15.75" x14ac:dyDescent="0.25">
      <c r="A41" s="95" t="s">
        <v>68</v>
      </c>
      <c r="B41" s="96"/>
      <c r="C41" s="96"/>
      <c r="D41" s="97" t="s">
        <v>50</v>
      </c>
      <c r="E41" s="98">
        <f>SUM('26834-ZAKUPY'!E15)</f>
        <v>0</v>
      </c>
      <c r="F41" s="99">
        <f>G41-E41</f>
        <v>0</v>
      </c>
      <c r="G41" s="100">
        <f>SUM('26834-ZAKUPY'!G15)</f>
        <v>0</v>
      </c>
    </row>
    <row r="42" spans="1:10" ht="15.75" x14ac:dyDescent="0.25">
      <c r="A42" s="101" t="s">
        <v>69</v>
      </c>
      <c r="B42" s="102"/>
      <c r="C42" s="102"/>
      <c r="D42" s="103" t="s">
        <v>50</v>
      </c>
      <c r="E42" s="104">
        <f>SUM('262-ZAKUPY:286-JILEMNICE'!E14)</f>
        <v>0</v>
      </c>
      <c r="F42" s="105">
        <f t="shared" ref="F42:F46" si="8">G42-E42</f>
        <v>0</v>
      </c>
      <c r="G42" s="106">
        <f>SUM('262-ZAKUPY:286-JILEMNICE'!G14)</f>
        <v>0</v>
      </c>
    </row>
    <row r="43" spans="1:10" ht="15.75" x14ac:dyDescent="0.25">
      <c r="A43" s="107" t="s">
        <v>70</v>
      </c>
      <c r="B43" s="108"/>
      <c r="C43" s="108"/>
      <c r="D43" s="109" t="s">
        <v>50</v>
      </c>
      <c r="E43" s="110">
        <f>SUM('26834-ZAKUPY:283 - TURNOV'!E24)</f>
        <v>0</v>
      </c>
      <c r="F43" s="111">
        <f t="shared" si="8"/>
        <v>0</v>
      </c>
      <c r="G43" s="112">
        <f>SUM('26834-ZAKUPY:283 - TURNOV'!G24)</f>
        <v>0</v>
      </c>
    </row>
    <row r="44" spans="1:10" ht="16.5" thickBot="1" x14ac:dyDescent="0.3">
      <c r="A44" s="113" t="s">
        <v>71</v>
      </c>
      <c r="B44" s="114"/>
      <c r="C44" s="114"/>
      <c r="D44" s="115" t="s">
        <v>50</v>
      </c>
      <c r="E44" s="116">
        <f>SUM('270-DUBÁ:286-JILEMNICE'!E24)</f>
        <v>0</v>
      </c>
      <c r="F44" s="117">
        <f t="shared" si="8"/>
        <v>0</v>
      </c>
      <c r="G44" s="118">
        <f>SUM('270-DUBÁ:286-JILEMNICE'!G24)</f>
        <v>0</v>
      </c>
    </row>
    <row r="45" spans="1:10" ht="19.5" thickBot="1" x14ac:dyDescent="0.3">
      <c r="A45" s="119" t="s">
        <v>72</v>
      </c>
      <c r="B45" s="120"/>
      <c r="C45" s="120"/>
      <c r="D45" s="121" t="s">
        <v>50</v>
      </c>
      <c r="E45" s="122">
        <f>E41+E43</f>
        <v>0</v>
      </c>
      <c r="F45" s="123">
        <f t="shared" si="8"/>
        <v>0</v>
      </c>
      <c r="G45" s="124">
        <f>G41+G43</f>
        <v>0</v>
      </c>
      <c r="J45" s="125"/>
    </row>
    <row r="46" spans="1:10" ht="18.75" thickBot="1" x14ac:dyDescent="0.3">
      <c r="A46" s="126" t="s">
        <v>73</v>
      </c>
      <c r="B46" s="127"/>
      <c r="C46" s="127"/>
      <c r="D46" s="128" t="s">
        <v>50</v>
      </c>
      <c r="E46" s="129">
        <f>E42+E44</f>
        <v>0</v>
      </c>
      <c r="F46" s="130">
        <f t="shared" si="8"/>
        <v>0</v>
      </c>
      <c r="G46" s="131">
        <f>G42+G44</f>
        <v>0</v>
      </c>
    </row>
    <row r="48" spans="1:10" x14ac:dyDescent="0.25">
      <c r="A48" s="132" t="s">
        <v>75</v>
      </c>
    </row>
  </sheetData>
  <sheetProtection algorithmName="SHA-512" hashValue="/7WLEN+29fDwO6xlKVVcVXQHyFL1Rx/Yo7T4n2Ux5fvH2SF8Y8V0I9X96lgr2bukouIkin4FNkJMXckds7diHA==" saltValue="EkAyroF86fpwq9ONIFQHdg==" spinCount="100000" sheet="1" selectLockedCells="1"/>
  <mergeCells count="42">
    <mergeCell ref="A43:C43"/>
    <mergeCell ref="A45:C45"/>
    <mergeCell ref="A46:C46"/>
    <mergeCell ref="A42:C42"/>
    <mergeCell ref="A44:C44"/>
    <mergeCell ref="A34:C34"/>
    <mergeCell ref="A35:C35"/>
    <mergeCell ref="A41:C41"/>
    <mergeCell ref="A39:C39"/>
    <mergeCell ref="A36:C36"/>
    <mergeCell ref="A37:C37"/>
    <mergeCell ref="A38:C38"/>
    <mergeCell ref="A14:C14"/>
    <mergeCell ref="A15:C15"/>
    <mergeCell ref="A16:C16"/>
    <mergeCell ref="A23:C23"/>
    <mergeCell ref="A33:C33"/>
    <mergeCell ref="A27:C27"/>
    <mergeCell ref="A5:C5"/>
    <mergeCell ref="A10:C10"/>
    <mergeCell ref="A11:C11"/>
    <mergeCell ref="A12:C12"/>
    <mergeCell ref="A8:C8"/>
    <mergeCell ref="A9:C9"/>
    <mergeCell ref="A6:C6"/>
    <mergeCell ref="A7:C7"/>
    <mergeCell ref="A4:G4"/>
    <mergeCell ref="A31:C31"/>
    <mergeCell ref="A32:C32"/>
    <mergeCell ref="A13:C13"/>
    <mergeCell ref="A22:C22"/>
    <mergeCell ref="A24:C24"/>
    <mergeCell ref="A26:C26"/>
    <mergeCell ref="A20:C20"/>
    <mergeCell ref="A21:C21"/>
    <mergeCell ref="A17:C17"/>
    <mergeCell ref="A18:C18"/>
    <mergeCell ref="A19:C19"/>
    <mergeCell ref="A25:C25"/>
    <mergeCell ref="A28:C28"/>
    <mergeCell ref="A29:C29"/>
    <mergeCell ref="A30:C30"/>
  </mergeCells>
  <pageMargins left="0.7" right="0.7" top="0.78740157499999996" bottom="0.78740157499999996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>
      <selection activeCell="H24" sqref="H24"/>
    </sheetView>
  </sheetViews>
  <sheetFormatPr defaultRowHeight="15" x14ac:dyDescent="0.25"/>
  <cols>
    <col min="1" max="2" width="9.140625" style="1"/>
    <col min="3" max="3" width="95" style="1" customWidth="1"/>
    <col min="4" max="4" width="13.5703125" style="1" customWidth="1"/>
    <col min="5" max="5" width="12.140625" style="1" customWidth="1"/>
    <col min="6" max="6" width="12.7109375" style="1" customWidth="1"/>
    <col min="7" max="7" width="14.570312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15" customHeight="1" thickBot="1" x14ac:dyDescent="0.3">
      <c r="A4" s="133" t="s">
        <v>27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30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0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0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0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2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3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  <row r="27" spans="1:7" x14ac:dyDescent="0.25">
      <c r="A27" s="7"/>
      <c r="B27" s="7"/>
      <c r="C27" s="7"/>
      <c r="D27" s="7"/>
    </row>
  </sheetData>
  <sheetProtection algorithmName="SHA-512" hashValue="fHKY2/+XlYhFAwe2bJs1XrPU3wyv2vRq1ukzPul5plL3yuOKUYRHINLUpxM3fTWHBFe0BD/oReNr0w2YfZYNpA==" saltValue="XUf8GW0ThUHR/J96HLuDwg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workbookViewId="0">
      <selection activeCell="E16" sqref="E16"/>
    </sheetView>
  </sheetViews>
  <sheetFormatPr defaultRowHeight="15" x14ac:dyDescent="0.25"/>
  <cols>
    <col min="1" max="2" width="9.140625" style="1"/>
    <col min="3" max="3" width="94.42578125" style="1" customWidth="1"/>
    <col min="4" max="4" width="13.85546875" style="1" customWidth="1"/>
    <col min="5" max="5" width="13.42578125" style="1" customWidth="1"/>
    <col min="6" max="6" width="13.140625" style="1" customWidth="1"/>
    <col min="7" max="7" width="15.570312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15" customHeight="1" thickBot="1" x14ac:dyDescent="0.3">
      <c r="A4" s="133" t="s">
        <v>28</v>
      </c>
      <c r="B4" s="62"/>
      <c r="C4" s="134"/>
      <c r="D4" s="135"/>
      <c r="E4" s="135"/>
      <c r="F4" s="136"/>
      <c r="G4" s="137"/>
    </row>
    <row r="5" spans="1:7" ht="45" x14ac:dyDescent="0.25">
      <c r="A5" s="16" t="s">
        <v>59</v>
      </c>
      <c r="B5" s="138"/>
      <c r="C5" s="139"/>
      <c r="D5" s="19" t="s">
        <v>13</v>
      </c>
      <c r="E5" s="19" t="s">
        <v>0</v>
      </c>
      <c r="F5" s="20" t="s">
        <v>1</v>
      </c>
      <c r="G5" s="21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30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3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3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3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0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2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49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2hun4i0nBfHJ3uLMYHK2gkqqa0Oqvs2Y1Y78T4nsFpwFooc+jhA+q3mdmn4u7jgY+ulQYNA+SUSlgqN1iPsjHQ==" saltValue="0iE3AvXWe6OHxETpuuwdsA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topLeftCell="A4" zoomScaleNormal="100" workbookViewId="0">
      <selection activeCell="E16" sqref="E16"/>
    </sheetView>
  </sheetViews>
  <sheetFormatPr defaultRowHeight="15" x14ac:dyDescent="0.25"/>
  <cols>
    <col min="1" max="2" width="9.140625" style="1"/>
    <col min="3" max="3" width="87.42578125" style="1" customWidth="1"/>
    <col min="4" max="4" width="12" style="1" customWidth="1"/>
    <col min="5" max="5" width="12.85546875" style="1" customWidth="1"/>
    <col min="6" max="6" width="13.5703125" style="1" customWidth="1"/>
    <col min="7" max="7" width="13.14062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21" thickBot="1" x14ac:dyDescent="0.3">
      <c r="A4" s="133" t="s">
        <v>29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6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6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40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0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0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b97TOf1IgQvRCPDLvxwi969Ufefp7pmEvF0rZMcp2G2zqrVg2E3LB9OwLNmq+fn4X9f/ulNOXETXSUe1cHmLMA==" saltValue="m7jplEgciGmzfO0/eAn+mA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10" zoomScaleNormal="100" workbookViewId="0">
      <selection activeCell="E18" sqref="E18"/>
    </sheetView>
  </sheetViews>
  <sheetFormatPr defaultRowHeight="15" x14ac:dyDescent="0.25"/>
  <cols>
    <col min="1" max="2" width="9.140625" style="1"/>
    <col min="3" max="3" width="93.85546875" style="1" customWidth="1"/>
    <col min="4" max="4" width="11.140625" style="1" customWidth="1"/>
    <col min="5" max="5" width="12.5703125" style="1" customWidth="1"/>
    <col min="6" max="6" width="10.5703125" style="1" customWidth="1"/>
    <col min="7" max="7" width="10.8554687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F3" s="7"/>
      <c r="G3" s="7"/>
    </row>
    <row r="4" spans="1:7" ht="21" thickBot="1" x14ac:dyDescent="0.3">
      <c r="A4" s="133" t="s">
        <v>30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5.2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5.2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6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3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2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5" t="s">
        <v>75</v>
      </c>
    </row>
  </sheetData>
  <sheetProtection algorithmName="SHA-512" hashValue="9qTfAdWU5SkKDdMfwJ9DyIGnJTYPVXx7TG3f5pQG0DcKmB3e/yPvJ+CGCZ+OKOGlQfAcSOQ9K3dz7YHGEfHQJA==" saltValue="h0jSZXyYvRyTLkHsmnl96A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9"/>
  <sheetViews>
    <sheetView workbookViewId="0">
      <selection activeCell="E6" sqref="E6"/>
    </sheetView>
  </sheetViews>
  <sheetFormatPr defaultRowHeight="15" x14ac:dyDescent="0.25"/>
  <cols>
    <col min="1" max="2" width="9.140625" style="1"/>
    <col min="3" max="3" width="100.42578125" style="1" customWidth="1"/>
    <col min="4" max="4" width="11.42578125" style="1" customWidth="1"/>
    <col min="5" max="7" width="11.7109375" style="1" customWidth="1"/>
    <col min="8" max="16384" width="9.140625" style="1"/>
  </cols>
  <sheetData>
    <row r="1" spans="1:8" x14ac:dyDescent="0.25">
      <c r="A1" s="7"/>
      <c r="B1" s="7"/>
      <c r="C1" s="7"/>
      <c r="D1" s="7"/>
      <c r="F1" s="7"/>
      <c r="G1" s="7"/>
      <c r="H1" s="7"/>
    </row>
    <row r="2" spans="1:8" ht="15.75" x14ac:dyDescent="0.25">
      <c r="A2" s="158" t="s">
        <v>61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7"/>
      <c r="B3" s="7"/>
      <c r="C3" s="7"/>
      <c r="D3" s="7"/>
      <c r="E3" s="7"/>
      <c r="F3" s="7"/>
      <c r="G3" s="7"/>
      <c r="H3" s="7"/>
    </row>
    <row r="4" spans="1:8" ht="21" thickBot="1" x14ac:dyDescent="0.3">
      <c r="A4" s="133" t="s">
        <v>31</v>
      </c>
      <c r="B4" s="62"/>
      <c r="C4" s="152"/>
      <c r="D4" s="153"/>
      <c r="E4" s="48"/>
      <c r="F4" s="49"/>
      <c r="G4" s="50"/>
      <c r="H4" s="7"/>
    </row>
    <row r="5" spans="1:8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  <c r="H5" s="7"/>
    </row>
    <row r="6" spans="1:8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  <c r="H6" s="7"/>
    </row>
    <row r="7" spans="1:8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  <c r="H7" s="7"/>
    </row>
    <row r="8" spans="1:8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  <c r="H8" s="7"/>
    </row>
    <row r="9" spans="1:8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  <c r="H9" s="7"/>
    </row>
    <row r="10" spans="1:8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  <c r="H10" s="7"/>
    </row>
    <row r="11" spans="1:8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  <c r="H11" s="7"/>
    </row>
    <row r="12" spans="1:8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  <c r="H12" s="7"/>
    </row>
    <row r="13" spans="1:8" ht="34.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  <c r="H13" s="7"/>
    </row>
    <row r="14" spans="1:8" ht="34.5" customHeight="1" thickBot="1" x14ac:dyDescent="0.3">
      <c r="A14" s="141" t="s">
        <v>3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  <c r="H14" s="7"/>
    </row>
    <row r="15" spans="1:8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  <c r="H15" s="7"/>
    </row>
    <row r="16" spans="1:8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  <c r="H16" s="7"/>
    </row>
    <row r="17" spans="1:8" ht="30.7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  <c r="H17" s="7"/>
    </row>
    <row r="18" spans="1:8" ht="60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  <c r="H18" s="7"/>
    </row>
    <row r="19" spans="1:8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  <c r="H19" s="7"/>
    </row>
    <row r="20" spans="1:8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  <c r="H20" s="7"/>
    </row>
    <row r="21" spans="1:8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  <c r="H21" s="7"/>
    </row>
    <row r="22" spans="1:8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  <c r="H22" s="7"/>
    </row>
    <row r="23" spans="1:8" ht="36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  <c r="H23" s="7"/>
    </row>
    <row r="24" spans="1:8" ht="18.75" thickBot="1" x14ac:dyDescent="0.3">
      <c r="A24" s="141" t="s">
        <v>3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  <c r="H24" s="7"/>
    </row>
    <row r="25" spans="1:8" x14ac:dyDescent="0.25">
      <c r="A25" s="7"/>
      <c r="B25" s="7"/>
      <c r="C25" s="7"/>
      <c r="D25" s="7"/>
      <c r="F25" s="7"/>
      <c r="G25" s="7"/>
      <c r="H25" s="7"/>
    </row>
    <row r="26" spans="1:8" x14ac:dyDescent="0.25">
      <c r="A26" s="132" t="s">
        <v>75</v>
      </c>
      <c r="B26" s="7"/>
      <c r="C26" s="7"/>
      <c r="D26" s="7"/>
      <c r="F26" s="7"/>
      <c r="G26" s="7"/>
      <c r="H26" s="7"/>
    </row>
    <row r="27" spans="1:8" x14ac:dyDescent="0.25">
      <c r="A27" s="7"/>
      <c r="B27" s="7"/>
      <c r="C27" s="7"/>
      <c r="D27" s="7"/>
      <c r="F27" s="7"/>
      <c r="G27" s="7"/>
      <c r="H27" s="7"/>
    </row>
    <row r="28" spans="1:8" x14ac:dyDescent="0.25">
      <c r="A28" s="7"/>
      <c r="B28" s="7"/>
      <c r="C28" s="7"/>
      <c r="D28" s="7"/>
      <c r="F28" s="7"/>
      <c r="G28" s="7"/>
      <c r="H28" s="7"/>
    </row>
    <row r="29" spans="1:8" x14ac:dyDescent="0.25">
      <c r="A29" s="7"/>
      <c r="B29" s="7"/>
      <c r="C29" s="7"/>
      <c r="D29" s="7"/>
      <c r="F29" s="7"/>
      <c r="G29" s="7"/>
      <c r="H29" s="7"/>
    </row>
  </sheetData>
  <sheetProtection algorithmName="SHA-512" hashValue="UaPBqmxTf+HotoDcLxiLEi97e+YknOo5MPp8GYRwCPRiRny3PTZIHoSJ+jZqPpKi3CNls5GaXYBnKIk0AdDiNg==" saltValue="a0VuYraV2kqFZqKC4JBa8Q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7"/>
  <sheetViews>
    <sheetView workbookViewId="0">
      <selection activeCell="E23" sqref="E23"/>
    </sheetView>
  </sheetViews>
  <sheetFormatPr defaultRowHeight="15" x14ac:dyDescent="0.25"/>
  <cols>
    <col min="1" max="2" width="9.140625" style="1"/>
    <col min="3" max="3" width="107.28515625" style="1" customWidth="1"/>
    <col min="4" max="4" width="12.28515625" style="1" customWidth="1"/>
    <col min="5" max="6" width="12.5703125" style="1" customWidth="1"/>
    <col min="7" max="7" width="11.28515625" style="1" customWidth="1"/>
    <col min="8" max="16384" width="9.140625" style="1"/>
  </cols>
  <sheetData>
    <row r="1" spans="1:8" x14ac:dyDescent="0.25">
      <c r="A1" s="7"/>
      <c r="B1" s="7"/>
      <c r="C1" s="7"/>
      <c r="D1" s="7"/>
      <c r="F1" s="7"/>
      <c r="G1" s="7"/>
      <c r="H1" s="7"/>
    </row>
    <row r="2" spans="1:8" ht="15.75" x14ac:dyDescent="0.25">
      <c r="A2" s="6" t="s">
        <v>61</v>
      </c>
      <c r="B2" s="7"/>
      <c r="C2" s="7"/>
      <c r="D2" s="7"/>
      <c r="F2" s="7"/>
      <c r="G2" s="7"/>
      <c r="H2" s="7"/>
    </row>
    <row r="3" spans="1:8" ht="15.75" thickBot="1" x14ac:dyDescent="0.3">
      <c r="A3" s="7"/>
      <c r="B3" s="7"/>
      <c r="C3" s="7"/>
      <c r="D3" s="7"/>
      <c r="F3" s="7"/>
      <c r="G3" s="7"/>
      <c r="H3" s="7"/>
    </row>
    <row r="4" spans="1:8" ht="21" thickBot="1" x14ac:dyDescent="0.3">
      <c r="A4" s="133" t="s">
        <v>32</v>
      </c>
      <c r="B4" s="62"/>
      <c r="C4" s="152"/>
      <c r="D4" s="153"/>
      <c r="E4" s="48"/>
      <c r="F4" s="49"/>
      <c r="G4" s="50"/>
      <c r="H4" s="7"/>
    </row>
    <row r="5" spans="1:8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  <c r="H5" s="7"/>
    </row>
    <row r="6" spans="1:8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  <c r="H6" s="7"/>
    </row>
    <row r="7" spans="1:8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  <c r="H7" s="7"/>
    </row>
    <row r="8" spans="1:8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  <c r="H8" s="7"/>
    </row>
    <row r="9" spans="1:8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  <c r="H9" s="7"/>
    </row>
    <row r="10" spans="1:8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  <c r="H10" s="7"/>
    </row>
    <row r="11" spans="1:8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  <c r="H11" s="7"/>
    </row>
    <row r="12" spans="1:8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  <c r="H12" s="7"/>
    </row>
    <row r="13" spans="1:8" ht="34.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  <c r="H13" s="7"/>
    </row>
    <row r="14" spans="1:8" ht="34.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  <c r="H14" s="7"/>
    </row>
    <row r="15" spans="1:8" ht="44.25" customHeight="1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  <c r="H15" s="7"/>
    </row>
    <row r="16" spans="1:8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  <c r="H16" s="7"/>
    </row>
    <row r="17" spans="1:8" ht="37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  <c r="H17" s="7"/>
    </row>
    <row r="18" spans="1:8" ht="56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  <c r="H18" s="7"/>
    </row>
    <row r="19" spans="1:8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  <c r="H19" s="7"/>
    </row>
    <row r="20" spans="1:8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  <c r="H20" s="7"/>
    </row>
    <row r="21" spans="1:8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  <c r="H21" s="7"/>
    </row>
    <row r="22" spans="1:8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  <c r="H22" s="7"/>
    </row>
    <row r="23" spans="1:8" ht="35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  <c r="H23" s="7"/>
    </row>
    <row r="24" spans="1:8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  <c r="H24" s="7"/>
    </row>
    <row r="25" spans="1:8" x14ac:dyDescent="0.25">
      <c r="A25" s="7"/>
      <c r="B25" s="7"/>
      <c r="C25" s="7"/>
      <c r="D25" s="7"/>
      <c r="F25" s="7"/>
      <c r="G25" s="7"/>
      <c r="H25" s="7"/>
    </row>
    <row r="26" spans="1:8" x14ac:dyDescent="0.25">
      <c r="A26" s="132" t="s">
        <v>75</v>
      </c>
      <c r="B26" s="7"/>
      <c r="C26" s="7"/>
      <c r="D26" s="7"/>
      <c r="F26" s="7"/>
      <c r="G26" s="7"/>
      <c r="H26" s="7"/>
    </row>
    <row r="27" spans="1:8" x14ac:dyDescent="0.25">
      <c r="A27" s="7"/>
      <c r="B27" s="7"/>
      <c r="C27" s="7"/>
      <c r="D27" s="7"/>
    </row>
  </sheetData>
  <sheetProtection algorithmName="SHA-512" hashValue="hwjp4iesGeLV4r4maTrt+r0G2riY5PWuheIDqwCWJFq9EKwqOWEQNE9O6BKpVxr9200iDdExgMj4wB6R+zN+ag==" saltValue="gL4HGfjlISkIII6GWiQ4xw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8"/>
  <sheetViews>
    <sheetView workbookViewId="0">
      <selection activeCell="I24" sqref="I24"/>
    </sheetView>
  </sheetViews>
  <sheetFormatPr defaultRowHeight="15" x14ac:dyDescent="0.25"/>
  <cols>
    <col min="1" max="2" width="9.140625" style="1"/>
    <col min="3" max="3" width="98.140625" style="1" customWidth="1"/>
    <col min="4" max="4" width="13.42578125" style="1" customWidth="1"/>
    <col min="5" max="5" width="11.28515625" style="1" customWidth="1"/>
    <col min="6" max="6" width="12.42578125" style="1" customWidth="1"/>
    <col min="7" max="7" width="11.85546875" style="1" customWidth="1"/>
    <col min="8" max="16384" width="9.140625" style="1"/>
  </cols>
  <sheetData>
    <row r="1" spans="1:8" x14ac:dyDescent="0.25">
      <c r="A1" s="7"/>
      <c r="B1" s="7"/>
      <c r="C1" s="7"/>
      <c r="D1" s="7"/>
      <c r="F1" s="7"/>
      <c r="G1" s="7"/>
      <c r="H1" s="7"/>
    </row>
    <row r="2" spans="1:8" ht="15.75" x14ac:dyDescent="0.25">
      <c r="A2" s="6" t="s">
        <v>61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7"/>
      <c r="B3" s="7"/>
      <c r="C3" s="7"/>
      <c r="D3" s="7"/>
      <c r="E3" s="7"/>
      <c r="F3" s="7"/>
      <c r="G3" s="7"/>
      <c r="H3" s="7"/>
    </row>
    <row r="4" spans="1:8" ht="21" thickBot="1" x14ac:dyDescent="0.3">
      <c r="A4" s="133" t="s">
        <v>33</v>
      </c>
      <c r="B4" s="62"/>
      <c r="C4" s="152"/>
      <c r="D4" s="153"/>
      <c r="E4" s="48"/>
      <c r="F4" s="49"/>
      <c r="G4" s="50"/>
      <c r="H4" s="7"/>
    </row>
    <row r="5" spans="1:8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  <c r="H5" s="7"/>
    </row>
    <row r="6" spans="1:8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  <c r="H6" s="7"/>
    </row>
    <row r="7" spans="1:8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  <c r="H7" s="7"/>
    </row>
    <row r="8" spans="1:8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  <c r="H8" s="7"/>
    </row>
    <row r="9" spans="1:8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  <c r="H9" s="7"/>
    </row>
    <row r="10" spans="1:8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  <c r="H10" s="7"/>
    </row>
    <row r="11" spans="1:8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  <c r="H11" s="7"/>
    </row>
    <row r="12" spans="1:8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  <c r="H12" s="7"/>
    </row>
    <row r="13" spans="1:8" ht="27.7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  <c r="H13" s="7"/>
    </row>
    <row r="14" spans="1:8" ht="27.7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  <c r="H14" s="7"/>
    </row>
    <row r="15" spans="1:8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  <c r="H15" s="7"/>
    </row>
    <row r="16" spans="1:8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  <c r="H16" s="7"/>
    </row>
    <row r="17" spans="1:8" ht="35.2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  <c r="H17" s="7"/>
    </row>
    <row r="18" spans="1:8" ht="60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  <c r="H18" s="7"/>
    </row>
    <row r="19" spans="1:8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  <c r="H19" s="7"/>
    </row>
    <row r="20" spans="1:8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  <c r="H20" s="7"/>
    </row>
    <row r="21" spans="1:8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  <c r="H21" s="7"/>
    </row>
    <row r="22" spans="1:8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  <c r="H22" s="7"/>
    </row>
    <row r="23" spans="1:8" ht="35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  <c r="H23" s="7"/>
    </row>
    <row r="24" spans="1:8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  <c r="H24" s="7"/>
    </row>
    <row r="25" spans="1:8" x14ac:dyDescent="0.25">
      <c r="A25" s="7"/>
      <c r="B25" s="7"/>
      <c r="C25" s="7"/>
      <c r="D25" s="7"/>
      <c r="F25" s="7"/>
      <c r="G25" s="7"/>
      <c r="H25" s="7"/>
    </row>
    <row r="26" spans="1:8" x14ac:dyDescent="0.25">
      <c r="A26" s="132" t="s">
        <v>75</v>
      </c>
      <c r="B26" s="7"/>
      <c r="C26" s="7"/>
      <c r="D26" s="7"/>
      <c r="F26" s="7"/>
      <c r="G26" s="7"/>
      <c r="H26" s="7"/>
    </row>
    <row r="27" spans="1:8" x14ac:dyDescent="0.25">
      <c r="F27" s="7"/>
      <c r="G27" s="7"/>
      <c r="H27" s="7"/>
    </row>
    <row r="28" spans="1:8" x14ac:dyDescent="0.25">
      <c r="F28" s="7"/>
      <c r="G28" s="7"/>
      <c r="H28" s="7"/>
    </row>
  </sheetData>
  <sheetProtection algorithmName="SHA-512" hashValue="Jy99Fr0k9fdI027/7gEgr+L9oh/MCB3HtIf3VAbhotH1RJJq9RDDmQbgbu4YRnLUkdiAAQ11Tdlm/R5lu5+6qQ==" saltValue="Mytz+l7gkGxCiikdwivfuw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6"/>
  <sheetViews>
    <sheetView workbookViewId="0">
      <selection activeCell="E23" sqref="E23"/>
    </sheetView>
  </sheetViews>
  <sheetFormatPr defaultRowHeight="15" x14ac:dyDescent="0.25"/>
  <cols>
    <col min="1" max="2" width="9.140625" style="1"/>
    <col min="3" max="3" width="108.5703125" style="1" customWidth="1"/>
    <col min="4" max="4" width="12.5703125" style="1" customWidth="1"/>
    <col min="5" max="5" width="14.42578125" style="1" customWidth="1"/>
    <col min="6" max="6" width="14" style="1" customWidth="1"/>
    <col min="7" max="7" width="13.8554687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F3" s="7"/>
      <c r="G3" s="7"/>
    </row>
    <row r="4" spans="1:7" ht="21" thickBot="1" x14ac:dyDescent="0.3">
      <c r="A4" s="133" t="s">
        <v>34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26.2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26.2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1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51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20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/5/KikQk+/gJkGuB3rXxqqOK1CbCW2sK3tI1llmy7Vszh5yi2P4Qj8w4JJISSmse06goaJcvjrje/CX6Y2zfuA==" saltValue="wwkw09w2LDt8oCZL2x7JqQ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6"/>
  <sheetViews>
    <sheetView workbookViewId="0">
      <selection activeCell="E23" sqref="E23"/>
    </sheetView>
  </sheetViews>
  <sheetFormatPr defaultRowHeight="15" x14ac:dyDescent="0.25"/>
  <cols>
    <col min="1" max="2" width="9.140625" style="1"/>
    <col min="3" max="3" width="109.7109375" style="1" customWidth="1"/>
    <col min="4" max="4" width="12.42578125" style="1" customWidth="1"/>
    <col min="5" max="5" width="11.7109375" style="1" customWidth="1"/>
    <col min="6" max="6" width="11.42578125" style="1" customWidth="1"/>
    <col min="7" max="7" width="12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21" thickBot="1" x14ac:dyDescent="0.3">
      <c r="A4" s="133" t="s">
        <v>35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22.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22.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1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49.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29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SlidzMLuPItLw2ygtJd5lkm//RBHfxtWpx+/w1cHl4GZajrHrP2J1SpaCPUQOT0UQIpr2iVUn09SQvln3VxLqQ==" saltValue="gjP7OsvZlOF0hgm7MvRMLQ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6"/>
  <sheetViews>
    <sheetView workbookViewId="0">
      <selection activeCell="E6" sqref="E6"/>
    </sheetView>
  </sheetViews>
  <sheetFormatPr defaultRowHeight="15" x14ac:dyDescent="0.25"/>
  <cols>
    <col min="1" max="2" width="9.140625" style="1"/>
    <col min="3" max="3" width="96" style="1" customWidth="1"/>
    <col min="4" max="4" width="12.42578125" style="1" customWidth="1"/>
    <col min="5" max="5" width="12.85546875" style="1" customWidth="1"/>
    <col min="6" max="6" width="11.85546875" style="1" customWidth="1"/>
    <col min="7" max="7" width="12.2851562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21" thickBot="1" x14ac:dyDescent="0.3">
      <c r="A4" s="133" t="s">
        <v>36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3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3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4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57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2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SXJjtOV9pdQTM/DYiob48B2oWagehT1EVFq4AKi1nZ3tx6ieGFB1FxdmZFxWA+J31hNdexXX8t03FdsIfU0OPQ==" saltValue="z14hMVB5dIt+dHP3D1bh7w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zoomScaleNormal="100" workbookViewId="0">
      <selection activeCell="H17" sqref="H17"/>
    </sheetView>
  </sheetViews>
  <sheetFormatPr defaultRowHeight="15" x14ac:dyDescent="0.25"/>
  <cols>
    <col min="1" max="2" width="9.140625" style="1"/>
    <col min="3" max="3" width="79.85546875" style="1" customWidth="1"/>
    <col min="4" max="4" width="12" style="1" customWidth="1"/>
    <col min="5" max="5" width="11.85546875" style="1" customWidth="1"/>
    <col min="6" max="6" width="12.140625" style="1" customWidth="1"/>
    <col min="7" max="7" width="13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F3" s="7"/>
      <c r="G3" s="7"/>
    </row>
    <row r="4" spans="1:7" ht="21" thickBot="1" x14ac:dyDescent="0.3">
      <c r="A4" s="133" t="s">
        <v>74</v>
      </c>
      <c r="B4" s="62"/>
      <c r="C4" s="134"/>
      <c r="D4" s="135"/>
      <c r="E4" s="135"/>
      <c r="F4" s="136"/>
      <c r="G4" s="137"/>
    </row>
    <row r="5" spans="1:7" ht="45" x14ac:dyDescent="0.25">
      <c r="A5" s="16" t="s">
        <v>39</v>
      </c>
      <c r="B5" s="138"/>
      <c r="C5" s="139"/>
      <c r="D5" s="19" t="s">
        <v>13</v>
      </c>
      <c r="E5" s="19" t="s">
        <v>0</v>
      </c>
      <c r="F5" s="20" t="s">
        <v>1</v>
      </c>
      <c r="G5" s="21" t="s">
        <v>2</v>
      </c>
    </row>
    <row r="6" spans="1:7" x14ac:dyDescent="0.25">
      <c r="A6" s="29" t="s">
        <v>40</v>
      </c>
      <c r="B6" s="30"/>
      <c r="C6" s="31"/>
      <c r="D6" s="140" t="s">
        <v>14</v>
      </c>
      <c r="E6" s="3"/>
      <c r="F6" s="27">
        <f t="shared" ref="F6:F8" si="0">G6-E6</f>
        <v>0</v>
      </c>
      <c r="G6" s="28">
        <f t="shared" ref="G6:G7" si="1">E6*1.21</f>
        <v>0</v>
      </c>
    </row>
    <row r="7" spans="1:7" x14ac:dyDescent="0.25">
      <c r="A7" s="22" t="s">
        <v>56</v>
      </c>
      <c r="B7" s="23"/>
      <c r="C7" s="24"/>
      <c r="D7" s="140" t="s">
        <v>16</v>
      </c>
      <c r="E7" s="3"/>
      <c r="F7" s="27">
        <f t="shared" si="0"/>
        <v>0</v>
      </c>
      <c r="G7" s="28">
        <f t="shared" si="1"/>
        <v>0</v>
      </c>
    </row>
    <row r="8" spans="1:7" ht="18.75" thickBot="1" x14ac:dyDescent="0.3">
      <c r="A8" s="141" t="s">
        <v>3</v>
      </c>
      <c r="B8" s="142"/>
      <c r="C8" s="143"/>
      <c r="D8" s="144"/>
      <c r="E8" s="144">
        <f>SUM(E6:E7)</f>
        <v>0</v>
      </c>
      <c r="F8" s="145">
        <f t="shared" si="0"/>
        <v>0</v>
      </c>
      <c r="G8" s="146">
        <f>SUM(G6:G7)</f>
        <v>0</v>
      </c>
    </row>
    <row r="9" spans="1:7" ht="46.5" customHeight="1" x14ac:dyDescent="0.25">
      <c r="A9" s="66" t="s">
        <v>11</v>
      </c>
      <c r="B9" s="147"/>
      <c r="C9" s="148"/>
      <c r="D9" s="48" t="s">
        <v>13</v>
      </c>
      <c r="E9" s="48" t="s">
        <v>0</v>
      </c>
      <c r="F9" s="49" t="s">
        <v>1</v>
      </c>
      <c r="G9" s="50" t="s">
        <v>2</v>
      </c>
    </row>
    <row r="10" spans="1:7" x14ac:dyDescent="0.25">
      <c r="A10" s="22" t="s">
        <v>9</v>
      </c>
      <c r="B10" s="23"/>
      <c r="C10" s="24"/>
      <c r="D10" s="149" t="s">
        <v>14</v>
      </c>
      <c r="E10" s="4"/>
      <c r="F10" s="43">
        <f>G10-E10</f>
        <v>0</v>
      </c>
      <c r="G10" s="44">
        <f>E10*1.21</f>
        <v>0</v>
      </c>
    </row>
    <row r="11" spans="1:7" ht="30.75" customHeight="1" x14ac:dyDescent="0.25">
      <c r="A11" s="22" t="s">
        <v>57</v>
      </c>
      <c r="B11" s="23"/>
      <c r="C11" s="24"/>
      <c r="D11" s="149" t="s">
        <v>14</v>
      </c>
      <c r="E11" s="4"/>
      <c r="F11" s="43">
        <f t="shared" ref="F11:F16" si="2">G11-E11</f>
        <v>0</v>
      </c>
      <c r="G11" s="44">
        <f t="shared" ref="G11:G16" si="3">E11*1.21</f>
        <v>0</v>
      </c>
    </row>
    <row r="12" spans="1:7" ht="84.75" customHeight="1" x14ac:dyDescent="0.25">
      <c r="A12" s="22" t="s">
        <v>19</v>
      </c>
      <c r="B12" s="23"/>
      <c r="C12" s="24"/>
      <c r="D12" s="149" t="s">
        <v>14</v>
      </c>
      <c r="E12" s="4"/>
      <c r="F12" s="43">
        <f t="shared" si="2"/>
        <v>0</v>
      </c>
      <c r="G12" s="44">
        <f t="shared" si="3"/>
        <v>0</v>
      </c>
    </row>
    <row r="13" spans="1:7" x14ac:dyDescent="0.25">
      <c r="A13" s="22" t="s">
        <v>20</v>
      </c>
      <c r="B13" s="23"/>
      <c r="C13" s="24"/>
      <c r="D13" s="149" t="s">
        <v>14</v>
      </c>
      <c r="E13" s="4"/>
      <c r="F13" s="43">
        <f t="shared" si="2"/>
        <v>0</v>
      </c>
      <c r="G13" s="44">
        <f t="shared" si="3"/>
        <v>0</v>
      </c>
    </row>
    <row r="14" spans="1:7" x14ac:dyDescent="0.25">
      <c r="A14" s="29" t="s">
        <v>44</v>
      </c>
      <c r="B14" s="30"/>
      <c r="C14" s="31"/>
      <c r="D14" s="149" t="s">
        <v>14</v>
      </c>
      <c r="E14" s="4"/>
      <c r="F14" s="43">
        <f t="shared" si="2"/>
        <v>0</v>
      </c>
      <c r="G14" s="44">
        <f t="shared" si="3"/>
        <v>0</v>
      </c>
    </row>
    <row r="15" spans="1:7" x14ac:dyDescent="0.25">
      <c r="A15" s="22" t="s">
        <v>15</v>
      </c>
      <c r="B15" s="150"/>
      <c r="C15" s="151"/>
      <c r="D15" s="140" t="s">
        <v>14</v>
      </c>
      <c r="E15" s="3"/>
      <c r="F15" s="27">
        <f t="shared" si="2"/>
        <v>0</v>
      </c>
      <c r="G15" s="28">
        <f t="shared" si="3"/>
        <v>0</v>
      </c>
    </row>
    <row r="16" spans="1:7" ht="36" customHeight="1" x14ac:dyDescent="0.25">
      <c r="A16" s="22" t="s">
        <v>52</v>
      </c>
      <c r="B16" s="23"/>
      <c r="C16" s="24"/>
      <c r="D16" s="149" t="s">
        <v>14</v>
      </c>
      <c r="E16" s="4"/>
      <c r="F16" s="43">
        <f t="shared" si="2"/>
        <v>0</v>
      </c>
      <c r="G16" s="44">
        <f t="shared" si="3"/>
        <v>0</v>
      </c>
    </row>
    <row r="17" spans="1:7" ht="18.75" thickBot="1" x14ac:dyDescent="0.3">
      <c r="A17" s="141" t="s">
        <v>45</v>
      </c>
      <c r="B17" s="142"/>
      <c r="C17" s="143"/>
      <c r="D17" s="144"/>
      <c r="E17" s="144">
        <f>SUM(E10:E16)</f>
        <v>0</v>
      </c>
      <c r="F17" s="145">
        <f>G17-E17</f>
        <v>0</v>
      </c>
      <c r="G17" s="146">
        <f>SUM(G10:G16)</f>
        <v>0</v>
      </c>
    </row>
    <row r="18" spans="1:7" x14ac:dyDescent="0.25">
      <c r="A18" s="7"/>
      <c r="B18" s="7"/>
      <c r="C18" s="7"/>
      <c r="D18" s="7"/>
      <c r="F18" s="7"/>
      <c r="G18" s="7"/>
    </row>
    <row r="19" spans="1:7" x14ac:dyDescent="0.25">
      <c r="A19" s="5" t="s">
        <v>75</v>
      </c>
    </row>
  </sheetData>
  <sheetProtection algorithmName="SHA-512" hashValue="6nrPN5kRN3w2CeyUoz+RKkQXQKeSPV37bwBRuVTl/Yr0NWkegit3I8x6V0cpbi8OC1OksK7h6EALxLpR1jiFhQ==" saltValue="CoJ0pYWYRUh5KKhff1uUOg==" spinCount="100000" sheet="1" selectLockedCells="1"/>
  <mergeCells count="14">
    <mergeCell ref="A8:C8"/>
    <mergeCell ref="A6:C6"/>
    <mergeCell ref="A7:C7"/>
    <mergeCell ref="A4:C4"/>
    <mergeCell ref="A5:C5"/>
    <mergeCell ref="A14:C14"/>
    <mergeCell ref="A15:C15"/>
    <mergeCell ref="A16:C16"/>
    <mergeCell ref="A17:C17"/>
    <mergeCell ref="A9:C9"/>
    <mergeCell ref="A10:C10"/>
    <mergeCell ref="A11:C11"/>
    <mergeCell ref="A12:C12"/>
    <mergeCell ref="A13:C1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6"/>
  <sheetViews>
    <sheetView topLeftCell="A7" workbookViewId="0">
      <selection activeCell="H24" sqref="H24"/>
    </sheetView>
  </sheetViews>
  <sheetFormatPr defaultRowHeight="15" x14ac:dyDescent="0.25"/>
  <cols>
    <col min="1" max="2" width="9.140625" style="1"/>
    <col min="3" max="3" width="101.42578125" style="1" customWidth="1"/>
    <col min="4" max="4" width="13.42578125" style="1" customWidth="1"/>
    <col min="5" max="5" width="12.7109375" style="1" customWidth="1"/>
    <col min="6" max="6" width="12.85546875" style="1" customWidth="1"/>
    <col min="7" max="7" width="12.570312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21" thickBot="1" x14ac:dyDescent="0.3">
      <c r="A4" s="133" t="s">
        <v>37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5.2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5.2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3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54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6.7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AIsF4xBIIqnaPwdVcVPSKj2JE7N+6atwA55bw8WdImODIfTct8VlmNFgWcUGRZL/q14nw33bcKejXbq8PB9JUQ==" saltValue="eoHNqoVfGTGkAQH9grmGYw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6"/>
  <sheetViews>
    <sheetView zoomScaleNormal="100" workbookViewId="0">
      <selection activeCell="E23" sqref="E23"/>
    </sheetView>
  </sheetViews>
  <sheetFormatPr defaultRowHeight="15" x14ac:dyDescent="0.25"/>
  <cols>
    <col min="1" max="2" width="9.140625" style="1"/>
    <col min="3" max="3" width="99.28515625" style="1" customWidth="1"/>
    <col min="4" max="4" width="12.42578125" style="1" customWidth="1"/>
    <col min="5" max="5" width="12.28515625" style="1" customWidth="1"/>
    <col min="6" max="6" width="11.7109375" style="1" customWidth="1"/>
    <col min="7" max="7" width="12.4257812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21" thickBot="1" x14ac:dyDescent="0.3">
      <c r="A4" s="133" t="s">
        <v>38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0.7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0.7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6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3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1.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  <c r="F26" s="7"/>
      <c r="G26" s="7"/>
    </row>
  </sheetData>
  <sheetProtection algorithmName="SHA-512" hashValue="2jDMasihe2EaOmfHA0UUyuwhm3km9rJ8fzF5yN2QDTVKBcYSymF/wsb0x52avhdn9fw8OPpicHU5vhI7g/d34Q==" saltValue="BpmJB3Bu1/z+IMImAagtig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selection activeCell="E14" sqref="E14"/>
    </sheetView>
  </sheetViews>
  <sheetFormatPr defaultRowHeight="15" x14ac:dyDescent="0.25"/>
  <cols>
    <col min="1" max="2" width="9.140625" style="1"/>
    <col min="3" max="3" width="75.28515625" style="1" customWidth="1"/>
    <col min="4" max="4" width="11.7109375" style="1" customWidth="1"/>
    <col min="5" max="5" width="12.140625" style="1" customWidth="1"/>
    <col min="6" max="6" width="10.28515625" style="1" customWidth="1"/>
    <col min="7" max="7" width="11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F3" s="7"/>
      <c r="G3" s="7"/>
    </row>
    <row r="4" spans="1:7" ht="21" thickBot="1" x14ac:dyDescent="0.3">
      <c r="A4" s="133" t="s">
        <v>43</v>
      </c>
      <c r="B4" s="62"/>
      <c r="C4" s="152"/>
      <c r="D4" s="153"/>
      <c r="E4" s="48"/>
      <c r="F4" s="49"/>
      <c r="G4" s="50"/>
    </row>
    <row r="5" spans="1:7" ht="45" x14ac:dyDescent="0.25">
      <c r="A5" s="16" t="s">
        <v>12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x14ac:dyDescent="0.25">
      <c r="A7" s="22" t="s">
        <v>6</v>
      </c>
      <c r="B7" s="23"/>
      <c r="C7" s="24"/>
      <c r="D7" s="140" t="s">
        <v>14</v>
      </c>
      <c r="E7" s="2"/>
      <c r="F7" s="27">
        <f t="shared" ref="F7:F15" si="0">G7-E7</f>
        <v>0</v>
      </c>
      <c r="G7" s="28">
        <f t="shared" ref="G7:G14" si="1">E7*1.21</f>
        <v>0</v>
      </c>
    </row>
    <row r="8" spans="1:7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53</v>
      </c>
      <c r="B12" s="23"/>
      <c r="C12" s="24"/>
      <c r="D12" s="140" t="s">
        <v>16</v>
      </c>
      <c r="E12" s="3"/>
      <c r="F12" s="27">
        <f t="shared" si="0"/>
        <v>0</v>
      </c>
      <c r="G12" s="28">
        <f t="shared" si="1"/>
        <v>0</v>
      </c>
    </row>
    <row r="13" spans="1:7" x14ac:dyDescent="0.25">
      <c r="A13" s="22" t="s">
        <v>15</v>
      </c>
      <c r="B13" s="150"/>
      <c r="C13" s="151"/>
      <c r="D13" s="140" t="s">
        <v>14</v>
      </c>
      <c r="E13" s="3"/>
      <c r="F13" s="27">
        <f t="shared" si="0"/>
        <v>0</v>
      </c>
      <c r="G13" s="28">
        <f t="shared" si="1"/>
        <v>0</v>
      </c>
    </row>
    <row r="14" spans="1:7" ht="33.75" customHeight="1" x14ac:dyDescent="0.25">
      <c r="A14" s="22" t="s">
        <v>52</v>
      </c>
      <c r="B14" s="23"/>
      <c r="C14" s="24"/>
      <c r="D14" s="140" t="s">
        <v>14</v>
      </c>
      <c r="E14" s="2"/>
      <c r="F14" s="27">
        <f t="shared" si="0"/>
        <v>0</v>
      </c>
      <c r="G14" s="28">
        <f t="shared" si="1"/>
        <v>0</v>
      </c>
    </row>
    <row r="15" spans="1:7" ht="18.75" thickBot="1" x14ac:dyDescent="0.3">
      <c r="A15" s="141" t="s">
        <v>3</v>
      </c>
      <c r="B15" s="142"/>
      <c r="C15" s="143"/>
      <c r="D15" s="144"/>
      <c r="E15" s="144">
        <f>SUM(E6:E14)</f>
        <v>0</v>
      </c>
      <c r="F15" s="145">
        <f t="shared" si="0"/>
        <v>0</v>
      </c>
      <c r="G15" s="146">
        <f>SUM(G6:G14)</f>
        <v>0</v>
      </c>
    </row>
    <row r="16" spans="1:7" x14ac:dyDescent="0.25">
      <c r="A16" s="7"/>
      <c r="B16" s="7"/>
      <c r="C16" s="7"/>
      <c r="D16" s="7"/>
      <c r="F16" s="7"/>
      <c r="G16" s="7"/>
    </row>
    <row r="17" spans="1:7" x14ac:dyDescent="0.25">
      <c r="A17" s="132" t="s">
        <v>75</v>
      </c>
      <c r="B17" s="7"/>
      <c r="C17" s="7"/>
      <c r="D17" s="7"/>
      <c r="F17" s="7"/>
      <c r="G17" s="7"/>
    </row>
    <row r="18" spans="1:7" x14ac:dyDescent="0.25">
      <c r="F18" s="7"/>
      <c r="G18" s="7"/>
    </row>
  </sheetData>
  <sheetProtection algorithmName="SHA-512" hashValue="/XWoUdghAloH5CcLRjS+HkBiXLxrEEyTu0rwImTd70rZU2xy3FkhxAM2Y2QKPwJOJHzBPP8j1mj76k1rcwTlAw==" saltValue="1x08oGdfLIFCxXBlNN2vNw==" spinCount="100000" sheet="1" selectLockedCells="1"/>
  <mergeCells count="12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topLeftCell="A15" zoomScaleNormal="100" workbookViewId="0">
      <selection activeCell="E23" sqref="E23"/>
    </sheetView>
  </sheetViews>
  <sheetFormatPr defaultRowHeight="15" x14ac:dyDescent="0.25"/>
  <cols>
    <col min="1" max="2" width="9.140625" style="1"/>
    <col min="3" max="3" width="88" style="1" customWidth="1"/>
    <col min="4" max="4" width="12" style="1" customWidth="1"/>
    <col min="5" max="5" width="10.140625" style="1" customWidth="1"/>
    <col min="6" max="16384" width="9.140625" style="1"/>
  </cols>
  <sheetData>
    <row r="1" spans="1:8" x14ac:dyDescent="0.25">
      <c r="A1" s="7"/>
      <c r="B1" s="7"/>
      <c r="C1" s="7"/>
      <c r="D1" s="7"/>
    </row>
    <row r="2" spans="1:8" ht="15.75" x14ac:dyDescent="0.25">
      <c r="A2" s="6" t="s">
        <v>61</v>
      </c>
      <c r="B2" s="7"/>
      <c r="C2" s="7"/>
      <c r="D2" s="7"/>
    </row>
    <row r="3" spans="1:8" ht="15.75" thickBot="1" x14ac:dyDescent="0.3">
      <c r="A3" s="7"/>
      <c r="B3" s="7"/>
      <c r="C3" s="7"/>
      <c r="D3" s="7"/>
      <c r="E3" s="7"/>
      <c r="F3" s="7"/>
      <c r="G3" s="7"/>
      <c r="H3" s="7"/>
    </row>
    <row r="4" spans="1:8" ht="21" thickBot="1" x14ac:dyDescent="0.3">
      <c r="A4" s="133" t="s">
        <v>21</v>
      </c>
      <c r="B4" s="62"/>
      <c r="C4" s="152"/>
      <c r="D4" s="153"/>
      <c r="E4" s="48"/>
      <c r="F4" s="49"/>
      <c r="G4" s="50"/>
      <c r="H4" s="7"/>
    </row>
    <row r="5" spans="1:8" ht="60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  <c r="H5" s="7"/>
    </row>
    <row r="6" spans="1:8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  <c r="H6" s="7"/>
    </row>
    <row r="7" spans="1:8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  <c r="H7" s="7"/>
    </row>
    <row r="8" spans="1:8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  <c r="H8" s="7"/>
    </row>
    <row r="9" spans="1:8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  <c r="H9" s="7"/>
    </row>
    <row r="10" spans="1:8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  <c r="H10" s="7"/>
    </row>
    <row r="11" spans="1:8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  <c r="H11" s="7"/>
    </row>
    <row r="12" spans="1:8" ht="15" customHeight="1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  <c r="H12" s="7"/>
    </row>
    <row r="13" spans="1:8" ht="32.2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  <c r="H13" s="7"/>
    </row>
    <row r="14" spans="1:8" ht="32.2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  <c r="H14" s="7"/>
    </row>
    <row r="15" spans="1:8" ht="60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  <c r="H15" s="7"/>
    </row>
    <row r="16" spans="1:8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  <c r="H16" s="7"/>
    </row>
    <row r="17" spans="1:8" ht="34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  <c r="H17" s="7"/>
    </row>
    <row r="18" spans="1:8" ht="63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  <c r="H18" s="7"/>
    </row>
    <row r="19" spans="1:8" ht="15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  <c r="H19" s="7"/>
    </row>
    <row r="20" spans="1:8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  <c r="H20" s="7"/>
    </row>
    <row r="21" spans="1:8" ht="30" customHeight="1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  <c r="H21" s="7"/>
    </row>
    <row r="22" spans="1:8" ht="15" customHeight="1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  <c r="H22" s="7"/>
    </row>
    <row r="23" spans="1:8" ht="31.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  <c r="H23" s="7"/>
    </row>
    <row r="24" spans="1:8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  <c r="H24" s="7"/>
    </row>
    <row r="25" spans="1:8" x14ac:dyDescent="0.25">
      <c r="F25" s="7"/>
      <c r="G25" s="7"/>
      <c r="H25" s="7"/>
    </row>
    <row r="26" spans="1:8" x14ac:dyDescent="0.25">
      <c r="A26" s="5" t="s">
        <v>75</v>
      </c>
    </row>
  </sheetData>
  <sheetProtection algorithmName="SHA-512" hashValue="kSv9qXHmq9SAUId/XQZJOLyLuunp4S2XaQigK7sohJV9RV8C4O6UdZpatOd5B52CIwl2zDaXbmb58qIIy26kZQ==" saltValue="RaiQk0jvKSLo4haHOMFTYg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workbookViewId="0">
      <selection activeCell="I24" sqref="I24"/>
    </sheetView>
  </sheetViews>
  <sheetFormatPr defaultRowHeight="15" x14ac:dyDescent="0.25"/>
  <cols>
    <col min="1" max="2" width="9.140625" style="1"/>
    <col min="3" max="3" width="84.28515625" style="1" customWidth="1"/>
    <col min="4" max="4" width="13" style="1" customWidth="1"/>
    <col min="5" max="5" width="12.28515625" style="1" customWidth="1"/>
    <col min="6" max="6" width="12.140625" style="1" customWidth="1"/>
    <col min="7" max="7" width="11.7109375" style="1" customWidth="1"/>
    <col min="8" max="16384" width="9.140625" style="1"/>
  </cols>
  <sheetData>
    <row r="1" spans="1:8" x14ac:dyDescent="0.25">
      <c r="A1" s="7"/>
      <c r="B1" s="7"/>
      <c r="C1" s="7"/>
      <c r="D1" s="7"/>
      <c r="F1" s="7"/>
      <c r="G1" s="7"/>
      <c r="H1" s="7"/>
    </row>
    <row r="2" spans="1:8" ht="15.75" x14ac:dyDescent="0.25">
      <c r="A2" s="6" t="s">
        <v>61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7"/>
      <c r="B3" s="7"/>
      <c r="C3" s="7"/>
      <c r="D3" s="7"/>
      <c r="E3" s="7"/>
      <c r="F3" s="7"/>
      <c r="G3" s="7"/>
      <c r="H3" s="7"/>
    </row>
    <row r="4" spans="1:8" ht="21" thickBot="1" x14ac:dyDescent="0.3">
      <c r="A4" s="133" t="s">
        <v>22</v>
      </c>
      <c r="B4" s="62"/>
      <c r="C4" s="152"/>
      <c r="D4" s="153"/>
      <c r="E4" s="48"/>
      <c r="F4" s="49"/>
      <c r="G4" s="50"/>
      <c r="H4" s="7"/>
    </row>
    <row r="5" spans="1:8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  <c r="H5" s="7"/>
    </row>
    <row r="6" spans="1:8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  <c r="H6" s="7"/>
    </row>
    <row r="7" spans="1:8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  <c r="H7" s="7"/>
    </row>
    <row r="8" spans="1:8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  <c r="H8" s="7"/>
    </row>
    <row r="9" spans="1:8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  <c r="H9" s="7"/>
    </row>
    <row r="10" spans="1:8" ht="1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  <c r="H10" s="7"/>
    </row>
    <row r="11" spans="1:8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  <c r="H11" s="7"/>
    </row>
    <row r="12" spans="1:8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  <c r="H12" s="7"/>
    </row>
    <row r="13" spans="1:8" ht="42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  <c r="H13" s="7"/>
    </row>
    <row r="14" spans="1:8" ht="24" customHeight="1" thickBot="1" x14ac:dyDescent="0.3">
      <c r="A14" s="141" t="s">
        <v>47</v>
      </c>
      <c r="B14" s="156"/>
      <c r="C14" s="157"/>
      <c r="D14" s="144"/>
      <c r="E14" s="144">
        <f>SUM(E6:E13)</f>
        <v>0</v>
      </c>
      <c r="F14" s="146">
        <f t="shared" si="0"/>
        <v>0</v>
      </c>
      <c r="G14" s="146">
        <f>SUM(G6:G13)</f>
        <v>0</v>
      </c>
      <c r="H14" s="7"/>
    </row>
    <row r="15" spans="1:8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  <c r="H15" s="7"/>
    </row>
    <row r="16" spans="1:8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  <c r="H16" s="7"/>
    </row>
    <row r="17" spans="1:8" ht="34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  <c r="H17" s="7"/>
    </row>
    <row r="18" spans="1:8" ht="65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  <c r="H18" s="7"/>
    </row>
    <row r="19" spans="1:8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  <c r="H19" s="7"/>
    </row>
    <row r="20" spans="1:8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  <c r="H20" s="7"/>
    </row>
    <row r="21" spans="1:8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  <c r="H21" s="7"/>
    </row>
    <row r="22" spans="1:8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  <c r="H22" s="7"/>
    </row>
    <row r="23" spans="1:8" ht="34.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  <c r="H23" s="7"/>
    </row>
    <row r="24" spans="1:8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  <c r="H24" s="7"/>
    </row>
    <row r="25" spans="1:8" x14ac:dyDescent="0.25">
      <c r="A25" s="7"/>
      <c r="B25" s="7"/>
      <c r="C25" s="7"/>
      <c r="D25" s="7"/>
      <c r="F25" s="7"/>
      <c r="G25" s="7"/>
      <c r="H25" s="7"/>
    </row>
    <row r="26" spans="1:8" x14ac:dyDescent="0.25">
      <c r="A26" s="132" t="s">
        <v>75</v>
      </c>
      <c r="B26" s="7"/>
      <c r="C26" s="7"/>
      <c r="D26" s="7"/>
      <c r="F26" s="7"/>
      <c r="G26" s="7"/>
      <c r="H26" s="7"/>
    </row>
    <row r="27" spans="1:8" x14ac:dyDescent="0.25">
      <c r="A27" s="7"/>
      <c r="B27" s="7"/>
      <c r="C27" s="7"/>
      <c r="D27" s="7"/>
      <c r="F27" s="7"/>
      <c r="G27" s="7"/>
      <c r="H27" s="7"/>
    </row>
    <row r="28" spans="1:8" x14ac:dyDescent="0.25">
      <c r="A28" s="7"/>
      <c r="B28" s="7"/>
      <c r="C28" s="7"/>
      <c r="D28" s="7"/>
      <c r="F28" s="7"/>
      <c r="G28" s="7"/>
      <c r="H28" s="7"/>
    </row>
    <row r="29" spans="1:8" x14ac:dyDescent="0.25">
      <c r="A29" s="7"/>
      <c r="B29" s="7"/>
      <c r="C29" s="7"/>
      <c r="D29" s="7"/>
      <c r="F29" s="7"/>
      <c r="G29" s="7"/>
      <c r="H29" s="7"/>
    </row>
    <row r="30" spans="1:8" x14ac:dyDescent="0.25">
      <c r="F30" s="7"/>
      <c r="G30" s="7"/>
      <c r="H30" s="7"/>
    </row>
  </sheetData>
  <sheetProtection algorithmName="SHA-512" hashValue="7gh92/Bh8o8Vhpo3jnp08XFxn9EckvYOZaOZAT+XIviBPCiwSJ9LbJe/gamBuRRwAYIkXCigpqZZIsx+uFrEKw==" saltValue="Vi1o/P13yrZwhRGiXQj3hw==" spinCount="100000" sheet="1" selectLockedCells="1"/>
  <mergeCells count="21"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>
      <selection activeCell="E23" sqref="E23"/>
    </sheetView>
  </sheetViews>
  <sheetFormatPr defaultRowHeight="15" x14ac:dyDescent="0.25"/>
  <cols>
    <col min="1" max="2" width="9.140625" style="1"/>
    <col min="3" max="3" width="97.140625" style="1" customWidth="1"/>
    <col min="4" max="4" width="11.28515625" style="1" customWidth="1"/>
    <col min="5" max="6" width="11.5703125" style="1" customWidth="1"/>
    <col min="7" max="7" width="10.2851562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F2" s="7"/>
      <c r="G2" s="7"/>
    </row>
    <row r="3" spans="1:7" ht="15.75" thickBot="1" x14ac:dyDescent="0.3">
      <c r="A3" s="7"/>
      <c r="B3" s="7"/>
      <c r="C3" s="7"/>
      <c r="D3" s="7"/>
      <c r="F3" s="7"/>
      <c r="G3" s="7"/>
    </row>
    <row r="4" spans="1:7" ht="21" thickBot="1" x14ac:dyDescent="0.3">
      <c r="A4" s="133" t="s">
        <v>23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21.75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ht="15" customHeight="1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28.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28.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0.7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57.7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ht="15" customHeight="1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1.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</row>
  </sheetData>
  <sheetProtection algorithmName="SHA-512" hashValue="/GBUIbKjTrMEVyEnlzjkiAmEN7OX2TCcl6I3asl7jj8Ax+RNf4XlYR0gUYG1RnIYK+uN3iESWRp8tKuuVxv6qA==" saltValue="2A+Upa8lhUXKNGeZPx4hog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>
      <selection activeCell="H24" sqref="H24"/>
    </sheetView>
  </sheetViews>
  <sheetFormatPr defaultRowHeight="15" x14ac:dyDescent="0.25"/>
  <cols>
    <col min="1" max="2" width="9.140625" style="1"/>
    <col min="3" max="3" width="102.42578125" style="1" customWidth="1"/>
    <col min="4" max="4" width="12.140625" style="1" customWidth="1"/>
    <col min="5" max="5" width="13.42578125" style="1" customWidth="1"/>
    <col min="6" max="6" width="10.28515625" style="1" customWidth="1"/>
    <col min="7" max="7" width="15.4257812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15" customHeight="1" thickBot="1" x14ac:dyDescent="0.3">
      <c r="A4" s="133" t="s">
        <v>24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30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2.2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2.2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3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44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60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29.2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  <c r="F25" s="7"/>
      <c r="G25" s="7"/>
    </row>
    <row r="26" spans="1:7" x14ac:dyDescent="0.25">
      <c r="A26" s="132" t="s">
        <v>75</v>
      </c>
      <c r="B26" s="7"/>
      <c r="C26" s="7"/>
      <c r="D26" s="7"/>
    </row>
  </sheetData>
  <sheetProtection algorithmName="SHA-512" hashValue="Tzgu81ja8BTOv02zqYgjEjJZKfYJboSNhus9cmbSgkL+IEWVSl+fhcA90VufOSrOCr55oeXhDeTScJLJePq1bg==" saltValue="dn5RfNsimf35SKuQmTENeQ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zoomScale="85" zoomScaleNormal="85" workbookViewId="0">
      <selection activeCell="F32" sqref="F32"/>
    </sheetView>
  </sheetViews>
  <sheetFormatPr defaultRowHeight="15" x14ac:dyDescent="0.25"/>
  <cols>
    <col min="1" max="2" width="9.140625" style="1"/>
    <col min="3" max="3" width="105.7109375" style="1" customWidth="1"/>
    <col min="4" max="4" width="12" style="1" customWidth="1"/>
    <col min="5" max="5" width="12.42578125" style="1" customWidth="1"/>
    <col min="6" max="6" width="11.140625" style="1" customWidth="1"/>
    <col min="7" max="7" width="15.28515625" style="1" customWidth="1"/>
    <col min="8" max="16384" width="9.140625" style="1"/>
  </cols>
  <sheetData>
    <row r="1" spans="1:7" x14ac:dyDescent="0.25">
      <c r="A1" s="7"/>
      <c r="B1" s="7"/>
      <c r="C1" s="7"/>
      <c r="D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15" customHeight="1" thickBot="1" x14ac:dyDescent="0.3">
      <c r="A4" s="133" t="s">
        <v>25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30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0.75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0.75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5.2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53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6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F25" s="7"/>
      <c r="G25" s="7"/>
    </row>
    <row r="26" spans="1:7" x14ac:dyDescent="0.25">
      <c r="A26" s="5" t="s">
        <v>75</v>
      </c>
    </row>
  </sheetData>
  <sheetProtection algorithmName="SHA-512" hashValue="EhIGBaLi7yTWqtY0ncM1ZH7t5krqiEjWRhbP5mxQqiH6AgsSJ7rdgBv4YlNuqXiHKPyJUGHGhq7TNDoG93Z43g==" saltValue="JsdUqRUw1H/YQqz4OMW5tg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zoomScale="85" zoomScaleNormal="85" workbookViewId="0">
      <selection activeCell="H24" sqref="H24"/>
    </sheetView>
  </sheetViews>
  <sheetFormatPr defaultRowHeight="15" x14ac:dyDescent="0.25"/>
  <cols>
    <col min="1" max="2" width="9.140625" style="1"/>
    <col min="3" max="3" width="95.5703125" style="1" customWidth="1"/>
    <col min="4" max="4" width="13.42578125" style="1" customWidth="1"/>
    <col min="5" max="5" width="12.7109375" style="1" customWidth="1"/>
    <col min="6" max="6" width="11" style="1" customWidth="1"/>
    <col min="7" max="7" width="14.85546875" style="1" customWidth="1"/>
    <col min="8" max="16384" width="9.140625" style="1"/>
  </cols>
  <sheetData>
    <row r="1" spans="1:7" x14ac:dyDescent="0.25">
      <c r="A1" s="7"/>
      <c r="B1" s="7"/>
      <c r="C1" s="7"/>
      <c r="D1" s="7"/>
      <c r="E1" s="7"/>
      <c r="F1" s="7"/>
      <c r="G1" s="7"/>
    </row>
    <row r="2" spans="1:7" ht="15.75" x14ac:dyDescent="0.25">
      <c r="A2" s="6" t="s">
        <v>61</v>
      </c>
      <c r="B2" s="7"/>
      <c r="C2" s="7"/>
      <c r="D2" s="7"/>
      <c r="E2" s="7"/>
      <c r="F2" s="7"/>
      <c r="G2" s="7"/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ht="15" customHeight="1" thickBot="1" x14ac:dyDescent="0.3">
      <c r="A4" s="133" t="s">
        <v>26</v>
      </c>
      <c r="B4" s="62"/>
      <c r="C4" s="152"/>
      <c r="D4" s="153"/>
      <c r="E4" s="48"/>
      <c r="F4" s="49"/>
      <c r="G4" s="50"/>
    </row>
    <row r="5" spans="1:7" ht="45" x14ac:dyDescent="0.25">
      <c r="A5" s="16" t="s">
        <v>59</v>
      </c>
      <c r="B5" s="138"/>
      <c r="C5" s="139"/>
      <c r="D5" s="48" t="s">
        <v>13</v>
      </c>
      <c r="E5" s="48" t="s">
        <v>0</v>
      </c>
      <c r="F5" s="49" t="s">
        <v>1</v>
      </c>
      <c r="G5" s="50" t="s">
        <v>2</v>
      </c>
    </row>
    <row r="6" spans="1:7" ht="15" customHeight="1" x14ac:dyDescent="0.25">
      <c r="A6" s="22" t="s">
        <v>5</v>
      </c>
      <c r="B6" s="23"/>
      <c r="C6" s="24"/>
      <c r="D6" s="140" t="s">
        <v>14</v>
      </c>
      <c r="E6" s="2"/>
      <c r="F6" s="27">
        <f>G6-E6</f>
        <v>0</v>
      </c>
      <c r="G6" s="28">
        <f>E6*1.21</f>
        <v>0</v>
      </c>
    </row>
    <row r="7" spans="1:7" ht="15" customHeight="1" x14ac:dyDescent="0.25">
      <c r="A7" s="22" t="s">
        <v>6</v>
      </c>
      <c r="B7" s="23"/>
      <c r="C7" s="24"/>
      <c r="D7" s="140" t="s">
        <v>14</v>
      </c>
      <c r="E7" s="2"/>
      <c r="F7" s="27">
        <f t="shared" ref="F7:F24" si="0">G7-E7</f>
        <v>0</v>
      </c>
      <c r="G7" s="28">
        <f t="shared" ref="G7:G13" si="1">E7*1.21</f>
        <v>0</v>
      </c>
    </row>
    <row r="8" spans="1:7" ht="15" customHeight="1" x14ac:dyDescent="0.25">
      <c r="A8" s="22" t="s">
        <v>7</v>
      </c>
      <c r="B8" s="23"/>
      <c r="C8" s="24"/>
      <c r="D8" s="140" t="s">
        <v>14</v>
      </c>
      <c r="E8" s="2"/>
      <c r="F8" s="27">
        <f t="shared" si="0"/>
        <v>0</v>
      </c>
      <c r="G8" s="28">
        <f t="shared" si="1"/>
        <v>0</v>
      </c>
    </row>
    <row r="9" spans="1:7" ht="15" customHeight="1" x14ac:dyDescent="0.25">
      <c r="A9" s="22" t="s">
        <v>8</v>
      </c>
      <c r="B9" s="23"/>
      <c r="C9" s="24"/>
      <c r="D9" s="140" t="s">
        <v>14</v>
      </c>
      <c r="E9" s="2"/>
      <c r="F9" s="27">
        <f t="shared" si="0"/>
        <v>0</v>
      </c>
      <c r="G9" s="28">
        <f t="shared" si="1"/>
        <v>0</v>
      </c>
    </row>
    <row r="10" spans="1:7" ht="30" customHeight="1" x14ac:dyDescent="0.25">
      <c r="A10" s="35" t="s">
        <v>20</v>
      </c>
      <c r="B10" s="154"/>
      <c r="C10" s="155"/>
      <c r="D10" s="140" t="s">
        <v>14</v>
      </c>
      <c r="E10" s="3"/>
      <c r="F10" s="27">
        <f t="shared" si="0"/>
        <v>0</v>
      </c>
      <c r="G10" s="28">
        <f t="shared" si="1"/>
        <v>0</v>
      </c>
    </row>
    <row r="11" spans="1:7" ht="15" customHeight="1" x14ac:dyDescent="0.25">
      <c r="A11" s="29" t="s">
        <v>18</v>
      </c>
      <c r="B11" s="30"/>
      <c r="C11" s="31"/>
      <c r="D11" s="140" t="s">
        <v>14</v>
      </c>
      <c r="E11" s="3"/>
      <c r="F11" s="27">
        <f t="shared" si="0"/>
        <v>0</v>
      </c>
      <c r="G11" s="28">
        <f t="shared" si="1"/>
        <v>0</v>
      </c>
    </row>
    <row r="12" spans="1:7" x14ac:dyDescent="0.25">
      <c r="A12" s="22" t="s">
        <v>15</v>
      </c>
      <c r="B12" s="150"/>
      <c r="C12" s="151"/>
      <c r="D12" s="140" t="s">
        <v>14</v>
      </c>
      <c r="E12" s="3"/>
      <c r="F12" s="27">
        <f t="shared" si="0"/>
        <v>0</v>
      </c>
      <c r="G12" s="28">
        <f t="shared" si="1"/>
        <v>0</v>
      </c>
    </row>
    <row r="13" spans="1:7" ht="36" customHeight="1" x14ac:dyDescent="0.25">
      <c r="A13" s="22" t="s">
        <v>52</v>
      </c>
      <c r="B13" s="23"/>
      <c r="C13" s="24"/>
      <c r="D13" s="140" t="s">
        <v>14</v>
      </c>
      <c r="E13" s="2"/>
      <c r="F13" s="27">
        <f t="shared" si="0"/>
        <v>0</v>
      </c>
      <c r="G13" s="28">
        <f t="shared" si="1"/>
        <v>0</v>
      </c>
    </row>
    <row r="14" spans="1:7" ht="36" customHeight="1" thickBot="1" x14ac:dyDescent="0.3">
      <c r="A14" s="141" t="s">
        <v>47</v>
      </c>
      <c r="B14" s="142"/>
      <c r="C14" s="143"/>
      <c r="D14" s="144"/>
      <c r="E14" s="144">
        <f>SUM(E6:E13)</f>
        <v>0</v>
      </c>
      <c r="F14" s="145">
        <f t="shared" si="0"/>
        <v>0</v>
      </c>
      <c r="G14" s="146">
        <f>SUM(G6:G13)</f>
        <v>0</v>
      </c>
    </row>
    <row r="15" spans="1:7" ht="45" x14ac:dyDescent="0.25">
      <c r="A15" s="66" t="s">
        <v>11</v>
      </c>
      <c r="B15" s="147"/>
      <c r="C15" s="148"/>
      <c r="D15" s="48" t="s">
        <v>13</v>
      </c>
      <c r="E15" s="48" t="s">
        <v>0</v>
      </c>
      <c r="F15" s="49" t="s">
        <v>1</v>
      </c>
      <c r="G15" s="50" t="s">
        <v>2</v>
      </c>
    </row>
    <row r="16" spans="1:7" ht="15" customHeight="1" x14ac:dyDescent="0.25">
      <c r="A16" s="22" t="s">
        <v>9</v>
      </c>
      <c r="B16" s="23"/>
      <c r="C16" s="24"/>
      <c r="D16" s="149" t="s">
        <v>14</v>
      </c>
      <c r="E16" s="4"/>
      <c r="F16" s="43">
        <f>G16-E16</f>
        <v>0</v>
      </c>
      <c r="G16" s="44">
        <f>E16*1.21</f>
        <v>0</v>
      </c>
    </row>
    <row r="17" spans="1:7" ht="37.5" customHeight="1" x14ac:dyDescent="0.25">
      <c r="A17" s="22" t="s">
        <v>57</v>
      </c>
      <c r="B17" s="23"/>
      <c r="C17" s="24"/>
      <c r="D17" s="149" t="s">
        <v>14</v>
      </c>
      <c r="E17" s="4"/>
      <c r="F17" s="43">
        <f t="shared" ref="F17:F23" si="2">G17-E17</f>
        <v>0</v>
      </c>
      <c r="G17" s="44">
        <f t="shared" ref="G17:G23" si="3">E17*1.21</f>
        <v>0</v>
      </c>
    </row>
    <row r="18" spans="1:7" ht="62.25" customHeight="1" x14ac:dyDescent="0.25">
      <c r="A18" s="22" t="s">
        <v>19</v>
      </c>
      <c r="B18" s="23"/>
      <c r="C18" s="24"/>
      <c r="D18" s="149" t="s">
        <v>14</v>
      </c>
      <c r="E18" s="4"/>
      <c r="F18" s="43">
        <f t="shared" si="2"/>
        <v>0</v>
      </c>
      <c r="G18" s="44">
        <f t="shared" si="3"/>
        <v>0</v>
      </c>
    </row>
    <row r="19" spans="1:7" ht="30" customHeight="1" x14ac:dyDescent="0.25">
      <c r="A19" s="22" t="s">
        <v>20</v>
      </c>
      <c r="B19" s="23"/>
      <c r="C19" s="24"/>
      <c r="D19" s="149" t="s">
        <v>14</v>
      </c>
      <c r="E19" s="4"/>
      <c r="F19" s="43">
        <f t="shared" si="2"/>
        <v>0</v>
      </c>
      <c r="G19" s="44">
        <f t="shared" si="3"/>
        <v>0</v>
      </c>
    </row>
    <row r="20" spans="1:7" ht="15" customHeight="1" x14ac:dyDescent="0.25">
      <c r="A20" s="29" t="s">
        <v>18</v>
      </c>
      <c r="B20" s="30"/>
      <c r="C20" s="31"/>
      <c r="D20" s="149" t="s">
        <v>14</v>
      </c>
      <c r="E20" s="4"/>
      <c r="F20" s="43">
        <f t="shared" si="2"/>
        <v>0</v>
      </c>
      <c r="G20" s="44">
        <f t="shared" si="3"/>
        <v>0</v>
      </c>
    </row>
    <row r="21" spans="1:7" ht="15" customHeight="1" x14ac:dyDescent="0.25">
      <c r="A21" s="22" t="s">
        <v>58</v>
      </c>
      <c r="B21" s="23"/>
      <c r="C21" s="24"/>
      <c r="D21" s="149" t="s">
        <v>16</v>
      </c>
      <c r="E21" s="4"/>
      <c r="F21" s="43">
        <f t="shared" si="2"/>
        <v>0</v>
      </c>
      <c r="G21" s="44">
        <f t="shared" si="3"/>
        <v>0</v>
      </c>
    </row>
    <row r="22" spans="1:7" x14ac:dyDescent="0.25">
      <c r="A22" s="22" t="s">
        <v>15</v>
      </c>
      <c r="B22" s="150"/>
      <c r="C22" s="151"/>
      <c r="D22" s="140" t="s">
        <v>14</v>
      </c>
      <c r="E22" s="3"/>
      <c r="F22" s="27">
        <f t="shared" si="2"/>
        <v>0</v>
      </c>
      <c r="G22" s="28">
        <f t="shared" si="3"/>
        <v>0</v>
      </c>
    </row>
    <row r="23" spans="1:7" ht="31.5" customHeight="1" x14ac:dyDescent="0.25">
      <c r="A23" s="22" t="s">
        <v>52</v>
      </c>
      <c r="B23" s="23"/>
      <c r="C23" s="24"/>
      <c r="D23" s="149" t="s">
        <v>14</v>
      </c>
      <c r="E23" s="4"/>
      <c r="F23" s="43">
        <f t="shared" si="2"/>
        <v>0</v>
      </c>
      <c r="G23" s="44">
        <f t="shared" si="3"/>
        <v>0</v>
      </c>
    </row>
    <row r="24" spans="1:7" ht="18.75" thickBot="1" x14ac:dyDescent="0.3">
      <c r="A24" s="141" t="s">
        <v>48</v>
      </c>
      <c r="B24" s="142"/>
      <c r="C24" s="143"/>
      <c r="D24" s="144"/>
      <c r="E24" s="144">
        <f>SUM(E16:E23)</f>
        <v>0</v>
      </c>
      <c r="F24" s="145">
        <f t="shared" si="0"/>
        <v>0</v>
      </c>
      <c r="G24" s="146">
        <f>SUM(G16:G23)</f>
        <v>0</v>
      </c>
    </row>
    <row r="25" spans="1:7" x14ac:dyDescent="0.25">
      <c r="A25" s="7"/>
      <c r="B25" s="7"/>
      <c r="C25" s="7"/>
      <c r="D25" s="7"/>
    </row>
    <row r="26" spans="1:7" x14ac:dyDescent="0.25">
      <c r="A26" s="132" t="s">
        <v>75</v>
      </c>
      <c r="B26" s="7"/>
      <c r="C26" s="7"/>
      <c r="D26" s="7"/>
    </row>
  </sheetData>
  <sheetProtection algorithmName="SHA-512" hashValue="pnEf1snARlhsaw3snt/dw87RHYP+QQNQGqefdGtJ7Xqh4YMKxi4SgC4d+1qXVKOlbH4hzbpxD6VRmYQ7dvVIyA==" saltValue="7fx7+Ad01WexgJ1AC2fXAw==" spinCount="100000" sheet="1" selectLockedCells="1"/>
  <mergeCells count="21">
    <mergeCell ref="A4:C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4:C24"/>
    <mergeCell ref="A14:C14"/>
    <mergeCell ref="A20:C20"/>
    <mergeCell ref="A21:C21"/>
    <mergeCell ref="A22:C22"/>
    <mergeCell ref="A23:C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rekapitulace nákladů</vt:lpstr>
      <vt:lpstr>DOP.HLUKOVÉ MĚŘENÍ</vt:lpstr>
      <vt:lpstr>26834-ZAKUPY</vt:lpstr>
      <vt:lpstr>262-ZAKUPY</vt:lpstr>
      <vt:lpstr>262-ČESKÁ LÍPA</vt:lpstr>
      <vt:lpstr>262-STRUŽNICE</vt:lpstr>
      <vt:lpstr>262 HORNÍ POLICE</vt:lpstr>
      <vt:lpstr>262 ŽANDOV</vt:lpstr>
      <vt:lpstr>268-ZÁKUPY</vt:lpstr>
      <vt:lpstr>268 BOHATICE</vt:lpstr>
      <vt:lpstr>268 MIMOŇ</vt:lpstr>
      <vt:lpstr>283 - TURNOV</vt:lpstr>
      <vt:lpstr>270-DUBÁ</vt:lpstr>
      <vt:lpstr>270 VRCHOVANY</vt:lpstr>
      <vt:lpstr>270-ZBYNY</vt:lpstr>
      <vt:lpstr>270-DOKSY</vt:lpstr>
      <vt:lpstr>270-HRADČANY</vt:lpstr>
      <vt:lpstr>270-MIMOŇ</vt:lpstr>
      <vt:lpstr>270-JABLONNÉ V PODJEŠT</vt:lpstr>
      <vt:lpstr>286-LOMNICE N.POPELKOU</vt:lpstr>
      <vt:lpstr>286-JILEMNICE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Petr Kadlec</cp:lastModifiedBy>
  <cp:lastPrinted>2018-05-29T10:10:47Z</cp:lastPrinted>
  <dcterms:created xsi:type="dcterms:W3CDTF">2013-06-07T13:06:01Z</dcterms:created>
  <dcterms:modified xsi:type="dcterms:W3CDTF">2019-04-30T12:20:42Z</dcterms:modified>
</cp:coreProperties>
</file>